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8_{EF4DD39B-8F22-4436-816C-8D4F12721C75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Workbo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3" i="1"/>
  <c r="J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3" i="1"/>
  <c r="I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H229" i="1" s="1"/>
  <c r="E230" i="1"/>
  <c r="H230" i="1" s="1"/>
  <c r="E231" i="1"/>
  <c r="H231" i="1" s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240" i="1"/>
  <c r="H240" i="1" s="1"/>
  <c r="E241" i="1"/>
  <c r="H241" i="1" s="1"/>
  <c r="E242" i="1"/>
  <c r="H242" i="1" s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H249" i="1" s="1"/>
  <c r="E250" i="1"/>
  <c r="H250" i="1" s="1"/>
  <c r="E251" i="1"/>
  <c r="H251" i="1" s="1"/>
  <c r="E252" i="1"/>
  <c r="H252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H263" i="1" s="1"/>
  <c r="E264" i="1"/>
  <c r="H264" i="1" s="1"/>
  <c r="E265" i="1"/>
  <c r="H265" i="1" s="1"/>
  <c r="E266" i="1"/>
  <c r="H266" i="1" s="1"/>
  <c r="E267" i="1"/>
  <c r="H267" i="1" s="1"/>
  <c r="E268" i="1"/>
  <c r="H268" i="1" s="1"/>
  <c r="E269" i="1"/>
  <c r="H269" i="1" s="1"/>
  <c r="E3" i="1"/>
  <c r="H3" i="1" s="1"/>
  <c r="P3" i="1" l="1"/>
  <c r="N3" i="1"/>
  <c r="O3" i="1"/>
  <c r="N4" i="1"/>
  <c r="N6" i="1" s="1"/>
  <c r="N24" i="1"/>
  <c r="O24" i="1" s="1"/>
  <c r="N5" i="1"/>
  <c r="T22" i="1" s="1"/>
  <c r="O4" i="1"/>
  <c r="O6" i="1" s="1"/>
  <c r="O5" i="1"/>
  <c r="T23" i="1" s="1"/>
  <c r="P4" i="1"/>
  <c r="P6" i="1" s="1"/>
  <c r="N8" i="1"/>
  <c r="N16" i="1"/>
  <c r="O16" i="1" s="1"/>
  <c r="P5" i="1"/>
  <c r="O8" i="1"/>
  <c r="O9" i="1" s="1"/>
  <c r="N9" i="1" l="1"/>
  <c r="N12" i="1" s="1"/>
  <c r="N25" i="1"/>
  <c r="N26" i="1" s="1"/>
  <c r="O12" i="1"/>
  <c r="N17" i="1"/>
  <c r="N27" i="1" l="1"/>
  <c r="N28" i="1"/>
  <c r="N18" i="1"/>
  <c r="N20" i="1" s="1"/>
  <c r="N29" i="1" l="1"/>
  <c r="N19" i="1"/>
  <c r="N21" i="1" s="1"/>
</calcChain>
</file>

<file path=xl/sharedStrings.xml><?xml version="1.0" encoding="utf-8"?>
<sst xmlns="http://schemas.openxmlformats.org/spreadsheetml/2006/main" count="64" uniqueCount="53">
  <si>
    <t>Date</t>
  </si>
  <si>
    <t>Price_NSE 50</t>
  </si>
  <si>
    <t>Return_NSE 50</t>
  </si>
  <si>
    <t>Geometric return</t>
  </si>
  <si>
    <t>Standard deviation</t>
  </si>
  <si>
    <t>Covariance</t>
  </si>
  <si>
    <t>Beta</t>
  </si>
  <si>
    <t>Risk-free rate</t>
  </si>
  <si>
    <t>E(r)</t>
  </si>
  <si>
    <t>E(r)_CAPM</t>
  </si>
  <si>
    <t>Under-/overvaluation</t>
  </si>
  <si>
    <t>In percentage form</t>
  </si>
  <si>
    <t>MV Portfolio</t>
  </si>
  <si>
    <t>w_1</t>
  </si>
  <si>
    <t>w_2</t>
  </si>
  <si>
    <t>S.D.</t>
  </si>
  <si>
    <t>Sharpe ratio</t>
  </si>
  <si>
    <t>Optimal_SR_ Portfolio</t>
  </si>
  <si>
    <t>NSE 50</t>
  </si>
  <si>
    <t>Price_ Omaxe</t>
  </si>
  <si>
    <t>Price_OCCL</t>
  </si>
  <si>
    <t>Return_Omaxe</t>
  </si>
  <si>
    <t>Return_OCCL</t>
  </si>
  <si>
    <t>1+r(Omaxe)</t>
  </si>
  <si>
    <t>1+r(OCCL)</t>
  </si>
  <si>
    <t>1+r(NSE 50)</t>
  </si>
  <si>
    <t>Omaxe</t>
  </si>
  <si>
    <t>OCCL</t>
  </si>
  <si>
    <t>Geometric return(Yearly)</t>
  </si>
  <si>
    <t>Variance</t>
  </si>
  <si>
    <t>Excess Returns(in percentage form)</t>
  </si>
  <si>
    <t>E_(R)</t>
  </si>
  <si>
    <t>Annualized Covariance</t>
  </si>
  <si>
    <t>Annualized covariance</t>
  </si>
  <si>
    <t>DATA FROM NSE</t>
  </si>
  <si>
    <t>RETURNS</t>
  </si>
  <si>
    <t>ADJUSTED RETURNS</t>
  </si>
  <si>
    <t>OMAXE</t>
  </si>
  <si>
    <t>Key Insights and Recommendations:</t>
  </si>
  <si>
    <t>1. Risk vs Return:</t>
  </si>
  <si>
    <t>The Optimal SR Portfolio offers a better trade-off between risk and return than the MV Portfolio, as evidenced by its higher Sharpe ratio.</t>
  </si>
  <si>
    <t>While both portfolios have similar expected returns (~10%), the Optimal SR Portfolio achieves this with slightly lower risk.</t>
  </si>
  <si>
    <t>2. Asset Allocation:</t>
  </si>
  <si>
    <t>Both portfolios heavily favor Omaxe due to its lower variance and covariance with OCCL.</t>
  </si>
  <si>
    <t>However, the Optimal SR Portfolio increases exposure to OCCL, leveraging its potential for higher returns while maintaining diversification benefits.</t>
  </si>
  <si>
    <t>3. Practical Implications:</t>
  </si>
  <si>
    <t>If your goal is purely minimizing risk, the MV Portfolio is preferable.</t>
  </si>
  <si>
    <t>If you aim for higher risk-adjusted returns, the Optimal SR Portfolio is more suitable.</t>
  </si>
  <si>
    <t>4. Sharpe Ratio Comparison:</t>
  </si>
  <si>
    <t>Both portfolios have relatively low Sharpe ratios (&lt;0.25), suggesting that neither provides exceptional performance relative to risk.</t>
  </si>
  <si>
    <t>Consider exploring other assets or adjusting weights further to enhance efficiency.</t>
  </si>
  <si>
    <t>Conclusion</t>
  </si>
  <si>
    <t>The Optimal SR Portfolio outperforms the MV Portfolio in terms of risk-adjusted returns, making it a better choice if maximizing efficiency is your objective. However, both portfolios exhibit significant volatility, so further diversification or alternative asset inclusion might be necessary for improved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</si>
</sst>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%"/>
    <numFmt numFmtId="166" formatCode="0.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u/>
      <sz val="12"/>
      <color theme="1"/>
      <name val="Var(--font-fk-grotesk)"/>
    </font>
    <font>
      <sz val="12"/>
      <color theme="1"/>
      <name val="Calibri"/>
      <family val="2"/>
      <scheme val="minor"/>
    </font>
    <font>
      <b/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theme="0"/>
      </top>
      <bottom style="medium">
        <color indexed="64"/>
      </bottom>
      <diagonal/>
    </border>
    <border>
      <left/>
      <right style="thick">
        <color indexed="64"/>
      </right>
      <top style="thin">
        <color theme="0"/>
      </top>
      <bottom style="medium">
        <color indexed="64"/>
      </bottom>
      <diagonal/>
    </border>
    <border>
      <left style="thick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15" fontId="0" fillId="0" borderId="1" xfId="0" applyNumberFormat="1" applyBorder="1"/>
    <xf numFmtId="0" fontId="1" fillId="0" borderId="0" xfId="0" applyFont="1"/>
    <xf numFmtId="164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  <xf numFmtId="166" fontId="0" fillId="2" borderId="0" xfId="0" applyNumberFormat="1" applyFill="1"/>
    <xf numFmtId="164" fontId="1" fillId="2" borderId="0" xfId="0" applyNumberFormat="1" applyFont="1" applyFill="1"/>
    <xf numFmtId="15" fontId="0" fillId="0" borderId="4" xfId="0" applyNumberFormat="1" applyBorder="1"/>
    <xf numFmtId="0" fontId="1" fillId="0" borderId="5" xfId="0" applyFont="1" applyBorder="1"/>
    <xf numFmtId="0" fontId="0" fillId="0" borderId="6" xfId="0" applyBorder="1"/>
    <xf numFmtId="0" fontId="2" fillId="3" borderId="3" xfId="0" applyFont="1" applyFill="1" applyBorder="1" applyAlignment="1">
      <alignment horizontal="center"/>
    </xf>
    <xf numFmtId="0" fontId="0" fillId="0" borderId="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0" borderId="0" xfId="0" applyFill="1"/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9"/>
  <sheetViews>
    <sheetView tabSelected="1" zoomScale="78" workbookViewId="0">
      <selection activeCell="P30" sqref="P30"/>
    </sheetView>
  </sheetViews>
  <sheetFormatPr defaultRowHeight="14.4"/>
  <cols>
    <col min="1" max="1" width="18.33203125" customWidth="1"/>
    <col min="2" max="2" width="19.5546875" bestFit="1" customWidth="1"/>
    <col min="3" max="3" width="19.109375" bestFit="1" customWidth="1"/>
    <col min="4" max="4" width="12.33203125" bestFit="1" customWidth="1"/>
    <col min="5" max="6" width="14.33203125" bestFit="1" customWidth="1"/>
    <col min="7" max="7" width="14" bestFit="1" customWidth="1"/>
    <col min="8" max="11" width="14" customWidth="1"/>
    <col min="13" max="13" width="20.5546875" bestFit="1" customWidth="1"/>
    <col min="14" max="14" width="19.6640625" customWidth="1"/>
    <col min="15" max="15" width="19.109375" customWidth="1"/>
    <col min="16" max="16" width="18.109375" customWidth="1"/>
    <col min="20" max="20" width="12.21875" customWidth="1"/>
  </cols>
  <sheetData>
    <row r="1" spans="1:16">
      <c r="A1" s="15" t="s">
        <v>34</v>
      </c>
      <c r="B1" s="15"/>
      <c r="C1" s="15"/>
      <c r="D1" s="15"/>
      <c r="E1" s="15" t="s">
        <v>35</v>
      </c>
      <c r="F1" s="15"/>
      <c r="G1" s="15"/>
      <c r="H1" s="15" t="s">
        <v>36</v>
      </c>
      <c r="I1" s="15"/>
      <c r="J1" s="15"/>
    </row>
    <row r="2" spans="1:16" ht="15" thickBot="1">
      <c r="A2" s="13" t="s">
        <v>0</v>
      </c>
      <c r="B2" s="17" t="s">
        <v>19</v>
      </c>
      <c r="C2" s="19" t="s">
        <v>20</v>
      </c>
      <c r="D2" s="19" t="s">
        <v>1</v>
      </c>
      <c r="E2" s="17" t="s">
        <v>21</v>
      </c>
      <c r="F2" s="20" t="s">
        <v>22</v>
      </c>
      <c r="G2" s="17" t="s">
        <v>2</v>
      </c>
      <c r="H2" s="17" t="s">
        <v>23</v>
      </c>
      <c r="I2" s="17" t="s">
        <v>24</v>
      </c>
      <c r="J2" s="18" t="s">
        <v>25</v>
      </c>
      <c r="K2" s="14"/>
      <c r="N2" s="6" t="s">
        <v>26</v>
      </c>
      <c r="O2" s="6" t="s">
        <v>27</v>
      </c>
      <c r="P2" s="6" t="s">
        <v>18</v>
      </c>
    </row>
    <row r="3" spans="1:16" ht="15" thickTop="1">
      <c r="A3" s="12">
        <v>45230</v>
      </c>
      <c r="B3" s="16">
        <v>74.95</v>
      </c>
      <c r="C3" s="16">
        <v>752.05</v>
      </c>
      <c r="D3" s="16">
        <v>19079.599999999999</v>
      </c>
      <c r="E3" s="16">
        <f>(B3-B4)/B4</f>
        <v>-4.6437659033078775E-2</v>
      </c>
      <c r="F3" s="16">
        <f>(C3-C4)/C4</f>
        <v>1.3817740630897817E-2</v>
      </c>
      <c r="G3" s="16">
        <f>(D3-D4)/D4</f>
        <v>-3.2025662325179541E-3</v>
      </c>
      <c r="H3" s="16">
        <f>1+E3</f>
        <v>0.95356234096692127</v>
      </c>
      <c r="I3" s="16">
        <f>1+F3</f>
        <v>1.0138177406308979</v>
      </c>
      <c r="J3" s="16">
        <f>1+G3</f>
        <v>0.99679743376748209</v>
      </c>
      <c r="M3" s="2" t="s">
        <v>3</v>
      </c>
      <c r="N3" s="8">
        <f>(GEOMEAN(H3:H268)-1)</f>
        <v>-8.4103876118801768E-4</v>
      </c>
      <c r="O3" s="8">
        <f>(GEOMEAN(I3:I268)-1)</f>
        <v>-4.758315371724553E-4</v>
      </c>
      <c r="P3" s="8">
        <f>(GEOMEAN(J3:J268)-1)</f>
        <v>4.58958223330308E-4</v>
      </c>
    </row>
    <row r="4" spans="1:16">
      <c r="A4" s="5">
        <v>45229</v>
      </c>
      <c r="B4" s="1">
        <v>78.599999999999994</v>
      </c>
      <c r="C4" s="1">
        <v>741.8</v>
      </c>
      <c r="D4" s="1">
        <v>19140.900000000001</v>
      </c>
      <c r="E4" s="1">
        <f t="shared" ref="E4:E67" si="0">(B4-B5)/B5</f>
        <v>-2.5380710659898839E-3</v>
      </c>
      <c r="F4" s="1">
        <f t="shared" ref="F4:F67" si="1">(C4-C5)/C5</f>
        <v>3.1780377307457012E-3</v>
      </c>
      <c r="G4" s="1">
        <f t="shared" ref="G4:G67" si="2">(D4-D5)/D5</f>
        <v>4.9167202614551417E-3</v>
      </c>
      <c r="H4" s="1">
        <f t="shared" ref="H4:H67" si="3">1+E4</f>
        <v>0.99746192893401009</v>
      </c>
      <c r="I4" s="1">
        <f t="shared" ref="I4:I67" si="4">1+F4</f>
        <v>1.0031780377307458</v>
      </c>
      <c r="J4" s="1">
        <f t="shared" ref="J4:J67" si="5">1+G4</f>
        <v>1.0049167202614551</v>
      </c>
      <c r="M4" s="2" t="s">
        <v>4</v>
      </c>
      <c r="N4" s="8">
        <f>(_xlfn.STDEV.P(H3:H268))*SQRT(267)</f>
        <v>0.49820719697219779</v>
      </c>
      <c r="O4" s="8">
        <f>(_xlfn.STDEV.P(F3:F268))*SQRT(267)</f>
        <v>0.29265991286691873</v>
      </c>
      <c r="P4" s="8">
        <f>(_xlfn.STDEV.P(G3:G268))*SQRT(267)</f>
        <v>0.10479281227814097</v>
      </c>
    </row>
    <row r="5" spans="1:16">
      <c r="A5" s="5">
        <v>45226</v>
      </c>
      <c r="B5" s="1">
        <v>78.8</v>
      </c>
      <c r="C5" s="1">
        <v>739.45</v>
      </c>
      <c r="D5" s="1">
        <v>19047.25</v>
      </c>
      <c r="E5" s="1">
        <f t="shared" si="0"/>
        <v>4.9966688874083946E-2</v>
      </c>
      <c r="F5" s="1">
        <f t="shared" si="1"/>
        <v>1.4473864727671929E-2</v>
      </c>
      <c r="G5" s="1">
        <f t="shared" si="2"/>
        <v>1.007570032746026E-2</v>
      </c>
      <c r="H5" s="1">
        <f t="shared" si="3"/>
        <v>1.049966688874084</v>
      </c>
      <c r="I5" s="1">
        <f t="shared" si="4"/>
        <v>1.0144738647276719</v>
      </c>
      <c r="J5" s="1">
        <f t="shared" si="5"/>
        <v>1.0100757003274603</v>
      </c>
      <c r="M5" s="2" t="s">
        <v>28</v>
      </c>
      <c r="N5" s="8">
        <f>(GEOMEAN(H3:H268)^266-1)</f>
        <v>-0.20053333333333068</v>
      </c>
      <c r="O5" s="8">
        <f>(GEOMEAN(I3:I268)^266-1)</f>
        <v>-0.11891511920800946</v>
      </c>
      <c r="P5" s="8">
        <f>(GEOMEAN(J3:J268)^266-1)</f>
        <v>0.1298161049542681</v>
      </c>
    </row>
    <row r="6" spans="1:16">
      <c r="A6" s="5">
        <v>45225</v>
      </c>
      <c r="B6" s="1">
        <v>75.05</v>
      </c>
      <c r="C6" s="1">
        <v>728.9</v>
      </c>
      <c r="D6" s="1">
        <v>18857.25</v>
      </c>
      <c r="E6" s="1">
        <f t="shared" si="0"/>
        <v>-2.3422251138581617E-2</v>
      </c>
      <c r="F6" s="1">
        <f t="shared" si="1"/>
        <v>-8.6591478696741886E-2</v>
      </c>
      <c r="G6" s="1">
        <f t="shared" si="2"/>
        <v>-1.3853044767455618E-2</v>
      </c>
      <c r="H6" s="1">
        <f t="shared" si="3"/>
        <v>0.97657774886141835</v>
      </c>
      <c r="I6" s="1">
        <f t="shared" si="4"/>
        <v>0.91340852130325811</v>
      </c>
      <c r="J6" s="1">
        <f t="shared" si="5"/>
        <v>0.98614695523254436</v>
      </c>
      <c r="M6" s="2" t="s">
        <v>29</v>
      </c>
      <c r="N6" s="8">
        <f>N4*N4</f>
        <v>0.24821041111489428</v>
      </c>
      <c r="O6" s="8">
        <f>O4*O4</f>
        <v>8.5649824599272464E-2</v>
      </c>
      <c r="P6" s="8">
        <f>P4*P4</f>
        <v>1.0981533505161692E-2</v>
      </c>
    </row>
    <row r="7" spans="1:16">
      <c r="A7" s="5">
        <v>45224</v>
      </c>
      <c r="B7" s="1">
        <v>76.849999999999994</v>
      </c>
      <c r="C7" s="1">
        <v>798</v>
      </c>
      <c r="D7" s="1">
        <v>19122.150000000001</v>
      </c>
      <c r="E7" s="1">
        <f t="shared" si="0"/>
        <v>-5.0061804697157118E-2</v>
      </c>
      <c r="F7" s="1">
        <f t="shared" si="1"/>
        <v>-5.1115820969954151E-3</v>
      </c>
      <c r="G7" s="1">
        <f t="shared" si="2"/>
        <v>-8.2772569917148875E-3</v>
      </c>
      <c r="H7" s="1">
        <f t="shared" si="3"/>
        <v>0.94993819530284285</v>
      </c>
      <c r="I7" s="1">
        <f t="shared" si="4"/>
        <v>0.99488841790300464</v>
      </c>
      <c r="J7" s="1">
        <f t="shared" si="5"/>
        <v>0.99172274300828511</v>
      </c>
    </row>
    <row r="8" spans="1:16">
      <c r="A8" s="5">
        <v>45222</v>
      </c>
      <c r="B8" s="1">
        <v>80.900000000000006</v>
      </c>
      <c r="C8" s="1">
        <v>802.1</v>
      </c>
      <c r="D8" s="1">
        <v>19281.75</v>
      </c>
      <c r="E8" s="1">
        <f t="shared" si="0"/>
        <v>-4.9911920140927768E-2</v>
      </c>
      <c r="F8" s="1">
        <f t="shared" si="1"/>
        <v>-1.7936945209672456E-2</v>
      </c>
      <c r="G8" s="1">
        <f t="shared" si="2"/>
        <v>-1.335028770407296E-2</v>
      </c>
      <c r="H8" s="1">
        <f t="shared" si="3"/>
        <v>0.95008807985907229</v>
      </c>
      <c r="I8" s="1">
        <f t="shared" si="4"/>
        <v>0.98206305479032752</v>
      </c>
      <c r="J8" s="1">
        <f t="shared" si="5"/>
        <v>0.98664971229592702</v>
      </c>
      <c r="M8" s="2" t="s">
        <v>5</v>
      </c>
      <c r="N8" s="7">
        <f>_xlfn.COVARIANCE.P(E3:E268,G3:G268)*267</f>
        <v>1.1787681004733663E-2</v>
      </c>
      <c r="O8" s="7">
        <f>_xlfn.COVARIANCE.P(F3:F268,G3:G268)*267</f>
        <v>5.9138864052547318E-3</v>
      </c>
    </row>
    <row r="9" spans="1:16">
      <c r="A9" s="5">
        <v>45219</v>
      </c>
      <c r="B9" s="1">
        <v>85.15</v>
      </c>
      <c r="C9" s="1">
        <v>816.75</v>
      </c>
      <c r="D9" s="1">
        <v>19542.650000000001</v>
      </c>
      <c r="E9" s="1">
        <f t="shared" si="0"/>
        <v>-3.1836270608300139E-2</v>
      </c>
      <c r="F9" s="1">
        <f t="shared" si="1"/>
        <v>1.3400335008375152E-2</v>
      </c>
      <c r="G9" s="1">
        <f t="shared" si="2"/>
        <v>-4.1809556324427519E-3</v>
      </c>
      <c r="H9" s="1">
        <f t="shared" si="3"/>
        <v>0.96816372939169981</v>
      </c>
      <c r="I9" s="1">
        <f t="shared" si="4"/>
        <v>1.0134003350083751</v>
      </c>
      <c r="J9" s="1">
        <f t="shared" si="5"/>
        <v>0.99581904436755719</v>
      </c>
      <c r="M9" s="2" t="s">
        <v>6</v>
      </c>
      <c r="N9" s="10">
        <f>N8/(P4*P4)</f>
        <v>1.0734093739451829</v>
      </c>
      <c r="O9" s="10">
        <f>O8/(P4*P4)</f>
        <v>0.53853010624381425</v>
      </c>
    </row>
    <row r="10" spans="1:16">
      <c r="A10" s="5">
        <v>45218</v>
      </c>
      <c r="B10" s="1">
        <v>87.95</v>
      </c>
      <c r="C10" s="1">
        <v>805.95</v>
      </c>
      <c r="D10" s="1">
        <v>19624.7</v>
      </c>
      <c r="E10" s="1">
        <f t="shared" si="0"/>
        <v>-5.6818181818178584E-4</v>
      </c>
      <c r="F10" s="1">
        <f t="shared" si="1"/>
        <v>-5.7978165669523617E-3</v>
      </c>
      <c r="G10" s="1">
        <f t="shared" si="2"/>
        <v>-2.3587903065917931E-3</v>
      </c>
      <c r="H10" s="1">
        <f t="shared" si="3"/>
        <v>0.99943181818181825</v>
      </c>
      <c r="I10" s="1">
        <f t="shared" si="4"/>
        <v>0.99420218343304767</v>
      </c>
      <c r="J10" s="1">
        <f t="shared" si="5"/>
        <v>0.99764120969340819</v>
      </c>
      <c r="M10" s="2" t="s">
        <v>7</v>
      </c>
      <c r="N10" s="3">
        <v>0.05</v>
      </c>
    </row>
    <row r="11" spans="1:16">
      <c r="A11" s="5">
        <v>45217</v>
      </c>
      <c r="B11" s="1">
        <v>88</v>
      </c>
      <c r="C11" s="1">
        <v>810.65</v>
      </c>
      <c r="D11" s="1">
        <v>19671.099999999999</v>
      </c>
      <c r="E11" s="1">
        <f t="shared" si="0"/>
        <v>-3.6672140120415919E-2</v>
      </c>
      <c r="F11" s="1">
        <f t="shared" si="1"/>
        <v>-5.5204563577255722E-3</v>
      </c>
      <c r="G11" s="1">
        <f t="shared" si="2"/>
        <v>-7.0867930242536634E-3</v>
      </c>
      <c r="H11" s="1">
        <f t="shared" si="3"/>
        <v>0.96332785987958403</v>
      </c>
      <c r="I11" s="1">
        <f t="shared" si="4"/>
        <v>0.99447954364227442</v>
      </c>
      <c r="J11" s="1">
        <f t="shared" si="5"/>
        <v>0.99291320697574637</v>
      </c>
    </row>
    <row r="12" spans="1:16">
      <c r="A12" s="5">
        <v>45216</v>
      </c>
      <c r="B12" s="1">
        <v>91.35</v>
      </c>
      <c r="C12" s="1">
        <v>815.15</v>
      </c>
      <c r="D12" s="1">
        <v>19811.5</v>
      </c>
      <c r="E12" s="1">
        <f t="shared" si="0"/>
        <v>9.9502487562188116E-3</v>
      </c>
      <c r="F12" s="1">
        <f t="shared" si="1"/>
        <v>1.12896222318715E-2</v>
      </c>
      <c r="G12" s="1">
        <f t="shared" si="2"/>
        <v>4.0417094276990126E-3</v>
      </c>
      <c r="H12" s="1">
        <f t="shared" si="3"/>
        <v>1.0099502487562189</v>
      </c>
      <c r="I12" s="1">
        <f t="shared" si="4"/>
        <v>1.0112896222318715</v>
      </c>
      <c r="J12" s="1">
        <f t="shared" si="5"/>
        <v>1.004041709427699</v>
      </c>
      <c r="M12" s="2" t="s">
        <v>9</v>
      </c>
      <c r="N12" s="8">
        <f>N10+N9*(P5-N10)</f>
        <v>0.13567535524970392</v>
      </c>
      <c r="O12" s="8">
        <f>N10+O9*(P5-N10)</f>
        <v>9.2983375480989422E-2</v>
      </c>
    </row>
    <row r="13" spans="1:16">
      <c r="A13" s="5">
        <v>45215</v>
      </c>
      <c r="B13" s="1">
        <v>90.45</v>
      </c>
      <c r="C13" s="1">
        <v>806.05</v>
      </c>
      <c r="D13" s="1">
        <v>19731.75</v>
      </c>
      <c r="E13" s="1">
        <f t="shared" si="0"/>
        <v>-1.0934937124111536E-2</v>
      </c>
      <c r="F13" s="1">
        <f t="shared" si="1"/>
        <v>1.0024434559238144E-2</v>
      </c>
      <c r="G13" s="1">
        <f t="shared" si="2"/>
        <v>-9.7716323942267751E-4</v>
      </c>
      <c r="H13" s="1">
        <f t="shared" si="3"/>
        <v>0.98906506287588847</v>
      </c>
      <c r="I13" s="1">
        <f t="shared" si="4"/>
        <v>1.0100244345592382</v>
      </c>
      <c r="J13" s="1">
        <f t="shared" si="5"/>
        <v>0.99902283676057735</v>
      </c>
      <c r="M13" s="2" t="s">
        <v>10</v>
      </c>
      <c r="P13" t="s">
        <v>11</v>
      </c>
    </row>
    <row r="14" spans="1:16">
      <c r="A14" s="5">
        <v>45212</v>
      </c>
      <c r="B14" s="1">
        <v>91.45</v>
      </c>
      <c r="C14" s="1">
        <v>798.05</v>
      </c>
      <c r="D14" s="1">
        <v>19751.05</v>
      </c>
      <c r="E14" s="1">
        <f t="shared" si="0"/>
        <v>-5.4644808743166298E-4</v>
      </c>
      <c r="F14" s="1">
        <f t="shared" si="1"/>
        <v>8.7790807048339099E-4</v>
      </c>
      <c r="G14" s="1">
        <f t="shared" si="2"/>
        <v>-2.1698494493281161E-3</v>
      </c>
      <c r="H14" s="1">
        <f t="shared" si="3"/>
        <v>0.99945355191256835</v>
      </c>
      <c r="I14" s="1">
        <f t="shared" si="4"/>
        <v>1.0008779080704835</v>
      </c>
      <c r="J14" s="1">
        <f t="shared" si="5"/>
        <v>0.99783015055067192</v>
      </c>
    </row>
    <row r="15" spans="1:16">
      <c r="A15" s="5">
        <v>45211</v>
      </c>
      <c r="B15" s="1">
        <v>91.5</v>
      </c>
      <c r="C15" s="1">
        <v>797.35</v>
      </c>
      <c r="D15" s="1">
        <v>19794</v>
      </c>
      <c r="E15" s="1">
        <f t="shared" si="0"/>
        <v>9.9759615384615349E-2</v>
      </c>
      <c r="F15" s="1">
        <f t="shared" si="1"/>
        <v>3.136369338853343E-4</v>
      </c>
      <c r="G15" s="1">
        <f t="shared" si="2"/>
        <v>-8.7576061197235653E-4</v>
      </c>
      <c r="H15" s="1">
        <f t="shared" si="3"/>
        <v>1.0997596153846154</v>
      </c>
      <c r="I15" s="1">
        <f t="shared" si="4"/>
        <v>1.0003136369338854</v>
      </c>
      <c r="J15" s="1">
        <f t="shared" si="5"/>
        <v>0.99912423938802764</v>
      </c>
      <c r="M15" s="4" t="s">
        <v>12</v>
      </c>
      <c r="O15" s="11" t="s">
        <v>32</v>
      </c>
    </row>
    <row r="16" spans="1:16">
      <c r="A16" s="5">
        <v>45210</v>
      </c>
      <c r="B16" s="1">
        <v>83.2</v>
      </c>
      <c r="C16" s="1">
        <v>797.1</v>
      </c>
      <c r="D16" s="1">
        <v>19811.349999999999</v>
      </c>
      <c r="E16" s="1">
        <f t="shared" si="0"/>
        <v>9.9801718440185011E-2</v>
      </c>
      <c r="F16" s="1">
        <f t="shared" si="1"/>
        <v>3.9042821158690464E-3</v>
      </c>
      <c r="G16" s="1">
        <f t="shared" si="2"/>
        <v>6.1706920062875037E-3</v>
      </c>
      <c r="H16" s="1">
        <f t="shared" si="3"/>
        <v>1.0998017184401849</v>
      </c>
      <c r="I16" s="1">
        <f t="shared" si="4"/>
        <v>1.003904282115869</v>
      </c>
      <c r="J16" s="1">
        <f t="shared" si="5"/>
        <v>1.0061706920062874</v>
      </c>
      <c r="M16" s="2" t="s">
        <v>5</v>
      </c>
      <c r="N16" s="2">
        <f>_xlfn.COVARIANCE.P(E3:E268,F3:F268)</f>
        <v>1.1521100186812075E-4</v>
      </c>
      <c r="O16" s="2">
        <f>N16*267</f>
        <v>3.076133749878824E-2</v>
      </c>
    </row>
    <row r="17" spans="1:20">
      <c r="A17" s="5">
        <v>45209</v>
      </c>
      <c r="B17" s="1">
        <v>75.650000000000006</v>
      </c>
      <c r="C17" s="1">
        <v>794</v>
      </c>
      <c r="D17" s="1">
        <v>19689.849999999999</v>
      </c>
      <c r="E17" s="1">
        <f t="shared" si="0"/>
        <v>9.9563953488372214E-2</v>
      </c>
      <c r="F17" s="1">
        <f t="shared" si="1"/>
        <v>1.6189927689255746E-2</v>
      </c>
      <c r="G17" s="1">
        <f t="shared" si="2"/>
        <v>9.0968027941278218E-3</v>
      </c>
      <c r="H17" s="1">
        <f t="shared" si="3"/>
        <v>1.0995639534883721</v>
      </c>
      <c r="I17" s="1">
        <f t="shared" si="4"/>
        <v>1.0161899276892556</v>
      </c>
      <c r="J17" s="1">
        <f t="shared" si="5"/>
        <v>1.0090968027941278</v>
      </c>
      <c r="M17" s="2" t="s">
        <v>13</v>
      </c>
      <c r="N17" s="10">
        <f>(O6-O16)/(N6+O6-2*O16)</f>
        <v>0.2015457836813199</v>
      </c>
      <c r="P17" s="6" t="s">
        <v>27</v>
      </c>
    </row>
    <row r="18" spans="1:20">
      <c r="A18" s="5">
        <v>45208</v>
      </c>
      <c r="B18" s="1">
        <v>68.8</v>
      </c>
      <c r="C18" s="1">
        <v>781.35</v>
      </c>
      <c r="D18" s="1">
        <v>19512.349999999999</v>
      </c>
      <c r="E18" s="1">
        <f t="shared" si="0"/>
        <v>-4.8409405255878286E-2</v>
      </c>
      <c r="F18" s="1">
        <f t="shared" si="1"/>
        <v>-1.2262183174261971E-2</v>
      </c>
      <c r="G18" s="1">
        <f t="shared" si="2"/>
        <v>-7.1819268832524208E-3</v>
      </c>
      <c r="H18" s="1">
        <f t="shared" si="3"/>
        <v>0.95159059474412167</v>
      </c>
      <c r="I18" s="1">
        <f t="shared" si="4"/>
        <v>0.98773781682573802</v>
      </c>
      <c r="J18" s="1">
        <f t="shared" si="5"/>
        <v>0.99281807311674752</v>
      </c>
      <c r="M18" s="2" t="s">
        <v>14</v>
      </c>
      <c r="N18" s="10">
        <f>1-N17</f>
        <v>0.79845421631868008</v>
      </c>
      <c r="P18" s="6" t="s">
        <v>37</v>
      </c>
    </row>
    <row r="19" spans="1:20">
      <c r="A19" s="5">
        <v>45205</v>
      </c>
      <c r="B19" s="1">
        <v>72.3</v>
      </c>
      <c r="C19" s="1">
        <v>791.05</v>
      </c>
      <c r="D19" s="1">
        <v>19653.5</v>
      </c>
      <c r="E19" s="1">
        <f t="shared" si="0"/>
        <v>-2.8878441907320425E-2</v>
      </c>
      <c r="F19" s="1">
        <f t="shared" si="1"/>
        <v>8.7350165774036075E-3</v>
      </c>
      <c r="G19" s="1">
        <f t="shared" si="2"/>
        <v>5.512707366051443E-3</v>
      </c>
      <c r="H19" s="1">
        <f t="shared" si="3"/>
        <v>0.97112155809267953</v>
      </c>
      <c r="I19" s="1">
        <f t="shared" si="4"/>
        <v>1.0087350165774036</v>
      </c>
      <c r="J19" s="1">
        <f t="shared" si="5"/>
        <v>1.0055127073660515</v>
      </c>
      <c r="M19" s="2" t="s">
        <v>8</v>
      </c>
      <c r="N19" s="8">
        <f>(N17*N12)+(O12*N18)</f>
        <v>0.10158776400038205</v>
      </c>
    </row>
    <row r="20" spans="1:20">
      <c r="A20" s="5">
        <v>45204</v>
      </c>
      <c r="B20" s="1">
        <v>74.45</v>
      </c>
      <c r="C20" s="1">
        <v>784.2</v>
      </c>
      <c r="D20" s="1">
        <v>19545.75</v>
      </c>
      <c r="E20" s="1">
        <f t="shared" si="0"/>
        <v>4.9330514446793518E-2</v>
      </c>
      <c r="F20" s="1">
        <f t="shared" si="1"/>
        <v>-9.9734881959348282E-3</v>
      </c>
      <c r="G20" s="1">
        <f t="shared" si="2"/>
        <v>5.6415638939911542E-3</v>
      </c>
      <c r="H20" s="1">
        <f t="shared" si="3"/>
        <v>1.0493305144467935</v>
      </c>
      <c r="I20" s="1">
        <f t="shared" si="4"/>
        <v>0.9900265118040652</v>
      </c>
      <c r="J20" s="1">
        <f t="shared" si="5"/>
        <v>1.0056415638939911</v>
      </c>
      <c r="M20" s="2" t="s">
        <v>15</v>
      </c>
      <c r="N20" s="8">
        <f>SQRT((N17*N4)^2+(O4*N18)^2+(2*N18*N17*O16))</f>
        <v>0.27310672172526868</v>
      </c>
    </row>
    <row r="21" spans="1:20">
      <c r="A21" s="5">
        <v>45203</v>
      </c>
      <c r="B21" s="1">
        <v>70.95</v>
      </c>
      <c r="C21" s="1">
        <v>792.1</v>
      </c>
      <c r="D21" s="1">
        <v>19436.099999999999</v>
      </c>
      <c r="E21" s="1">
        <f t="shared" si="0"/>
        <v>-1.1149825783972086E-2</v>
      </c>
      <c r="F21" s="1">
        <f t="shared" si="1"/>
        <v>-1.4310602289696366E-2</v>
      </c>
      <c r="G21" s="1">
        <f t="shared" si="2"/>
        <v>-4.744287268770477E-3</v>
      </c>
      <c r="H21" s="1">
        <f t="shared" si="3"/>
        <v>0.98885017421602794</v>
      </c>
      <c r="I21" s="1">
        <f t="shared" si="4"/>
        <v>0.98568939771030362</v>
      </c>
      <c r="J21" s="1">
        <f t="shared" si="5"/>
        <v>0.99525571273122948</v>
      </c>
      <c r="M21" s="2" t="s">
        <v>16</v>
      </c>
      <c r="N21" s="2">
        <f>(N19-N10)/N20</f>
        <v>0.18889232632024594</v>
      </c>
      <c r="S21" s="6" t="s">
        <v>30</v>
      </c>
    </row>
    <row r="22" spans="1:20">
      <c r="A22" s="5">
        <v>45202</v>
      </c>
      <c r="B22" s="1">
        <v>71.75</v>
      </c>
      <c r="C22" s="1">
        <v>803.6</v>
      </c>
      <c r="D22" s="1">
        <v>19528.75</v>
      </c>
      <c r="E22" s="1">
        <f t="shared" si="0"/>
        <v>-5.2179656538969652E-2</v>
      </c>
      <c r="F22" s="1">
        <f t="shared" si="1"/>
        <v>4.2489377655585813E-3</v>
      </c>
      <c r="G22" s="1">
        <f t="shared" si="2"/>
        <v>-5.578385094432781E-3</v>
      </c>
      <c r="H22" s="1">
        <f t="shared" si="3"/>
        <v>0.94782034346103039</v>
      </c>
      <c r="I22" s="1">
        <f t="shared" si="4"/>
        <v>1.0042489377655586</v>
      </c>
      <c r="J22" s="1">
        <f t="shared" si="5"/>
        <v>0.99442161490556724</v>
      </c>
      <c r="S22" s="2" t="s">
        <v>31</v>
      </c>
      <c r="T22" s="9">
        <f>N5-N10</f>
        <v>-0.25053333333333067</v>
      </c>
    </row>
    <row r="23" spans="1:20">
      <c r="A23" s="5">
        <v>45198</v>
      </c>
      <c r="B23" s="1">
        <v>75.7</v>
      </c>
      <c r="C23" s="1">
        <v>800.2</v>
      </c>
      <c r="D23" s="1">
        <v>19638.3</v>
      </c>
      <c r="E23" s="1">
        <f t="shared" si="0"/>
        <v>9.9491648511256484E-2</v>
      </c>
      <c r="F23" s="1">
        <f t="shared" si="1"/>
        <v>2.8825667376865126E-3</v>
      </c>
      <c r="G23" s="1">
        <f t="shared" si="2"/>
        <v>5.8775171523621477E-3</v>
      </c>
      <c r="H23" s="1">
        <f t="shared" si="3"/>
        <v>1.0994916485112565</v>
      </c>
      <c r="I23" s="1">
        <f t="shared" si="4"/>
        <v>1.0028825667376866</v>
      </c>
      <c r="J23" s="1">
        <f t="shared" si="5"/>
        <v>1.0058775171523622</v>
      </c>
      <c r="M23" s="4" t="s">
        <v>17</v>
      </c>
      <c r="O23" s="4" t="s">
        <v>33</v>
      </c>
      <c r="S23" s="2" t="s">
        <v>31</v>
      </c>
      <c r="T23" s="9">
        <f>O5-N10</f>
        <v>-0.16891511920800945</v>
      </c>
    </row>
    <row r="24" spans="1:20">
      <c r="A24" s="5">
        <v>45197</v>
      </c>
      <c r="B24" s="1">
        <v>68.849999999999994</v>
      </c>
      <c r="C24" s="1">
        <v>797.9</v>
      </c>
      <c r="D24" s="1">
        <v>19523.55</v>
      </c>
      <c r="E24" s="1">
        <f t="shared" si="0"/>
        <v>7.4102964118564749E-2</v>
      </c>
      <c r="F24" s="1">
        <f t="shared" si="1"/>
        <v>-1.2866509959173546E-2</v>
      </c>
      <c r="G24" s="1">
        <f t="shared" si="2"/>
        <v>-9.7837085276508418E-3</v>
      </c>
      <c r="H24" s="1">
        <f t="shared" si="3"/>
        <v>1.0741029641185647</v>
      </c>
      <c r="I24" s="1">
        <f t="shared" si="4"/>
        <v>0.9871334900408264</v>
      </c>
      <c r="J24" s="1">
        <f t="shared" si="5"/>
        <v>0.99021629147234913</v>
      </c>
      <c r="M24" s="2" t="s">
        <v>5</v>
      </c>
      <c r="N24" s="2">
        <f>_xlfn.COVARIANCE.P(E3:E268,F3:F268)</f>
        <v>1.1521100186812075E-4</v>
      </c>
      <c r="O24" s="2">
        <f>N24*267</f>
        <v>3.076133749878824E-2</v>
      </c>
    </row>
    <row r="25" spans="1:20">
      <c r="A25" s="5">
        <v>45196</v>
      </c>
      <c r="B25" s="1">
        <v>64.099999999999994</v>
      </c>
      <c r="C25" s="1">
        <v>808.3</v>
      </c>
      <c r="D25" s="1">
        <v>19716.45</v>
      </c>
      <c r="E25" s="1">
        <f t="shared" si="0"/>
        <v>0.17184643510054828</v>
      </c>
      <c r="F25" s="1">
        <f t="shared" si="1"/>
        <v>-4.1273948130352038E-3</v>
      </c>
      <c r="G25" s="1">
        <f t="shared" si="2"/>
        <v>2.6316190941128009E-3</v>
      </c>
      <c r="H25" s="1">
        <f t="shared" si="3"/>
        <v>1.1718464351005482</v>
      </c>
      <c r="I25" s="1">
        <f t="shared" si="4"/>
        <v>0.99587260518696474</v>
      </c>
      <c r="J25" s="1">
        <f t="shared" si="5"/>
        <v>1.0026316190941127</v>
      </c>
      <c r="M25" s="2" t="s">
        <v>13</v>
      </c>
      <c r="N25" s="2">
        <f>((T22*100*O4*O4*10000)-(T23*100*O24*100))/((T22*O4*O4*1000000)+(T23*100*N4*N4*10000)-(T22*100+T23*100)*O24*100)</f>
        <v>0.33840759946258703</v>
      </c>
      <c r="P25" s="6" t="s">
        <v>27</v>
      </c>
    </row>
    <row r="26" spans="1:20">
      <c r="A26" s="5">
        <v>45195</v>
      </c>
      <c r="B26" s="1">
        <v>54.7</v>
      </c>
      <c r="C26" s="1">
        <v>811.65</v>
      </c>
      <c r="D26" s="1">
        <v>19664.7</v>
      </c>
      <c r="E26" s="1">
        <f t="shared" si="0"/>
        <v>9.1816367265469087E-2</v>
      </c>
      <c r="F26" s="1">
        <f t="shared" si="1"/>
        <v>1.3106159895150722E-2</v>
      </c>
      <c r="G26" s="1">
        <f t="shared" si="2"/>
        <v>-5.0064677464026089E-4</v>
      </c>
      <c r="H26" s="1">
        <f t="shared" si="3"/>
        <v>1.091816367265469</v>
      </c>
      <c r="I26" s="1">
        <f t="shared" si="4"/>
        <v>1.0131061598951507</v>
      </c>
      <c r="J26" s="1">
        <f t="shared" si="5"/>
        <v>0.99949935322535977</v>
      </c>
      <c r="M26" s="2" t="s">
        <v>14</v>
      </c>
      <c r="N26" s="2">
        <f>1-N25</f>
        <v>0.66159240053741297</v>
      </c>
      <c r="P26" s="6" t="s">
        <v>37</v>
      </c>
    </row>
    <row r="27" spans="1:20">
      <c r="A27" s="5">
        <v>45194</v>
      </c>
      <c r="B27" s="1">
        <v>50.1</v>
      </c>
      <c r="C27" s="1">
        <v>801.15</v>
      </c>
      <c r="D27" s="1">
        <v>19674.55</v>
      </c>
      <c r="E27" s="1">
        <f t="shared" si="0"/>
        <v>2.6639344262295171E-2</v>
      </c>
      <c r="F27" s="1">
        <f t="shared" si="1"/>
        <v>-2.0553064275037089E-3</v>
      </c>
      <c r="G27" s="1">
        <f t="shared" si="2"/>
        <v>1.5248357624777179E-5</v>
      </c>
      <c r="H27" s="1">
        <f t="shared" si="3"/>
        <v>1.0266393442622952</v>
      </c>
      <c r="I27" s="1">
        <f t="shared" si="4"/>
        <v>0.99794469357249627</v>
      </c>
      <c r="J27" s="1">
        <f t="shared" si="5"/>
        <v>1.0000152483576248</v>
      </c>
      <c r="M27" s="2" t="s">
        <v>8</v>
      </c>
      <c r="N27" s="8">
        <f>N25*N12+O12*N26</f>
        <v>0.10743066587082542</v>
      </c>
    </row>
    <row r="28" spans="1:20">
      <c r="A28" s="5">
        <v>45191</v>
      </c>
      <c r="B28" s="1">
        <v>48.8</v>
      </c>
      <c r="C28" s="1">
        <v>802.8</v>
      </c>
      <c r="D28" s="1">
        <v>19674.25</v>
      </c>
      <c r="E28" s="1">
        <f t="shared" si="0"/>
        <v>0.12313003452243945</v>
      </c>
      <c r="F28" s="1">
        <f t="shared" si="1"/>
        <v>3.5627226701667714E-3</v>
      </c>
      <c r="G28" s="1">
        <f t="shared" si="2"/>
        <v>-3.449437377009249E-3</v>
      </c>
      <c r="H28" s="1">
        <f t="shared" si="3"/>
        <v>1.1231300345224395</v>
      </c>
      <c r="I28" s="1">
        <f t="shared" si="4"/>
        <v>1.0035627226701667</v>
      </c>
      <c r="J28" s="1">
        <f t="shared" si="5"/>
        <v>0.9965505626229908</v>
      </c>
      <c r="M28" s="2" t="s">
        <v>15</v>
      </c>
      <c r="N28" s="8">
        <f>SQRT((N25*N25*N6)+(O6*N26*N26)+(2*O24*N25*N26))</f>
        <v>0.28229147871398347</v>
      </c>
    </row>
    <row r="29" spans="1:20">
      <c r="A29" s="5">
        <v>45190</v>
      </c>
      <c r="B29" s="1">
        <v>43.45</v>
      </c>
      <c r="C29" s="1">
        <v>799.95</v>
      </c>
      <c r="D29" s="1">
        <v>19742.349999999999</v>
      </c>
      <c r="E29" s="1">
        <f t="shared" si="0"/>
        <v>-1.6968325791855202E-2</v>
      </c>
      <c r="F29" s="1">
        <f t="shared" si="1"/>
        <v>-2.7426291840677327E-3</v>
      </c>
      <c r="G29" s="1">
        <f t="shared" si="2"/>
        <v>-7.9919000673320927E-3</v>
      </c>
      <c r="H29" s="1">
        <f t="shared" si="3"/>
        <v>0.98303167420814475</v>
      </c>
      <c r="I29" s="1">
        <f t="shared" si="4"/>
        <v>0.99725737081593224</v>
      </c>
      <c r="J29" s="1">
        <f t="shared" si="5"/>
        <v>0.99200809993266792</v>
      </c>
      <c r="M29" s="2" t="s">
        <v>16</v>
      </c>
      <c r="N29" s="2">
        <f>(N27-N10)/N28</f>
        <v>0.2034445606805366</v>
      </c>
    </row>
    <row r="30" spans="1:20">
      <c r="A30" s="5">
        <v>45189</v>
      </c>
      <c r="B30" s="1">
        <v>44.2</v>
      </c>
      <c r="C30" s="1">
        <v>802.15</v>
      </c>
      <c r="D30" s="1">
        <v>19901.400000000001</v>
      </c>
      <c r="E30" s="1">
        <f t="shared" si="0"/>
        <v>-3.8084874863982585E-2</v>
      </c>
      <c r="F30" s="1">
        <f t="shared" si="1"/>
        <v>-1.7815599363291378E-2</v>
      </c>
      <c r="G30" s="1">
        <f t="shared" si="2"/>
        <v>-1.1518230990448552E-2</v>
      </c>
      <c r="H30" s="1">
        <f t="shared" si="3"/>
        <v>0.9619151251360174</v>
      </c>
      <c r="I30" s="1">
        <f t="shared" si="4"/>
        <v>0.98218440063670864</v>
      </c>
      <c r="J30" s="1">
        <f t="shared" si="5"/>
        <v>0.98848176900955143</v>
      </c>
    </row>
    <row r="31" spans="1:20">
      <c r="A31" s="5">
        <v>45187</v>
      </c>
      <c r="B31" s="1">
        <v>45.95</v>
      </c>
      <c r="C31" s="1">
        <v>816.7</v>
      </c>
      <c r="D31" s="1">
        <v>20133.3</v>
      </c>
      <c r="E31" s="1">
        <f t="shared" si="0"/>
        <v>-2.1715526601518852E-3</v>
      </c>
      <c r="F31" s="1">
        <f t="shared" si="1"/>
        <v>-1.4777730864346462E-2</v>
      </c>
      <c r="G31" s="1">
        <f t="shared" si="2"/>
        <v>-2.9243748251193782E-3</v>
      </c>
      <c r="H31" s="1">
        <f t="shared" si="3"/>
        <v>0.9978284473398481</v>
      </c>
      <c r="I31" s="1">
        <f t="shared" si="4"/>
        <v>0.98522226913565358</v>
      </c>
      <c r="J31" s="1">
        <f t="shared" si="5"/>
        <v>0.99707562517488058</v>
      </c>
    </row>
    <row r="32" spans="1:20" ht="16.8" customHeight="1">
      <c r="A32" s="5">
        <v>45184</v>
      </c>
      <c r="B32" s="1">
        <v>46.05</v>
      </c>
      <c r="C32" s="1">
        <v>828.95</v>
      </c>
      <c r="D32" s="1">
        <v>20192.349999999999</v>
      </c>
      <c r="E32" s="1">
        <f t="shared" si="0"/>
        <v>2.7901785714285716E-2</v>
      </c>
      <c r="F32" s="1">
        <f t="shared" si="1"/>
        <v>-1.7074761368352377E-2</v>
      </c>
      <c r="G32" s="1">
        <f t="shared" si="2"/>
        <v>4.4396137909078707E-3</v>
      </c>
      <c r="H32" s="1">
        <f t="shared" si="3"/>
        <v>1.0279017857142858</v>
      </c>
      <c r="I32" s="1">
        <f t="shared" si="4"/>
        <v>0.9829252386316476</v>
      </c>
      <c r="J32" s="1">
        <f t="shared" si="5"/>
        <v>1.004439613790908</v>
      </c>
    </row>
    <row r="33" spans="1:21" ht="15.6">
      <c r="A33" s="5">
        <v>45183</v>
      </c>
      <c r="B33" s="1">
        <v>44.8</v>
      </c>
      <c r="C33" s="1">
        <v>843.35</v>
      </c>
      <c r="D33" s="1">
        <v>20103.099999999999</v>
      </c>
      <c r="E33" s="1">
        <f t="shared" si="0"/>
        <v>1.4722536806341984E-2</v>
      </c>
      <c r="F33" s="1">
        <f t="shared" si="1"/>
        <v>4.7639751552795061E-2</v>
      </c>
      <c r="G33" s="1">
        <f t="shared" si="2"/>
        <v>1.6492277030392898E-3</v>
      </c>
      <c r="H33" s="1">
        <f t="shared" si="3"/>
        <v>1.0147225368063419</v>
      </c>
      <c r="I33" s="1">
        <f t="shared" si="4"/>
        <v>1.0476397515527951</v>
      </c>
      <c r="J33" s="1">
        <f t="shared" si="5"/>
        <v>1.0016492277030393</v>
      </c>
      <c r="M33" s="25" t="s">
        <v>38</v>
      </c>
      <c r="N33" s="25"/>
      <c r="O33" s="25"/>
    </row>
    <row r="34" spans="1:21" ht="15">
      <c r="A34" s="5">
        <v>45182</v>
      </c>
      <c r="B34" s="1">
        <v>44.15</v>
      </c>
      <c r="C34" s="1">
        <v>805</v>
      </c>
      <c r="D34" s="1">
        <v>20070</v>
      </c>
      <c r="E34" s="1">
        <f t="shared" si="0"/>
        <v>2.0809248554913264E-2</v>
      </c>
      <c r="F34" s="1">
        <f t="shared" si="1"/>
        <v>-1.2875536480686695E-2</v>
      </c>
      <c r="G34" s="1">
        <f t="shared" si="2"/>
        <v>3.841306044054942E-3</v>
      </c>
      <c r="H34" s="1">
        <f t="shared" si="3"/>
        <v>1.0208092485549132</v>
      </c>
      <c r="I34" s="1">
        <f t="shared" si="4"/>
        <v>0.98712446351931327</v>
      </c>
      <c r="J34" s="1">
        <f t="shared" si="5"/>
        <v>1.003841306044055</v>
      </c>
      <c r="M34" s="26" t="s">
        <v>39</v>
      </c>
      <c r="N34" s="2"/>
      <c r="O34" s="2"/>
      <c r="P34" s="2"/>
      <c r="Q34" s="2"/>
      <c r="R34" s="2"/>
      <c r="S34" s="2"/>
      <c r="T34" s="2"/>
      <c r="U34" s="2"/>
    </row>
    <row r="35" spans="1:21" ht="15">
      <c r="A35" s="5">
        <v>45181</v>
      </c>
      <c r="B35" s="1">
        <v>43.25</v>
      </c>
      <c r="C35" s="1">
        <v>815.5</v>
      </c>
      <c r="D35" s="1">
        <v>19993.2</v>
      </c>
      <c r="E35" s="1">
        <f t="shared" si="0"/>
        <v>-5.4644808743169397E-2</v>
      </c>
      <c r="F35" s="1">
        <f t="shared" si="1"/>
        <v>-4.0249499823467157E-2</v>
      </c>
      <c r="G35" s="1">
        <f t="shared" si="2"/>
        <v>-1.5752874899658276E-4</v>
      </c>
      <c r="H35" s="1">
        <f t="shared" si="3"/>
        <v>0.94535519125683065</v>
      </c>
      <c r="I35" s="1">
        <f t="shared" si="4"/>
        <v>0.95975050017653285</v>
      </c>
      <c r="J35" s="1">
        <f t="shared" si="5"/>
        <v>0.99984247125100345</v>
      </c>
      <c r="M35" s="21" t="s">
        <v>40</v>
      </c>
      <c r="N35" s="2"/>
      <c r="O35" s="2"/>
      <c r="P35" s="2"/>
      <c r="Q35" s="2"/>
      <c r="R35" s="2"/>
      <c r="S35" s="2"/>
      <c r="T35" s="2"/>
      <c r="U35" s="2"/>
    </row>
    <row r="36" spans="1:21" ht="15">
      <c r="A36" s="5">
        <v>45180</v>
      </c>
      <c r="B36" s="1">
        <v>45.75</v>
      </c>
      <c r="C36" s="1">
        <v>849.7</v>
      </c>
      <c r="D36" s="1">
        <v>19996.349999999999</v>
      </c>
      <c r="E36" s="1">
        <f t="shared" si="0"/>
        <v>-5.434782608695652E-3</v>
      </c>
      <c r="F36" s="1">
        <f t="shared" si="1"/>
        <v>-1.1976744186046459E-2</v>
      </c>
      <c r="G36" s="1">
        <f t="shared" si="2"/>
        <v>8.9001233605532706E-3</v>
      </c>
      <c r="H36" s="1">
        <f t="shared" si="3"/>
        <v>0.99456521739130432</v>
      </c>
      <c r="I36" s="1">
        <f t="shared" si="4"/>
        <v>0.98802325581395356</v>
      </c>
      <c r="J36" s="1">
        <f t="shared" si="5"/>
        <v>1.0089001233605532</v>
      </c>
      <c r="M36" s="21" t="s">
        <v>41</v>
      </c>
      <c r="N36" s="2"/>
      <c r="O36" s="2"/>
      <c r="P36" s="2"/>
      <c r="Q36" s="2"/>
      <c r="R36" s="2"/>
      <c r="S36" s="2"/>
      <c r="T36" s="2"/>
      <c r="U36" s="2"/>
    </row>
    <row r="37" spans="1:21">
      <c r="A37" s="5">
        <v>45177</v>
      </c>
      <c r="B37" s="1">
        <v>46</v>
      </c>
      <c r="C37" s="1">
        <v>860</v>
      </c>
      <c r="D37" s="1">
        <v>19819.95</v>
      </c>
      <c r="E37" s="1">
        <f t="shared" si="0"/>
        <v>-2.1276595744680851E-2</v>
      </c>
      <c r="F37" s="1">
        <f t="shared" si="1"/>
        <v>-9.2736593514197978E-3</v>
      </c>
      <c r="G37" s="1">
        <f t="shared" si="2"/>
        <v>4.709269759036524E-3</v>
      </c>
      <c r="H37" s="1">
        <f t="shared" si="3"/>
        <v>0.97872340425531912</v>
      </c>
      <c r="I37" s="1">
        <f t="shared" si="4"/>
        <v>0.99072634064858023</v>
      </c>
      <c r="J37" s="1">
        <f t="shared" si="5"/>
        <v>1.0047092697590365</v>
      </c>
      <c r="M37" s="2"/>
      <c r="N37" s="2"/>
      <c r="O37" s="2"/>
      <c r="P37" s="2"/>
      <c r="Q37" s="2"/>
      <c r="R37" s="2"/>
      <c r="S37" s="2"/>
      <c r="T37" s="2"/>
      <c r="U37" s="2"/>
    </row>
    <row r="38" spans="1:21" ht="15">
      <c r="A38" s="5">
        <v>45176</v>
      </c>
      <c r="B38" s="1">
        <v>47</v>
      </c>
      <c r="C38" s="1">
        <v>868.05</v>
      </c>
      <c r="D38" s="1">
        <v>19727.05</v>
      </c>
      <c r="E38" s="1">
        <f t="shared" si="0"/>
        <v>1.9522776572668082E-2</v>
      </c>
      <c r="F38" s="1">
        <f t="shared" si="1"/>
        <v>1.3366798972682619E-2</v>
      </c>
      <c r="G38" s="1">
        <f t="shared" si="2"/>
        <v>5.9150325964188559E-3</v>
      </c>
      <c r="H38" s="1">
        <f t="shared" si="3"/>
        <v>1.019522776572668</v>
      </c>
      <c r="I38" s="1">
        <f t="shared" si="4"/>
        <v>1.0133667989726827</v>
      </c>
      <c r="J38" s="1">
        <f t="shared" si="5"/>
        <v>1.0059150325964188</v>
      </c>
      <c r="M38" s="26" t="s">
        <v>42</v>
      </c>
      <c r="N38" s="2"/>
      <c r="O38" s="2"/>
      <c r="P38" s="2"/>
      <c r="Q38" s="2"/>
      <c r="R38" s="2"/>
      <c r="S38" s="2"/>
      <c r="T38" s="2"/>
      <c r="U38" s="2"/>
    </row>
    <row r="39" spans="1:21" ht="15">
      <c r="A39" s="5">
        <v>45175</v>
      </c>
      <c r="B39" s="1">
        <v>46.1</v>
      </c>
      <c r="C39" s="1">
        <v>856.6</v>
      </c>
      <c r="D39" s="1">
        <v>19611.05</v>
      </c>
      <c r="E39" s="1">
        <f t="shared" si="0"/>
        <v>-1.0729613733905579E-2</v>
      </c>
      <c r="F39" s="1">
        <f t="shared" si="1"/>
        <v>1.0201073176484434E-2</v>
      </c>
      <c r="G39" s="1">
        <f t="shared" si="2"/>
        <v>1.8467527292603187E-3</v>
      </c>
      <c r="H39" s="1">
        <f t="shared" si="3"/>
        <v>0.98927038626609443</v>
      </c>
      <c r="I39" s="1">
        <f t="shared" si="4"/>
        <v>1.0102010731764843</v>
      </c>
      <c r="J39" s="1">
        <f t="shared" si="5"/>
        <v>1.0018467527292603</v>
      </c>
      <c r="M39" s="21" t="s">
        <v>43</v>
      </c>
      <c r="N39" s="2"/>
      <c r="O39" s="2"/>
      <c r="P39" s="2"/>
      <c r="Q39" s="2"/>
      <c r="R39" s="2"/>
      <c r="S39" s="2"/>
      <c r="T39" s="2"/>
      <c r="U39" s="2"/>
    </row>
    <row r="40" spans="1:21" ht="15">
      <c r="A40" s="5">
        <v>45174</v>
      </c>
      <c r="B40" s="1">
        <v>46.6</v>
      </c>
      <c r="C40" s="1">
        <v>847.95</v>
      </c>
      <c r="D40" s="1">
        <v>19574.900000000001</v>
      </c>
      <c r="E40" s="1">
        <f t="shared" si="0"/>
        <v>3.0973451327433597E-2</v>
      </c>
      <c r="F40" s="1">
        <f t="shared" si="1"/>
        <v>3.1943212067436209E-3</v>
      </c>
      <c r="G40" s="1">
        <f t="shared" si="2"/>
        <v>2.3606161156856636E-3</v>
      </c>
      <c r="H40" s="1">
        <f t="shared" si="3"/>
        <v>1.0309734513274336</v>
      </c>
      <c r="I40" s="1">
        <f t="shared" si="4"/>
        <v>1.0031943212067436</v>
      </c>
      <c r="J40" s="1">
        <f t="shared" si="5"/>
        <v>1.0023606161156857</v>
      </c>
      <c r="M40" s="21" t="s">
        <v>44</v>
      </c>
      <c r="N40" s="2"/>
      <c r="O40" s="2"/>
      <c r="P40" s="2"/>
      <c r="Q40" s="2"/>
      <c r="R40" s="2"/>
      <c r="S40" s="2"/>
      <c r="T40" s="2"/>
      <c r="U40" s="2"/>
    </row>
    <row r="41" spans="1:21">
      <c r="A41" s="5">
        <v>45173</v>
      </c>
      <c r="B41" s="1">
        <v>45.2</v>
      </c>
      <c r="C41" s="1">
        <v>845.25</v>
      </c>
      <c r="D41" s="1">
        <v>19528.8</v>
      </c>
      <c r="E41" s="1">
        <f t="shared" si="0"/>
        <v>-1.0940919037199124E-2</v>
      </c>
      <c r="F41" s="1">
        <f t="shared" si="1"/>
        <v>-2.5311346863468687E-2</v>
      </c>
      <c r="G41" s="1">
        <f t="shared" si="2"/>
        <v>4.8108338950260607E-3</v>
      </c>
      <c r="H41" s="1">
        <f t="shared" si="3"/>
        <v>0.98905908096280093</v>
      </c>
      <c r="I41" s="1">
        <f t="shared" si="4"/>
        <v>0.9746886531365313</v>
      </c>
      <c r="J41" s="1">
        <f t="shared" si="5"/>
        <v>1.0048108338950261</v>
      </c>
      <c r="M41" s="2"/>
      <c r="N41" s="2"/>
      <c r="O41" s="2"/>
      <c r="P41" s="2"/>
      <c r="Q41" s="2"/>
      <c r="R41" s="2"/>
      <c r="S41" s="2"/>
      <c r="T41" s="2"/>
      <c r="U41" s="2"/>
    </row>
    <row r="42" spans="1:21" ht="15">
      <c r="A42" s="5">
        <v>45170</v>
      </c>
      <c r="B42" s="1">
        <v>45.7</v>
      </c>
      <c r="C42" s="1">
        <v>867.2</v>
      </c>
      <c r="D42" s="1">
        <v>19435.3</v>
      </c>
      <c r="E42" s="1">
        <f t="shared" si="0"/>
        <v>-4.3572984749454414E-3</v>
      </c>
      <c r="F42" s="1">
        <f t="shared" si="1"/>
        <v>-2.2435713052982014E-3</v>
      </c>
      <c r="G42" s="1">
        <f t="shared" si="2"/>
        <v>9.4267105714196681E-3</v>
      </c>
      <c r="H42" s="1">
        <f t="shared" si="3"/>
        <v>0.99564270152505452</v>
      </c>
      <c r="I42" s="1">
        <f t="shared" si="4"/>
        <v>0.99775642869470182</v>
      </c>
      <c r="J42" s="1">
        <f t="shared" si="5"/>
        <v>1.0094267105714196</v>
      </c>
      <c r="M42" s="26" t="s">
        <v>45</v>
      </c>
      <c r="N42" s="2"/>
      <c r="O42" s="2"/>
      <c r="P42" s="2"/>
      <c r="Q42" s="2"/>
      <c r="R42" s="2"/>
      <c r="S42" s="2"/>
      <c r="T42" s="2"/>
      <c r="U42" s="2"/>
    </row>
    <row r="43" spans="1:21" ht="15">
      <c r="A43" s="5">
        <v>45169</v>
      </c>
      <c r="B43" s="1">
        <v>45.9</v>
      </c>
      <c r="C43" s="1">
        <v>869.15</v>
      </c>
      <c r="D43" s="1">
        <v>19253.8</v>
      </c>
      <c r="E43" s="1">
        <f t="shared" si="0"/>
        <v>6.5789473684209898E-3</v>
      </c>
      <c r="F43" s="1">
        <f t="shared" si="1"/>
        <v>-1.0699447954015113E-2</v>
      </c>
      <c r="G43" s="1">
        <f t="shared" si="2"/>
        <v>-4.8404311679317667E-3</v>
      </c>
      <c r="H43" s="1">
        <f t="shared" si="3"/>
        <v>1.006578947368421</v>
      </c>
      <c r="I43" s="1">
        <f t="shared" si="4"/>
        <v>0.98930055204598488</v>
      </c>
      <c r="J43" s="1">
        <f t="shared" si="5"/>
        <v>0.99515956883206824</v>
      </c>
      <c r="M43" s="21" t="s">
        <v>46</v>
      </c>
      <c r="N43" s="2"/>
      <c r="O43" s="2"/>
      <c r="P43" s="2"/>
      <c r="Q43" s="2"/>
      <c r="R43" s="2"/>
      <c r="S43" s="2"/>
      <c r="T43" s="2"/>
      <c r="U43" s="2"/>
    </row>
    <row r="44" spans="1:21" ht="15">
      <c r="A44" s="5">
        <v>45168</v>
      </c>
      <c r="B44" s="1">
        <v>45.6</v>
      </c>
      <c r="C44" s="1">
        <v>878.55</v>
      </c>
      <c r="D44" s="1">
        <v>19347.45</v>
      </c>
      <c r="E44" s="1">
        <f t="shared" si="0"/>
        <v>6.7915690866510503E-2</v>
      </c>
      <c r="F44" s="1">
        <f t="shared" si="1"/>
        <v>9.1316333563059172E-3</v>
      </c>
      <c r="G44" s="1">
        <f t="shared" si="2"/>
        <v>2.4815627641503477E-4</v>
      </c>
      <c r="H44" s="1">
        <f t="shared" si="3"/>
        <v>1.0679156908665104</v>
      </c>
      <c r="I44" s="1">
        <f t="shared" si="4"/>
        <v>1.0091316333563058</v>
      </c>
      <c r="J44" s="1">
        <f t="shared" si="5"/>
        <v>1.0002481562764149</v>
      </c>
      <c r="M44" s="21" t="s">
        <v>47</v>
      </c>
      <c r="N44" s="2"/>
      <c r="O44" s="2"/>
      <c r="P44" s="2"/>
      <c r="Q44" s="2"/>
      <c r="R44" s="2"/>
      <c r="S44" s="2"/>
      <c r="T44" s="2"/>
      <c r="U44" s="2"/>
    </row>
    <row r="45" spans="1:21">
      <c r="A45" s="5">
        <v>45167</v>
      </c>
      <c r="B45" s="1">
        <v>42.7</v>
      </c>
      <c r="C45" s="1">
        <v>870.6</v>
      </c>
      <c r="D45" s="1">
        <v>19342.650000000001</v>
      </c>
      <c r="E45" s="1">
        <f t="shared" si="0"/>
        <v>-4.3673012318029024E-2</v>
      </c>
      <c r="F45" s="1">
        <f t="shared" si="1"/>
        <v>1.1443508568109233E-2</v>
      </c>
      <c r="G45" s="1">
        <f t="shared" si="2"/>
        <v>1.8957787843708156E-3</v>
      </c>
      <c r="H45" s="1">
        <f t="shared" si="3"/>
        <v>0.956326987681971</v>
      </c>
      <c r="I45" s="1">
        <f t="shared" si="4"/>
        <v>1.0114435085681093</v>
      </c>
      <c r="J45" s="1">
        <f t="shared" si="5"/>
        <v>1.0018957787843707</v>
      </c>
      <c r="M45" s="2"/>
      <c r="N45" s="2"/>
      <c r="O45" s="2"/>
      <c r="P45" s="2"/>
      <c r="Q45" s="2"/>
      <c r="R45" s="2"/>
      <c r="S45" s="2"/>
      <c r="T45" s="2"/>
      <c r="U45" s="2"/>
    </row>
    <row r="46" spans="1:21" ht="15">
      <c r="A46" s="5">
        <v>45166</v>
      </c>
      <c r="B46" s="1">
        <v>44.65</v>
      </c>
      <c r="C46" s="1">
        <v>860.75</v>
      </c>
      <c r="D46" s="1">
        <v>19306.05</v>
      </c>
      <c r="E46" s="1">
        <f t="shared" si="0"/>
        <v>-6.6740823136819628E-3</v>
      </c>
      <c r="F46" s="1">
        <f t="shared" si="1"/>
        <v>1.2051734273956496E-2</v>
      </c>
      <c r="G46" s="1">
        <f t="shared" si="2"/>
        <v>2.0891943236200938E-3</v>
      </c>
      <c r="H46" s="1">
        <f t="shared" si="3"/>
        <v>0.99332591768631806</v>
      </c>
      <c r="I46" s="1">
        <f t="shared" si="4"/>
        <v>1.0120517342739566</v>
      </c>
      <c r="J46" s="1">
        <f t="shared" si="5"/>
        <v>1.0020891943236201</v>
      </c>
      <c r="M46" s="26" t="s">
        <v>48</v>
      </c>
      <c r="N46" s="2"/>
      <c r="O46" s="2"/>
      <c r="P46" s="2"/>
      <c r="Q46" s="2"/>
      <c r="R46" s="2"/>
      <c r="S46" s="2"/>
      <c r="T46" s="2"/>
      <c r="U46" s="2"/>
    </row>
    <row r="47" spans="1:21" ht="15">
      <c r="A47" s="5">
        <v>45163</v>
      </c>
      <c r="B47" s="1">
        <v>44.95</v>
      </c>
      <c r="C47" s="1">
        <v>850.5</v>
      </c>
      <c r="D47" s="1">
        <v>19265.8</v>
      </c>
      <c r="E47" s="1">
        <f t="shared" si="0"/>
        <v>-2.0697167755991192E-2</v>
      </c>
      <c r="F47" s="1">
        <f t="shared" si="1"/>
        <v>-3.3852095876405718E-2</v>
      </c>
      <c r="G47" s="1">
        <f t="shared" si="2"/>
        <v>-6.2362341192674078E-3</v>
      </c>
      <c r="H47" s="1">
        <f t="shared" si="3"/>
        <v>0.97930283224400883</v>
      </c>
      <c r="I47" s="1">
        <f t="shared" si="4"/>
        <v>0.9661479041235943</v>
      </c>
      <c r="J47" s="1">
        <f t="shared" si="5"/>
        <v>0.99376376588073256</v>
      </c>
      <c r="M47" s="21" t="s">
        <v>49</v>
      </c>
      <c r="N47" s="2"/>
      <c r="O47" s="2"/>
      <c r="P47" s="2"/>
      <c r="Q47" s="2"/>
      <c r="R47" s="2"/>
      <c r="S47" s="2"/>
      <c r="T47" s="2"/>
      <c r="U47" s="2"/>
    </row>
    <row r="48" spans="1:21" ht="15">
      <c r="A48" s="5">
        <v>45162</v>
      </c>
      <c r="B48" s="1">
        <v>45.9</v>
      </c>
      <c r="C48" s="1">
        <v>880.3</v>
      </c>
      <c r="D48" s="1">
        <v>19386.7</v>
      </c>
      <c r="E48" s="1">
        <f t="shared" si="0"/>
        <v>-9.7087378640777315E-3</v>
      </c>
      <c r="F48" s="1">
        <f t="shared" si="1"/>
        <v>-1.0509751025684284E-2</v>
      </c>
      <c r="G48" s="1">
        <f t="shared" si="2"/>
        <v>-2.9469245011314168E-3</v>
      </c>
      <c r="H48" s="1">
        <f t="shared" si="3"/>
        <v>0.99029126213592222</v>
      </c>
      <c r="I48" s="1">
        <f t="shared" si="4"/>
        <v>0.9894902489743157</v>
      </c>
      <c r="J48" s="1">
        <f t="shared" si="5"/>
        <v>0.99705307549886857</v>
      </c>
      <c r="M48" s="21" t="s">
        <v>50</v>
      </c>
      <c r="N48" s="2"/>
      <c r="O48" s="2"/>
      <c r="P48" s="2"/>
      <c r="Q48" s="2"/>
      <c r="R48" s="2"/>
      <c r="S48" s="2"/>
      <c r="T48" s="2"/>
      <c r="U48" s="2"/>
    </row>
    <row r="49" spans="1:20">
      <c r="A49" s="5">
        <v>45161</v>
      </c>
      <c r="B49" s="1">
        <v>46.35</v>
      </c>
      <c r="C49" s="1">
        <v>889.65</v>
      </c>
      <c r="D49" s="1">
        <v>19444</v>
      </c>
      <c r="E49" s="1">
        <f t="shared" si="0"/>
        <v>3.2467532467532157E-3</v>
      </c>
      <c r="F49" s="1">
        <f t="shared" si="1"/>
        <v>4.7433508385565891E-3</v>
      </c>
      <c r="G49" s="1">
        <f t="shared" si="2"/>
        <v>2.4514795233147959E-3</v>
      </c>
      <c r="H49" s="1">
        <f t="shared" si="3"/>
        <v>1.0032467532467533</v>
      </c>
      <c r="I49" s="1">
        <f t="shared" si="4"/>
        <v>1.0047433508385566</v>
      </c>
      <c r="J49" s="1">
        <f t="shared" si="5"/>
        <v>1.0024514795233148</v>
      </c>
    </row>
    <row r="50" spans="1:20">
      <c r="A50" s="5">
        <v>45160</v>
      </c>
      <c r="B50" s="1">
        <v>46.2</v>
      </c>
      <c r="C50" s="1">
        <v>885.45</v>
      </c>
      <c r="D50" s="1">
        <v>19396.45</v>
      </c>
      <c r="E50" s="1">
        <f t="shared" si="0"/>
        <v>-8.6053412462907902E-2</v>
      </c>
      <c r="F50" s="1">
        <f t="shared" si="1"/>
        <v>-1.0449262405006604E-2</v>
      </c>
      <c r="G50" s="1">
        <f t="shared" si="2"/>
        <v>1.4695569672480525E-4</v>
      </c>
      <c r="H50" s="1">
        <f t="shared" si="3"/>
        <v>0.91394658753709213</v>
      </c>
      <c r="I50" s="1">
        <f t="shared" si="4"/>
        <v>0.98955073759499335</v>
      </c>
      <c r="J50" s="1">
        <f t="shared" si="5"/>
        <v>1.0001469556967248</v>
      </c>
    </row>
    <row r="51" spans="1:20" ht="15.6">
      <c r="A51" s="5">
        <v>45159</v>
      </c>
      <c r="B51" s="1">
        <v>50.55</v>
      </c>
      <c r="C51" s="1">
        <v>894.8</v>
      </c>
      <c r="D51" s="1">
        <v>19393.599999999999</v>
      </c>
      <c r="E51" s="1">
        <f t="shared" si="0"/>
        <v>5.4223149113659941E-2</v>
      </c>
      <c r="F51" s="1">
        <f t="shared" si="1"/>
        <v>7.3609694642749898E-2</v>
      </c>
      <c r="G51" s="1">
        <f t="shared" si="2"/>
        <v>4.3215614586109936E-3</v>
      </c>
      <c r="H51" s="1">
        <f t="shared" si="3"/>
        <v>1.05422314911366</v>
      </c>
      <c r="I51" s="1">
        <f t="shared" si="4"/>
        <v>1.0736096946427498</v>
      </c>
      <c r="J51" s="1">
        <f t="shared" si="5"/>
        <v>1.004321561458611</v>
      </c>
      <c r="M51" s="22" t="s">
        <v>51</v>
      </c>
    </row>
    <row r="52" spans="1:20" ht="14.4" customHeight="1">
      <c r="A52" s="5">
        <v>45156</v>
      </c>
      <c r="B52" s="1">
        <v>47.95</v>
      </c>
      <c r="C52" s="1">
        <v>833.45</v>
      </c>
      <c r="D52" s="1">
        <v>19310.150000000001</v>
      </c>
      <c r="E52" s="1">
        <f t="shared" si="0"/>
        <v>-6.2176165803108216E-3</v>
      </c>
      <c r="F52" s="1">
        <f t="shared" si="1"/>
        <v>1.4917194349732099E-2</v>
      </c>
      <c r="G52" s="1">
        <f t="shared" si="2"/>
        <v>-2.8453027975367498E-3</v>
      </c>
      <c r="H52" s="1">
        <f t="shared" si="3"/>
        <v>0.99378238341968916</v>
      </c>
      <c r="I52" s="1">
        <f t="shared" si="4"/>
        <v>1.0149171943497322</v>
      </c>
      <c r="J52" s="1">
        <f t="shared" si="5"/>
        <v>0.9971546972024633</v>
      </c>
      <c r="M52" s="24" t="s">
        <v>52</v>
      </c>
      <c r="N52" s="24"/>
      <c r="O52" s="24"/>
      <c r="P52" s="24"/>
      <c r="Q52" s="24"/>
      <c r="R52" s="24"/>
      <c r="S52" s="24"/>
      <c r="T52" s="24"/>
    </row>
    <row r="53" spans="1:20">
      <c r="A53" s="5">
        <v>45155</v>
      </c>
      <c r="B53" s="1">
        <v>48.25</v>
      </c>
      <c r="C53" s="1">
        <v>821.2</v>
      </c>
      <c r="D53" s="1">
        <v>19365.25</v>
      </c>
      <c r="E53" s="1">
        <f t="shared" si="0"/>
        <v>3.1185031185030888E-3</v>
      </c>
      <c r="F53" s="1">
        <f t="shared" si="1"/>
        <v>-6.7731011127236448E-3</v>
      </c>
      <c r="G53" s="1">
        <f t="shared" si="2"/>
        <v>-5.124582584125353E-3</v>
      </c>
      <c r="H53" s="1">
        <f t="shared" si="3"/>
        <v>1.003118503118503</v>
      </c>
      <c r="I53" s="1">
        <f t="shared" si="4"/>
        <v>0.99322689888727633</v>
      </c>
      <c r="J53" s="1">
        <f t="shared" si="5"/>
        <v>0.9948754174158746</v>
      </c>
      <c r="M53" s="24"/>
      <c r="N53" s="24"/>
      <c r="O53" s="24"/>
      <c r="P53" s="24"/>
      <c r="Q53" s="24"/>
      <c r="R53" s="24"/>
      <c r="S53" s="24"/>
      <c r="T53" s="24"/>
    </row>
    <row r="54" spans="1:20">
      <c r="A54" s="5">
        <v>45154</v>
      </c>
      <c r="B54" s="1">
        <v>48.1</v>
      </c>
      <c r="C54" s="1">
        <v>826.8</v>
      </c>
      <c r="D54" s="1">
        <v>19465</v>
      </c>
      <c r="E54" s="1">
        <f t="shared" si="0"/>
        <v>0</v>
      </c>
      <c r="F54" s="1">
        <f t="shared" si="1"/>
        <v>1.8289303528542286E-2</v>
      </c>
      <c r="G54" s="1">
        <f t="shared" si="2"/>
        <v>1.5667972759853318E-3</v>
      </c>
      <c r="H54" s="1">
        <f t="shared" si="3"/>
        <v>1</v>
      </c>
      <c r="I54" s="1">
        <f t="shared" si="4"/>
        <v>1.0182893035285423</v>
      </c>
      <c r="J54" s="1">
        <f t="shared" si="5"/>
        <v>1.0015667972759854</v>
      </c>
      <c r="M54" s="24"/>
      <c r="N54" s="24"/>
      <c r="O54" s="24"/>
      <c r="P54" s="24"/>
      <c r="Q54" s="24"/>
      <c r="R54" s="24"/>
      <c r="S54" s="24"/>
      <c r="T54" s="24"/>
    </row>
    <row r="55" spans="1:20">
      <c r="A55" s="5">
        <v>45152</v>
      </c>
      <c r="B55" s="1">
        <v>48.1</v>
      </c>
      <c r="C55" s="1">
        <v>811.95</v>
      </c>
      <c r="D55" s="1">
        <v>19434.55</v>
      </c>
      <c r="E55" s="1">
        <f t="shared" si="0"/>
        <v>-1.0288065843621399E-2</v>
      </c>
      <c r="F55" s="1">
        <f t="shared" si="1"/>
        <v>-2.7371825586966832E-2</v>
      </c>
      <c r="G55" s="1">
        <f t="shared" si="2"/>
        <v>3.2169567074834135E-4</v>
      </c>
      <c r="H55" s="1">
        <f t="shared" si="3"/>
        <v>0.98971193415637859</v>
      </c>
      <c r="I55" s="1">
        <f t="shared" si="4"/>
        <v>0.97262817441303318</v>
      </c>
      <c r="J55" s="1">
        <f t="shared" si="5"/>
        <v>1.0003216956707484</v>
      </c>
      <c r="M55" s="24"/>
      <c r="N55" s="24"/>
      <c r="O55" s="24"/>
      <c r="P55" s="24"/>
      <c r="Q55" s="24"/>
      <c r="R55" s="24"/>
      <c r="S55" s="24"/>
      <c r="T55" s="24"/>
    </row>
    <row r="56" spans="1:20">
      <c r="A56" s="5">
        <v>45149</v>
      </c>
      <c r="B56" s="1">
        <v>48.6</v>
      </c>
      <c r="C56" s="1">
        <v>834.8</v>
      </c>
      <c r="D56" s="1">
        <v>19428.3</v>
      </c>
      <c r="E56" s="1">
        <f t="shared" si="0"/>
        <v>-5.1177072671443188E-3</v>
      </c>
      <c r="F56" s="1">
        <f t="shared" si="1"/>
        <v>1.612805063599294E-2</v>
      </c>
      <c r="G56" s="1">
        <f t="shared" si="2"/>
        <v>-5.8741960077981119E-3</v>
      </c>
      <c r="H56" s="1">
        <f t="shared" si="3"/>
        <v>0.99488229273285567</v>
      </c>
      <c r="I56" s="1">
        <f t="shared" si="4"/>
        <v>1.0161280506359929</v>
      </c>
      <c r="J56" s="1">
        <f t="shared" si="5"/>
        <v>0.99412580399220185</v>
      </c>
      <c r="M56" s="24"/>
      <c r="N56" s="24"/>
      <c r="O56" s="24"/>
      <c r="P56" s="24"/>
      <c r="Q56" s="24"/>
      <c r="R56" s="24"/>
      <c r="S56" s="24"/>
      <c r="T56" s="24"/>
    </row>
    <row r="57" spans="1:20">
      <c r="A57" s="5">
        <v>45148</v>
      </c>
      <c r="B57" s="1">
        <v>48.85</v>
      </c>
      <c r="C57" s="1">
        <v>821.55</v>
      </c>
      <c r="D57" s="1">
        <v>19543.099999999999</v>
      </c>
      <c r="E57" s="1">
        <f t="shared" si="0"/>
        <v>4.9409237379162287E-2</v>
      </c>
      <c r="F57" s="1">
        <f t="shared" si="1"/>
        <v>-2.1440057173485797E-2</v>
      </c>
      <c r="G57" s="1">
        <f t="shared" si="2"/>
        <v>-4.5562089489139587E-3</v>
      </c>
      <c r="H57" s="1">
        <f t="shared" si="3"/>
        <v>1.0494092373791624</v>
      </c>
      <c r="I57" s="1">
        <f t="shared" si="4"/>
        <v>0.97855994282651415</v>
      </c>
      <c r="J57" s="1">
        <f t="shared" si="5"/>
        <v>0.99544379105108605</v>
      </c>
      <c r="M57" s="23"/>
      <c r="N57" s="23"/>
      <c r="O57" s="23"/>
      <c r="P57" s="23"/>
      <c r="Q57" s="23"/>
      <c r="R57" s="23"/>
      <c r="S57" s="23"/>
      <c r="T57" s="23"/>
    </row>
    <row r="58" spans="1:20">
      <c r="A58" s="5">
        <v>45147</v>
      </c>
      <c r="B58" s="1">
        <v>46.55</v>
      </c>
      <c r="C58" s="1">
        <v>839.55</v>
      </c>
      <c r="D58" s="1">
        <v>19632.55</v>
      </c>
      <c r="E58" s="1">
        <f t="shared" si="0"/>
        <v>4.3149946062566499E-3</v>
      </c>
      <c r="F58" s="1">
        <f t="shared" si="1"/>
        <v>2.1847614410905467E-2</v>
      </c>
      <c r="G58" s="1">
        <f t="shared" si="2"/>
        <v>3.1526479432421551E-3</v>
      </c>
      <c r="H58" s="1">
        <f t="shared" si="3"/>
        <v>1.0043149946062566</v>
      </c>
      <c r="I58" s="1">
        <f t="shared" si="4"/>
        <v>1.0218476144109054</v>
      </c>
      <c r="J58" s="1">
        <f t="shared" si="5"/>
        <v>1.0031526479432422</v>
      </c>
    </row>
    <row r="59" spans="1:20">
      <c r="A59" s="5">
        <v>45146</v>
      </c>
      <c r="B59" s="1">
        <v>46.35</v>
      </c>
      <c r="C59" s="1">
        <v>821.6</v>
      </c>
      <c r="D59" s="1">
        <v>19570.849999999999</v>
      </c>
      <c r="E59" s="1">
        <f t="shared" si="0"/>
        <v>-1.2779552715654981E-2</v>
      </c>
      <c r="F59" s="1">
        <f t="shared" si="1"/>
        <v>-4.4832182236761563E-3</v>
      </c>
      <c r="G59" s="1">
        <f t="shared" si="2"/>
        <v>-1.3496757206350226E-3</v>
      </c>
      <c r="H59" s="1">
        <f t="shared" si="3"/>
        <v>0.98722044728434499</v>
      </c>
      <c r="I59" s="1">
        <f t="shared" si="4"/>
        <v>0.99551678177632386</v>
      </c>
      <c r="J59" s="1">
        <f t="shared" si="5"/>
        <v>0.99865032427936495</v>
      </c>
    </row>
    <row r="60" spans="1:20">
      <c r="A60" s="5">
        <v>45145</v>
      </c>
      <c r="B60" s="1">
        <v>46.95</v>
      </c>
      <c r="C60" s="1">
        <v>825.3</v>
      </c>
      <c r="D60" s="1">
        <v>19597.3</v>
      </c>
      <c r="E60" s="1">
        <f t="shared" si="0"/>
        <v>3.2051282051283269E-3</v>
      </c>
      <c r="F60" s="1">
        <f t="shared" si="1"/>
        <v>-6.4407391801601429E-3</v>
      </c>
      <c r="G60" s="1">
        <f t="shared" si="2"/>
        <v>4.1143618383972574E-3</v>
      </c>
      <c r="H60" s="1">
        <f t="shared" si="3"/>
        <v>1.0032051282051284</v>
      </c>
      <c r="I60" s="1">
        <f t="shared" si="4"/>
        <v>0.99355926081983981</v>
      </c>
      <c r="J60" s="1">
        <f t="shared" si="5"/>
        <v>1.0041143618383972</v>
      </c>
    </row>
    <row r="61" spans="1:20">
      <c r="A61" s="5">
        <v>45142</v>
      </c>
      <c r="B61" s="1">
        <v>46.8</v>
      </c>
      <c r="C61" s="1">
        <v>830.65</v>
      </c>
      <c r="D61" s="1">
        <v>19517</v>
      </c>
      <c r="E61" s="1">
        <f t="shared" si="0"/>
        <v>-3.1948881789138589E-3</v>
      </c>
      <c r="F61" s="1">
        <f t="shared" si="1"/>
        <v>-1.3010931558935415E-2</v>
      </c>
      <c r="G61" s="1">
        <f t="shared" si="2"/>
        <v>6.9834095652330187E-3</v>
      </c>
      <c r="H61" s="1">
        <f t="shared" si="3"/>
        <v>0.99680511182108611</v>
      </c>
      <c r="I61" s="1">
        <f t="shared" si="4"/>
        <v>0.9869890684410646</v>
      </c>
      <c r="J61" s="1">
        <f t="shared" si="5"/>
        <v>1.006983409565233</v>
      </c>
    </row>
    <row r="62" spans="1:20">
      <c r="A62" s="5">
        <v>45141</v>
      </c>
      <c r="B62" s="1">
        <v>46.95</v>
      </c>
      <c r="C62" s="1">
        <v>841.6</v>
      </c>
      <c r="D62" s="1">
        <v>19381.650000000001</v>
      </c>
      <c r="E62" s="1">
        <f t="shared" si="0"/>
        <v>1.066098081023545E-3</v>
      </c>
      <c r="F62" s="1">
        <f t="shared" si="1"/>
        <v>5.6092357886811453E-2</v>
      </c>
      <c r="G62" s="1">
        <f t="shared" si="2"/>
        <v>-7.4206657089961013E-3</v>
      </c>
      <c r="H62" s="1">
        <f t="shared" si="3"/>
        <v>1.0010660980810235</v>
      </c>
      <c r="I62" s="1">
        <f t="shared" si="4"/>
        <v>1.0560923578868116</v>
      </c>
      <c r="J62" s="1">
        <f t="shared" si="5"/>
        <v>0.99257933429100387</v>
      </c>
    </row>
    <row r="63" spans="1:20">
      <c r="A63" s="5">
        <v>45140</v>
      </c>
      <c r="B63" s="1">
        <v>46.9</v>
      </c>
      <c r="C63" s="1">
        <v>796.9</v>
      </c>
      <c r="D63" s="1">
        <v>19526.55</v>
      </c>
      <c r="E63" s="1">
        <f t="shared" si="0"/>
        <v>-1.0649627263046701E-3</v>
      </c>
      <c r="F63" s="1">
        <f t="shared" si="1"/>
        <v>-8.7692020648051094E-3</v>
      </c>
      <c r="G63" s="1">
        <f t="shared" si="2"/>
        <v>-1.0489749690248334E-2</v>
      </c>
      <c r="H63" s="1">
        <f t="shared" si="3"/>
        <v>0.99893503727369537</v>
      </c>
      <c r="I63" s="1">
        <f t="shared" si="4"/>
        <v>0.99123079793519486</v>
      </c>
      <c r="J63" s="1">
        <f t="shared" si="5"/>
        <v>0.9895102503097517</v>
      </c>
    </row>
    <row r="64" spans="1:20">
      <c r="A64" s="5">
        <v>45139</v>
      </c>
      <c r="B64" s="1">
        <v>46.95</v>
      </c>
      <c r="C64" s="1">
        <v>803.95</v>
      </c>
      <c r="D64" s="1">
        <v>19733.55</v>
      </c>
      <c r="E64" s="1">
        <f t="shared" si="0"/>
        <v>-6.3492063492062894E-3</v>
      </c>
      <c r="F64" s="1">
        <f t="shared" si="1"/>
        <v>7.8982009653357586E-3</v>
      </c>
      <c r="G64" s="1">
        <f t="shared" si="2"/>
        <v>-1.0251192175682654E-3</v>
      </c>
      <c r="H64" s="1">
        <f t="shared" si="3"/>
        <v>0.99365079365079367</v>
      </c>
      <c r="I64" s="1">
        <f t="shared" si="4"/>
        <v>1.0078982009653357</v>
      </c>
      <c r="J64" s="1">
        <f t="shared" si="5"/>
        <v>0.99897488078243168</v>
      </c>
    </row>
    <row r="65" spans="1:10">
      <c r="A65" s="5">
        <v>45138</v>
      </c>
      <c r="B65" s="1">
        <v>47.25</v>
      </c>
      <c r="C65" s="1">
        <v>797.65</v>
      </c>
      <c r="D65" s="1">
        <v>19753.8</v>
      </c>
      <c r="E65" s="1">
        <f t="shared" si="0"/>
        <v>7.4626865671642093E-3</v>
      </c>
      <c r="F65" s="1">
        <f t="shared" si="1"/>
        <v>-3.4357821089455272E-3</v>
      </c>
      <c r="G65" s="1">
        <f t="shared" si="2"/>
        <v>5.4845630546598431E-3</v>
      </c>
      <c r="H65" s="1">
        <f t="shared" si="3"/>
        <v>1.0074626865671643</v>
      </c>
      <c r="I65" s="1">
        <f t="shared" si="4"/>
        <v>0.99656421789105443</v>
      </c>
      <c r="J65" s="1">
        <f t="shared" si="5"/>
        <v>1.0054845630546598</v>
      </c>
    </row>
    <row r="66" spans="1:10">
      <c r="A66" s="5">
        <v>45135</v>
      </c>
      <c r="B66" s="1">
        <v>46.9</v>
      </c>
      <c r="C66" s="1">
        <v>800.4</v>
      </c>
      <c r="D66" s="1">
        <v>19646.05</v>
      </c>
      <c r="E66" s="1">
        <f t="shared" si="0"/>
        <v>-2.1276595744681155E-3</v>
      </c>
      <c r="F66" s="1">
        <f t="shared" si="1"/>
        <v>9.6499526963102836E-3</v>
      </c>
      <c r="G66" s="1">
        <f t="shared" si="2"/>
        <v>-7.0447967690589379E-4</v>
      </c>
      <c r="H66" s="1">
        <f t="shared" si="3"/>
        <v>0.99787234042553186</v>
      </c>
      <c r="I66" s="1">
        <f t="shared" si="4"/>
        <v>1.0096499526963103</v>
      </c>
      <c r="J66" s="1">
        <f t="shared" si="5"/>
        <v>0.9992955203230941</v>
      </c>
    </row>
    <row r="67" spans="1:10">
      <c r="A67" s="5">
        <v>45134</v>
      </c>
      <c r="B67" s="1">
        <v>47</v>
      </c>
      <c r="C67" s="1">
        <v>792.75</v>
      </c>
      <c r="D67" s="1">
        <v>19659.900000000001</v>
      </c>
      <c r="E67" s="1">
        <f t="shared" si="0"/>
        <v>-4.2372881355932802E-3</v>
      </c>
      <c r="F67" s="1">
        <f t="shared" si="1"/>
        <v>-1.8934471876740244E-2</v>
      </c>
      <c r="G67" s="1">
        <f t="shared" si="2"/>
        <v>-5.9863587871555098E-3</v>
      </c>
      <c r="H67" s="1">
        <f t="shared" si="3"/>
        <v>0.99576271186440668</v>
      </c>
      <c r="I67" s="1">
        <f t="shared" si="4"/>
        <v>0.98106552812325976</v>
      </c>
      <c r="J67" s="1">
        <f t="shared" si="5"/>
        <v>0.99401364121284452</v>
      </c>
    </row>
    <row r="68" spans="1:10">
      <c r="A68" s="5">
        <v>45133</v>
      </c>
      <c r="B68" s="1">
        <v>47.2</v>
      </c>
      <c r="C68" s="1">
        <v>808.05</v>
      </c>
      <c r="D68" s="1">
        <v>19778.3</v>
      </c>
      <c r="E68" s="1">
        <f t="shared" ref="E68:E131" si="6">(B68-B69)/B69</f>
        <v>-1.3584117032392864E-2</v>
      </c>
      <c r="F68" s="1">
        <f t="shared" ref="F68:F131" si="7">(C68-C69)/C69</f>
        <v>2.3366261398176203E-2</v>
      </c>
      <c r="G68" s="1">
        <f t="shared" ref="G68:G131" si="8">(D68-D69)/D69</f>
        <v>4.9642795443228726E-3</v>
      </c>
      <c r="H68" s="1">
        <f t="shared" ref="H68:H131" si="9">1+E68</f>
        <v>0.98641588296760718</v>
      </c>
      <c r="I68" s="1">
        <f t="shared" ref="I68:I131" si="10">1+F68</f>
        <v>1.0233662613981762</v>
      </c>
      <c r="J68" s="1">
        <f t="shared" ref="J68:J131" si="11">1+G68</f>
        <v>1.0049642795443228</v>
      </c>
    </row>
    <row r="69" spans="1:10">
      <c r="A69" s="5">
        <v>45132</v>
      </c>
      <c r="B69" s="1">
        <v>47.85</v>
      </c>
      <c r="C69" s="1">
        <v>789.6</v>
      </c>
      <c r="D69" s="1">
        <v>19680.599999999999</v>
      </c>
      <c r="E69" s="1">
        <f t="shared" si="6"/>
        <v>-2.2471910112359578E-2</v>
      </c>
      <c r="F69" s="1">
        <f t="shared" si="7"/>
        <v>-4.4306601683653742E-4</v>
      </c>
      <c r="G69" s="1">
        <f t="shared" si="8"/>
        <v>4.1937033450502868E-4</v>
      </c>
      <c r="H69" s="1">
        <f t="shared" si="9"/>
        <v>0.97752808988764039</v>
      </c>
      <c r="I69" s="1">
        <f t="shared" si="10"/>
        <v>0.99955693398316348</v>
      </c>
      <c r="J69" s="1">
        <f t="shared" si="11"/>
        <v>1.000419370334505</v>
      </c>
    </row>
    <row r="70" spans="1:10">
      <c r="A70" s="5">
        <v>45131</v>
      </c>
      <c r="B70" s="1">
        <v>48.95</v>
      </c>
      <c r="C70" s="1">
        <v>789.95</v>
      </c>
      <c r="D70" s="1">
        <v>19672.349999999999</v>
      </c>
      <c r="E70" s="1">
        <f t="shared" si="6"/>
        <v>-1.310483870967739E-2</v>
      </c>
      <c r="F70" s="1">
        <f t="shared" si="7"/>
        <v>-1.6006477329347173E-2</v>
      </c>
      <c r="G70" s="1">
        <f t="shared" si="8"/>
        <v>-3.6794125094961488E-3</v>
      </c>
      <c r="H70" s="1">
        <f t="shared" si="9"/>
        <v>0.98689516129032262</v>
      </c>
      <c r="I70" s="1">
        <f t="shared" si="10"/>
        <v>0.98399352267065288</v>
      </c>
      <c r="J70" s="1">
        <f t="shared" si="11"/>
        <v>0.9963205874905039</v>
      </c>
    </row>
    <row r="71" spans="1:10">
      <c r="A71" s="5">
        <v>45128</v>
      </c>
      <c r="B71" s="1">
        <v>49.6</v>
      </c>
      <c r="C71" s="1">
        <v>802.8</v>
      </c>
      <c r="D71" s="1">
        <v>19745</v>
      </c>
      <c r="E71" s="1">
        <f t="shared" si="6"/>
        <v>8.1300813008129795E-3</v>
      </c>
      <c r="F71" s="1">
        <f t="shared" si="7"/>
        <v>6.8557182923023314E-4</v>
      </c>
      <c r="G71" s="1">
        <f t="shared" si="8"/>
        <v>-1.1719717805812631E-2</v>
      </c>
      <c r="H71" s="1">
        <f t="shared" si="9"/>
        <v>1.0081300813008129</v>
      </c>
      <c r="I71" s="1">
        <f t="shared" si="10"/>
        <v>1.0006855718292302</v>
      </c>
      <c r="J71" s="1">
        <f t="shared" si="11"/>
        <v>0.9882802821941874</v>
      </c>
    </row>
    <row r="72" spans="1:10">
      <c r="A72" s="5">
        <v>45127</v>
      </c>
      <c r="B72" s="1">
        <v>49.2</v>
      </c>
      <c r="C72" s="1">
        <v>802.25</v>
      </c>
      <c r="D72" s="1">
        <v>19979.150000000001</v>
      </c>
      <c r="E72" s="1">
        <f t="shared" si="6"/>
        <v>3.1446540880503145E-2</v>
      </c>
      <c r="F72" s="1">
        <f t="shared" si="7"/>
        <v>8.4218465212746469E-3</v>
      </c>
      <c r="G72" s="1">
        <f t="shared" si="8"/>
        <v>7.3614125844860745E-3</v>
      </c>
      <c r="H72" s="1">
        <f t="shared" si="9"/>
        <v>1.0314465408805031</v>
      </c>
      <c r="I72" s="1">
        <f t="shared" si="10"/>
        <v>1.0084218465212746</v>
      </c>
      <c r="J72" s="1">
        <f t="shared" si="11"/>
        <v>1.0073614125844861</v>
      </c>
    </row>
    <row r="73" spans="1:10">
      <c r="A73" s="5">
        <v>45126</v>
      </c>
      <c r="B73" s="1">
        <v>47.7</v>
      </c>
      <c r="C73" s="1">
        <v>795.55</v>
      </c>
      <c r="D73" s="1">
        <v>19833.150000000001</v>
      </c>
      <c r="E73" s="1">
        <f t="shared" si="6"/>
        <v>1.2738853503184744E-2</v>
      </c>
      <c r="F73" s="1">
        <f t="shared" si="7"/>
        <v>1.2021371326803119E-2</v>
      </c>
      <c r="G73" s="1">
        <f t="shared" si="8"/>
        <v>4.248262592250412E-3</v>
      </c>
      <c r="H73" s="1">
        <f t="shared" si="9"/>
        <v>1.0127388535031847</v>
      </c>
      <c r="I73" s="1">
        <f t="shared" si="10"/>
        <v>1.0120213713268031</v>
      </c>
      <c r="J73" s="1">
        <f t="shared" si="11"/>
        <v>1.0042482625922504</v>
      </c>
    </row>
    <row r="74" spans="1:10">
      <c r="A74" s="5">
        <v>45125</v>
      </c>
      <c r="B74" s="1">
        <v>47.1</v>
      </c>
      <c r="C74" s="1">
        <v>786.1</v>
      </c>
      <c r="D74" s="1">
        <v>19749.25</v>
      </c>
      <c r="E74" s="1">
        <f t="shared" si="6"/>
        <v>5.3361792956243331E-3</v>
      </c>
      <c r="F74" s="1">
        <f t="shared" si="7"/>
        <v>-9.637795275590522E-3</v>
      </c>
      <c r="G74" s="1">
        <f t="shared" si="8"/>
        <v>1.9176671427012864E-3</v>
      </c>
      <c r="H74" s="1">
        <f t="shared" si="9"/>
        <v>1.0053361792956244</v>
      </c>
      <c r="I74" s="1">
        <f t="shared" si="10"/>
        <v>0.9903622047244095</v>
      </c>
      <c r="J74" s="1">
        <f t="shared" si="11"/>
        <v>1.0019176671427013</v>
      </c>
    </row>
    <row r="75" spans="1:10">
      <c r="A75" s="5">
        <v>45124</v>
      </c>
      <c r="B75" s="1">
        <v>46.85</v>
      </c>
      <c r="C75" s="1">
        <v>793.75</v>
      </c>
      <c r="D75" s="1">
        <v>19711.45</v>
      </c>
      <c r="E75" s="1">
        <f t="shared" si="6"/>
        <v>-2.9015544041450746E-2</v>
      </c>
      <c r="F75" s="1">
        <f t="shared" si="7"/>
        <v>-8.4941602648178818E-3</v>
      </c>
      <c r="G75" s="1">
        <f t="shared" si="8"/>
        <v>7.511053183061194E-3</v>
      </c>
      <c r="H75" s="1">
        <f t="shared" si="9"/>
        <v>0.97098445595854921</v>
      </c>
      <c r="I75" s="1">
        <f t="shared" si="10"/>
        <v>0.99150583973518214</v>
      </c>
      <c r="J75" s="1">
        <f t="shared" si="11"/>
        <v>1.0075110531830611</v>
      </c>
    </row>
    <row r="76" spans="1:10">
      <c r="A76" s="5">
        <v>45121</v>
      </c>
      <c r="B76" s="1">
        <v>48.25</v>
      </c>
      <c r="C76" s="1">
        <v>800.55</v>
      </c>
      <c r="D76" s="1">
        <v>19564.5</v>
      </c>
      <c r="E76" s="1">
        <f t="shared" si="6"/>
        <v>-1.5306122448979591E-2</v>
      </c>
      <c r="F76" s="1">
        <f t="shared" si="7"/>
        <v>-1.9594635968403652E-2</v>
      </c>
      <c r="G76" s="1">
        <f t="shared" si="8"/>
        <v>7.7651149314274673E-3</v>
      </c>
      <c r="H76" s="1">
        <f t="shared" si="9"/>
        <v>0.98469387755102045</v>
      </c>
      <c r="I76" s="1">
        <f t="shared" si="10"/>
        <v>0.98040536403159639</v>
      </c>
      <c r="J76" s="1">
        <f t="shared" si="11"/>
        <v>1.0077651149314275</v>
      </c>
    </row>
    <row r="77" spans="1:10">
      <c r="A77" s="5">
        <v>45120</v>
      </c>
      <c r="B77" s="1">
        <v>49</v>
      </c>
      <c r="C77" s="1">
        <v>816.55</v>
      </c>
      <c r="D77" s="1">
        <v>19413.75</v>
      </c>
      <c r="E77" s="1">
        <f t="shared" si="6"/>
        <v>-4.0650406504065617E-3</v>
      </c>
      <c r="F77" s="1">
        <f t="shared" si="7"/>
        <v>-2.1275320628071439E-2</v>
      </c>
      <c r="G77" s="1">
        <f t="shared" si="8"/>
        <v>1.5192707500400185E-3</v>
      </c>
      <c r="H77" s="1">
        <f t="shared" si="9"/>
        <v>0.99593495934959342</v>
      </c>
      <c r="I77" s="1">
        <f t="shared" si="10"/>
        <v>0.97872467937192853</v>
      </c>
      <c r="J77" s="1">
        <f t="shared" si="11"/>
        <v>1.00151927075004</v>
      </c>
    </row>
    <row r="78" spans="1:10">
      <c r="A78" s="5">
        <v>45119</v>
      </c>
      <c r="B78" s="1">
        <v>49.2</v>
      </c>
      <c r="C78" s="1">
        <v>834.3</v>
      </c>
      <c r="D78" s="1">
        <v>19384.3</v>
      </c>
      <c r="E78" s="1">
        <f t="shared" si="6"/>
        <v>-2.0283975659228055E-3</v>
      </c>
      <c r="F78" s="1">
        <f t="shared" si="7"/>
        <v>7.7304022224906118E-3</v>
      </c>
      <c r="G78" s="1">
        <f t="shared" si="8"/>
        <v>-2.8344496229308611E-3</v>
      </c>
      <c r="H78" s="1">
        <f t="shared" si="9"/>
        <v>0.99797160243407723</v>
      </c>
      <c r="I78" s="1">
        <f t="shared" si="10"/>
        <v>1.0077304022224907</v>
      </c>
      <c r="J78" s="1">
        <f t="shared" si="11"/>
        <v>0.99716555037706911</v>
      </c>
    </row>
    <row r="79" spans="1:10">
      <c r="A79" s="5">
        <v>45118</v>
      </c>
      <c r="B79" s="1">
        <v>49.3</v>
      </c>
      <c r="C79" s="1">
        <v>827.9</v>
      </c>
      <c r="D79" s="1">
        <v>19439.400000000001</v>
      </c>
      <c r="E79" s="1">
        <f t="shared" si="6"/>
        <v>-1.1033099297893766E-2</v>
      </c>
      <c r="F79" s="1">
        <f t="shared" si="7"/>
        <v>-2.6502830984219314E-3</v>
      </c>
      <c r="G79" s="1">
        <f t="shared" si="8"/>
        <v>4.3139301194984473E-3</v>
      </c>
      <c r="H79" s="1">
        <f t="shared" si="9"/>
        <v>0.98896690070210624</v>
      </c>
      <c r="I79" s="1">
        <f t="shared" si="10"/>
        <v>0.99734971690157803</v>
      </c>
      <c r="J79" s="1">
        <f t="shared" si="11"/>
        <v>1.0043139301194985</v>
      </c>
    </row>
    <row r="80" spans="1:10">
      <c r="A80" s="5">
        <v>45117</v>
      </c>
      <c r="B80" s="1">
        <v>49.85</v>
      </c>
      <c r="C80" s="1">
        <v>830.1</v>
      </c>
      <c r="D80" s="1">
        <v>19355.900000000001</v>
      </c>
      <c r="E80" s="1">
        <f t="shared" si="6"/>
        <v>-1.0912698412698357E-2</v>
      </c>
      <c r="F80" s="1">
        <f t="shared" si="7"/>
        <v>4.3363499245852186E-2</v>
      </c>
      <c r="G80" s="1">
        <f t="shared" si="8"/>
        <v>1.2466505964267261E-3</v>
      </c>
      <c r="H80" s="1">
        <f t="shared" si="9"/>
        <v>0.98908730158730163</v>
      </c>
      <c r="I80" s="1">
        <f t="shared" si="10"/>
        <v>1.0433634992458523</v>
      </c>
      <c r="J80" s="1">
        <f t="shared" si="11"/>
        <v>1.0012466505964268</v>
      </c>
    </row>
    <row r="81" spans="1:10">
      <c r="A81" s="5">
        <v>45114</v>
      </c>
      <c r="B81" s="1">
        <v>50.4</v>
      </c>
      <c r="C81" s="1">
        <v>795.6</v>
      </c>
      <c r="D81" s="1">
        <v>19331.8</v>
      </c>
      <c r="E81" s="1">
        <f t="shared" si="6"/>
        <v>-9.9108027750256225E-4</v>
      </c>
      <c r="F81" s="1">
        <f t="shared" si="7"/>
        <v>-4.9402789068850378E-3</v>
      </c>
      <c r="G81" s="1">
        <f t="shared" si="8"/>
        <v>-8.4883547978438049E-3</v>
      </c>
      <c r="H81" s="1">
        <f t="shared" si="9"/>
        <v>0.99900891972249739</v>
      </c>
      <c r="I81" s="1">
        <f t="shared" si="10"/>
        <v>0.99505972109311491</v>
      </c>
      <c r="J81" s="1">
        <f t="shared" si="11"/>
        <v>0.99151164520215618</v>
      </c>
    </row>
    <row r="82" spans="1:10">
      <c r="A82" s="5">
        <v>45113</v>
      </c>
      <c r="B82" s="1">
        <v>50.45</v>
      </c>
      <c r="C82" s="1">
        <v>799.55</v>
      </c>
      <c r="D82" s="1">
        <v>19497.3</v>
      </c>
      <c r="E82" s="1">
        <f t="shared" si="6"/>
        <v>-6.8897637795274479E-3</v>
      </c>
      <c r="F82" s="1">
        <f t="shared" si="7"/>
        <v>-3.1791547188630698E-3</v>
      </c>
      <c r="G82" s="1">
        <f t="shared" si="8"/>
        <v>5.0931773075237399E-3</v>
      </c>
      <c r="H82" s="1">
        <f t="shared" si="9"/>
        <v>0.99311023622047256</v>
      </c>
      <c r="I82" s="1">
        <f t="shared" si="10"/>
        <v>0.9968208452811369</v>
      </c>
      <c r="J82" s="1">
        <f t="shared" si="11"/>
        <v>1.0050931773075238</v>
      </c>
    </row>
    <row r="83" spans="1:10">
      <c r="A83" s="5">
        <v>45112</v>
      </c>
      <c r="B83" s="1">
        <v>50.8</v>
      </c>
      <c r="C83" s="1">
        <v>802.1</v>
      </c>
      <c r="D83" s="1">
        <v>19398.5</v>
      </c>
      <c r="E83" s="1">
        <f t="shared" si="6"/>
        <v>-5.8708414872799264E-3</v>
      </c>
      <c r="F83" s="1">
        <f t="shared" si="7"/>
        <v>1.3648426639706899E-2</v>
      </c>
      <c r="G83" s="1">
        <f t="shared" si="8"/>
        <v>4.8996853886224153E-4</v>
      </c>
      <c r="H83" s="1">
        <f t="shared" si="9"/>
        <v>0.9941291585127201</v>
      </c>
      <c r="I83" s="1">
        <f t="shared" si="10"/>
        <v>1.013648426639707</v>
      </c>
      <c r="J83" s="1">
        <f t="shared" si="11"/>
        <v>1.0004899685388622</v>
      </c>
    </row>
    <row r="84" spans="1:10">
      <c r="A84" s="5">
        <v>45111</v>
      </c>
      <c r="B84" s="1">
        <v>51.1</v>
      </c>
      <c r="C84" s="1">
        <v>791.3</v>
      </c>
      <c r="D84" s="1">
        <v>19389</v>
      </c>
      <c r="E84" s="1">
        <f t="shared" si="6"/>
        <v>-6.8027210884354017E-3</v>
      </c>
      <c r="F84" s="1">
        <f t="shared" si="7"/>
        <v>6.6789644424654921E-3</v>
      </c>
      <c r="G84" s="1">
        <f t="shared" si="8"/>
        <v>3.4389870902132862E-3</v>
      </c>
      <c r="H84" s="1">
        <f t="shared" si="9"/>
        <v>0.99319727891156462</v>
      </c>
      <c r="I84" s="1">
        <f t="shared" si="10"/>
        <v>1.0066789644424654</v>
      </c>
      <c r="J84" s="1">
        <f t="shared" si="11"/>
        <v>1.0034389870902134</v>
      </c>
    </row>
    <row r="85" spans="1:10">
      <c r="A85" s="5">
        <v>45110</v>
      </c>
      <c r="B85" s="1">
        <v>51.45</v>
      </c>
      <c r="C85" s="1">
        <v>786.05</v>
      </c>
      <c r="D85" s="1">
        <v>19322.55</v>
      </c>
      <c r="E85" s="1">
        <f t="shared" si="6"/>
        <v>-1.1527377521613725E-2</v>
      </c>
      <c r="F85" s="1">
        <f t="shared" si="7"/>
        <v>3.062591718241533E-3</v>
      </c>
      <c r="G85" s="1">
        <f t="shared" si="8"/>
        <v>6.9570927169401303E-3</v>
      </c>
      <c r="H85" s="1">
        <f t="shared" si="9"/>
        <v>0.9884726224783863</v>
      </c>
      <c r="I85" s="1">
        <f t="shared" si="10"/>
        <v>1.0030625917182416</v>
      </c>
      <c r="J85" s="1">
        <f t="shared" si="11"/>
        <v>1.0069570927169402</v>
      </c>
    </row>
    <row r="86" spans="1:10">
      <c r="A86" s="5">
        <v>45107</v>
      </c>
      <c r="B86" s="1">
        <v>52.05</v>
      </c>
      <c r="C86" s="1">
        <v>783.65</v>
      </c>
      <c r="D86" s="1">
        <v>19189.05</v>
      </c>
      <c r="E86" s="1">
        <f t="shared" si="6"/>
        <v>2.8901734104045968E-3</v>
      </c>
      <c r="F86" s="1">
        <f t="shared" si="7"/>
        <v>-3.1891822936599057E-4</v>
      </c>
      <c r="G86" s="1">
        <f t="shared" si="8"/>
        <v>1.1435212759789414E-2</v>
      </c>
      <c r="H86" s="1">
        <f t="shared" si="9"/>
        <v>1.0028901734104045</v>
      </c>
      <c r="I86" s="1">
        <f t="shared" si="10"/>
        <v>0.99968108177063397</v>
      </c>
      <c r="J86" s="1">
        <f t="shared" si="11"/>
        <v>1.0114352127597894</v>
      </c>
    </row>
    <row r="87" spans="1:10">
      <c r="A87" s="5">
        <v>45105</v>
      </c>
      <c r="B87" s="1">
        <v>51.9</v>
      </c>
      <c r="C87" s="1">
        <v>783.9</v>
      </c>
      <c r="D87" s="1">
        <v>18972.099999999999</v>
      </c>
      <c r="E87" s="1">
        <f t="shared" si="6"/>
        <v>0</v>
      </c>
      <c r="F87" s="1">
        <f t="shared" si="7"/>
        <v>-6.4638783269962263E-3</v>
      </c>
      <c r="G87" s="1">
        <f t="shared" si="8"/>
        <v>8.2211145004090404E-3</v>
      </c>
      <c r="H87" s="1">
        <f t="shared" si="9"/>
        <v>1</v>
      </c>
      <c r="I87" s="1">
        <f t="shared" si="10"/>
        <v>0.99353612167300376</v>
      </c>
      <c r="J87" s="1">
        <f t="shared" si="11"/>
        <v>1.008221114500409</v>
      </c>
    </row>
    <row r="88" spans="1:10">
      <c r="A88" s="5">
        <v>45104</v>
      </c>
      <c r="B88" s="1">
        <v>51.9</v>
      </c>
      <c r="C88" s="1">
        <v>789</v>
      </c>
      <c r="D88" s="1">
        <v>18817.400000000001</v>
      </c>
      <c r="E88" s="1">
        <f t="shared" si="6"/>
        <v>3.3864541832669237E-2</v>
      </c>
      <c r="F88" s="1">
        <f t="shared" si="7"/>
        <v>-1.5288611544461778E-2</v>
      </c>
      <c r="G88" s="1">
        <f t="shared" si="8"/>
        <v>6.7518404382811547E-3</v>
      </c>
      <c r="H88" s="1">
        <f t="shared" si="9"/>
        <v>1.0338645418326693</v>
      </c>
      <c r="I88" s="1">
        <f t="shared" si="10"/>
        <v>0.98471138845553818</v>
      </c>
      <c r="J88" s="1">
        <f t="shared" si="11"/>
        <v>1.0067518404382811</v>
      </c>
    </row>
    <row r="89" spans="1:10">
      <c r="A89" s="5">
        <v>45103</v>
      </c>
      <c r="B89" s="1">
        <v>50.2</v>
      </c>
      <c r="C89" s="1">
        <v>801.25</v>
      </c>
      <c r="D89" s="1">
        <v>18691.2</v>
      </c>
      <c r="E89" s="1">
        <f t="shared" si="6"/>
        <v>-1.5686274509803866E-2</v>
      </c>
      <c r="F89" s="1">
        <f t="shared" si="7"/>
        <v>3.1210986267166043E-4</v>
      </c>
      <c r="G89" s="1">
        <f t="shared" si="8"/>
        <v>1.3768717687713014E-3</v>
      </c>
      <c r="H89" s="1">
        <f t="shared" si="9"/>
        <v>0.98431372549019613</v>
      </c>
      <c r="I89" s="1">
        <f t="shared" si="10"/>
        <v>1.0003121098626717</v>
      </c>
      <c r="J89" s="1">
        <f t="shared" si="11"/>
        <v>1.0013768717687712</v>
      </c>
    </row>
    <row r="90" spans="1:10">
      <c r="A90" s="5">
        <v>45100</v>
      </c>
      <c r="B90" s="1">
        <v>51</v>
      </c>
      <c r="C90" s="1">
        <v>801</v>
      </c>
      <c r="D90" s="1">
        <v>18665.5</v>
      </c>
      <c r="E90" s="1">
        <f t="shared" si="6"/>
        <v>-1.4492753623188406E-2</v>
      </c>
      <c r="F90" s="1">
        <f t="shared" si="7"/>
        <v>1.0623008185965416E-3</v>
      </c>
      <c r="G90" s="1">
        <f t="shared" si="8"/>
        <v>-5.6336152360657917E-3</v>
      </c>
      <c r="H90" s="1">
        <f t="shared" si="9"/>
        <v>0.98550724637681164</v>
      </c>
      <c r="I90" s="1">
        <f t="shared" si="10"/>
        <v>1.0010623008185966</v>
      </c>
      <c r="J90" s="1">
        <f t="shared" si="11"/>
        <v>0.99436638476393424</v>
      </c>
    </row>
    <row r="91" spans="1:10">
      <c r="A91" s="5">
        <v>45099</v>
      </c>
      <c r="B91" s="1">
        <v>51.75</v>
      </c>
      <c r="C91" s="1">
        <v>800.15</v>
      </c>
      <c r="D91" s="1">
        <v>18771.25</v>
      </c>
      <c r="E91" s="1">
        <f t="shared" si="6"/>
        <v>-2.8901734104045968E-3</v>
      </c>
      <c r="F91" s="1">
        <f t="shared" si="7"/>
        <v>-3.3009466865968826E-3</v>
      </c>
      <c r="G91" s="1">
        <f t="shared" si="8"/>
        <v>-4.5394644386521901E-3</v>
      </c>
      <c r="H91" s="1">
        <f t="shared" si="9"/>
        <v>0.99710982658959535</v>
      </c>
      <c r="I91" s="1">
        <f t="shared" si="10"/>
        <v>0.99669905331340314</v>
      </c>
      <c r="J91" s="1">
        <f t="shared" si="11"/>
        <v>0.99546053556134784</v>
      </c>
    </row>
    <row r="92" spans="1:10">
      <c r="A92" s="5">
        <v>45098</v>
      </c>
      <c r="B92" s="1">
        <v>51.9</v>
      </c>
      <c r="C92" s="1">
        <v>802.8</v>
      </c>
      <c r="D92" s="1">
        <v>18856.849999999999</v>
      </c>
      <c r="E92" s="1">
        <f t="shared" si="6"/>
        <v>6.7895247332686991E-3</v>
      </c>
      <c r="F92" s="1">
        <f t="shared" si="7"/>
        <v>3.061160742175213E-3</v>
      </c>
      <c r="G92" s="1">
        <f t="shared" si="8"/>
        <v>2.1337428985952808E-3</v>
      </c>
      <c r="H92" s="1">
        <f t="shared" si="9"/>
        <v>1.0067895247332688</v>
      </c>
      <c r="I92" s="1">
        <f t="shared" si="10"/>
        <v>1.0030611607421751</v>
      </c>
      <c r="J92" s="1">
        <f t="shared" si="11"/>
        <v>1.0021337428985952</v>
      </c>
    </row>
    <row r="93" spans="1:10">
      <c r="A93" s="5">
        <v>45097</v>
      </c>
      <c r="B93" s="1">
        <v>51.55</v>
      </c>
      <c r="C93" s="1">
        <v>800.35</v>
      </c>
      <c r="D93" s="1">
        <v>18816.7</v>
      </c>
      <c r="E93" s="1">
        <f t="shared" si="6"/>
        <v>-2.9013539651838623E-3</v>
      </c>
      <c r="F93" s="1">
        <f t="shared" si="7"/>
        <v>-1.3010235540757129E-2</v>
      </c>
      <c r="G93" s="1">
        <f t="shared" si="8"/>
        <v>3.2657174314665869E-3</v>
      </c>
      <c r="H93" s="1">
        <f t="shared" si="9"/>
        <v>0.99709864603481613</v>
      </c>
      <c r="I93" s="1">
        <f t="shared" si="10"/>
        <v>0.98698976445924291</v>
      </c>
      <c r="J93" s="1">
        <f t="shared" si="11"/>
        <v>1.0032657174314665</v>
      </c>
    </row>
    <row r="94" spans="1:10">
      <c r="A94" s="5">
        <v>45096</v>
      </c>
      <c r="B94" s="1">
        <v>51.7</v>
      </c>
      <c r="C94" s="1">
        <v>810.9</v>
      </c>
      <c r="D94" s="1">
        <v>18755.45</v>
      </c>
      <c r="E94" s="1">
        <f t="shared" si="6"/>
        <v>-7.6775431861803951E-3</v>
      </c>
      <c r="F94" s="1">
        <f t="shared" si="7"/>
        <v>-7.3448402497245683E-3</v>
      </c>
      <c r="G94" s="1">
        <f t="shared" si="8"/>
        <v>-3.7474768936576687E-3</v>
      </c>
      <c r="H94" s="1">
        <f t="shared" si="9"/>
        <v>0.99232245681381959</v>
      </c>
      <c r="I94" s="1">
        <f t="shared" si="10"/>
        <v>0.99265515975027541</v>
      </c>
      <c r="J94" s="1">
        <f t="shared" si="11"/>
        <v>0.99625252310634238</v>
      </c>
    </row>
    <row r="95" spans="1:10">
      <c r="A95" s="5">
        <v>45093</v>
      </c>
      <c r="B95" s="1">
        <v>52.1</v>
      </c>
      <c r="C95" s="1">
        <v>816.9</v>
      </c>
      <c r="D95" s="1">
        <v>18826</v>
      </c>
      <c r="E95" s="1">
        <f t="shared" si="6"/>
        <v>7.7369439071566454E-3</v>
      </c>
      <c r="F95" s="1">
        <f t="shared" si="7"/>
        <v>1.7781592985467308E-3</v>
      </c>
      <c r="G95" s="1">
        <f t="shared" si="8"/>
        <v>7.3790272954447735E-3</v>
      </c>
      <c r="H95" s="1">
        <f t="shared" si="9"/>
        <v>1.0077369439071566</v>
      </c>
      <c r="I95" s="1">
        <f t="shared" si="10"/>
        <v>1.0017781592985466</v>
      </c>
      <c r="J95" s="1">
        <f t="shared" si="11"/>
        <v>1.0073790272954448</v>
      </c>
    </row>
    <row r="96" spans="1:10">
      <c r="A96" s="5">
        <v>45092</v>
      </c>
      <c r="B96" s="1">
        <v>51.7</v>
      </c>
      <c r="C96" s="1">
        <v>815.45</v>
      </c>
      <c r="D96" s="1">
        <v>18688.099999999999</v>
      </c>
      <c r="E96" s="1">
        <f t="shared" si="6"/>
        <v>-4.8123195380173241E-3</v>
      </c>
      <c r="F96" s="1">
        <f t="shared" si="7"/>
        <v>-9.0533479159070757E-3</v>
      </c>
      <c r="G96" s="1">
        <f t="shared" si="8"/>
        <v>-3.6148625232595025E-3</v>
      </c>
      <c r="H96" s="1">
        <f t="shared" si="9"/>
        <v>0.99518768046198269</v>
      </c>
      <c r="I96" s="1">
        <f t="shared" si="10"/>
        <v>0.99094665208409294</v>
      </c>
      <c r="J96" s="1">
        <f t="shared" si="11"/>
        <v>0.99638513747674051</v>
      </c>
    </row>
    <row r="97" spans="1:10">
      <c r="A97" s="5">
        <v>45091</v>
      </c>
      <c r="B97" s="1">
        <v>51.95</v>
      </c>
      <c r="C97" s="1">
        <v>822.9</v>
      </c>
      <c r="D97" s="1">
        <v>18755.900000000001</v>
      </c>
      <c r="E97" s="1">
        <f t="shared" si="6"/>
        <v>5.8083252662149906E-3</v>
      </c>
      <c r="F97" s="1">
        <f t="shared" si="7"/>
        <v>3.3015315089128743E-2</v>
      </c>
      <c r="G97" s="1">
        <f t="shared" si="8"/>
        <v>2.1238342287275961E-3</v>
      </c>
      <c r="H97" s="1">
        <f t="shared" si="9"/>
        <v>1.0058083252662149</v>
      </c>
      <c r="I97" s="1">
        <f t="shared" si="10"/>
        <v>1.0330153150891288</v>
      </c>
      <c r="J97" s="1">
        <f t="shared" si="11"/>
        <v>1.0021238342287275</v>
      </c>
    </row>
    <row r="98" spans="1:10">
      <c r="A98" s="5">
        <v>45090</v>
      </c>
      <c r="B98" s="1">
        <v>51.65</v>
      </c>
      <c r="C98" s="1">
        <v>796.6</v>
      </c>
      <c r="D98" s="1">
        <v>18716.150000000001</v>
      </c>
      <c r="E98" s="1">
        <f t="shared" si="6"/>
        <v>0</v>
      </c>
      <c r="F98" s="1">
        <f t="shared" si="7"/>
        <v>7.9078889099765924E-3</v>
      </c>
      <c r="G98" s="1">
        <f t="shared" si="8"/>
        <v>6.1634814396689221E-3</v>
      </c>
      <c r="H98" s="1">
        <f t="shared" si="9"/>
        <v>1</v>
      </c>
      <c r="I98" s="1">
        <f t="shared" si="10"/>
        <v>1.0079078889099766</v>
      </c>
      <c r="J98" s="1">
        <f t="shared" si="11"/>
        <v>1.0061634814396689</v>
      </c>
    </row>
    <row r="99" spans="1:10">
      <c r="A99" s="5">
        <v>45089</v>
      </c>
      <c r="B99" s="1">
        <v>51.65</v>
      </c>
      <c r="C99" s="1">
        <v>790.35</v>
      </c>
      <c r="D99" s="1">
        <v>18601.5</v>
      </c>
      <c r="E99" s="1">
        <f t="shared" si="6"/>
        <v>-1.2428298279158673E-2</v>
      </c>
      <c r="F99" s="1">
        <f t="shared" si="7"/>
        <v>-4.0325121290403021E-3</v>
      </c>
      <c r="G99" s="1">
        <f t="shared" si="8"/>
        <v>2.0524257409740964E-3</v>
      </c>
      <c r="H99" s="1">
        <f t="shared" si="9"/>
        <v>0.9875717017208413</v>
      </c>
      <c r="I99" s="1">
        <f t="shared" si="10"/>
        <v>0.99596748787095968</v>
      </c>
      <c r="J99" s="1">
        <f t="shared" si="11"/>
        <v>1.0020524257409742</v>
      </c>
    </row>
    <row r="100" spans="1:10">
      <c r="A100" s="5">
        <v>45086</v>
      </c>
      <c r="B100" s="1">
        <v>52.3</v>
      </c>
      <c r="C100" s="1">
        <v>793.55</v>
      </c>
      <c r="D100" s="1">
        <v>18563.400000000001</v>
      </c>
      <c r="E100" s="1">
        <f t="shared" si="6"/>
        <v>0</v>
      </c>
      <c r="F100" s="1">
        <f t="shared" si="7"/>
        <v>2.8434222166055859E-3</v>
      </c>
      <c r="G100" s="1">
        <f t="shared" si="8"/>
        <v>-3.8181764518058028E-3</v>
      </c>
      <c r="H100" s="1">
        <f t="shared" si="9"/>
        <v>1</v>
      </c>
      <c r="I100" s="1">
        <f t="shared" si="10"/>
        <v>1.0028434222166056</v>
      </c>
      <c r="J100" s="1">
        <f t="shared" si="11"/>
        <v>0.99618182354819418</v>
      </c>
    </row>
    <row r="101" spans="1:10">
      <c r="A101" s="5">
        <v>45085</v>
      </c>
      <c r="B101" s="1">
        <v>52.3</v>
      </c>
      <c r="C101" s="1">
        <v>791.3</v>
      </c>
      <c r="D101" s="1">
        <v>18634.55</v>
      </c>
      <c r="E101" s="1">
        <f t="shared" si="6"/>
        <v>-1.2275731822474139E-2</v>
      </c>
      <c r="F101" s="1">
        <f t="shared" si="7"/>
        <v>-6.0918168686805536E-3</v>
      </c>
      <c r="G101" s="1">
        <f t="shared" si="8"/>
        <v>-4.9048402255640264E-3</v>
      </c>
      <c r="H101" s="1">
        <f t="shared" si="9"/>
        <v>0.9877242681775259</v>
      </c>
      <c r="I101" s="1">
        <f t="shared" si="10"/>
        <v>0.99390818313131946</v>
      </c>
      <c r="J101" s="1">
        <f t="shared" si="11"/>
        <v>0.99509515977443597</v>
      </c>
    </row>
    <row r="102" spans="1:10">
      <c r="A102" s="5">
        <v>45084</v>
      </c>
      <c r="B102" s="1">
        <v>52.95</v>
      </c>
      <c r="C102" s="1">
        <v>796.15</v>
      </c>
      <c r="D102" s="1">
        <v>18726.400000000001</v>
      </c>
      <c r="E102" s="1">
        <f t="shared" si="6"/>
        <v>1.6314779270633423E-2</v>
      </c>
      <c r="F102" s="1">
        <f t="shared" si="7"/>
        <v>5.1764408812575253E-3</v>
      </c>
      <c r="G102" s="1">
        <f t="shared" si="8"/>
        <v>6.8498306360557804E-3</v>
      </c>
      <c r="H102" s="1">
        <f t="shared" si="9"/>
        <v>1.0163147792706335</v>
      </c>
      <c r="I102" s="1">
        <f t="shared" si="10"/>
        <v>1.0051764408812576</v>
      </c>
      <c r="J102" s="1">
        <f t="shared" si="11"/>
        <v>1.0068498306360558</v>
      </c>
    </row>
    <row r="103" spans="1:10">
      <c r="A103" s="5">
        <v>45083</v>
      </c>
      <c r="B103" s="1">
        <v>52.1</v>
      </c>
      <c r="C103" s="1">
        <v>792.05</v>
      </c>
      <c r="D103" s="1">
        <v>18599</v>
      </c>
      <c r="E103" s="1">
        <f t="shared" si="6"/>
        <v>5.7915057915058745E-3</v>
      </c>
      <c r="F103" s="1">
        <f t="shared" si="7"/>
        <v>1.4083605402983165E-2</v>
      </c>
      <c r="G103" s="1">
        <f t="shared" si="8"/>
        <v>2.7697330031174045E-4</v>
      </c>
      <c r="H103" s="1">
        <f t="shared" si="9"/>
        <v>1.0057915057915059</v>
      </c>
      <c r="I103" s="1">
        <f t="shared" si="10"/>
        <v>1.0140836054029831</v>
      </c>
      <c r="J103" s="1">
        <f t="shared" si="11"/>
        <v>1.0002769733003118</v>
      </c>
    </row>
    <row r="104" spans="1:10">
      <c r="A104" s="5">
        <v>45082</v>
      </c>
      <c r="B104" s="1">
        <v>51.8</v>
      </c>
      <c r="C104" s="1">
        <v>781.05</v>
      </c>
      <c r="D104" s="1">
        <v>18593.849999999999</v>
      </c>
      <c r="E104" s="1">
        <f t="shared" si="6"/>
        <v>2.4727992087042534E-2</v>
      </c>
      <c r="F104" s="1">
        <f t="shared" si="7"/>
        <v>2.2785307405224879E-2</v>
      </c>
      <c r="G104" s="1">
        <f t="shared" si="8"/>
        <v>3.2237875051931309E-3</v>
      </c>
      <c r="H104" s="1">
        <f t="shared" si="9"/>
        <v>1.0247279920870425</v>
      </c>
      <c r="I104" s="1">
        <f t="shared" si="10"/>
        <v>1.0227853074052249</v>
      </c>
      <c r="J104" s="1">
        <f t="shared" si="11"/>
        <v>1.003223787505193</v>
      </c>
    </row>
    <row r="105" spans="1:10">
      <c r="A105" s="5">
        <v>45079</v>
      </c>
      <c r="B105" s="1">
        <v>50.55</v>
      </c>
      <c r="C105" s="1">
        <v>763.65</v>
      </c>
      <c r="D105" s="1">
        <v>18534.099999999999</v>
      </c>
      <c r="E105" s="1">
        <f t="shared" si="6"/>
        <v>1.0999999999999944E-2</v>
      </c>
      <c r="F105" s="1">
        <f t="shared" si="7"/>
        <v>1.6032464076636447E-2</v>
      </c>
      <c r="G105" s="1">
        <f t="shared" si="8"/>
        <v>2.5070654893104105E-3</v>
      </c>
      <c r="H105" s="1">
        <f t="shared" si="9"/>
        <v>1.0109999999999999</v>
      </c>
      <c r="I105" s="1">
        <f t="shared" si="10"/>
        <v>1.0160324640766365</v>
      </c>
      <c r="J105" s="1">
        <f t="shared" si="11"/>
        <v>1.0025070654893105</v>
      </c>
    </row>
    <row r="106" spans="1:10">
      <c r="A106" s="5">
        <v>45078</v>
      </c>
      <c r="B106" s="1">
        <v>50</v>
      </c>
      <c r="C106" s="1">
        <v>751.6</v>
      </c>
      <c r="D106" s="1">
        <v>18487.75</v>
      </c>
      <c r="E106" s="1">
        <f t="shared" si="6"/>
        <v>-7.9365079365079083E-3</v>
      </c>
      <c r="F106" s="1">
        <f t="shared" si="7"/>
        <v>-1.1507858223186691E-2</v>
      </c>
      <c r="G106" s="1">
        <f t="shared" si="8"/>
        <v>-2.5169414709945537E-3</v>
      </c>
      <c r="H106" s="1">
        <f t="shared" si="9"/>
        <v>0.99206349206349209</v>
      </c>
      <c r="I106" s="1">
        <f t="shared" si="10"/>
        <v>0.98849214177681333</v>
      </c>
      <c r="J106" s="1">
        <f t="shared" si="11"/>
        <v>0.99748305852900543</v>
      </c>
    </row>
    <row r="107" spans="1:10">
      <c r="A107" s="5">
        <v>45077</v>
      </c>
      <c r="B107" s="1">
        <v>50.4</v>
      </c>
      <c r="C107" s="1">
        <v>760.35</v>
      </c>
      <c r="D107" s="1">
        <v>18534.400000000001</v>
      </c>
      <c r="E107" s="1">
        <f t="shared" si="6"/>
        <v>-1.9801980198020084E-3</v>
      </c>
      <c r="F107" s="1">
        <f t="shared" si="7"/>
        <v>4.4917101525860058E-3</v>
      </c>
      <c r="G107" s="1">
        <f t="shared" si="8"/>
        <v>-5.3370613158309791E-3</v>
      </c>
      <c r="H107" s="1">
        <f t="shared" si="9"/>
        <v>0.99801980198019802</v>
      </c>
      <c r="I107" s="1">
        <f t="shared" si="10"/>
        <v>1.0044917101525861</v>
      </c>
      <c r="J107" s="1">
        <f t="shared" si="11"/>
        <v>0.994662938684169</v>
      </c>
    </row>
    <row r="108" spans="1:10">
      <c r="A108" s="5">
        <v>45076</v>
      </c>
      <c r="B108" s="1">
        <v>50.5</v>
      </c>
      <c r="C108" s="1">
        <v>756.95</v>
      </c>
      <c r="D108" s="1">
        <v>18633.849999999999</v>
      </c>
      <c r="E108" s="1">
        <f t="shared" si="6"/>
        <v>-9.8039215686274508E-3</v>
      </c>
      <c r="F108" s="1">
        <f t="shared" si="7"/>
        <v>6.1810447959591798E-3</v>
      </c>
      <c r="G108" s="1">
        <f t="shared" si="8"/>
        <v>1.8926104851694659E-3</v>
      </c>
      <c r="H108" s="1">
        <f t="shared" si="9"/>
        <v>0.99019607843137258</v>
      </c>
      <c r="I108" s="1">
        <f t="shared" si="10"/>
        <v>1.0061810447959592</v>
      </c>
      <c r="J108" s="1">
        <f t="shared" si="11"/>
        <v>1.0018926104851695</v>
      </c>
    </row>
    <row r="109" spans="1:10">
      <c r="A109" s="5">
        <v>45075</v>
      </c>
      <c r="B109" s="1">
        <v>51</v>
      </c>
      <c r="C109" s="1">
        <v>752.3</v>
      </c>
      <c r="D109" s="1">
        <v>18598.650000000001</v>
      </c>
      <c r="E109" s="1">
        <f t="shared" si="6"/>
        <v>6.910167818361331E-3</v>
      </c>
      <c r="F109" s="1">
        <f t="shared" si="7"/>
        <v>6.2867843766719255E-3</v>
      </c>
      <c r="G109" s="1">
        <f t="shared" si="8"/>
        <v>5.3677561644059337E-3</v>
      </c>
      <c r="H109" s="1">
        <f t="shared" si="9"/>
        <v>1.0069101678183614</v>
      </c>
      <c r="I109" s="1">
        <f t="shared" si="10"/>
        <v>1.0062867843766719</v>
      </c>
      <c r="J109" s="1">
        <f t="shared" si="11"/>
        <v>1.0053677561644059</v>
      </c>
    </row>
    <row r="110" spans="1:10">
      <c r="A110" s="5">
        <v>45072</v>
      </c>
      <c r="B110" s="1">
        <v>50.65</v>
      </c>
      <c r="C110" s="1">
        <v>747.6</v>
      </c>
      <c r="D110" s="1">
        <v>18499.349999999999</v>
      </c>
      <c r="E110" s="1">
        <f t="shared" si="6"/>
        <v>9.9700897308075773E-3</v>
      </c>
      <c r="F110" s="1">
        <f t="shared" si="7"/>
        <v>-4.1958041958041654E-3</v>
      </c>
      <c r="G110" s="1">
        <f t="shared" si="8"/>
        <v>9.7264636772253412E-3</v>
      </c>
      <c r="H110" s="1">
        <f t="shared" si="9"/>
        <v>1.0099700897308075</v>
      </c>
      <c r="I110" s="1">
        <f t="shared" si="10"/>
        <v>0.99580419580419588</v>
      </c>
      <c r="J110" s="1">
        <f t="shared" si="11"/>
        <v>1.0097264636772254</v>
      </c>
    </row>
    <row r="111" spans="1:10">
      <c r="A111" s="5">
        <v>45071</v>
      </c>
      <c r="B111" s="1">
        <v>50.15</v>
      </c>
      <c r="C111" s="1">
        <v>750.75</v>
      </c>
      <c r="D111" s="1">
        <v>18321.150000000001</v>
      </c>
      <c r="E111" s="1">
        <f t="shared" si="6"/>
        <v>-9.9601593625506485E-4</v>
      </c>
      <c r="F111" s="1">
        <f t="shared" si="7"/>
        <v>4.8533519553072627E-2</v>
      </c>
      <c r="G111" s="1">
        <f t="shared" si="8"/>
        <v>1.9551117284828333E-3</v>
      </c>
      <c r="H111" s="1">
        <f t="shared" si="9"/>
        <v>0.99900398406374491</v>
      </c>
      <c r="I111" s="1">
        <f t="shared" si="10"/>
        <v>1.0485335195530727</v>
      </c>
      <c r="J111" s="1">
        <f t="shared" si="11"/>
        <v>1.0019551117284828</v>
      </c>
    </row>
    <row r="112" spans="1:10">
      <c r="A112" s="5">
        <v>45070</v>
      </c>
      <c r="B112" s="1">
        <v>50.2</v>
      </c>
      <c r="C112" s="1">
        <v>716</v>
      </c>
      <c r="D112" s="1">
        <v>18285.400000000001</v>
      </c>
      <c r="E112" s="1">
        <f t="shared" si="6"/>
        <v>-1.5686274509803866E-2</v>
      </c>
      <c r="F112" s="1">
        <f t="shared" si="7"/>
        <v>-5.4535851049782064E-2</v>
      </c>
      <c r="G112" s="1">
        <f t="shared" si="8"/>
        <v>-3.4118160017439802E-3</v>
      </c>
      <c r="H112" s="1">
        <f t="shared" si="9"/>
        <v>0.98431372549019613</v>
      </c>
      <c r="I112" s="1">
        <f t="shared" si="10"/>
        <v>0.94546414895021791</v>
      </c>
      <c r="J112" s="1">
        <f t="shared" si="11"/>
        <v>0.99658818399825599</v>
      </c>
    </row>
    <row r="113" spans="1:10">
      <c r="A113" s="5">
        <v>45069</v>
      </c>
      <c r="B113" s="1">
        <v>51</v>
      </c>
      <c r="C113" s="1">
        <v>757.3</v>
      </c>
      <c r="D113" s="1">
        <v>18348</v>
      </c>
      <c r="E113" s="1">
        <f t="shared" si="6"/>
        <v>-1.9230769230769232E-2</v>
      </c>
      <c r="F113" s="1">
        <f t="shared" si="7"/>
        <v>4.1768878870250973E-3</v>
      </c>
      <c r="G113" s="1">
        <f t="shared" si="8"/>
        <v>1.8346219368365079E-3</v>
      </c>
      <c r="H113" s="1">
        <f t="shared" si="9"/>
        <v>0.98076923076923073</v>
      </c>
      <c r="I113" s="1">
        <f t="shared" si="10"/>
        <v>1.0041768878870252</v>
      </c>
      <c r="J113" s="1">
        <f t="shared" si="11"/>
        <v>1.0018346219368366</v>
      </c>
    </row>
    <row r="114" spans="1:10">
      <c r="A114" s="5">
        <v>45068</v>
      </c>
      <c r="B114" s="1">
        <v>52</v>
      </c>
      <c r="C114" s="1">
        <v>754.15</v>
      </c>
      <c r="D114" s="1">
        <v>18314.400000000001</v>
      </c>
      <c r="E114" s="1">
        <f t="shared" si="6"/>
        <v>-9.5238095238095247E-3</v>
      </c>
      <c r="F114" s="1">
        <f t="shared" si="7"/>
        <v>-3.5860393761186479E-2</v>
      </c>
      <c r="G114" s="1">
        <f t="shared" si="8"/>
        <v>6.0977619565575659E-3</v>
      </c>
      <c r="H114" s="1">
        <f t="shared" si="9"/>
        <v>0.99047619047619051</v>
      </c>
      <c r="I114" s="1">
        <f t="shared" si="10"/>
        <v>0.96413960623881356</v>
      </c>
      <c r="J114" s="1">
        <f t="shared" si="11"/>
        <v>1.0060977619565576</v>
      </c>
    </row>
    <row r="115" spans="1:10">
      <c r="A115" s="5">
        <v>45065</v>
      </c>
      <c r="B115" s="1">
        <v>52.5</v>
      </c>
      <c r="C115" s="1">
        <v>782.2</v>
      </c>
      <c r="D115" s="1">
        <v>18203.400000000001</v>
      </c>
      <c r="E115" s="1">
        <f t="shared" si="6"/>
        <v>-1.5009380863039348E-2</v>
      </c>
      <c r="F115" s="1">
        <f t="shared" si="7"/>
        <v>3.2198469253101207E-2</v>
      </c>
      <c r="G115" s="1">
        <f t="shared" si="8"/>
        <v>4.0513073670915105E-3</v>
      </c>
      <c r="H115" s="1">
        <f t="shared" si="9"/>
        <v>0.98499061913696062</v>
      </c>
      <c r="I115" s="1">
        <f t="shared" si="10"/>
        <v>1.0321984692531012</v>
      </c>
      <c r="J115" s="1">
        <f t="shared" si="11"/>
        <v>1.0040513073670916</v>
      </c>
    </row>
    <row r="116" spans="1:10">
      <c r="A116" s="5">
        <v>45064</v>
      </c>
      <c r="B116" s="1">
        <v>53.3</v>
      </c>
      <c r="C116" s="1">
        <v>757.8</v>
      </c>
      <c r="D116" s="1">
        <v>18129.95</v>
      </c>
      <c r="E116" s="1">
        <f t="shared" si="6"/>
        <v>0</v>
      </c>
      <c r="F116" s="1">
        <f t="shared" si="7"/>
        <v>-4.5973991856035727E-3</v>
      </c>
      <c r="G116" s="1">
        <f t="shared" si="8"/>
        <v>-2.8490106837900241E-3</v>
      </c>
      <c r="H116" s="1">
        <f t="shared" si="9"/>
        <v>1</v>
      </c>
      <c r="I116" s="1">
        <f t="shared" si="10"/>
        <v>0.99540260081439647</v>
      </c>
      <c r="J116" s="1">
        <f t="shared" si="11"/>
        <v>0.99715098931620993</v>
      </c>
    </row>
    <row r="117" spans="1:10">
      <c r="A117" s="5">
        <v>45063</v>
      </c>
      <c r="B117" s="1">
        <v>53.3</v>
      </c>
      <c r="C117" s="1">
        <v>761.3</v>
      </c>
      <c r="D117" s="1">
        <v>18181.75</v>
      </c>
      <c r="E117" s="1">
        <f t="shared" si="6"/>
        <v>-2.5594149908592424E-2</v>
      </c>
      <c r="F117" s="1">
        <f t="shared" si="7"/>
        <v>7.2297075254676901E-4</v>
      </c>
      <c r="G117" s="1">
        <f t="shared" si="8"/>
        <v>-5.7282694884204198E-3</v>
      </c>
      <c r="H117" s="1">
        <f t="shared" si="9"/>
        <v>0.97440585009140757</v>
      </c>
      <c r="I117" s="1">
        <f t="shared" si="10"/>
        <v>1.0007229707525467</v>
      </c>
      <c r="J117" s="1">
        <f t="shared" si="11"/>
        <v>0.99427173051157958</v>
      </c>
    </row>
    <row r="118" spans="1:10">
      <c r="A118" s="5">
        <v>45062</v>
      </c>
      <c r="B118" s="1">
        <v>54.7</v>
      </c>
      <c r="C118" s="1">
        <v>760.75</v>
      </c>
      <c r="D118" s="1">
        <v>18286.5</v>
      </c>
      <c r="E118" s="1">
        <f t="shared" si="6"/>
        <v>1.2962962962963016E-2</v>
      </c>
      <c r="F118" s="1">
        <f t="shared" si="7"/>
        <v>8.5509744133634435E-3</v>
      </c>
      <c r="G118" s="1">
        <f t="shared" si="8"/>
        <v>-6.1063599083637597E-3</v>
      </c>
      <c r="H118" s="1">
        <f t="shared" si="9"/>
        <v>1.0129629629629631</v>
      </c>
      <c r="I118" s="1">
        <f t="shared" si="10"/>
        <v>1.0085509744133634</v>
      </c>
      <c r="J118" s="1">
        <f t="shared" si="11"/>
        <v>0.99389364009163628</v>
      </c>
    </row>
    <row r="119" spans="1:10">
      <c r="A119" s="5">
        <v>45061</v>
      </c>
      <c r="B119" s="1">
        <v>54</v>
      </c>
      <c r="C119" s="1">
        <v>754.3</v>
      </c>
      <c r="D119" s="1">
        <v>18398.849999999999</v>
      </c>
      <c r="E119" s="1">
        <f t="shared" si="6"/>
        <v>2.46679316888045E-2</v>
      </c>
      <c r="F119" s="1">
        <f t="shared" si="7"/>
        <v>-1.094866583622897E-2</v>
      </c>
      <c r="G119" s="1">
        <f t="shared" si="8"/>
        <v>4.5891847030816212E-3</v>
      </c>
      <c r="H119" s="1">
        <f t="shared" si="9"/>
        <v>1.0246679316888045</v>
      </c>
      <c r="I119" s="1">
        <f t="shared" si="10"/>
        <v>0.989051334163771</v>
      </c>
      <c r="J119" s="1">
        <f t="shared" si="11"/>
        <v>1.0045891847030817</v>
      </c>
    </row>
    <row r="120" spans="1:10">
      <c r="A120" s="5">
        <v>45058</v>
      </c>
      <c r="B120" s="1">
        <v>52.7</v>
      </c>
      <c r="C120" s="1">
        <v>762.65</v>
      </c>
      <c r="D120" s="1">
        <v>18314.8</v>
      </c>
      <c r="E120" s="1">
        <f t="shared" si="6"/>
        <v>-5.6603773584905127E-3</v>
      </c>
      <c r="F120" s="1">
        <f t="shared" si="7"/>
        <v>-8.2574772431729809E-3</v>
      </c>
      <c r="G120" s="1">
        <f t="shared" si="8"/>
        <v>9.7283707711642744E-4</v>
      </c>
      <c r="H120" s="1">
        <f t="shared" si="9"/>
        <v>0.99433962264150944</v>
      </c>
      <c r="I120" s="1">
        <f t="shared" si="10"/>
        <v>0.99174252275682706</v>
      </c>
      <c r="J120" s="1">
        <f t="shared" si="11"/>
        <v>1.0009728370771165</v>
      </c>
    </row>
    <row r="121" spans="1:10">
      <c r="A121" s="5">
        <v>45057</v>
      </c>
      <c r="B121" s="1">
        <v>53</v>
      </c>
      <c r="C121" s="1">
        <v>769</v>
      </c>
      <c r="D121" s="1">
        <v>18297</v>
      </c>
      <c r="E121" s="1">
        <f t="shared" si="6"/>
        <v>-1.8832391713747914E-3</v>
      </c>
      <c r="F121" s="1">
        <f t="shared" si="7"/>
        <v>1.1775541082823559E-2</v>
      </c>
      <c r="G121" s="1">
        <f t="shared" si="8"/>
        <v>-9.8825559237997857E-4</v>
      </c>
      <c r="H121" s="1">
        <f t="shared" si="9"/>
        <v>0.99811676082862522</v>
      </c>
      <c r="I121" s="1">
        <f t="shared" si="10"/>
        <v>1.0117755410828235</v>
      </c>
      <c r="J121" s="1">
        <f t="shared" si="11"/>
        <v>0.99901174440761997</v>
      </c>
    </row>
    <row r="122" spans="1:10">
      <c r="A122" s="5">
        <v>45056</v>
      </c>
      <c r="B122" s="1">
        <v>53.1</v>
      </c>
      <c r="C122" s="1">
        <v>760.05</v>
      </c>
      <c r="D122" s="1">
        <v>18315.099999999999</v>
      </c>
      <c r="E122" s="1">
        <f t="shared" si="6"/>
        <v>-1.1173184357541926E-2</v>
      </c>
      <c r="F122" s="1">
        <f t="shared" si="7"/>
        <v>5.9241706161128457E-4</v>
      </c>
      <c r="G122" s="1">
        <f t="shared" si="8"/>
        <v>2.690799000325623E-3</v>
      </c>
      <c r="H122" s="1">
        <f t="shared" si="9"/>
        <v>0.98882681564245811</v>
      </c>
      <c r="I122" s="1">
        <f t="shared" si="10"/>
        <v>1.0005924170616114</v>
      </c>
      <c r="J122" s="1">
        <f t="shared" si="11"/>
        <v>1.0026907990003255</v>
      </c>
    </row>
    <row r="123" spans="1:10">
      <c r="A123" s="5">
        <v>45055</v>
      </c>
      <c r="B123" s="1">
        <v>53.7</v>
      </c>
      <c r="C123" s="1">
        <v>759.6</v>
      </c>
      <c r="D123" s="1">
        <v>18265.95</v>
      </c>
      <c r="E123" s="1">
        <f t="shared" si="6"/>
        <v>0</v>
      </c>
      <c r="F123" s="1">
        <f t="shared" si="7"/>
        <v>2.0419129500268734E-2</v>
      </c>
      <c r="G123" s="1">
        <f t="shared" si="8"/>
        <v>8.4864545235500337E-5</v>
      </c>
      <c r="H123" s="1">
        <f t="shared" si="9"/>
        <v>1</v>
      </c>
      <c r="I123" s="1">
        <f t="shared" si="10"/>
        <v>1.0204191295002687</v>
      </c>
      <c r="J123" s="1">
        <f t="shared" si="11"/>
        <v>1.0000848645452356</v>
      </c>
    </row>
    <row r="124" spans="1:10">
      <c r="A124" s="5">
        <v>45054</v>
      </c>
      <c r="B124" s="1">
        <v>53.7</v>
      </c>
      <c r="C124" s="1">
        <v>744.4</v>
      </c>
      <c r="D124" s="1">
        <v>18264.400000000001</v>
      </c>
      <c r="E124" s="1">
        <f t="shared" si="6"/>
        <v>7.5046904315198065E-3</v>
      </c>
      <c r="F124" s="1">
        <f t="shared" si="7"/>
        <v>1.5275504637206672E-2</v>
      </c>
      <c r="G124" s="1">
        <f t="shared" si="8"/>
        <v>1.0814101499806378E-2</v>
      </c>
      <c r="H124" s="1">
        <f t="shared" si="9"/>
        <v>1.0075046904315199</v>
      </c>
      <c r="I124" s="1">
        <f t="shared" si="10"/>
        <v>1.0152755046372066</v>
      </c>
      <c r="J124" s="1">
        <f t="shared" si="11"/>
        <v>1.0108141014998064</v>
      </c>
    </row>
    <row r="125" spans="1:10">
      <c r="A125" s="5">
        <v>45051</v>
      </c>
      <c r="B125" s="1">
        <v>53.3</v>
      </c>
      <c r="C125" s="1">
        <v>733.2</v>
      </c>
      <c r="D125" s="1">
        <v>18069</v>
      </c>
      <c r="E125" s="1">
        <f t="shared" si="6"/>
        <v>-2.0220588235294143E-2</v>
      </c>
      <c r="F125" s="1">
        <f t="shared" si="7"/>
        <v>5.5544126722897463E-3</v>
      </c>
      <c r="G125" s="1">
        <f t="shared" si="8"/>
        <v>-1.0232364508813598E-2</v>
      </c>
      <c r="H125" s="1">
        <f t="shared" si="9"/>
        <v>0.97977941176470584</v>
      </c>
      <c r="I125" s="1">
        <f t="shared" si="10"/>
        <v>1.0055544126722897</v>
      </c>
      <c r="J125" s="1">
        <f t="shared" si="11"/>
        <v>0.9897676354911864</v>
      </c>
    </row>
    <row r="126" spans="1:10">
      <c r="A126" s="5">
        <v>45050</v>
      </c>
      <c r="B126" s="1">
        <v>54.4</v>
      </c>
      <c r="C126" s="1">
        <v>729.15</v>
      </c>
      <c r="D126" s="1">
        <v>18255.8</v>
      </c>
      <c r="E126" s="1">
        <f t="shared" si="6"/>
        <v>2.1596244131455371E-2</v>
      </c>
      <c r="F126" s="1">
        <f t="shared" si="7"/>
        <v>6.2098944317946596E-3</v>
      </c>
      <c r="G126" s="1">
        <f t="shared" si="8"/>
        <v>9.1736526284076844E-3</v>
      </c>
      <c r="H126" s="1">
        <f t="shared" si="9"/>
        <v>1.0215962441314554</v>
      </c>
      <c r="I126" s="1">
        <f t="shared" si="10"/>
        <v>1.0062098944317948</v>
      </c>
      <c r="J126" s="1">
        <f t="shared" si="11"/>
        <v>1.0091736526284076</v>
      </c>
    </row>
    <row r="127" spans="1:10">
      <c r="A127" s="5">
        <v>45049</v>
      </c>
      <c r="B127" s="1">
        <v>53.25</v>
      </c>
      <c r="C127" s="1">
        <v>724.65</v>
      </c>
      <c r="D127" s="1">
        <v>18089.849999999999</v>
      </c>
      <c r="E127" s="1">
        <f t="shared" si="6"/>
        <v>-1.5711645101663611E-2</v>
      </c>
      <c r="F127" s="1">
        <f t="shared" si="7"/>
        <v>1.3780078343592647E-2</v>
      </c>
      <c r="G127" s="1">
        <f t="shared" si="8"/>
        <v>-3.1849853837826333E-3</v>
      </c>
      <c r="H127" s="1">
        <f t="shared" si="9"/>
        <v>0.98428835489833644</v>
      </c>
      <c r="I127" s="1">
        <f t="shared" si="10"/>
        <v>1.0137800783435926</v>
      </c>
      <c r="J127" s="1">
        <f t="shared" si="11"/>
        <v>0.99681501461621735</v>
      </c>
    </row>
    <row r="128" spans="1:10">
      <c r="A128" s="5">
        <v>45048</v>
      </c>
      <c r="B128" s="1">
        <v>54.1</v>
      </c>
      <c r="C128" s="1">
        <v>714.8</v>
      </c>
      <c r="D128" s="1">
        <v>18147.650000000001</v>
      </c>
      <c r="E128" s="1">
        <f t="shared" si="6"/>
        <v>1.4058106841611996E-2</v>
      </c>
      <c r="F128" s="1">
        <f t="shared" si="7"/>
        <v>2.1799728396826534E-2</v>
      </c>
      <c r="G128" s="1">
        <f t="shared" si="8"/>
        <v>4.5751453086078859E-3</v>
      </c>
      <c r="H128" s="1">
        <f t="shared" si="9"/>
        <v>1.0140581068416119</v>
      </c>
      <c r="I128" s="1">
        <f t="shared" si="10"/>
        <v>1.0217997283968265</v>
      </c>
      <c r="J128" s="1">
        <f t="shared" si="11"/>
        <v>1.0045751453086078</v>
      </c>
    </row>
    <row r="129" spans="1:10">
      <c r="A129" s="5">
        <v>45044</v>
      </c>
      <c r="B129" s="1">
        <v>53.35</v>
      </c>
      <c r="C129" s="1">
        <v>699.55</v>
      </c>
      <c r="D129" s="1">
        <v>18065</v>
      </c>
      <c r="E129" s="1">
        <f t="shared" si="6"/>
        <v>1.6190476190476217E-2</v>
      </c>
      <c r="F129" s="1">
        <f t="shared" si="7"/>
        <v>-9.8372257607927047E-3</v>
      </c>
      <c r="G129" s="1">
        <f t="shared" si="8"/>
        <v>8.37005757728841E-3</v>
      </c>
      <c r="H129" s="1">
        <f t="shared" si="9"/>
        <v>1.0161904761904763</v>
      </c>
      <c r="I129" s="1">
        <f t="shared" si="10"/>
        <v>0.99016277423920729</v>
      </c>
      <c r="J129" s="1">
        <f t="shared" si="11"/>
        <v>1.0083700575772885</v>
      </c>
    </row>
    <row r="130" spans="1:10">
      <c r="A130" s="5">
        <v>45043</v>
      </c>
      <c r="B130" s="1">
        <v>52.5</v>
      </c>
      <c r="C130" s="1">
        <v>706.5</v>
      </c>
      <c r="D130" s="1">
        <v>17915.05</v>
      </c>
      <c r="E130" s="1">
        <f t="shared" si="6"/>
        <v>-4.7393364928909956E-3</v>
      </c>
      <c r="F130" s="1">
        <f t="shared" si="7"/>
        <v>4.0503091025368048E-3</v>
      </c>
      <c r="G130" s="1">
        <f t="shared" si="8"/>
        <v>5.6950868998967494E-3</v>
      </c>
      <c r="H130" s="1">
        <f t="shared" si="9"/>
        <v>0.99526066350710896</v>
      </c>
      <c r="I130" s="1">
        <f t="shared" si="10"/>
        <v>1.0040503091025368</v>
      </c>
      <c r="J130" s="1">
        <f t="shared" si="11"/>
        <v>1.0056950868998968</v>
      </c>
    </row>
    <row r="131" spans="1:10">
      <c r="A131" s="5">
        <v>45042</v>
      </c>
      <c r="B131" s="1">
        <v>52.75</v>
      </c>
      <c r="C131" s="1">
        <v>703.65</v>
      </c>
      <c r="D131" s="1">
        <v>17813.599999999999</v>
      </c>
      <c r="E131" s="1">
        <f t="shared" si="6"/>
        <v>6.6793893129771268E-3</v>
      </c>
      <c r="F131" s="1">
        <f t="shared" si="7"/>
        <v>-8.9436619718310188E-3</v>
      </c>
      <c r="G131" s="1">
        <f t="shared" si="8"/>
        <v>2.495884744713398E-3</v>
      </c>
      <c r="H131" s="1">
        <f t="shared" si="9"/>
        <v>1.0066793893129771</v>
      </c>
      <c r="I131" s="1">
        <f t="shared" si="10"/>
        <v>0.99105633802816895</v>
      </c>
      <c r="J131" s="1">
        <f t="shared" si="11"/>
        <v>1.0024958847447134</v>
      </c>
    </row>
    <row r="132" spans="1:10">
      <c r="A132" s="5">
        <v>45041</v>
      </c>
      <c r="B132" s="1">
        <v>52.4</v>
      </c>
      <c r="C132" s="1">
        <v>710</v>
      </c>
      <c r="D132" s="1">
        <v>17769.25</v>
      </c>
      <c r="E132" s="1">
        <f t="shared" ref="E132:E195" si="12">(B132-B133)/B133</f>
        <v>-2.8544243577544926E-3</v>
      </c>
      <c r="F132" s="1">
        <f t="shared" ref="F132:F195" si="13">(C132-C133)/C133</f>
        <v>-1.2380025038252855E-2</v>
      </c>
      <c r="G132" s="1">
        <f t="shared" ref="G132:G195" si="14">(D132-D133)/D133</f>
        <v>1.4568797411994624E-3</v>
      </c>
      <c r="H132" s="1">
        <f t="shared" ref="H132:H195" si="15">1+E132</f>
        <v>0.99714557564224549</v>
      </c>
      <c r="I132" s="1">
        <f t="shared" ref="I132:I195" si="16">1+F132</f>
        <v>0.98761997496174714</v>
      </c>
      <c r="J132" s="1">
        <f t="shared" ref="J132:J195" si="17">1+G132</f>
        <v>1.0014568797411996</v>
      </c>
    </row>
    <row r="133" spans="1:10">
      <c r="A133" s="5">
        <v>45040</v>
      </c>
      <c r="B133" s="1">
        <v>52.55</v>
      </c>
      <c r="C133" s="1">
        <v>718.9</v>
      </c>
      <c r="D133" s="1">
        <v>17743.400000000001</v>
      </c>
      <c r="E133" s="1">
        <f t="shared" si="12"/>
        <v>-1.7757009345794446E-2</v>
      </c>
      <c r="F133" s="1">
        <f t="shared" si="13"/>
        <v>-6.2206248272048664E-3</v>
      </c>
      <c r="G133" s="1">
        <f t="shared" si="14"/>
        <v>6.7719962210730329E-3</v>
      </c>
      <c r="H133" s="1">
        <f t="shared" si="15"/>
        <v>0.98224299065420551</v>
      </c>
      <c r="I133" s="1">
        <f t="shared" si="16"/>
        <v>0.99377937517279513</v>
      </c>
      <c r="J133" s="1">
        <f t="shared" si="17"/>
        <v>1.0067719962210731</v>
      </c>
    </row>
    <row r="134" spans="1:10">
      <c r="A134" s="5">
        <v>45037</v>
      </c>
      <c r="B134" s="1">
        <v>53.5</v>
      </c>
      <c r="C134" s="1">
        <v>723.4</v>
      </c>
      <c r="D134" s="1">
        <v>17624.05</v>
      </c>
      <c r="E134" s="1">
        <f t="shared" si="12"/>
        <v>-2.550091074681236E-2</v>
      </c>
      <c r="F134" s="1">
        <f t="shared" si="13"/>
        <v>-7.2051053317779461E-3</v>
      </c>
      <c r="G134" s="1">
        <f t="shared" si="14"/>
        <v>-2.2695743697048997E-5</v>
      </c>
      <c r="H134" s="1">
        <f t="shared" si="15"/>
        <v>0.97449908925318762</v>
      </c>
      <c r="I134" s="1">
        <f t="shared" si="16"/>
        <v>0.99279489466822202</v>
      </c>
      <c r="J134" s="1">
        <f t="shared" si="17"/>
        <v>0.99997730425630293</v>
      </c>
    </row>
    <row r="135" spans="1:10">
      <c r="A135" s="5">
        <v>45036</v>
      </c>
      <c r="B135" s="1">
        <v>54.9</v>
      </c>
      <c r="C135" s="1">
        <v>728.65</v>
      </c>
      <c r="D135" s="1">
        <v>17624.45</v>
      </c>
      <c r="E135" s="1">
        <f t="shared" si="12"/>
        <v>4.2735042735042736E-2</v>
      </c>
      <c r="F135" s="1">
        <f t="shared" si="13"/>
        <v>2.6990838618745565E-2</v>
      </c>
      <c r="G135" s="1">
        <f t="shared" si="14"/>
        <v>3.2351897836116228E-4</v>
      </c>
      <c r="H135" s="1">
        <f t="shared" si="15"/>
        <v>1.0427350427350428</v>
      </c>
      <c r="I135" s="1">
        <f t="shared" si="16"/>
        <v>1.0269908386187456</v>
      </c>
      <c r="J135" s="1">
        <f t="shared" si="17"/>
        <v>1.0003235189783612</v>
      </c>
    </row>
    <row r="136" spans="1:10">
      <c r="A136" s="5">
        <v>45035</v>
      </c>
      <c r="B136" s="1">
        <v>52.65</v>
      </c>
      <c r="C136" s="1">
        <v>709.5</v>
      </c>
      <c r="D136" s="1">
        <v>17618.75</v>
      </c>
      <c r="E136" s="1">
        <f t="shared" si="12"/>
        <v>-1.3120899718837916E-2</v>
      </c>
      <c r="F136" s="1">
        <f t="shared" si="13"/>
        <v>-6.7198656026878833E-3</v>
      </c>
      <c r="G136" s="1">
        <f t="shared" si="14"/>
        <v>-2.3442609490860185E-3</v>
      </c>
      <c r="H136" s="1">
        <f t="shared" si="15"/>
        <v>0.9868791002811621</v>
      </c>
      <c r="I136" s="1">
        <f t="shared" si="16"/>
        <v>0.99328013439731211</v>
      </c>
      <c r="J136" s="1">
        <f t="shared" si="17"/>
        <v>0.99765573905091398</v>
      </c>
    </row>
    <row r="137" spans="1:10">
      <c r="A137" s="5">
        <v>45034</v>
      </c>
      <c r="B137" s="1">
        <v>53.35</v>
      </c>
      <c r="C137" s="1">
        <v>714.3</v>
      </c>
      <c r="D137" s="1">
        <v>17660.150000000001</v>
      </c>
      <c r="E137" s="1">
        <f t="shared" si="12"/>
        <v>1.9102196752626553E-2</v>
      </c>
      <c r="F137" s="1">
        <f t="shared" si="13"/>
        <v>7.4753173483779328E-3</v>
      </c>
      <c r="G137" s="1">
        <f t="shared" si="14"/>
        <v>-2.637397391404857E-3</v>
      </c>
      <c r="H137" s="1">
        <f t="shared" si="15"/>
        <v>1.0191021967526266</v>
      </c>
      <c r="I137" s="1">
        <f t="shared" si="16"/>
        <v>1.0074753173483779</v>
      </c>
      <c r="J137" s="1">
        <f t="shared" si="17"/>
        <v>0.99736260260859511</v>
      </c>
    </row>
    <row r="138" spans="1:10">
      <c r="A138" s="5">
        <v>45033</v>
      </c>
      <c r="B138" s="1">
        <v>52.35</v>
      </c>
      <c r="C138" s="1">
        <v>709</v>
      </c>
      <c r="D138" s="1">
        <v>17706.849999999999</v>
      </c>
      <c r="E138" s="1">
        <f t="shared" si="12"/>
        <v>-1.1331444759206825E-2</v>
      </c>
      <c r="F138" s="1">
        <f t="shared" si="13"/>
        <v>-1.0674666852717474E-2</v>
      </c>
      <c r="G138" s="1">
        <f t="shared" si="14"/>
        <v>-6.7954902400718786E-3</v>
      </c>
      <c r="H138" s="1">
        <f t="shared" si="15"/>
        <v>0.98866855524079322</v>
      </c>
      <c r="I138" s="1">
        <f t="shared" si="16"/>
        <v>0.98932533314728255</v>
      </c>
      <c r="J138" s="1">
        <f t="shared" si="17"/>
        <v>0.99320450975992813</v>
      </c>
    </row>
    <row r="139" spans="1:10">
      <c r="A139" s="5">
        <v>45029</v>
      </c>
      <c r="B139" s="1">
        <v>52.95</v>
      </c>
      <c r="C139" s="1">
        <v>716.65</v>
      </c>
      <c r="D139" s="1">
        <v>17828</v>
      </c>
      <c r="E139" s="1">
        <f t="shared" si="12"/>
        <v>1.6314779270633423E-2</v>
      </c>
      <c r="F139" s="1">
        <f t="shared" si="13"/>
        <v>1.171737135596803E-2</v>
      </c>
      <c r="G139" s="1">
        <f t="shared" si="14"/>
        <v>8.7579439042456621E-4</v>
      </c>
      <c r="H139" s="1">
        <f t="shared" si="15"/>
        <v>1.0163147792706335</v>
      </c>
      <c r="I139" s="1">
        <f t="shared" si="16"/>
        <v>1.011717371355968</v>
      </c>
      <c r="J139" s="1">
        <f t="shared" si="17"/>
        <v>1.0008757943904245</v>
      </c>
    </row>
    <row r="140" spans="1:10">
      <c r="A140" s="5">
        <v>45028</v>
      </c>
      <c r="B140" s="1">
        <v>52.1</v>
      </c>
      <c r="C140" s="1">
        <v>708.35</v>
      </c>
      <c r="D140" s="1">
        <v>17812.400000000001</v>
      </c>
      <c r="E140" s="1">
        <f t="shared" si="12"/>
        <v>-9.5057034220532317E-3</v>
      </c>
      <c r="F140" s="1">
        <f t="shared" si="13"/>
        <v>6.1789772727273047E-3</v>
      </c>
      <c r="G140" s="1">
        <f t="shared" si="14"/>
        <v>5.0839902270022616E-3</v>
      </c>
      <c r="H140" s="1">
        <f t="shared" si="15"/>
        <v>0.99049429657794674</v>
      </c>
      <c r="I140" s="1">
        <f t="shared" si="16"/>
        <v>1.0061789772727272</v>
      </c>
      <c r="J140" s="1">
        <f t="shared" si="17"/>
        <v>1.0050839902270023</v>
      </c>
    </row>
    <row r="141" spans="1:10">
      <c r="A141" s="5">
        <v>45027</v>
      </c>
      <c r="B141" s="1">
        <v>52.6</v>
      </c>
      <c r="C141" s="1">
        <v>704</v>
      </c>
      <c r="D141" s="1">
        <v>17722.3</v>
      </c>
      <c r="E141" s="1">
        <f t="shared" si="12"/>
        <v>-2.7726432532347505E-2</v>
      </c>
      <c r="F141" s="1">
        <f t="shared" si="13"/>
        <v>5.8579797113873736E-3</v>
      </c>
      <c r="G141" s="1">
        <f t="shared" si="14"/>
        <v>5.5747685690859935E-3</v>
      </c>
      <c r="H141" s="1">
        <f t="shared" si="15"/>
        <v>0.97227356746765248</v>
      </c>
      <c r="I141" s="1">
        <f t="shared" si="16"/>
        <v>1.0058579797113874</v>
      </c>
      <c r="J141" s="1">
        <f t="shared" si="17"/>
        <v>1.0055747685690859</v>
      </c>
    </row>
    <row r="142" spans="1:10">
      <c r="A142" s="5">
        <v>45026</v>
      </c>
      <c r="B142" s="1">
        <v>54.1</v>
      </c>
      <c r="C142" s="1">
        <v>699.9</v>
      </c>
      <c r="D142" s="1">
        <v>17624.05</v>
      </c>
      <c r="E142" s="1">
        <f t="shared" si="12"/>
        <v>-2.6978417266187049E-2</v>
      </c>
      <c r="F142" s="1">
        <f t="shared" si="13"/>
        <v>-7.6563164610803595E-3</v>
      </c>
      <c r="G142" s="1">
        <f t="shared" si="14"/>
        <v>1.4148410576645925E-3</v>
      </c>
      <c r="H142" s="1">
        <f t="shared" si="15"/>
        <v>0.9730215827338129</v>
      </c>
      <c r="I142" s="1">
        <f t="shared" si="16"/>
        <v>0.99234368353891966</v>
      </c>
      <c r="J142" s="1">
        <f t="shared" si="17"/>
        <v>1.0014148410576647</v>
      </c>
    </row>
    <row r="143" spans="1:10">
      <c r="A143" s="5">
        <v>45022</v>
      </c>
      <c r="B143" s="1">
        <v>55.6</v>
      </c>
      <c r="C143" s="1">
        <v>705.3</v>
      </c>
      <c r="D143" s="1">
        <v>17599.150000000001</v>
      </c>
      <c r="E143" s="1">
        <f t="shared" si="12"/>
        <v>7.7519379844961239E-2</v>
      </c>
      <c r="F143" s="1">
        <f t="shared" si="13"/>
        <v>-1.2744265080714965E-3</v>
      </c>
      <c r="G143" s="1">
        <f t="shared" si="14"/>
        <v>2.3978971410346375E-3</v>
      </c>
      <c r="H143" s="1">
        <f t="shared" si="15"/>
        <v>1.0775193798449612</v>
      </c>
      <c r="I143" s="1">
        <f t="shared" si="16"/>
        <v>0.99872557349192848</v>
      </c>
      <c r="J143" s="1">
        <f t="shared" si="17"/>
        <v>1.0023978971410346</v>
      </c>
    </row>
    <row r="144" spans="1:10">
      <c r="A144" s="5">
        <v>45021</v>
      </c>
      <c r="B144" s="1">
        <v>51.6</v>
      </c>
      <c r="C144" s="1">
        <v>706.2</v>
      </c>
      <c r="D144" s="1">
        <v>17557.05</v>
      </c>
      <c r="E144" s="1">
        <f t="shared" si="12"/>
        <v>1.6748768472906433E-2</v>
      </c>
      <c r="F144" s="1">
        <f t="shared" si="13"/>
        <v>3.7666121810817866E-3</v>
      </c>
      <c r="G144" s="1">
        <f t="shared" si="14"/>
        <v>9.1389552277410403E-3</v>
      </c>
      <c r="H144" s="1">
        <f t="shared" si="15"/>
        <v>1.0167487684729064</v>
      </c>
      <c r="I144" s="1">
        <f t="shared" si="16"/>
        <v>1.0037666121810818</v>
      </c>
      <c r="J144" s="1">
        <f t="shared" si="17"/>
        <v>1.009138955227741</v>
      </c>
    </row>
    <row r="145" spans="1:10">
      <c r="A145" s="5">
        <v>45019</v>
      </c>
      <c r="B145" s="1">
        <v>50.75</v>
      </c>
      <c r="C145" s="1">
        <v>703.55</v>
      </c>
      <c r="D145" s="1">
        <v>17398.05</v>
      </c>
      <c r="E145" s="1">
        <f t="shared" si="12"/>
        <v>2.1126760563380222E-2</v>
      </c>
      <c r="F145" s="1">
        <f t="shared" si="13"/>
        <v>4.9761265293941967E-2</v>
      </c>
      <c r="G145" s="1">
        <f t="shared" si="14"/>
        <v>2.2062529702328243E-3</v>
      </c>
      <c r="H145" s="1">
        <f t="shared" si="15"/>
        <v>1.0211267605633803</v>
      </c>
      <c r="I145" s="1">
        <f t="shared" si="16"/>
        <v>1.0497612652939419</v>
      </c>
      <c r="J145" s="1">
        <f t="shared" si="17"/>
        <v>1.0022062529702329</v>
      </c>
    </row>
    <row r="146" spans="1:10">
      <c r="A146" s="5">
        <v>45016</v>
      </c>
      <c r="B146" s="1">
        <v>49.7</v>
      </c>
      <c r="C146" s="1">
        <v>670.2</v>
      </c>
      <c r="D146" s="1">
        <v>17359.75</v>
      </c>
      <c r="E146" s="1">
        <f t="shared" si="12"/>
        <v>-1.1928429423459131E-2</v>
      </c>
      <c r="F146" s="1">
        <f t="shared" si="13"/>
        <v>8.0469278784688607E-3</v>
      </c>
      <c r="G146" s="1">
        <f t="shared" si="14"/>
        <v>1.6337152458622845E-2</v>
      </c>
      <c r="H146" s="1">
        <f t="shared" si="15"/>
        <v>0.98807157057654083</v>
      </c>
      <c r="I146" s="1">
        <f t="shared" si="16"/>
        <v>1.0080469278784689</v>
      </c>
      <c r="J146" s="1">
        <f t="shared" si="17"/>
        <v>1.0163371524586229</v>
      </c>
    </row>
    <row r="147" spans="1:10">
      <c r="A147" s="5">
        <v>45014</v>
      </c>
      <c r="B147" s="1">
        <v>50.3</v>
      </c>
      <c r="C147" s="1">
        <v>664.85</v>
      </c>
      <c r="D147" s="1">
        <v>17080.7</v>
      </c>
      <c r="E147" s="1">
        <f t="shared" si="12"/>
        <v>5.9999999999999429E-3</v>
      </c>
      <c r="F147" s="1">
        <f t="shared" si="13"/>
        <v>-3.2981035904353978E-3</v>
      </c>
      <c r="G147" s="1">
        <f t="shared" si="14"/>
        <v>7.6098562386073369E-3</v>
      </c>
      <c r="H147" s="1">
        <f t="shared" si="15"/>
        <v>1.006</v>
      </c>
      <c r="I147" s="1">
        <f t="shared" si="16"/>
        <v>0.99670189640956464</v>
      </c>
      <c r="J147" s="1">
        <f t="shared" si="17"/>
        <v>1.0076098562386073</v>
      </c>
    </row>
    <row r="148" spans="1:10">
      <c r="A148" s="5">
        <v>45013</v>
      </c>
      <c r="B148" s="1">
        <v>50</v>
      </c>
      <c r="C148" s="1">
        <v>667.05</v>
      </c>
      <c r="D148" s="1">
        <v>16951.7</v>
      </c>
      <c r="E148" s="1">
        <f t="shared" si="12"/>
        <v>-4.4890162368672423E-2</v>
      </c>
      <c r="F148" s="1">
        <f t="shared" si="13"/>
        <v>-6.7009157918248834E-3</v>
      </c>
      <c r="G148" s="1">
        <f t="shared" si="14"/>
        <v>-2.0016837692882834E-3</v>
      </c>
      <c r="H148" s="1">
        <f t="shared" si="15"/>
        <v>0.95510983763132762</v>
      </c>
      <c r="I148" s="1">
        <f t="shared" si="16"/>
        <v>0.99329908420817514</v>
      </c>
      <c r="J148" s="1">
        <f t="shared" si="17"/>
        <v>0.99799831623071167</v>
      </c>
    </row>
    <row r="149" spans="1:10">
      <c r="A149" s="5">
        <v>45012</v>
      </c>
      <c r="B149" s="1">
        <v>52.35</v>
      </c>
      <c r="C149" s="1">
        <v>671.55</v>
      </c>
      <c r="D149" s="1">
        <v>16985.7</v>
      </c>
      <c r="E149" s="1">
        <f t="shared" si="12"/>
        <v>-5.1630434782608717E-2</v>
      </c>
      <c r="F149" s="1">
        <f t="shared" si="13"/>
        <v>-1.1336032388664034E-2</v>
      </c>
      <c r="G149" s="1">
        <f t="shared" si="14"/>
        <v>2.3989306611666215E-3</v>
      </c>
      <c r="H149" s="1">
        <f t="shared" si="15"/>
        <v>0.94836956521739124</v>
      </c>
      <c r="I149" s="1">
        <f t="shared" si="16"/>
        <v>0.98866396761133601</v>
      </c>
      <c r="J149" s="1">
        <f t="shared" si="17"/>
        <v>1.0023989306611667</v>
      </c>
    </row>
    <row r="150" spans="1:10">
      <c r="A150" s="5">
        <v>45009</v>
      </c>
      <c r="B150" s="1">
        <v>55.2</v>
      </c>
      <c r="C150" s="1">
        <v>679.25</v>
      </c>
      <c r="D150" s="1">
        <v>16945.05</v>
      </c>
      <c r="E150" s="1">
        <f t="shared" si="12"/>
        <v>-2.4734982332155452E-2</v>
      </c>
      <c r="F150" s="1">
        <f t="shared" si="13"/>
        <v>-3.8131553860820161E-3</v>
      </c>
      <c r="G150" s="1">
        <f t="shared" si="14"/>
        <v>-7.7209563796709103E-3</v>
      </c>
      <c r="H150" s="1">
        <f t="shared" si="15"/>
        <v>0.97526501766784457</v>
      </c>
      <c r="I150" s="1">
        <f t="shared" si="16"/>
        <v>0.99618684461391793</v>
      </c>
      <c r="J150" s="1">
        <f t="shared" si="17"/>
        <v>0.99227904362032904</v>
      </c>
    </row>
    <row r="151" spans="1:10">
      <c r="A151" s="5">
        <v>45008</v>
      </c>
      <c r="B151" s="1">
        <v>56.6</v>
      </c>
      <c r="C151" s="1">
        <v>681.85</v>
      </c>
      <c r="D151" s="1">
        <v>17076.900000000001</v>
      </c>
      <c r="E151" s="1">
        <f t="shared" si="12"/>
        <v>-1.0489510489510514E-2</v>
      </c>
      <c r="F151" s="1">
        <f t="shared" si="13"/>
        <v>-5.9771120344048728E-3</v>
      </c>
      <c r="G151" s="1">
        <f t="shared" si="14"/>
        <v>-4.3726934042292685E-3</v>
      </c>
      <c r="H151" s="1">
        <f t="shared" si="15"/>
        <v>0.98951048951048948</v>
      </c>
      <c r="I151" s="1">
        <f t="shared" si="16"/>
        <v>0.99402288796559513</v>
      </c>
      <c r="J151" s="1">
        <f t="shared" si="17"/>
        <v>0.9956273065957707</v>
      </c>
    </row>
    <row r="152" spans="1:10">
      <c r="A152" s="5">
        <v>45007</v>
      </c>
      <c r="B152" s="1">
        <v>57.2</v>
      </c>
      <c r="C152" s="1">
        <v>685.95</v>
      </c>
      <c r="D152" s="1">
        <v>17151.900000000001</v>
      </c>
      <c r="E152" s="1">
        <f t="shared" si="12"/>
        <v>1.6888888888888939E-2</v>
      </c>
      <c r="F152" s="1">
        <f t="shared" si="13"/>
        <v>-6.3016079965231191E-3</v>
      </c>
      <c r="G152" s="1">
        <f t="shared" si="14"/>
        <v>2.5953529153880726E-3</v>
      </c>
      <c r="H152" s="1">
        <f t="shared" si="15"/>
        <v>1.016888888888889</v>
      </c>
      <c r="I152" s="1">
        <f t="shared" si="16"/>
        <v>0.99369839200347687</v>
      </c>
      <c r="J152" s="1">
        <f t="shared" si="17"/>
        <v>1.0025953529153881</v>
      </c>
    </row>
    <row r="153" spans="1:10">
      <c r="A153" s="5">
        <v>45006</v>
      </c>
      <c r="B153" s="1">
        <v>56.25</v>
      </c>
      <c r="C153" s="1">
        <v>690.3</v>
      </c>
      <c r="D153" s="1">
        <v>17107.5</v>
      </c>
      <c r="E153" s="1">
        <f t="shared" si="12"/>
        <v>1.8099547511312219E-2</v>
      </c>
      <c r="F153" s="1">
        <f t="shared" si="13"/>
        <v>1.6866759961699833E-2</v>
      </c>
      <c r="G153" s="1">
        <f t="shared" si="14"/>
        <v>7.0106661015751064E-3</v>
      </c>
      <c r="H153" s="1">
        <f t="shared" si="15"/>
        <v>1.0180995475113122</v>
      </c>
      <c r="I153" s="1">
        <f t="shared" si="16"/>
        <v>1.0168667599616998</v>
      </c>
      <c r="J153" s="1">
        <f t="shared" si="17"/>
        <v>1.0070106661015752</v>
      </c>
    </row>
    <row r="154" spans="1:10">
      <c r="A154" s="5">
        <v>45005</v>
      </c>
      <c r="B154" s="1">
        <v>55.25</v>
      </c>
      <c r="C154" s="1">
        <v>678.85</v>
      </c>
      <c r="D154" s="1">
        <v>16988.400000000001</v>
      </c>
      <c r="E154" s="1">
        <f t="shared" si="12"/>
        <v>1.2832263978001886E-2</v>
      </c>
      <c r="F154" s="1">
        <f t="shared" si="13"/>
        <v>-2.7365857153091228E-2</v>
      </c>
      <c r="G154" s="1">
        <f t="shared" si="14"/>
        <v>-6.5292206747932209E-3</v>
      </c>
      <c r="H154" s="1">
        <f t="shared" si="15"/>
        <v>1.0128322639780019</v>
      </c>
      <c r="I154" s="1">
        <f t="shared" si="16"/>
        <v>0.97263414284690874</v>
      </c>
      <c r="J154" s="1">
        <f t="shared" si="17"/>
        <v>0.99347077932520678</v>
      </c>
    </row>
    <row r="155" spans="1:10">
      <c r="A155" s="5">
        <v>45002</v>
      </c>
      <c r="B155" s="1">
        <v>54.55</v>
      </c>
      <c r="C155" s="1">
        <v>697.95</v>
      </c>
      <c r="D155" s="1">
        <v>17100.05</v>
      </c>
      <c r="E155" s="1">
        <f t="shared" si="12"/>
        <v>0</v>
      </c>
      <c r="F155" s="1">
        <f t="shared" si="13"/>
        <v>1.7716535433071001E-2</v>
      </c>
      <c r="G155" s="1">
        <f t="shared" si="14"/>
        <v>6.7380604747551299E-3</v>
      </c>
      <c r="H155" s="1">
        <f t="shared" si="15"/>
        <v>1</v>
      </c>
      <c r="I155" s="1">
        <f t="shared" si="16"/>
        <v>1.0177165354330711</v>
      </c>
      <c r="J155" s="1">
        <f t="shared" si="17"/>
        <v>1.0067380604747551</v>
      </c>
    </row>
    <row r="156" spans="1:10">
      <c r="A156" s="5">
        <v>45001</v>
      </c>
      <c r="B156" s="1">
        <v>54.55</v>
      </c>
      <c r="C156" s="1">
        <v>685.8</v>
      </c>
      <c r="D156" s="1">
        <v>16985.599999999999</v>
      </c>
      <c r="E156" s="1">
        <f t="shared" si="12"/>
        <v>1.7723880597014845E-2</v>
      </c>
      <c r="F156" s="1">
        <f t="shared" si="13"/>
        <v>-7.1661237785016945E-3</v>
      </c>
      <c r="G156" s="1">
        <f t="shared" si="14"/>
        <v>7.9247473066153013E-4</v>
      </c>
      <c r="H156" s="1">
        <f t="shared" si="15"/>
        <v>1.0177238805970148</v>
      </c>
      <c r="I156" s="1">
        <f t="shared" si="16"/>
        <v>0.99283387622149832</v>
      </c>
      <c r="J156" s="1">
        <f t="shared" si="17"/>
        <v>1.0007924747306616</v>
      </c>
    </row>
    <row r="157" spans="1:10">
      <c r="A157" s="5">
        <v>45000</v>
      </c>
      <c r="B157" s="1">
        <v>53.6</v>
      </c>
      <c r="C157" s="1">
        <v>690.75</v>
      </c>
      <c r="D157" s="1">
        <v>16972.150000000001</v>
      </c>
      <c r="E157" s="1">
        <f t="shared" si="12"/>
        <v>-3.3363390441839516E-2</v>
      </c>
      <c r="F157" s="1">
        <f t="shared" si="13"/>
        <v>-2.1710811984364926E-4</v>
      </c>
      <c r="G157" s="1">
        <f t="shared" si="14"/>
        <v>-4.1746610104849311E-3</v>
      </c>
      <c r="H157" s="1">
        <f t="shared" si="15"/>
        <v>0.96663660955816044</v>
      </c>
      <c r="I157" s="1">
        <f t="shared" si="16"/>
        <v>0.99978289188015634</v>
      </c>
      <c r="J157" s="1">
        <f t="shared" si="17"/>
        <v>0.99582533898951509</v>
      </c>
    </row>
    <row r="158" spans="1:10">
      <c r="A158" s="5">
        <v>44999</v>
      </c>
      <c r="B158" s="1">
        <v>55.45</v>
      </c>
      <c r="C158" s="1">
        <v>690.9</v>
      </c>
      <c r="D158" s="1">
        <v>17043.3</v>
      </c>
      <c r="E158" s="1">
        <f t="shared" si="12"/>
        <v>6.3520871143375934E-3</v>
      </c>
      <c r="F158" s="1">
        <f t="shared" si="13"/>
        <v>-8.6767895878528238E-4</v>
      </c>
      <c r="G158" s="1">
        <f t="shared" si="14"/>
        <v>-6.4706808205522819E-3</v>
      </c>
      <c r="H158" s="1">
        <f t="shared" si="15"/>
        <v>1.0063520871143377</v>
      </c>
      <c r="I158" s="1">
        <f t="shared" si="16"/>
        <v>0.99913232104121474</v>
      </c>
      <c r="J158" s="1">
        <f t="shared" si="17"/>
        <v>0.99352931917944776</v>
      </c>
    </row>
    <row r="159" spans="1:10">
      <c r="A159" s="5">
        <v>44998</v>
      </c>
      <c r="B159" s="1">
        <v>55.1</v>
      </c>
      <c r="C159" s="1">
        <v>691.5</v>
      </c>
      <c r="D159" s="1">
        <v>17154.3</v>
      </c>
      <c r="E159" s="1">
        <f t="shared" si="12"/>
        <v>-2.3914968999114286E-2</v>
      </c>
      <c r="F159" s="1">
        <f t="shared" si="13"/>
        <v>-1.8592108998013088E-2</v>
      </c>
      <c r="G159" s="1">
        <f t="shared" si="14"/>
        <v>-1.4851058697862055E-2</v>
      </c>
      <c r="H159" s="1">
        <f t="shared" si="15"/>
        <v>0.97608503100088573</v>
      </c>
      <c r="I159" s="1">
        <f t="shared" si="16"/>
        <v>0.98140789100198689</v>
      </c>
      <c r="J159" s="1">
        <f t="shared" si="17"/>
        <v>0.98514894130213793</v>
      </c>
    </row>
    <row r="160" spans="1:10">
      <c r="A160" s="5">
        <v>44995</v>
      </c>
      <c r="B160" s="1">
        <v>56.45</v>
      </c>
      <c r="C160" s="1">
        <v>704.6</v>
      </c>
      <c r="D160" s="1">
        <v>17412.900000000001</v>
      </c>
      <c r="E160" s="1">
        <f t="shared" si="12"/>
        <v>-7.9086115992969379E-3</v>
      </c>
      <c r="F160" s="1">
        <f t="shared" si="13"/>
        <v>-2.6593907577536782E-2</v>
      </c>
      <c r="G160" s="1">
        <f t="shared" si="14"/>
        <v>-1.004570882794362E-2</v>
      </c>
      <c r="H160" s="1">
        <f t="shared" si="15"/>
        <v>0.9920913884007031</v>
      </c>
      <c r="I160" s="1">
        <f t="shared" si="16"/>
        <v>0.97340609242246323</v>
      </c>
      <c r="J160" s="1">
        <f t="shared" si="17"/>
        <v>0.98995429117205636</v>
      </c>
    </row>
    <row r="161" spans="1:10">
      <c r="A161" s="5">
        <v>44994</v>
      </c>
      <c r="B161" s="1">
        <v>56.9</v>
      </c>
      <c r="C161" s="1">
        <v>723.85</v>
      </c>
      <c r="D161" s="1">
        <v>17589.599999999999</v>
      </c>
      <c r="E161" s="1">
        <f t="shared" si="12"/>
        <v>-9.5735422106180031E-3</v>
      </c>
      <c r="F161" s="1">
        <f t="shared" si="13"/>
        <v>4.4404357177548681E-3</v>
      </c>
      <c r="G161" s="1">
        <f t="shared" si="14"/>
        <v>-9.2822061010230088E-3</v>
      </c>
      <c r="H161" s="1">
        <f t="shared" si="15"/>
        <v>0.99042645778938199</v>
      </c>
      <c r="I161" s="1">
        <f t="shared" si="16"/>
        <v>1.0044404357177548</v>
      </c>
      <c r="J161" s="1">
        <f t="shared" si="17"/>
        <v>0.99071779389897696</v>
      </c>
    </row>
    <row r="162" spans="1:10">
      <c r="A162" s="5">
        <v>44993</v>
      </c>
      <c r="B162" s="1">
        <v>57.45</v>
      </c>
      <c r="C162" s="1">
        <v>720.65</v>
      </c>
      <c r="D162" s="1">
        <v>17754.400000000001</v>
      </c>
      <c r="E162" s="1">
        <f t="shared" si="12"/>
        <v>1.7436791630340265E-3</v>
      </c>
      <c r="F162" s="1">
        <f t="shared" si="13"/>
        <v>3.3264033264033162E-2</v>
      </c>
      <c r="G162" s="1">
        <f t="shared" si="14"/>
        <v>2.4249849673516695E-3</v>
      </c>
      <c r="H162" s="1">
        <f t="shared" si="15"/>
        <v>1.0017436791630341</v>
      </c>
      <c r="I162" s="1">
        <f t="shared" si="16"/>
        <v>1.0332640332640333</v>
      </c>
      <c r="J162" s="1">
        <f t="shared" si="17"/>
        <v>1.0024249849673517</v>
      </c>
    </row>
    <row r="163" spans="1:10">
      <c r="A163" s="5">
        <v>44991</v>
      </c>
      <c r="B163" s="1">
        <v>57.35</v>
      </c>
      <c r="C163" s="1">
        <v>697.45</v>
      </c>
      <c r="D163" s="1">
        <v>17711.45</v>
      </c>
      <c r="E163" s="1">
        <f t="shared" si="12"/>
        <v>7.0237050043897905E-3</v>
      </c>
      <c r="F163" s="1">
        <f t="shared" si="13"/>
        <v>3.1730769230769298E-2</v>
      </c>
      <c r="G163" s="1">
        <f t="shared" si="14"/>
        <v>6.6555456723324359E-3</v>
      </c>
      <c r="H163" s="1">
        <f t="shared" si="15"/>
        <v>1.0070237050043898</v>
      </c>
      <c r="I163" s="1">
        <f t="shared" si="16"/>
        <v>1.0317307692307693</v>
      </c>
      <c r="J163" s="1">
        <f t="shared" si="17"/>
        <v>1.0066555456723325</v>
      </c>
    </row>
    <row r="164" spans="1:10">
      <c r="A164" s="5">
        <v>44988</v>
      </c>
      <c r="B164" s="1">
        <v>56.95</v>
      </c>
      <c r="C164" s="1">
        <v>676</v>
      </c>
      <c r="D164" s="1">
        <v>17594.349999999999</v>
      </c>
      <c r="E164" s="1">
        <f t="shared" si="12"/>
        <v>-6.9747166521359821E-3</v>
      </c>
      <c r="F164" s="1">
        <f t="shared" si="13"/>
        <v>1.9267822736030154E-3</v>
      </c>
      <c r="G164" s="1">
        <f t="shared" si="14"/>
        <v>1.5728644086387581E-2</v>
      </c>
      <c r="H164" s="1">
        <f t="shared" si="15"/>
        <v>0.993025283347864</v>
      </c>
      <c r="I164" s="1">
        <f t="shared" si="16"/>
        <v>1.0019267822736031</v>
      </c>
      <c r="J164" s="1">
        <f t="shared" si="17"/>
        <v>1.0157286440863875</v>
      </c>
    </row>
    <row r="165" spans="1:10">
      <c r="A165" s="5">
        <v>44987</v>
      </c>
      <c r="B165" s="1">
        <v>57.35</v>
      </c>
      <c r="C165" s="1">
        <v>674.7</v>
      </c>
      <c r="D165" s="1">
        <v>17321.900000000001</v>
      </c>
      <c r="E165" s="1">
        <f t="shared" si="12"/>
        <v>-1.2908777969018933E-2</v>
      </c>
      <c r="F165" s="1">
        <f t="shared" si="13"/>
        <v>1.4510187203969764E-2</v>
      </c>
      <c r="G165" s="1">
        <f t="shared" si="14"/>
        <v>-7.392168885272392E-3</v>
      </c>
      <c r="H165" s="1">
        <f t="shared" si="15"/>
        <v>0.9870912220309811</v>
      </c>
      <c r="I165" s="1">
        <f t="shared" si="16"/>
        <v>1.0145101872039697</v>
      </c>
      <c r="J165" s="1">
        <f t="shared" si="17"/>
        <v>0.99260783111472761</v>
      </c>
    </row>
    <row r="166" spans="1:10">
      <c r="A166" s="5">
        <v>44986</v>
      </c>
      <c r="B166" s="1">
        <v>58.1</v>
      </c>
      <c r="C166" s="1">
        <v>665.05</v>
      </c>
      <c r="D166" s="1">
        <v>17450.900000000001</v>
      </c>
      <c r="E166" s="1">
        <f t="shared" si="12"/>
        <v>1.3961605584642309E-2</v>
      </c>
      <c r="F166" s="1">
        <f t="shared" si="13"/>
        <v>7.4225554798151589E-3</v>
      </c>
      <c r="G166" s="1">
        <f t="shared" si="14"/>
        <v>8.4922806642414427E-3</v>
      </c>
      <c r="H166" s="1">
        <f t="shared" si="15"/>
        <v>1.0139616055846423</v>
      </c>
      <c r="I166" s="1">
        <f t="shared" si="16"/>
        <v>1.0074225554798151</v>
      </c>
      <c r="J166" s="1">
        <f t="shared" si="17"/>
        <v>1.0084922806642413</v>
      </c>
    </row>
    <row r="167" spans="1:10">
      <c r="A167" s="5">
        <v>44985</v>
      </c>
      <c r="B167" s="1">
        <v>57.3</v>
      </c>
      <c r="C167" s="1">
        <v>660.15</v>
      </c>
      <c r="D167" s="1">
        <v>17303.95</v>
      </c>
      <c r="E167" s="1">
        <f t="shared" si="12"/>
        <v>4.3821209465381246E-3</v>
      </c>
      <c r="F167" s="1">
        <f t="shared" si="13"/>
        <v>-1.9749053381839882E-2</v>
      </c>
      <c r="G167" s="1">
        <f t="shared" si="14"/>
        <v>-5.1027155070805562E-3</v>
      </c>
      <c r="H167" s="1">
        <f t="shared" si="15"/>
        <v>1.0043821209465382</v>
      </c>
      <c r="I167" s="1">
        <f t="shared" si="16"/>
        <v>0.98025094661816015</v>
      </c>
      <c r="J167" s="1">
        <f t="shared" si="17"/>
        <v>0.99489728449291948</v>
      </c>
    </row>
    <row r="168" spans="1:10">
      <c r="A168" s="5">
        <v>44984</v>
      </c>
      <c r="B168" s="1">
        <v>57.05</v>
      </c>
      <c r="C168" s="1">
        <v>673.45</v>
      </c>
      <c r="D168" s="1">
        <v>17392.7</v>
      </c>
      <c r="E168" s="1">
        <f t="shared" si="12"/>
        <v>0</v>
      </c>
      <c r="F168" s="1">
        <f t="shared" si="13"/>
        <v>3.0533214179327799E-3</v>
      </c>
      <c r="G168" s="1">
        <f t="shared" si="14"/>
        <v>-4.1853221724741235E-3</v>
      </c>
      <c r="H168" s="1">
        <f t="shared" si="15"/>
        <v>1</v>
      </c>
      <c r="I168" s="1">
        <f t="shared" si="16"/>
        <v>1.0030533214179327</v>
      </c>
      <c r="J168" s="1">
        <f t="shared" si="17"/>
        <v>0.99581467782752586</v>
      </c>
    </row>
    <row r="169" spans="1:10">
      <c r="A169" s="5">
        <v>44981</v>
      </c>
      <c r="B169" s="1">
        <v>57.05</v>
      </c>
      <c r="C169" s="1">
        <v>671.4</v>
      </c>
      <c r="D169" s="1">
        <v>17465.8</v>
      </c>
      <c r="E169" s="1">
        <f t="shared" si="12"/>
        <v>-3.4934497816594382E-3</v>
      </c>
      <c r="F169" s="1">
        <f t="shared" si="13"/>
        <v>5.9934072520227751E-3</v>
      </c>
      <c r="G169" s="1">
        <f t="shared" si="14"/>
        <v>-2.5954743379256609E-3</v>
      </c>
      <c r="H169" s="1">
        <f t="shared" si="15"/>
        <v>0.99650655021834056</v>
      </c>
      <c r="I169" s="1">
        <f t="shared" si="16"/>
        <v>1.0059934072520227</v>
      </c>
      <c r="J169" s="1">
        <f t="shared" si="17"/>
        <v>0.99740452566207438</v>
      </c>
    </row>
    <row r="170" spans="1:10">
      <c r="A170" s="5">
        <v>44980</v>
      </c>
      <c r="B170" s="1">
        <v>57.25</v>
      </c>
      <c r="C170" s="1">
        <v>667.4</v>
      </c>
      <c r="D170" s="1">
        <v>17511.25</v>
      </c>
      <c r="E170" s="1">
        <f t="shared" si="12"/>
        <v>2.6269702276707279E-3</v>
      </c>
      <c r="F170" s="1">
        <f t="shared" si="13"/>
        <v>1.5057034220532286E-2</v>
      </c>
      <c r="G170" s="1">
        <f t="shared" si="14"/>
        <v>-2.4523905823643937E-3</v>
      </c>
      <c r="H170" s="1">
        <f t="shared" si="15"/>
        <v>1.0026269702276707</v>
      </c>
      <c r="I170" s="1">
        <f t="shared" si="16"/>
        <v>1.0150570342205323</v>
      </c>
      <c r="J170" s="1">
        <f t="shared" si="17"/>
        <v>0.99754760941763565</v>
      </c>
    </row>
    <row r="171" spans="1:10">
      <c r="A171" s="5">
        <v>44979</v>
      </c>
      <c r="B171" s="1">
        <v>57.1</v>
      </c>
      <c r="C171" s="1">
        <v>657.5</v>
      </c>
      <c r="D171" s="1">
        <v>17554.3</v>
      </c>
      <c r="E171" s="1">
        <f t="shared" si="12"/>
        <v>-2.0583190394511078E-2</v>
      </c>
      <c r="F171" s="1">
        <f t="shared" si="13"/>
        <v>-7.097553609181584E-3</v>
      </c>
      <c r="G171" s="1">
        <f t="shared" si="14"/>
        <v>-1.5280450111349909E-2</v>
      </c>
      <c r="H171" s="1">
        <f t="shared" si="15"/>
        <v>0.97941680960548894</v>
      </c>
      <c r="I171" s="1">
        <f t="shared" si="16"/>
        <v>0.99290244639081837</v>
      </c>
      <c r="J171" s="1">
        <f t="shared" si="17"/>
        <v>0.98471954988865007</v>
      </c>
    </row>
    <row r="172" spans="1:10">
      <c r="A172" s="5">
        <v>44978</v>
      </c>
      <c r="B172" s="1">
        <v>58.3</v>
      </c>
      <c r="C172" s="1">
        <v>662.2</v>
      </c>
      <c r="D172" s="1">
        <v>17826.7</v>
      </c>
      <c r="E172" s="1">
        <f t="shared" si="12"/>
        <v>-1.0186757215619719E-2</v>
      </c>
      <c r="F172" s="1">
        <f t="shared" si="13"/>
        <v>1.058201058201127E-3</v>
      </c>
      <c r="G172" s="1">
        <f t="shared" si="14"/>
        <v>-1.0031045806573316E-3</v>
      </c>
      <c r="H172" s="1">
        <f t="shared" si="15"/>
        <v>0.98981324278438032</v>
      </c>
      <c r="I172" s="1">
        <f t="shared" si="16"/>
        <v>1.0010582010582012</v>
      </c>
      <c r="J172" s="1">
        <f t="shared" si="17"/>
        <v>0.99899689541934267</v>
      </c>
    </row>
    <row r="173" spans="1:10">
      <c r="A173" s="5">
        <v>44977</v>
      </c>
      <c r="B173" s="1">
        <v>58.9</v>
      </c>
      <c r="C173" s="1">
        <v>661.5</v>
      </c>
      <c r="D173" s="1">
        <v>17844.599999999999</v>
      </c>
      <c r="E173" s="1">
        <f t="shared" si="12"/>
        <v>-1.1744966442953067E-2</v>
      </c>
      <c r="F173" s="1">
        <f t="shared" si="13"/>
        <v>-1.5844677527337616E-2</v>
      </c>
      <c r="G173" s="1">
        <f t="shared" si="14"/>
        <v>-5.5505400073562585E-3</v>
      </c>
      <c r="H173" s="1">
        <f t="shared" si="15"/>
        <v>0.98825503355704691</v>
      </c>
      <c r="I173" s="1">
        <f t="shared" si="16"/>
        <v>0.98415532247266235</v>
      </c>
      <c r="J173" s="1">
        <f t="shared" si="17"/>
        <v>0.99444945999264378</v>
      </c>
    </row>
    <row r="174" spans="1:10">
      <c r="A174" s="5">
        <v>44974</v>
      </c>
      <c r="B174" s="1">
        <v>59.6</v>
      </c>
      <c r="C174" s="1">
        <v>672.15</v>
      </c>
      <c r="D174" s="1">
        <v>17944.2</v>
      </c>
      <c r="E174" s="1">
        <f t="shared" si="12"/>
        <v>-1.3245033112582735E-2</v>
      </c>
      <c r="F174" s="1">
        <f t="shared" si="13"/>
        <v>-1.8042366691015374E-2</v>
      </c>
      <c r="G174" s="1">
        <f t="shared" si="14"/>
        <v>-5.0815459210404737E-3</v>
      </c>
      <c r="H174" s="1">
        <f t="shared" si="15"/>
        <v>0.98675496688741726</v>
      </c>
      <c r="I174" s="1">
        <f t="shared" si="16"/>
        <v>0.98195763330898467</v>
      </c>
      <c r="J174" s="1">
        <f t="shared" si="17"/>
        <v>0.99491845407895951</v>
      </c>
    </row>
    <row r="175" spans="1:10">
      <c r="A175" s="5">
        <v>44973</v>
      </c>
      <c r="B175" s="1">
        <v>60.4</v>
      </c>
      <c r="C175" s="1">
        <v>684.5</v>
      </c>
      <c r="D175" s="1">
        <v>18035.849999999999</v>
      </c>
      <c r="E175" s="1">
        <f t="shared" si="12"/>
        <v>3.0716723549488005E-2</v>
      </c>
      <c r="F175" s="1">
        <f t="shared" si="13"/>
        <v>-1.814530588825931E-2</v>
      </c>
      <c r="G175" s="1">
        <f t="shared" si="14"/>
        <v>1.1101335768226312E-3</v>
      </c>
      <c r="H175" s="1">
        <f t="shared" si="15"/>
        <v>1.0307167235494881</v>
      </c>
      <c r="I175" s="1">
        <f t="shared" si="16"/>
        <v>0.98185469411174064</v>
      </c>
      <c r="J175" s="1">
        <f t="shared" si="17"/>
        <v>1.0011101335768227</v>
      </c>
    </row>
    <row r="176" spans="1:10">
      <c r="A176" s="5">
        <v>44972</v>
      </c>
      <c r="B176" s="1">
        <v>58.6</v>
      </c>
      <c r="C176" s="1">
        <v>697.15</v>
      </c>
      <c r="D176" s="1">
        <v>18015.849999999999</v>
      </c>
      <c r="E176" s="1">
        <f t="shared" si="12"/>
        <v>-9.298393913778482E-3</v>
      </c>
      <c r="F176" s="1">
        <f t="shared" si="13"/>
        <v>-4.0002857346954322E-3</v>
      </c>
      <c r="G176" s="1">
        <f t="shared" si="14"/>
        <v>4.7964706899388454E-3</v>
      </c>
      <c r="H176" s="1">
        <f t="shared" si="15"/>
        <v>0.99070160608622149</v>
      </c>
      <c r="I176" s="1">
        <f t="shared" si="16"/>
        <v>0.99599971426530454</v>
      </c>
      <c r="J176" s="1">
        <f t="shared" si="17"/>
        <v>1.0047964706899388</v>
      </c>
    </row>
    <row r="177" spans="1:10">
      <c r="A177" s="5">
        <v>44971</v>
      </c>
      <c r="B177" s="1">
        <v>59.15</v>
      </c>
      <c r="C177" s="1">
        <v>699.95</v>
      </c>
      <c r="D177" s="1">
        <v>17929.849999999999</v>
      </c>
      <c r="E177" s="1">
        <f t="shared" si="12"/>
        <v>-1.2520868113522538E-2</v>
      </c>
      <c r="F177" s="1">
        <f t="shared" si="13"/>
        <v>-1.1998023854894487E-2</v>
      </c>
      <c r="G177" s="1">
        <f t="shared" si="14"/>
        <v>8.9443978639234412E-3</v>
      </c>
      <c r="H177" s="1">
        <f t="shared" si="15"/>
        <v>0.98747913188647751</v>
      </c>
      <c r="I177" s="1">
        <f t="shared" si="16"/>
        <v>0.98800197614510554</v>
      </c>
      <c r="J177" s="1">
        <f t="shared" si="17"/>
        <v>1.0089443978639234</v>
      </c>
    </row>
    <row r="178" spans="1:10">
      <c r="A178" s="5">
        <v>44970</v>
      </c>
      <c r="B178" s="1">
        <v>59.9</v>
      </c>
      <c r="C178" s="1">
        <v>708.45</v>
      </c>
      <c r="D178" s="1">
        <v>17770.900000000001</v>
      </c>
      <c r="E178" s="1">
        <f t="shared" si="12"/>
        <v>-1.5612161051766686E-2</v>
      </c>
      <c r="F178" s="1">
        <f t="shared" si="13"/>
        <v>-2.4643766779100951E-2</v>
      </c>
      <c r="G178" s="1">
        <f t="shared" si="14"/>
        <v>-4.7937725758126475E-3</v>
      </c>
      <c r="H178" s="1">
        <f t="shared" si="15"/>
        <v>0.98438783894823334</v>
      </c>
      <c r="I178" s="1">
        <f t="shared" si="16"/>
        <v>0.97535623322089904</v>
      </c>
      <c r="J178" s="1">
        <f t="shared" si="17"/>
        <v>0.99520622742418741</v>
      </c>
    </row>
    <row r="179" spans="1:10">
      <c r="A179" s="5">
        <v>44967</v>
      </c>
      <c r="B179" s="1">
        <v>60.85</v>
      </c>
      <c r="C179" s="1">
        <v>726.35</v>
      </c>
      <c r="D179" s="1">
        <v>17856.5</v>
      </c>
      <c r="E179" s="1">
        <f t="shared" si="12"/>
        <v>1.163757273482964E-2</v>
      </c>
      <c r="F179" s="1">
        <f t="shared" si="13"/>
        <v>8.1893261156221493E-3</v>
      </c>
      <c r="G179" s="1">
        <f t="shared" si="14"/>
        <v>-2.0650014390741151E-3</v>
      </c>
      <c r="H179" s="1">
        <f t="shared" si="15"/>
        <v>1.0116375727348297</v>
      </c>
      <c r="I179" s="1">
        <f t="shared" si="16"/>
        <v>1.0081893261156221</v>
      </c>
      <c r="J179" s="1">
        <f t="shared" si="17"/>
        <v>0.99793499856092593</v>
      </c>
    </row>
    <row r="180" spans="1:10">
      <c r="A180" s="5">
        <v>44966</v>
      </c>
      <c r="B180" s="1">
        <v>60.15</v>
      </c>
      <c r="C180" s="1">
        <v>720.45</v>
      </c>
      <c r="D180" s="1">
        <v>17893.45</v>
      </c>
      <c r="E180" s="1">
        <f t="shared" si="12"/>
        <v>-2.0358306188925084E-2</v>
      </c>
      <c r="F180" s="1">
        <f t="shared" si="13"/>
        <v>-1.5244958769314795E-3</v>
      </c>
      <c r="G180" s="1">
        <f t="shared" si="14"/>
        <v>1.2170078951638623E-3</v>
      </c>
      <c r="H180" s="1">
        <f t="shared" si="15"/>
        <v>0.97964169381107491</v>
      </c>
      <c r="I180" s="1">
        <f t="shared" si="16"/>
        <v>0.99847550412306851</v>
      </c>
      <c r="J180" s="1">
        <f t="shared" si="17"/>
        <v>1.0012170078951639</v>
      </c>
    </row>
    <row r="181" spans="1:10">
      <c r="A181" s="5">
        <v>44965</v>
      </c>
      <c r="B181" s="1">
        <v>61.4</v>
      </c>
      <c r="C181" s="1">
        <v>721.55</v>
      </c>
      <c r="D181" s="1">
        <v>17871.7</v>
      </c>
      <c r="E181" s="1">
        <f t="shared" si="12"/>
        <v>3.106633081444167E-2</v>
      </c>
      <c r="F181" s="1">
        <f t="shared" si="13"/>
        <v>-2.4866545036826934E-2</v>
      </c>
      <c r="G181" s="1">
        <f t="shared" si="14"/>
        <v>8.4755805095505874E-3</v>
      </c>
      <c r="H181" s="1">
        <f t="shared" si="15"/>
        <v>1.0310663308144417</v>
      </c>
      <c r="I181" s="1">
        <f t="shared" si="16"/>
        <v>0.97513345496317305</v>
      </c>
      <c r="J181" s="1">
        <f t="shared" si="17"/>
        <v>1.0084755805095507</v>
      </c>
    </row>
    <row r="182" spans="1:10">
      <c r="A182" s="5">
        <v>44964</v>
      </c>
      <c r="B182" s="1">
        <v>59.55</v>
      </c>
      <c r="C182" s="1">
        <v>739.95</v>
      </c>
      <c r="D182" s="1">
        <v>17721.5</v>
      </c>
      <c r="E182" s="1">
        <f t="shared" si="12"/>
        <v>2.3195876288659694E-2</v>
      </c>
      <c r="F182" s="1">
        <f t="shared" si="13"/>
        <v>-2.4266936299291602E-3</v>
      </c>
      <c r="G182" s="1">
        <f t="shared" si="14"/>
        <v>-2.4261734010334345E-3</v>
      </c>
      <c r="H182" s="1">
        <f t="shared" si="15"/>
        <v>1.0231958762886597</v>
      </c>
      <c r="I182" s="1">
        <f t="shared" si="16"/>
        <v>0.9975733063700708</v>
      </c>
      <c r="J182" s="1">
        <f t="shared" si="17"/>
        <v>0.99757382659896654</v>
      </c>
    </row>
    <row r="183" spans="1:10">
      <c r="A183" s="5">
        <v>44963</v>
      </c>
      <c r="B183" s="1">
        <v>58.2</v>
      </c>
      <c r="C183" s="1">
        <v>741.75</v>
      </c>
      <c r="D183" s="1">
        <v>17764.599999999999</v>
      </c>
      <c r="E183" s="1">
        <f t="shared" si="12"/>
        <v>-4.1975308641975261E-2</v>
      </c>
      <c r="F183" s="1">
        <f t="shared" si="13"/>
        <v>3.0425963488843813E-3</v>
      </c>
      <c r="G183" s="1">
        <f t="shared" si="14"/>
        <v>-5.0100677437332555E-3</v>
      </c>
      <c r="H183" s="1">
        <f t="shared" si="15"/>
        <v>0.9580246913580247</v>
      </c>
      <c r="I183" s="1">
        <f t="shared" si="16"/>
        <v>1.0030425963488845</v>
      </c>
      <c r="J183" s="1">
        <f t="shared" si="17"/>
        <v>0.99498993225626675</v>
      </c>
    </row>
    <row r="184" spans="1:10">
      <c r="A184" s="5">
        <v>44960</v>
      </c>
      <c r="B184" s="1">
        <v>60.75</v>
      </c>
      <c r="C184" s="1">
        <v>739.5</v>
      </c>
      <c r="D184" s="1">
        <v>17854.05</v>
      </c>
      <c r="E184" s="1">
        <f t="shared" si="12"/>
        <v>-3.2813781788351573E-3</v>
      </c>
      <c r="F184" s="1">
        <f t="shared" si="13"/>
        <v>3.8688658114437286E-3</v>
      </c>
      <c r="G184" s="1">
        <f t="shared" si="14"/>
        <v>1.3835574433289295E-2</v>
      </c>
      <c r="H184" s="1">
        <f t="shared" si="15"/>
        <v>0.99671862182116489</v>
      </c>
      <c r="I184" s="1">
        <f t="shared" si="16"/>
        <v>1.0038688658114436</v>
      </c>
      <c r="J184" s="1">
        <f t="shared" si="17"/>
        <v>1.0138355744332892</v>
      </c>
    </row>
    <row r="185" spans="1:10">
      <c r="A185" s="5">
        <v>44959</v>
      </c>
      <c r="B185" s="1">
        <v>60.95</v>
      </c>
      <c r="C185" s="1">
        <v>736.65</v>
      </c>
      <c r="D185" s="1">
        <v>17610.400000000001</v>
      </c>
      <c r="E185" s="1">
        <f t="shared" si="12"/>
        <v>-6.8042813455657533E-2</v>
      </c>
      <c r="F185" s="1">
        <f t="shared" si="13"/>
        <v>1.4459822350753977E-2</v>
      </c>
      <c r="G185" s="1">
        <f t="shared" si="14"/>
        <v>-3.349170938277514E-4</v>
      </c>
      <c r="H185" s="1">
        <f t="shared" si="15"/>
        <v>0.93195718654434245</v>
      </c>
      <c r="I185" s="1">
        <f t="shared" si="16"/>
        <v>1.0144598223507539</v>
      </c>
      <c r="J185" s="1">
        <f t="shared" si="17"/>
        <v>0.99966508290617229</v>
      </c>
    </row>
    <row r="186" spans="1:10">
      <c r="A186" s="5">
        <v>44958</v>
      </c>
      <c r="B186" s="1">
        <v>65.400000000000006</v>
      </c>
      <c r="C186" s="1">
        <v>726.15</v>
      </c>
      <c r="D186" s="1">
        <v>17616.3</v>
      </c>
      <c r="E186" s="1">
        <f t="shared" si="12"/>
        <v>-1.8018018018017848E-2</v>
      </c>
      <c r="F186" s="1">
        <f t="shared" si="13"/>
        <v>-2.2020202020202051E-2</v>
      </c>
      <c r="G186" s="1">
        <f t="shared" si="14"/>
        <v>-2.595946699580865E-3</v>
      </c>
      <c r="H186" s="1">
        <f t="shared" si="15"/>
        <v>0.98198198198198217</v>
      </c>
      <c r="I186" s="1">
        <f t="shared" si="16"/>
        <v>0.97797979797979795</v>
      </c>
      <c r="J186" s="1">
        <f t="shared" si="17"/>
        <v>0.99740405330041915</v>
      </c>
    </row>
    <row r="187" spans="1:10">
      <c r="A187" s="5">
        <v>44957</v>
      </c>
      <c r="B187" s="1">
        <v>66.599999999999994</v>
      </c>
      <c r="C187" s="1">
        <v>742.5</v>
      </c>
      <c r="D187" s="1">
        <v>17662.150000000001</v>
      </c>
      <c r="E187" s="1">
        <f t="shared" si="12"/>
        <v>2.1472392638036679E-2</v>
      </c>
      <c r="F187" s="1">
        <f t="shared" si="13"/>
        <v>1.6148898316682571E-2</v>
      </c>
      <c r="G187" s="1">
        <f t="shared" si="14"/>
        <v>7.4791984792300546E-4</v>
      </c>
      <c r="H187" s="1">
        <f t="shared" si="15"/>
        <v>1.0214723926380367</v>
      </c>
      <c r="I187" s="1">
        <f t="shared" si="16"/>
        <v>1.0161488983166826</v>
      </c>
      <c r="J187" s="1">
        <f t="shared" si="17"/>
        <v>1.000747919847923</v>
      </c>
    </row>
    <row r="188" spans="1:10">
      <c r="A188" s="5">
        <v>44956</v>
      </c>
      <c r="B188" s="1">
        <v>65.2</v>
      </c>
      <c r="C188" s="1">
        <v>730.7</v>
      </c>
      <c r="D188" s="1">
        <v>17648.95</v>
      </c>
      <c r="E188" s="1">
        <f t="shared" si="12"/>
        <v>6.9498069498069937E-3</v>
      </c>
      <c r="F188" s="1">
        <f t="shared" si="13"/>
        <v>-4.6315215910638563E-3</v>
      </c>
      <c r="G188" s="1">
        <f t="shared" si="14"/>
        <v>2.5334647402489832E-3</v>
      </c>
      <c r="H188" s="1">
        <f t="shared" si="15"/>
        <v>1.0069498069498071</v>
      </c>
      <c r="I188" s="1">
        <f t="shared" si="16"/>
        <v>0.99536847840893616</v>
      </c>
      <c r="J188" s="1">
        <f t="shared" si="17"/>
        <v>1.0025334647402491</v>
      </c>
    </row>
    <row r="189" spans="1:10">
      <c r="A189" s="5">
        <v>44953</v>
      </c>
      <c r="B189" s="1">
        <v>64.75</v>
      </c>
      <c r="C189" s="1">
        <v>734.1</v>
      </c>
      <c r="D189" s="1">
        <v>17604.349999999999</v>
      </c>
      <c r="E189" s="1">
        <f t="shared" si="12"/>
        <v>-2.116402116402125E-2</v>
      </c>
      <c r="F189" s="1">
        <f t="shared" si="13"/>
        <v>-1.956594323873119E-2</v>
      </c>
      <c r="G189" s="1">
        <f t="shared" si="14"/>
        <v>-1.6074268036742903E-2</v>
      </c>
      <c r="H189" s="1">
        <f t="shared" si="15"/>
        <v>0.97883597883597873</v>
      </c>
      <c r="I189" s="1">
        <f t="shared" si="16"/>
        <v>0.98043405676126882</v>
      </c>
      <c r="J189" s="1">
        <f t="shared" si="17"/>
        <v>0.98392573196325706</v>
      </c>
    </row>
    <row r="190" spans="1:10">
      <c r="A190" s="5">
        <v>44951</v>
      </c>
      <c r="B190" s="1">
        <v>66.150000000000006</v>
      </c>
      <c r="C190" s="1">
        <v>748.75</v>
      </c>
      <c r="D190" s="1">
        <v>17891.95</v>
      </c>
      <c r="E190" s="1">
        <f t="shared" si="12"/>
        <v>1.5140045420137553E-3</v>
      </c>
      <c r="F190" s="1">
        <f t="shared" si="13"/>
        <v>-1.1290109599894302E-2</v>
      </c>
      <c r="G190" s="1">
        <f t="shared" si="14"/>
        <v>-1.2492893924926652E-2</v>
      </c>
      <c r="H190" s="1">
        <f t="shared" si="15"/>
        <v>1.0015140045420137</v>
      </c>
      <c r="I190" s="1">
        <f t="shared" si="16"/>
        <v>0.98870989040010571</v>
      </c>
      <c r="J190" s="1">
        <f t="shared" si="17"/>
        <v>0.9875071060750733</v>
      </c>
    </row>
    <row r="191" spans="1:10">
      <c r="A191" s="5">
        <v>44950</v>
      </c>
      <c r="B191" s="1">
        <v>66.05</v>
      </c>
      <c r="C191" s="1">
        <v>757.3</v>
      </c>
      <c r="D191" s="1">
        <v>18118.3</v>
      </c>
      <c r="E191" s="1">
        <f t="shared" si="12"/>
        <v>-3.9970930232558141E-2</v>
      </c>
      <c r="F191" s="1">
        <f t="shared" si="13"/>
        <v>1.5760177050499632E-2</v>
      </c>
      <c r="G191" s="1">
        <f t="shared" si="14"/>
        <v>-1.3798013637956681E-5</v>
      </c>
      <c r="H191" s="1">
        <f t="shared" si="15"/>
        <v>0.96002906976744184</v>
      </c>
      <c r="I191" s="1">
        <f t="shared" si="16"/>
        <v>1.0157601770504996</v>
      </c>
      <c r="J191" s="1">
        <f t="shared" si="17"/>
        <v>0.99998620198636201</v>
      </c>
    </row>
    <row r="192" spans="1:10">
      <c r="A192" s="5">
        <v>44949</v>
      </c>
      <c r="B192" s="1">
        <v>68.8</v>
      </c>
      <c r="C192" s="1">
        <v>745.55</v>
      </c>
      <c r="D192" s="1">
        <v>18118.55</v>
      </c>
      <c r="E192" s="1">
        <f t="shared" si="12"/>
        <v>-1.4326647564469915E-2</v>
      </c>
      <c r="F192" s="1">
        <f t="shared" si="13"/>
        <v>-6.9264069264069871E-3</v>
      </c>
      <c r="G192" s="1">
        <f t="shared" si="14"/>
        <v>5.0422545367808788E-3</v>
      </c>
      <c r="H192" s="1">
        <f t="shared" si="15"/>
        <v>0.98567335243553011</v>
      </c>
      <c r="I192" s="1">
        <f t="shared" si="16"/>
        <v>0.993073593073593</v>
      </c>
      <c r="J192" s="1">
        <f t="shared" si="17"/>
        <v>1.005042254536781</v>
      </c>
    </row>
    <row r="193" spans="1:10">
      <c r="A193" s="5">
        <v>44946</v>
      </c>
      <c r="B193" s="1">
        <v>69.8</v>
      </c>
      <c r="C193" s="1">
        <v>750.75</v>
      </c>
      <c r="D193" s="1">
        <v>18027.650000000001</v>
      </c>
      <c r="E193" s="1">
        <f t="shared" si="12"/>
        <v>6.4888248017303946E-3</v>
      </c>
      <c r="F193" s="1">
        <f t="shared" si="13"/>
        <v>6.030150753768844E-3</v>
      </c>
      <c r="G193" s="1">
        <f t="shared" si="14"/>
        <v>-4.4290183539181681E-3</v>
      </c>
      <c r="H193" s="1">
        <f t="shared" si="15"/>
        <v>1.0064888248017303</v>
      </c>
      <c r="I193" s="1">
        <f t="shared" si="16"/>
        <v>1.0060301507537688</v>
      </c>
      <c r="J193" s="1">
        <f t="shared" si="17"/>
        <v>0.99557098164608182</v>
      </c>
    </row>
    <row r="194" spans="1:10">
      <c r="A194" s="5">
        <v>44945</v>
      </c>
      <c r="B194" s="1">
        <v>69.349999999999994</v>
      </c>
      <c r="C194" s="1">
        <v>746.25</v>
      </c>
      <c r="D194" s="1">
        <v>18107.849999999999</v>
      </c>
      <c r="E194" s="1">
        <f t="shared" si="12"/>
        <v>-1.4398848092153855E-3</v>
      </c>
      <c r="F194" s="1">
        <f t="shared" si="13"/>
        <v>-1.7639702494569837E-2</v>
      </c>
      <c r="G194" s="1">
        <f t="shared" si="14"/>
        <v>-3.1653670311884994E-3</v>
      </c>
      <c r="H194" s="1">
        <f t="shared" si="15"/>
        <v>0.99856011519078458</v>
      </c>
      <c r="I194" s="1">
        <f t="shared" si="16"/>
        <v>0.98236029750543019</v>
      </c>
      <c r="J194" s="1">
        <f t="shared" si="17"/>
        <v>0.99683463296881147</v>
      </c>
    </row>
    <row r="195" spans="1:10">
      <c r="A195" s="5">
        <v>44944</v>
      </c>
      <c r="B195" s="1">
        <v>69.45</v>
      </c>
      <c r="C195" s="1">
        <v>759.65</v>
      </c>
      <c r="D195" s="1">
        <v>18165.349999999999</v>
      </c>
      <c r="E195" s="1">
        <f t="shared" si="12"/>
        <v>-5.0143266475643888E-3</v>
      </c>
      <c r="F195" s="1">
        <f t="shared" si="13"/>
        <v>-4.5862543405621441E-3</v>
      </c>
      <c r="G195" s="1">
        <f t="shared" si="14"/>
        <v>6.2066215041017029E-3</v>
      </c>
      <c r="H195" s="1">
        <f t="shared" si="15"/>
        <v>0.9949856733524356</v>
      </c>
      <c r="I195" s="1">
        <f t="shared" si="16"/>
        <v>0.99541374565943785</v>
      </c>
      <c r="J195" s="1">
        <f t="shared" si="17"/>
        <v>1.0062066215041017</v>
      </c>
    </row>
    <row r="196" spans="1:10">
      <c r="A196" s="5">
        <v>44943</v>
      </c>
      <c r="B196" s="1">
        <v>69.8</v>
      </c>
      <c r="C196" s="1">
        <v>763.15</v>
      </c>
      <c r="D196" s="1">
        <v>18053.3</v>
      </c>
      <c r="E196" s="1">
        <f t="shared" ref="E196:E259" si="18">(B196-B197)/B197</f>
        <v>0</v>
      </c>
      <c r="F196" s="1">
        <f t="shared" ref="F196:F259" si="19">(C196-C197)/C197</f>
        <v>-1.1207566727131352E-2</v>
      </c>
      <c r="G196" s="1">
        <f t="shared" ref="G196:G259" si="20">(D196-D197)/D197</f>
        <v>8.8545028318203697E-3</v>
      </c>
      <c r="H196" s="1">
        <f t="shared" ref="H196:H259" si="21">1+E196</f>
        <v>1</v>
      </c>
      <c r="I196" s="1">
        <f t="shared" ref="I196:I259" si="22">1+F196</f>
        <v>0.9887924332728687</v>
      </c>
      <c r="J196" s="1">
        <f t="shared" ref="J196:J259" si="23">1+G196</f>
        <v>1.0088545028318203</v>
      </c>
    </row>
    <row r="197" spans="1:10">
      <c r="A197" s="5">
        <v>44942</v>
      </c>
      <c r="B197" s="1">
        <v>69.8</v>
      </c>
      <c r="C197" s="1">
        <v>771.8</v>
      </c>
      <c r="D197" s="1">
        <v>17894.849999999999</v>
      </c>
      <c r="E197" s="1">
        <f t="shared" si="18"/>
        <v>-1.4124293785310734E-2</v>
      </c>
      <c r="F197" s="1">
        <f t="shared" si="19"/>
        <v>5.8339275296549135E-4</v>
      </c>
      <c r="G197" s="1">
        <f t="shared" si="20"/>
        <v>-3.4388469977612692E-3</v>
      </c>
      <c r="H197" s="1">
        <f t="shared" si="21"/>
        <v>0.98587570621468923</v>
      </c>
      <c r="I197" s="1">
        <f t="shared" si="22"/>
        <v>1.0005833927529655</v>
      </c>
      <c r="J197" s="1">
        <f t="shared" si="23"/>
        <v>0.99656115300223869</v>
      </c>
    </row>
    <row r="198" spans="1:10">
      <c r="A198" s="5">
        <v>44939</v>
      </c>
      <c r="B198" s="1">
        <v>70.8</v>
      </c>
      <c r="C198" s="1">
        <v>771.35</v>
      </c>
      <c r="D198" s="1">
        <v>17956.599999999999</v>
      </c>
      <c r="E198" s="1">
        <f t="shared" si="18"/>
        <v>-2.4793388429752029E-2</v>
      </c>
      <c r="F198" s="1">
        <f t="shared" si="19"/>
        <v>-4.9022769786492351E-3</v>
      </c>
      <c r="G198" s="1">
        <f t="shared" si="20"/>
        <v>5.5100738036307027E-3</v>
      </c>
      <c r="H198" s="1">
        <f t="shared" si="21"/>
        <v>0.97520661157024802</v>
      </c>
      <c r="I198" s="1">
        <f t="shared" si="22"/>
        <v>0.9950977230213508</v>
      </c>
      <c r="J198" s="1">
        <f t="shared" si="23"/>
        <v>1.0055100738036307</v>
      </c>
    </row>
    <row r="199" spans="1:10">
      <c r="A199" s="5">
        <v>44938</v>
      </c>
      <c r="B199" s="1">
        <v>72.599999999999994</v>
      </c>
      <c r="C199" s="1">
        <v>775.15</v>
      </c>
      <c r="D199" s="1">
        <v>17858.2</v>
      </c>
      <c r="E199" s="1">
        <f t="shared" si="18"/>
        <v>-2.484889187374088E-2</v>
      </c>
      <c r="F199" s="1">
        <f t="shared" si="19"/>
        <v>-2.2447821426319525E-2</v>
      </c>
      <c r="G199" s="1">
        <f t="shared" si="20"/>
        <v>-2.0954754494096348E-3</v>
      </c>
      <c r="H199" s="1">
        <f t="shared" si="21"/>
        <v>0.97515110812625916</v>
      </c>
      <c r="I199" s="1">
        <f t="shared" si="22"/>
        <v>0.97755217857368049</v>
      </c>
      <c r="J199" s="1">
        <f t="shared" si="23"/>
        <v>0.99790452455059031</v>
      </c>
    </row>
    <row r="200" spans="1:10">
      <c r="A200" s="5">
        <v>44937</v>
      </c>
      <c r="B200" s="1">
        <v>74.45</v>
      </c>
      <c r="C200" s="1">
        <v>792.95</v>
      </c>
      <c r="D200" s="1">
        <v>17895.7</v>
      </c>
      <c r="E200" s="1">
        <f t="shared" si="18"/>
        <v>0.10624071322436859</v>
      </c>
      <c r="F200" s="1">
        <f t="shared" si="19"/>
        <v>1.4586398822852143E-2</v>
      </c>
      <c r="G200" s="1">
        <f t="shared" si="20"/>
        <v>-1.0299121085845951E-3</v>
      </c>
      <c r="H200" s="1">
        <f t="shared" si="21"/>
        <v>1.1062407132243686</v>
      </c>
      <c r="I200" s="1">
        <f t="shared" si="22"/>
        <v>1.0145863988228521</v>
      </c>
      <c r="J200" s="1">
        <f t="shared" si="23"/>
        <v>0.99897008789141539</v>
      </c>
    </row>
    <row r="201" spans="1:10">
      <c r="A201" s="5">
        <v>44936</v>
      </c>
      <c r="B201" s="1">
        <v>67.3</v>
      </c>
      <c r="C201" s="1">
        <v>781.55</v>
      </c>
      <c r="D201" s="1">
        <v>17914.150000000001</v>
      </c>
      <c r="E201" s="1">
        <f t="shared" si="18"/>
        <v>-2.3222060957910136E-2</v>
      </c>
      <c r="F201" s="1">
        <f t="shared" si="19"/>
        <v>-1.7881090746536699E-3</v>
      </c>
      <c r="G201" s="1">
        <f t="shared" si="20"/>
        <v>-1.0333569045146138E-2</v>
      </c>
      <c r="H201" s="1">
        <f t="shared" si="21"/>
        <v>0.97677793904208987</v>
      </c>
      <c r="I201" s="1">
        <f t="shared" si="22"/>
        <v>0.99821189092534635</v>
      </c>
      <c r="J201" s="1">
        <f t="shared" si="23"/>
        <v>0.98966643095485385</v>
      </c>
    </row>
    <row r="202" spans="1:10">
      <c r="A202" s="5">
        <v>44935</v>
      </c>
      <c r="B202" s="1">
        <v>68.900000000000006</v>
      </c>
      <c r="C202" s="1">
        <v>782.95</v>
      </c>
      <c r="D202" s="1">
        <v>18101.2</v>
      </c>
      <c r="E202" s="1">
        <f t="shared" si="18"/>
        <v>-1.5714285714285632E-2</v>
      </c>
      <c r="F202" s="1">
        <f t="shared" si="19"/>
        <v>-1.0614772224679317E-2</v>
      </c>
      <c r="G202" s="1">
        <f t="shared" si="20"/>
        <v>1.3536251116355766E-2</v>
      </c>
      <c r="H202" s="1">
        <f t="shared" si="21"/>
        <v>0.98428571428571432</v>
      </c>
      <c r="I202" s="1">
        <f t="shared" si="22"/>
        <v>0.98938522777532067</v>
      </c>
      <c r="J202" s="1">
        <f t="shared" si="23"/>
        <v>1.0135362511163557</v>
      </c>
    </row>
    <row r="203" spans="1:10">
      <c r="A203" s="5">
        <v>44932</v>
      </c>
      <c r="B203" s="1">
        <v>70</v>
      </c>
      <c r="C203" s="1">
        <v>791.35</v>
      </c>
      <c r="D203" s="1">
        <v>17859.45</v>
      </c>
      <c r="E203" s="1">
        <f t="shared" si="18"/>
        <v>-1.3389711064129709E-2</v>
      </c>
      <c r="F203" s="1">
        <f t="shared" si="19"/>
        <v>1.1309904153354661E-2</v>
      </c>
      <c r="G203" s="1">
        <f t="shared" si="20"/>
        <v>-7.3754387330030443E-3</v>
      </c>
      <c r="H203" s="1">
        <f t="shared" si="21"/>
        <v>0.98661028893587033</v>
      </c>
      <c r="I203" s="1">
        <f t="shared" si="22"/>
        <v>1.0113099041533546</v>
      </c>
      <c r="J203" s="1">
        <f t="shared" si="23"/>
        <v>0.99262456126699694</v>
      </c>
    </row>
    <row r="204" spans="1:10">
      <c r="A204" s="5">
        <v>44931</v>
      </c>
      <c r="B204" s="1">
        <v>70.95</v>
      </c>
      <c r="C204" s="1">
        <v>782.5</v>
      </c>
      <c r="D204" s="1">
        <v>17992.150000000001</v>
      </c>
      <c r="E204" s="1">
        <f t="shared" si="18"/>
        <v>-1.3898540653231411E-2</v>
      </c>
      <c r="F204" s="1">
        <f t="shared" si="19"/>
        <v>-2.9942027138944037E-3</v>
      </c>
      <c r="G204" s="1">
        <f t="shared" si="20"/>
        <v>-2.8155041165662639E-3</v>
      </c>
      <c r="H204" s="1">
        <f t="shared" si="21"/>
        <v>0.98610145934676863</v>
      </c>
      <c r="I204" s="1">
        <f t="shared" si="22"/>
        <v>0.99700579728610561</v>
      </c>
      <c r="J204" s="1">
        <f t="shared" si="23"/>
        <v>0.99718449588343372</v>
      </c>
    </row>
    <row r="205" spans="1:10">
      <c r="A205" s="5">
        <v>44930</v>
      </c>
      <c r="B205" s="1">
        <v>71.95</v>
      </c>
      <c r="C205" s="1">
        <v>784.85</v>
      </c>
      <c r="D205" s="1">
        <v>18042.95</v>
      </c>
      <c r="E205" s="1">
        <f t="shared" si="18"/>
        <v>-1.3708019191226868E-2</v>
      </c>
      <c r="F205" s="1">
        <f t="shared" si="19"/>
        <v>-7.1473750790638545E-3</v>
      </c>
      <c r="G205" s="1">
        <f t="shared" si="20"/>
        <v>-1.0398984234240332E-2</v>
      </c>
      <c r="H205" s="1">
        <f t="shared" si="21"/>
        <v>0.98629198080877312</v>
      </c>
      <c r="I205" s="1">
        <f t="shared" si="22"/>
        <v>0.99285262492093618</v>
      </c>
      <c r="J205" s="1">
        <f t="shared" si="23"/>
        <v>0.98960101576575965</v>
      </c>
    </row>
    <row r="206" spans="1:10">
      <c r="A206" s="5">
        <v>44929</v>
      </c>
      <c r="B206" s="1">
        <v>72.95</v>
      </c>
      <c r="C206" s="1">
        <v>790.5</v>
      </c>
      <c r="D206" s="1">
        <v>18232.55</v>
      </c>
      <c r="E206" s="1">
        <f t="shared" si="18"/>
        <v>3.4387895460797797E-3</v>
      </c>
      <c r="F206" s="1">
        <f t="shared" si="19"/>
        <v>4.00076204991424E-3</v>
      </c>
      <c r="G206" s="1">
        <f t="shared" si="20"/>
        <v>1.9288416783669439E-3</v>
      </c>
      <c r="H206" s="1">
        <f t="shared" si="21"/>
        <v>1.0034387895460797</v>
      </c>
      <c r="I206" s="1">
        <f t="shared" si="22"/>
        <v>1.0040007620499143</v>
      </c>
      <c r="J206" s="1">
        <f t="shared" si="23"/>
        <v>1.0019288416783669</v>
      </c>
    </row>
    <row r="207" spans="1:10">
      <c r="A207" s="5">
        <v>44928</v>
      </c>
      <c r="B207" s="1">
        <v>72.7</v>
      </c>
      <c r="C207" s="1">
        <v>787.35</v>
      </c>
      <c r="D207" s="1">
        <v>18197.45</v>
      </c>
      <c r="E207" s="1">
        <f t="shared" si="18"/>
        <v>-1.1556764106050228E-2</v>
      </c>
      <c r="F207" s="1">
        <f t="shared" si="19"/>
        <v>1.0459445585215575E-2</v>
      </c>
      <c r="G207" s="1">
        <f t="shared" si="20"/>
        <v>5.0896698756718456E-3</v>
      </c>
      <c r="H207" s="1">
        <f t="shared" si="21"/>
        <v>0.98844323589394978</v>
      </c>
      <c r="I207" s="1">
        <f t="shared" si="22"/>
        <v>1.0104594455852156</v>
      </c>
      <c r="J207" s="1">
        <f t="shared" si="23"/>
        <v>1.0050896698756719</v>
      </c>
    </row>
    <row r="208" spans="1:10">
      <c r="A208" s="5">
        <v>44925</v>
      </c>
      <c r="B208" s="1">
        <v>73.55</v>
      </c>
      <c r="C208" s="1">
        <v>779.2</v>
      </c>
      <c r="D208" s="1">
        <v>18105.3</v>
      </c>
      <c r="E208" s="1">
        <f t="shared" si="18"/>
        <v>8.2248115147360423E-3</v>
      </c>
      <c r="F208" s="1">
        <f t="shared" si="19"/>
        <v>3.8649832517392421E-3</v>
      </c>
      <c r="G208" s="1">
        <f t="shared" si="20"/>
        <v>-4.7111208839536439E-3</v>
      </c>
      <c r="H208" s="1">
        <f t="shared" si="21"/>
        <v>1.0082248115147361</v>
      </c>
      <c r="I208" s="1">
        <f t="shared" si="22"/>
        <v>1.0038649832517392</v>
      </c>
      <c r="J208" s="1">
        <f t="shared" si="23"/>
        <v>0.99528887911604635</v>
      </c>
    </row>
    <row r="209" spans="1:10">
      <c r="A209" s="5">
        <v>44924</v>
      </c>
      <c r="B209" s="1">
        <v>72.95</v>
      </c>
      <c r="C209" s="1">
        <v>776.2</v>
      </c>
      <c r="D209" s="1">
        <v>18191</v>
      </c>
      <c r="E209" s="1">
        <f t="shared" si="18"/>
        <v>-1.0176390773405698E-2</v>
      </c>
      <c r="F209" s="1">
        <f t="shared" si="19"/>
        <v>-1.9268431360161726E-2</v>
      </c>
      <c r="G209" s="1">
        <f t="shared" si="20"/>
        <v>3.7798317009242652E-3</v>
      </c>
      <c r="H209" s="1">
        <f t="shared" si="21"/>
        <v>0.98982360922659429</v>
      </c>
      <c r="I209" s="1">
        <f t="shared" si="22"/>
        <v>0.98073156863983824</v>
      </c>
      <c r="J209" s="1">
        <f t="shared" si="23"/>
        <v>1.0037798317009243</v>
      </c>
    </row>
    <row r="210" spans="1:10">
      <c r="A210" s="5">
        <v>44923</v>
      </c>
      <c r="B210" s="1">
        <v>73.7</v>
      </c>
      <c r="C210" s="1">
        <v>791.45</v>
      </c>
      <c r="D210" s="1">
        <v>18122.5</v>
      </c>
      <c r="E210" s="1">
        <f t="shared" si="18"/>
        <v>-6.779661016948767E-4</v>
      </c>
      <c r="F210" s="1">
        <f t="shared" si="19"/>
        <v>1.6961130742049527E-2</v>
      </c>
      <c r="G210" s="1">
        <f t="shared" si="20"/>
        <v>-5.4047197542503008E-4</v>
      </c>
      <c r="H210" s="1">
        <f t="shared" si="21"/>
        <v>0.9993220338983051</v>
      </c>
      <c r="I210" s="1">
        <f t="shared" si="22"/>
        <v>1.0169611307420496</v>
      </c>
      <c r="J210" s="1">
        <f t="shared" si="23"/>
        <v>0.99945952802457494</v>
      </c>
    </row>
    <row r="211" spans="1:10">
      <c r="A211" s="5">
        <v>44922</v>
      </c>
      <c r="B211" s="1">
        <v>73.75</v>
      </c>
      <c r="C211" s="1">
        <v>778.25</v>
      </c>
      <c r="D211" s="1">
        <v>18132.3</v>
      </c>
      <c r="E211" s="1">
        <f t="shared" si="18"/>
        <v>4.7585227272727189E-2</v>
      </c>
      <c r="F211" s="1">
        <f t="shared" si="19"/>
        <v>9.5997924369202528E-3</v>
      </c>
      <c r="G211" s="1">
        <f t="shared" si="20"/>
        <v>6.5335894219133777E-3</v>
      </c>
      <c r="H211" s="1">
        <f t="shared" si="21"/>
        <v>1.0475852272727273</v>
      </c>
      <c r="I211" s="1">
        <f t="shared" si="22"/>
        <v>1.0095997924369202</v>
      </c>
      <c r="J211" s="1">
        <f t="shared" si="23"/>
        <v>1.0065335894219134</v>
      </c>
    </row>
    <row r="212" spans="1:10">
      <c r="A212" s="5">
        <v>44921</v>
      </c>
      <c r="B212" s="1">
        <v>70.400000000000006</v>
      </c>
      <c r="C212" s="1">
        <v>770.85</v>
      </c>
      <c r="D212" s="1">
        <v>18014.599999999999</v>
      </c>
      <c r="E212" s="1">
        <f t="shared" si="18"/>
        <v>2.3255813953488497E-2</v>
      </c>
      <c r="F212" s="1">
        <f t="shared" si="19"/>
        <v>1.1746948418427675E-2</v>
      </c>
      <c r="G212" s="1">
        <f t="shared" si="20"/>
        <v>1.1669699216029792E-2</v>
      </c>
      <c r="H212" s="1">
        <f t="shared" si="21"/>
        <v>1.0232558139534884</v>
      </c>
      <c r="I212" s="1">
        <f t="shared" si="22"/>
        <v>1.0117469484184276</v>
      </c>
      <c r="J212" s="1">
        <f t="shared" si="23"/>
        <v>1.0116696992160299</v>
      </c>
    </row>
    <row r="213" spans="1:10">
      <c r="A213" s="5">
        <v>44918</v>
      </c>
      <c r="B213" s="1">
        <v>68.8</v>
      </c>
      <c r="C213" s="1">
        <v>761.9</v>
      </c>
      <c r="D213" s="1">
        <v>17806.8</v>
      </c>
      <c r="E213" s="1">
        <f t="shared" si="18"/>
        <v>-7.5889858965748902E-2</v>
      </c>
      <c r="F213" s="1">
        <f t="shared" si="19"/>
        <v>-2.713401008746728E-2</v>
      </c>
      <c r="G213" s="1">
        <f t="shared" si="20"/>
        <v>-1.7683224519855319E-2</v>
      </c>
      <c r="H213" s="1">
        <f t="shared" si="21"/>
        <v>0.92411014103425115</v>
      </c>
      <c r="I213" s="1">
        <f t="shared" si="22"/>
        <v>0.9728659899125327</v>
      </c>
      <c r="J213" s="1">
        <f t="shared" si="23"/>
        <v>0.98231677548014473</v>
      </c>
    </row>
    <row r="214" spans="1:10">
      <c r="A214" s="5">
        <v>44917</v>
      </c>
      <c r="B214" s="1">
        <v>74.45</v>
      </c>
      <c r="C214" s="1">
        <v>783.15</v>
      </c>
      <c r="D214" s="1">
        <v>18127.349999999999</v>
      </c>
      <c r="E214" s="1">
        <f t="shared" si="18"/>
        <v>-6.6711140760507001E-3</v>
      </c>
      <c r="F214" s="1">
        <f t="shared" si="19"/>
        <v>2.0472138698739975E-3</v>
      </c>
      <c r="G214" s="1">
        <f t="shared" si="20"/>
        <v>-3.9425026512300062E-3</v>
      </c>
      <c r="H214" s="1">
        <f t="shared" si="21"/>
        <v>0.9933288859239493</v>
      </c>
      <c r="I214" s="1">
        <f t="shared" si="22"/>
        <v>1.0020472138698739</v>
      </c>
      <c r="J214" s="1">
        <f t="shared" si="23"/>
        <v>0.99605749734877003</v>
      </c>
    </row>
    <row r="215" spans="1:10">
      <c r="A215" s="5">
        <v>44916</v>
      </c>
      <c r="B215" s="1">
        <v>74.95</v>
      </c>
      <c r="C215" s="1">
        <v>781.55</v>
      </c>
      <c r="D215" s="1">
        <v>18199.099999999999</v>
      </c>
      <c r="E215" s="1">
        <f t="shared" si="18"/>
        <v>-1.833660772757029E-2</v>
      </c>
      <c r="F215" s="1">
        <f t="shared" si="19"/>
        <v>-2.3611718408395391E-2</v>
      </c>
      <c r="G215" s="1">
        <f t="shared" si="20"/>
        <v>-1.0127656334136551E-2</v>
      </c>
      <c r="H215" s="1">
        <f t="shared" si="21"/>
        <v>0.98166339227242971</v>
      </c>
      <c r="I215" s="1">
        <f t="shared" si="22"/>
        <v>0.97638828159160462</v>
      </c>
      <c r="J215" s="1">
        <f t="shared" si="23"/>
        <v>0.98987234366586341</v>
      </c>
    </row>
    <row r="216" spans="1:10">
      <c r="A216" s="5">
        <v>44915</v>
      </c>
      <c r="B216" s="1">
        <v>76.349999999999994</v>
      </c>
      <c r="C216" s="1">
        <v>800.45</v>
      </c>
      <c r="D216" s="1">
        <v>18385.3</v>
      </c>
      <c r="E216" s="1">
        <f t="shared" si="18"/>
        <v>-3.2637075718015668E-3</v>
      </c>
      <c r="F216" s="1">
        <f t="shared" si="19"/>
        <v>5.6250000000005688E-4</v>
      </c>
      <c r="G216" s="1">
        <f t="shared" si="20"/>
        <v>-1.9082052827157562E-3</v>
      </c>
      <c r="H216" s="1">
        <f t="shared" si="21"/>
        <v>0.99673629242819839</v>
      </c>
      <c r="I216" s="1">
        <f t="shared" si="22"/>
        <v>1.0005625</v>
      </c>
      <c r="J216" s="1">
        <f t="shared" si="23"/>
        <v>0.99809179471728426</v>
      </c>
    </row>
    <row r="217" spans="1:10">
      <c r="A217" s="5">
        <v>44914</v>
      </c>
      <c r="B217" s="1">
        <v>76.599999999999994</v>
      </c>
      <c r="C217" s="1">
        <v>800</v>
      </c>
      <c r="D217" s="1">
        <v>18420.45</v>
      </c>
      <c r="E217" s="1">
        <f t="shared" si="18"/>
        <v>-1.0974822466107276E-2</v>
      </c>
      <c r="F217" s="1">
        <f t="shared" si="19"/>
        <v>1.3556315722792407E-2</v>
      </c>
      <c r="G217" s="1">
        <f t="shared" si="20"/>
        <v>8.2899994526247044E-3</v>
      </c>
      <c r="H217" s="1">
        <f t="shared" si="21"/>
        <v>0.98902517753389274</v>
      </c>
      <c r="I217" s="1">
        <f t="shared" si="22"/>
        <v>1.0135563157227925</v>
      </c>
      <c r="J217" s="1">
        <f t="shared" si="23"/>
        <v>1.0082899994526247</v>
      </c>
    </row>
    <row r="218" spans="1:10">
      <c r="A218" s="5">
        <v>44911</v>
      </c>
      <c r="B218" s="1">
        <v>77.45</v>
      </c>
      <c r="C218" s="1">
        <v>789.3</v>
      </c>
      <c r="D218" s="1">
        <v>18269</v>
      </c>
      <c r="E218" s="1">
        <f t="shared" si="18"/>
        <v>1.2418300653594809E-2</v>
      </c>
      <c r="F218" s="1">
        <f t="shared" si="19"/>
        <v>-1.0033864291985451E-2</v>
      </c>
      <c r="G218" s="1">
        <f t="shared" si="20"/>
        <v>-7.9229319735649641E-3</v>
      </c>
      <c r="H218" s="1">
        <f t="shared" si="21"/>
        <v>1.0124183006535947</v>
      </c>
      <c r="I218" s="1">
        <f t="shared" si="22"/>
        <v>0.98996613570801451</v>
      </c>
      <c r="J218" s="1">
        <f t="shared" si="23"/>
        <v>0.99207706802643503</v>
      </c>
    </row>
    <row r="219" spans="1:10">
      <c r="A219" s="5">
        <v>44910</v>
      </c>
      <c r="B219" s="1">
        <v>76.5</v>
      </c>
      <c r="C219" s="1">
        <v>797.3</v>
      </c>
      <c r="D219" s="1">
        <v>18414.900000000001</v>
      </c>
      <c r="E219" s="1">
        <f t="shared" si="18"/>
        <v>-1.7341040462427675E-2</v>
      </c>
      <c r="F219" s="1">
        <f t="shared" si="19"/>
        <v>4.2194092827003071E-3</v>
      </c>
      <c r="G219" s="1">
        <f t="shared" si="20"/>
        <v>-1.3150913972444056E-2</v>
      </c>
      <c r="H219" s="1">
        <f t="shared" si="21"/>
        <v>0.98265895953757232</v>
      </c>
      <c r="I219" s="1">
        <f t="shared" si="22"/>
        <v>1.0042194092827004</v>
      </c>
      <c r="J219" s="1">
        <f t="shared" si="23"/>
        <v>0.98684908602755594</v>
      </c>
    </row>
    <row r="220" spans="1:10">
      <c r="A220" s="5">
        <v>44909</v>
      </c>
      <c r="B220" s="1">
        <v>77.849999999999994</v>
      </c>
      <c r="C220" s="1">
        <v>793.95</v>
      </c>
      <c r="D220" s="1">
        <v>18660.3</v>
      </c>
      <c r="E220" s="1">
        <f t="shared" si="18"/>
        <v>-1.7045454545454652E-2</v>
      </c>
      <c r="F220" s="1">
        <f t="shared" si="19"/>
        <v>-2.7632983734220081E-3</v>
      </c>
      <c r="G220" s="1">
        <f t="shared" si="20"/>
        <v>2.8106190885640193E-3</v>
      </c>
      <c r="H220" s="1">
        <f t="shared" si="21"/>
        <v>0.9829545454545453</v>
      </c>
      <c r="I220" s="1">
        <f t="shared" si="22"/>
        <v>0.99723670162657796</v>
      </c>
      <c r="J220" s="1">
        <f t="shared" si="23"/>
        <v>1.0028106190885639</v>
      </c>
    </row>
    <row r="221" spans="1:10">
      <c r="A221" s="5">
        <v>44908</v>
      </c>
      <c r="B221" s="1">
        <v>79.2</v>
      </c>
      <c r="C221" s="1">
        <v>796.15</v>
      </c>
      <c r="D221" s="1">
        <v>18608</v>
      </c>
      <c r="E221" s="1">
        <f t="shared" si="18"/>
        <v>1.4084507042253631E-2</v>
      </c>
      <c r="F221" s="1">
        <f t="shared" si="19"/>
        <v>-4.003252642772309E-3</v>
      </c>
      <c r="G221" s="1">
        <f t="shared" si="20"/>
        <v>5.9928151093546055E-3</v>
      </c>
      <c r="H221" s="1">
        <f t="shared" si="21"/>
        <v>1.0140845070422537</v>
      </c>
      <c r="I221" s="1">
        <f t="shared" si="22"/>
        <v>0.99599674735722765</v>
      </c>
      <c r="J221" s="1">
        <f t="shared" si="23"/>
        <v>1.0059928151093547</v>
      </c>
    </row>
    <row r="222" spans="1:10">
      <c r="A222" s="5">
        <v>44907</v>
      </c>
      <c r="B222" s="1">
        <v>78.099999999999994</v>
      </c>
      <c r="C222" s="1">
        <v>799.35</v>
      </c>
      <c r="D222" s="1">
        <v>18497.150000000001</v>
      </c>
      <c r="E222" s="1">
        <f t="shared" si="18"/>
        <v>1.165803108808279E-2</v>
      </c>
      <c r="F222" s="1">
        <f t="shared" si="19"/>
        <v>3.3262206602233928E-3</v>
      </c>
      <c r="G222" s="1">
        <f t="shared" si="20"/>
        <v>2.9735194576457857E-5</v>
      </c>
      <c r="H222" s="1">
        <f t="shared" si="21"/>
        <v>1.0116580310880827</v>
      </c>
      <c r="I222" s="1">
        <f t="shared" si="22"/>
        <v>1.0033262206602234</v>
      </c>
      <c r="J222" s="1">
        <f t="shared" si="23"/>
        <v>1.0000297351945764</v>
      </c>
    </row>
    <row r="223" spans="1:10">
      <c r="A223" s="5">
        <v>44904</v>
      </c>
      <c r="B223" s="1">
        <v>77.2</v>
      </c>
      <c r="C223" s="1">
        <v>796.7</v>
      </c>
      <c r="D223" s="1">
        <v>18496.599999999999</v>
      </c>
      <c r="E223" s="1">
        <f t="shared" si="18"/>
        <v>-1.1523687580025499E-2</v>
      </c>
      <c r="F223" s="1">
        <f t="shared" si="19"/>
        <v>1.271132579128003E-2</v>
      </c>
      <c r="G223" s="1">
        <f t="shared" si="20"/>
        <v>-6.0587822788007112E-3</v>
      </c>
      <c r="H223" s="1">
        <f t="shared" si="21"/>
        <v>0.98847631241997447</v>
      </c>
      <c r="I223" s="1">
        <f t="shared" si="22"/>
        <v>1.0127113257912801</v>
      </c>
      <c r="J223" s="1">
        <f t="shared" si="23"/>
        <v>0.99394121772119925</v>
      </c>
    </row>
    <row r="224" spans="1:10">
      <c r="A224" s="5">
        <v>44903</v>
      </c>
      <c r="B224" s="1">
        <v>78.099999999999994</v>
      </c>
      <c r="C224" s="1">
        <v>786.7</v>
      </c>
      <c r="D224" s="1">
        <v>18609.349999999999</v>
      </c>
      <c r="E224" s="1">
        <f t="shared" si="18"/>
        <v>-8.253968253968326E-3</v>
      </c>
      <c r="F224" s="1">
        <f t="shared" si="19"/>
        <v>-1.0440251572326987E-2</v>
      </c>
      <c r="G224" s="1">
        <f t="shared" si="20"/>
        <v>2.6319334069663286E-3</v>
      </c>
      <c r="H224" s="1">
        <f t="shared" si="21"/>
        <v>0.99174603174603171</v>
      </c>
      <c r="I224" s="1">
        <f t="shared" si="22"/>
        <v>0.98955974842767302</v>
      </c>
      <c r="J224" s="1">
        <f t="shared" si="23"/>
        <v>1.0026319334069664</v>
      </c>
    </row>
    <row r="225" spans="1:10">
      <c r="A225" s="5">
        <v>44902</v>
      </c>
      <c r="B225" s="1">
        <v>78.75</v>
      </c>
      <c r="C225" s="1">
        <v>795</v>
      </c>
      <c r="D225" s="1">
        <v>18560.5</v>
      </c>
      <c r="E225" s="1">
        <f t="shared" si="18"/>
        <v>-4.1387705416920335E-2</v>
      </c>
      <c r="F225" s="1">
        <f t="shared" si="19"/>
        <v>-1.468674474809447E-2</v>
      </c>
      <c r="G225" s="1">
        <f t="shared" si="20"/>
        <v>-4.4119027503989484E-3</v>
      </c>
      <c r="H225" s="1">
        <f t="shared" si="21"/>
        <v>0.95861229458307962</v>
      </c>
      <c r="I225" s="1">
        <f t="shared" si="22"/>
        <v>0.9853132552519055</v>
      </c>
      <c r="J225" s="1">
        <f t="shared" si="23"/>
        <v>0.99558809724960107</v>
      </c>
    </row>
    <row r="226" spans="1:10">
      <c r="A226" s="5">
        <v>44901</v>
      </c>
      <c r="B226" s="1">
        <v>82.15</v>
      </c>
      <c r="C226" s="1">
        <v>806.85</v>
      </c>
      <c r="D226" s="1">
        <v>18642.75</v>
      </c>
      <c r="E226" s="1">
        <f t="shared" si="18"/>
        <v>-1.3805522208883451E-2</v>
      </c>
      <c r="F226" s="1">
        <f t="shared" si="19"/>
        <v>1.8003476533400118E-3</v>
      </c>
      <c r="G226" s="1">
        <f t="shared" si="20"/>
        <v>-3.1174720136034756E-3</v>
      </c>
      <c r="H226" s="1">
        <f t="shared" si="21"/>
        <v>0.98619447779111657</v>
      </c>
      <c r="I226" s="1">
        <f t="shared" si="22"/>
        <v>1.0018003476533399</v>
      </c>
      <c r="J226" s="1">
        <f t="shared" si="23"/>
        <v>0.99688252798639654</v>
      </c>
    </row>
    <row r="227" spans="1:10">
      <c r="A227" s="5">
        <v>44900</v>
      </c>
      <c r="B227" s="1">
        <v>83.3</v>
      </c>
      <c r="C227" s="1">
        <v>805.4</v>
      </c>
      <c r="D227" s="1">
        <v>18701.05</v>
      </c>
      <c r="E227" s="1">
        <f t="shared" si="18"/>
        <v>5.7106598984771578E-2</v>
      </c>
      <c r="F227" s="1">
        <f t="shared" si="19"/>
        <v>2.8148337269419742E-2</v>
      </c>
      <c r="G227" s="1">
        <f t="shared" si="20"/>
        <v>2.6476109990857601E-4</v>
      </c>
      <c r="H227" s="1">
        <f t="shared" si="21"/>
        <v>1.0571065989847717</v>
      </c>
      <c r="I227" s="1">
        <f t="shared" si="22"/>
        <v>1.0281483372694198</v>
      </c>
      <c r="J227" s="1">
        <f t="shared" si="23"/>
        <v>1.0002647610999085</v>
      </c>
    </row>
    <row r="228" spans="1:10">
      <c r="A228" s="5">
        <v>44897</v>
      </c>
      <c r="B228" s="1">
        <v>78.8</v>
      </c>
      <c r="C228" s="1">
        <v>783.35</v>
      </c>
      <c r="D228" s="1">
        <v>18696.099999999999</v>
      </c>
      <c r="E228" s="1">
        <f t="shared" si="18"/>
        <v>3.5479632063074938E-2</v>
      </c>
      <c r="F228" s="1">
        <f t="shared" si="19"/>
        <v>-8.982225314694189E-3</v>
      </c>
      <c r="G228" s="1">
        <f t="shared" si="20"/>
        <v>-6.1873754152824692E-3</v>
      </c>
      <c r="H228" s="1">
        <f t="shared" si="21"/>
        <v>1.035479632063075</v>
      </c>
      <c r="I228" s="1">
        <f t="shared" si="22"/>
        <v>0.99101777468530583</v>
      </c>
      <c r="J228" s="1">
        <f t="shared" si="23"/>
        <v>0.99381262458471753</v>
      </c>
    </row>
    <row r="229" spans="1:10">
      <c r="A229" s="5">
        <v>44896</v>
      </c>
      <c r="B229" s="1">
        <v>76.099999999999994</v>
      </c>
      <c r="C229" s="1">
        <v>790.45</v>
      </c>
      <c r="D229" s="1">
        <v>18812.5</v>
      </c>
      <c r="E229" s="1">
        <f t="shared" si="18"/>
        <v>5.2840158520474434E-3</v>
      </c>
      <c r="F229" s="1">
        <f t="shared" si="19"/>
        <v>9.0636369438948389E-3</v>
      </c>
      <c r="G229" s="1">
        <f t="shared" si="20"/>
        <v>2.8867144498317529E-3</v>
      </c>
      <c r="H229" s="1">
        <f t="shared" si="21"/>
        <v>1.0052840158520475</v>
      </c>
      <c r="I229" s="1">
        <f t="shared" si="22"/>
        <v>1.0090636369438948</v>
      </c>
      <c r="J229" s="1">
        <f t="shared" si="23"/>
        <v>1.0028867144498317</v>
      </c>
    </row>
    <row r="230" spans="1:10">
      <c r="A230" s="5">
        <v>44895</v>
      </c>
      <c r="B230" s="1">
        <v>75.7</v>
      </c>
      <c r="C230" s="1">
        <v>783.35</v>
      </c>
      <c r="D230" s="1">
        <v>18758.349999999999</v>
      </c>
      <c r="E230" s="1">
        <f t="shared" si="18"/>
        <v>-3.2587859424920089E-2</v>
      </c>
      <c r="F230" s="1">
        <f t="shared" si="19"/>
        <v>2.1516593857990481E-2</v>
      </c>
      <c r="G230" s="1">
        <f t="shared" si="20"/>
        <v>7.5356978845797108E-3</v>
      </c>
      <c r="H230" s="1">
        <f t="shared" si="21"/>
        <v>0.96741214057507996</v>
      </c>
      <c r="I230" s="1">
        <f t="shared" si="22"/>
        <v>1.0215165938579904</v>
      </c>
      <c r="J230" s="1">
        <f t="shared" si="23"/>
        <v>1.0075356978845798</v>
      </c>
    </row>
    <row r="231" spans="1:10">
      <c r="A231" s="5">
        <v>44894</v>
      </c>
      <c r="B231" s="1">
        <v>78.25</v>
      </c>
      <c r="C231" s="1">
        <v>766.85</v>
      </c>
      <c r="D231" s="1">
        <v>18618.05</v>
      </c>
      <c r="E231" s="1">
        <f t="shared" si="18"/>
        <v>6.6802999318336831E-2</v>
      </c>
      <c r="F231" s="1">
        <f t="shared" si="19"/>
        <v>9.4780491015599884E-3</v>
      </c>
      <c r="G231" s="1">
        <f t="shared" si="20"/>
        <v>2.9790844567749537E-3</v>
      </c>
      <c r="H231" s="1">
        <f t="shared" si="21"/>
        <v>1.0668029993183368</v>
      </c>
      <c r="I231" s="1">
        <f t="shared" si="22"/>
        <v>1.00947804910156</v>
      </c>
      <c r="J231" s="1">
        <f t="shared" si="23"/>
        <v>1.002979084456775</v>
      </c>
    </row>
    <row r="232" spans="1:10">
      <c r="A232" s="5">
        <v>44893</v>
      </c>
      <c r="B232" s="1">
        <v>73.349999999999994</v>
      </c>
      <c r="C232" s="1">
        <v>759.65</v>
      </c>
      <c r="D232" s="1">
        <v>18562.75</v>
      </c>
      <c r="E232" s="1">
        <f t="shared" si="18"/>
        <v>-3.2959789057350038E-2</v>
      </c>
      <c r="F232" s="1">
        <f t="shared" si="19"/>
        <v>-5.2628116571275219E-4</v>
      </c>
      <c r="G232" s="1">
        <f t="shared" si="20"/>
        <v>2.7008413120687092E-3</v>
      </c>
      <c r="H232" s="1">
        <f t="shared" si="21"/>
        <v>0.96704021094264991</v>
      </c>
      <c r="I232" s="1">
        <f t="shared" si="22"/>
        <v>0.99947371883428726</v>
      </c>
      <c r="J232" s="1">
        <f t="shared" si="23"/>
        <v>1.0027008413120686</v>
      </c>
    </row>
    <row r="233" spans="1:10">
      <c r="A233" s="5">
        <v>44890</v>
      </c>
      <c r="B233" s="1">
        <v>75.849999999999994</v>
      </c>
      <c r="C233" s="1">
        <v>760.05</v>
      </c>
      <c r="D233" s="1">
        <v>18512.75</v>
      </c>
      <c r="E233" s="1">
        <f t="shared" si="18"/>
        <v>3.337874659400529E-2</v>
      </c>
      <c r="F233" s="1">
        <f t="shared" si="19"/>
        <v>-1.9731649565915671E-4</v>
      </c>
      <c r="G233" s="1">
        <f t="shared" si="20"/>
        <v>1.5499807943043728E-3</v>
      </c>
      <c r="H233" s="1">
        <f t="shared" si="21"/>
        <v>1.0333787465940052</v>
      </c>
      <c r="I233" s="1">
        <f t="shared" si="22"/>
        <v>0.99980268350434087</v>
      </c>
      <c r="J233" s="1">
        <f t="shared" si="23"/>
        <v>1.0015499807943045</v>
      </c>
    </row>
    <row r="234" spans="1:10">
      <c r="A234" s="5">
        <v>44889</v>
      </c>
      <c r="B234" s="1">
        <v>73.400000000000006</v>
      </c>
      <c r="C234" s="1">
        <v>760.2</v>
      </c>
      <c r="D234" s="1">
        <v>18484.099999999999</v>
      </c>
      <c r="E234" s="1">
        <f t="shared" si="18"/>
        <v>-1.3605442176869975E-3</v>
      </c>
      <c r="F234" s="1">
        <f t="shared" si="19"/>
        <v>-1.7071569271174714E-3</v>
      </c>
      <c r="G234" s="1">
        <f t="shared" si="20"/>
        <v>1.1870971273727493E-2</v>
      </c>
      <c r="H234" s="1">
        <f t="shared" si="21"/>
        <v>0.99863945578231306</v>
      </c>
      <c r="I234" s="1">
        <f t="shared" si="22"/>
        <v>0.99829284307288257</v>
      </c>
      <c r="J234" s="1">
        <f t="shared" si="23"/>
        <v>1.0118709712737275</v>
      </c>
    </row>
    <row r="235" spans="1:10">
      <c r="A235" s="5">
        <v>44888</v>
      </c>
      <c r="B235" s="1">
        <v>73.5</v>
      </c>
      <c r="C235" s="1">
        <v>761.5</v>
      </c>
      <c r="D235" s="1">
        <v>18267.25</v>
      </c>
      <c r="E235" s="1">
        <f t="shared" si="18"/>
        <v>-4.7310434219053864E-2</v>
      </c>
      <c r="F235" s="1">
        <f t="shared" si="19"/>
        <v>-1.0589228870265676E-2</v>
      </c>
      <c r="G235" s="1">
        <f t="shared" si="20"/>
        <v>1.2634152223720016E-3</v>
      </c>
      <c r="H235" s="1">
        <f t="shared" si="21"/>
        <v>0.9526895657809461</v>
      </c>
      <c r="I235" s="1">
        <f t="shared" si="22"/>
        <v>0.9894107711297343</v>
      </c>
      <c r="J235" s="1">
        <f t="shared" si="23"/>
        <v>1.0012634152223721</v>
      </c>
    </row>
    <row r="236" spans="1:10">
      <c r="A236" s="5">
        <v>44887</v>
      </c>
      <c r="B236" s="1">
        <v>77.150000000000006</v>
      </c>
      <c r="C236" s="1">
        <v>769.65</v>
      </c>
      <c r="D236" s="1">
        <v>18244.2</v>
      </c>
      <c r="E236" s="1">
        <f t="shared" si="18"/>
        <v>-3.9227895392278847E-2</v>
      </c>
      <c r="F236" s="1">
        <f t="shared" si="19"/>
        <v>-6.4545278512876782E-3</v>
      </c>
      <c r="G236" s="1">
        <f t="shared" si="20"/>
        <v>4.6393299541022965E-3</v>
      </c>
      <c r="H236" s="1">
        <f t="shared" si="21"/>
        <v>0.96077210460772111</v>
      </c>
      <c r="I236" s="1">
        <f t="shared" si="22"/>
        <v>0.99354547214871236</v>
      </c>
      <c r="J236" s="1">
        <f t="shared" si="23"/>
        <v>1.0046393299541023</v>
      </c>
    </row>
    <row r="237" spans="1:10">
      <c r="A237" s="5">
        <v>44886</v>
      </c>
      <c r="B237" s="1">
        <v>80.3</v>
      </c>
      <c r="C237" s="1">
        <v>774.65</v>
      </c>
      <c r="D237" s="1">
        <v>18159.95</v>
      </c>
      <c r="E237" s="1">
        <f t="shared" si="18"/>
        <v>1.2468827930173854E-3</v>
      </c>
      <c r="F237" s="1">
        <f t="shared" si="19"/>
        <v>-7.0949432404549559E-4</v>
      </c>
      <c r="G237" s="1">
        <f t="shared" si="20"/>
        <v>-8.0676657025888481E-3</v>
      </c>
      <c r="H237" s="1">
        <f t="shared" si="21"/>
        <v>1.0012468827930174</v>
      </c>
      <c r="I237" s="1">
        <f t="shared" si="22"/>
        <v>0.99929050567595445</v>
      </c>
      <c r="J237" s="1">
        <f t="shared" si="23"/>
        <v>0.99193233429741112</v>
      </c>
    </row>
    <row r="238" spans="1:10">
      <c r="A238" s="5">
        <v>44883</v>
      </c>
      <c r="B238" s="1">
        <v>80.2</v>
      </c>
      <c r="C238" s="1">
        <v>775.2</v>
      </c>
      <c r="D238" s="1">
        <v>18307.650000000001</v>
      </c>
      <c r="E238" s="1">
        <f t="shared" si="18"/>
        <v>-1.8359853121175031E-2</v>
      </c>
      <c r="F238" s="1">
        <f t="shared" si="19"/>
        <v>7.931348329215996E-3</v>
      </c>
      <c r="G238" s="1">
        <f t="shared" si="20"/>
        <v>-1.9761337556353882E-3</v>
      </c>
      <c r="H238" s="1">
        <f t="shared" si="21"/>
        <v>0.98164014687882495</v>
      </c>
      <c r="I238" s="1">
        <f t="shared" si="22"/>
        <v>1.007931348329216</v>
      </c>
      <c r="J238" s="1">
        <f t="shared" si="23"/>
        <v>0.99802386624436457</v>
      </c>
    </row>
    <row r="239" spans="1:10">
      <c r="A239" s="5">
        <v>44882</v>
      </c>
      <c r="B239" s="1">
        <v>81.7</v>
      </c>
      <c r="C239" s="1">
        <v>769.1</v>
      </c>
      <c r="D239" s="1">
        <v>18343.900000000001</v>
      </c>
      <c r="E239" s="1">
        <f t="shared" si="18"/>
        <v>-1.7438364401683736E-2</v>
      </c>
      <c r="F239" s="1">
        <f t="shared" si="19"/>
        <v>-2.6332447145208198E-2</v>
      </c>
      <c r="G239" s="1">
        <f t="shared" si="20"/>
        <v>-3.571496470601016E-3</v>
      </c>
      <c r="H239" s="1">
        <f t="shared" si="21"/>
        <v>0.98256163559831622</v>
      </c>
      <c r="I239" s="1">
        <f t="shared" si="22"/>
        <v>0.97366755285479178</v>
      </c>
      <c r="J239" s="1">
        <f t="shared" si="23"/>
        <v>0.99642850352939893</v>
      </c>
    </row>
    <row r="240" spans="1:10">
      <c r="A240" s="5">
        <v>44881</v>
      </c>
      <c r="B240" s="1">
        <v>83.15</v>
      </c>
      <c r="C240" s="1">
        <v>789.9</v>
      </c>
      <c r="D240" s="1">
        <v>18409.650000000001</v>
      </c>
      <c r="E240" s="1">
        <f t="shared" si="18"/>
        <v>-2.0612485276796228E-2</v>
      </c>
      <c r="F240" s="1">
        <f t="shared" si="19"/>
        <v>-4.7250047250047252E-3</v>
      </c>
      <c r="G240" s="1">
        <f t="shared" si="20"/>
        <v>3.3961115880761162E-4</v>
      </c>
      <c r="H240" s="1">
        <f t="shared" si="21"/>
        <v>0.97938751472320373</v>
      </c>
      <c r="I240" s="1">
        <f t="shared" si="22"/>
        <v>0.9952749952749953</v>
      </c>
      <c r="J240" s="1">
        <f t="shared" si="23"/>
        <v>1.0003396111588077</v>
      </c>
    </row>
    <row r="241" spans="1:10">
      <c r="A241" s="5">
        <v>44880</v>
      </c>
      <c r="B241" s="1">
        <v>84.9</v>
      </c>
      <c r="C241" s="1">
        <v>793.65</v>
      </c>
      <c r="D241" s="1">
        <v>18403.400000000001</v>
      </c>
      <c r="E241" s="1">
        <f t="shared" si="18"/>
        <v>9.51248513674211E-3</v>
      </c>
      <c r="F241" s="1">
        <f t="shared" si="19"/>
        <v>-1.0069859651331968E-3</v>
      </c>
      <c r="G241" s="1">
        <f t="shared" si="20"/>
        <v>4.0509243472828796E-3</v>
      </c>
      <c r="H241" s="1">
        <f t="shared" si="21"/>
        <v>1.0095124851367421</v>
      </c>
      <c r="I241" s="1">
        <f t="shared" si="22"/>
        <v>0.99899301403486684</v>
      </c>
      <c r="J241" s="1">
        <f t="shared" si="23"/>
        <v>1.0040509243472828</v>
      </c>
    </row>
    <row r="242" spans="1:10">
      <c r="A242" s="5">
        <v>44879</v>
      </c>
      <c r="B242" s="1">
        <v>84.1</v>
      </c>
      <c r="C242" s="1">
        <v>794.45</v>
      </c>
      <c r="D242" s="1">
        <v>18329.150000000001</v>
      </c>
      <c r="E242" s="1">
        <f t="shared" si="18"/>
        <v>-2.0954598370198037E-2</v>
      </c>
      <c r="F242" s="1">
        <f t="shared" si="19"/>
        <v>-1.249223119950274E-2</v>
      </c>
      <c r="G242" s="1">
        <f t="shared" si="20"/>
        <v>-1.1199093173184995E-3</v>
      </c>
      <c r="H242" s="1">
        <f t="shared" si="21"/>
        <v>0.97904540162980191</v>
      </c>
      <c r="I242" s="1">
        <f t="shared" si="22"/>
        <v>0.98750776880049729</v>
      </c>
      <c r="J242" s="1">
        <f t="shared" si="23"/>
        <v>0.99888009068268147</v>
      </c>
    </row>
    <row r="243" spans="1:10">
      <c r="A243" s="5">
        <v>44876</v>
      </c>
      <c r="B243" s="1">
        <v>85.9</v>
      </c>
      <c r="C243" s="1">
        <v>804.5</v>
      </c>
      <c r="D243" s="1">
        <v>18349.7</v>
      </c>
      <c r="E243" s="1">
        <f t="shared" si="18"/>
        <v>-6.3620589936379075E-3</v>
      </c>
      <c r="F243" s="1">
        <f t="shared" si="19"/>
        <v>4.0561622464898592E-3</v>
      </c>
      <c r="G243" s="1">
        <f t="shared" si="20"/>
        <v>1.7833172474234809E-2</v>
      </c>
      <c r="H243" s="1">
        <f t="shared" si="21"/>
        <v>0.99363794100636205</v>
      </c>
      <c r="I243" s="1">
        <f t="shared" si="22"/>
        <v>1.0040561622464899</v>
      </c>
      <c r="J243" s="1">
        <f t="shared" si="23"/>
        <v>1.0178331724742349</v>
      </c>
    </row>
    <row r="244" spans="1:10">
      <c r="A244" s="5">
        <v>44875</v>
      </c>
      <c r="B244" s="1">
        <v>86.45</v>
      </c>
      <c r="C244" s="1">
        <v>801.25</v>
      </c>
      <c r="D244" s="1">
        <v>18028.2</v>
      </c>
      <c r="E244" s="1">
        <f t="shared" si="18"/>
        <v>-1.1554015020218871E-3</v>
      </c>
      <c r="F244" s="1">
        <f t="shared" si="19"/>
        <v>3.1298904538341159E-3</v>
      </c>
      <c r="G244" s="1">
        <f t="shared" si="20"/>
        <v>-7.0936828771272385E-3</v>
      </c>
      <c r="H244" s="1">
        <f t="shared" si="21"/>
        <v>0.99884459849797813</v>
      </c>
      <c r="I244" s="1">
        <f t="shared" si="22"/>
        <v>1.0031298904538342</v>
      </c>
      <c r="J244" s="1">
        <f t="shared" si="23"/>
        <v>0.99290631712287281</v>
      </c>
    </row>
    <row r="245" spans="1:10">
      <c r="A245" s="5">
        <v>44874</v>
      </c>
      <c r="B245" s="1">
        <v>86.55</v>
      </c>
      <c r="C245" s="1">
        <v>798.75</v>
      </c>
      <c r="D245" s="1">
        <v>18157</v>
      </c>
      <c r="E245" s="1">
        <f t="shared" si="18"/>
        <v>9.9183197199532586E-3</v>
      </c>
      <c r="F245" s="1">
        <f t="shared" si="19"/>
        <v>6.9969742813917732E-3</v>
      </c>
      <c r="G245" s="1">
        <f t="shared" si="20"/>
        <v>-2.5160964247258263E-3</v>
      </c>
      <c r="H245" s="1">
        <f t="shared" si="21"/>
        <v>1.0099183197199533</v>
      </c>
      <c r="I245" s="1">
        <f t="shared" si="22"/>
        <v>1.0069969742813918</v>
      </c>
      <c r="J245" s="1">
        <f t="shared" si="23"/>
        <v>0.99748390357527417</v>
      </c>
    </row>
    <row r="246" spans="1:10">
      <c r="A246" s="5">
        <v>44872</v>
      </c>
      <c r="B246" s="1">
        <v>85.7</v>
      </c>
      <c r="C246" s="1">
        <v>793.2</v>
      </c>
      <c r="D246" s="1">
        <v>18202.8</v>
      </c>
      <c r="E246" s="1">
        <f t="shared" si="18"/>
        <v>-2.3361823361823329E-2</v>
      </c>
      <c r="F246" s="1">
        <f t="shared" si="19"/>
        <v>-0.11621169916434536</v>
      </c>
      <c r="G246" s="1">
        <f t="shared" si="20"/>
        <v>4.7275647659812837E-3</v>
      </c>
      <c r="H246" s="1">
        <f t="shared" si="21"/>
        <v>0.97663817663817665</v>
      </c>
      <c r="I246" s="1">
        <f t="shared" si="22"/>
        <v>0.88378830083565463</v>
      </c>
      <c r="J246" s="1">
        <f t="shared" si="23"/>
        <v>1.0047275647659812</v>
      </c>
    </row>
    <row r="247" spans="1:10">
      <c r="A247" s="5">
        <v>44869</v>
      </c>
      <c r="B247" s="1">
        <v>87.75</v>
      </c>
      <c r="C247" s="1">
        <v>897.5</v>
      </c>
      <c r="D247" s="1">
        <v>18117.150000000001</v>
      </c>
      <c r="E247" s="1">
        <f t="shared" si="18"/>
        <v>8.0413555427915322E-3</v>
      </c>
      <c r="F247" s="1">
        <f t="shared" si="19"/>
        <v>4.3665329379615037E-2</v>
      </c>
      <c r="G247" s="1">
        <f t="shared" si="20"/>
        <v>3.5701030870728878E-3</v>
      </c>
      <c r="H247" s="1">
        <f t="shared" si="21"/>
        <v>1.0080413555427916</v>
      </c>
      <c r="I247" s="1">
        <f t="shared" si="22"/>
        <v>1.043665329379615</v>
      </c>
      <c r="J247" s="1">
        <f t="shared" si="23"/>
        <v>1.003570103087073</v>
      </c>
    </row>
    <row r="248" spans="1:10">
      <c r="A248" s="5">
        <v>44868</v>
      </c>
      <c r="B248" s="1">
        <v>87.05</v>
      </c>
      <c r="C248" s="1">
        <v>859.95</v>
      </c>
      <c r="D248" s="1">
        <v>18052.7</v>
      </c>
      <c r="E248" s="1">
        <f t="shared" si="18"/>
        <v>-6.8454078722191497E-3</v>
      </c>
      <c r="F248" s="1">
        <f t="shared" si="19"/>
        <v>-4.2841428819544169E-3</v>
      </c>
      <c r="G248" s="1">
        <f t="shared" si="20"/>
        <v>-1.6673256704555874E-3</v>
      </c>
      <c r="H248" s="1">
        <f t="shared" si="21"/>
        <v>0.9931545921277809</v>
      </c>
      <c r="I248" s="1">
        <f t="shared" si="22"/>
        <v>0.99571585711804556</v>
      </c>
      <c r="J248" s="1">
        <f t="shared" si="23"/>
        <v>0.99833267432954442</v>
      </c>
    </row>
    <row r="249" spans="1:10">
      <c r="A249" s="5">
        <v>44867</v>
      </c>
      <c r="B249" s="1">
        <v>87.65</v>
      </c>
      <c r="C249" s="1">
        <v>863.65</v>
      </c>
      <c r="D249" s="1">
        <v>18082.849999999999</v>
      </c>
      <c r="E249" s="1">
        <f t="shared" si="18"/>
        <v>-2.8808864265927915E-2</v>
      </c>
      <c r="F249" s="1">
        <f t="shared" si="19"/>
        <v>6.995860782370431E-3</v>
      </c>
      <c r="G249" s="1">
        <f t="shared" si="20"/>
        <v>-3.4471546507656432E-3</v>
      </c>
      <c r="H249" s="1">
        <f t="shared" si="21"/>
        <v>0.97119113573407212</v>
      </c>
      <c r="I249" s="1">
        <f t="shared" si="22"/>
        <v>1.0069958607823704</v>
      </c>
      <c r="J249" s="1">
        <f t="shared" si="23"/>
        <v>0.99655284534923438</v>
      </c>
    </row>
    <row r="250" spans="1:10">
      <c r="A250" s="5">
        <v>44866</v>
      </c>
      <c r="B250" s="1">
        <v>90.25</v>
      </c>
      <c r="C250" s="1">
        <v>857.65</v>
      </c>
      <c r="D250" s="1">
        <v>18145.400000000001</v>
      </c>
      <c r="E250" s="1">
        <f t="shared" si="18"/>
        <v>-1.1068068622024829E-3</v>
      </c>
      <c r="F250" s="1">
        <f t="shared" si="19"/>
        <v>-1.6907381934892253E-2</v>
      </c>
      <c r="G250" s="1">
        <f t="shared" si="20"/>
        <v>7.3949878415740843E-3</v>
      </c>
      <c r="H250" s="1">
        <f t="shared" si="21"/>
        <v>0.99889319313779756</v>
      </c>
      <c r="I250" s="1">
        <f t="shared" si="22"/>
        <v>0.98309261806510773</v>
      </c>
      <c r="J250" s="1">
        <f t="shared" si="23"/>
        <v>1.007394987841574</v>
      </c>
    </row>
    <row r="251" spans="1:10">
      <c r="A251" s="5">
        <v>44865</v>
      </c>
      <c r="B251" s="1">
        <v>90.35</v>
      </c>
      <c r="C251" s="1">
        <v>872.4</v>
      </c>
      <c r="D251" s="1">
        <v>18012.2</v>
      </c>
      <c r="E251" s="1">
        <f t="shared" si="18"/>
        <v>1.8028169014084442E-2</v>
      </c>
      <c r="F251" s="1">
        <f t="shared" si="19"/>
        <v>-2.230228169497393E-3</v>
      </c>
      <c r="G251" s="1">
        <f t="shared" si="20"/>
        <v>1.2672318798209991E-2</v>
      </c>
      <c r="H251" s="1">
        <f t="shared" si="21"/>
        <v>1.0180281690140844</v>
      </c>
      <c r="I251" s="1">
        <f t="shared" si="22"/>
        <v>0.99776977183050264</v>
      </c>
      <c r="J251" s="1">
        <f t="shared" si="23"/>
        <v>1.0126723187982101</v>
      </c>
    </row>
    <row r="252" spans="1:10">
      <c r="A252" s="5">
        <v>44862</v>
      </c>
      <c r="B252" s="1">
        <v>88.75</v>
      </c>
      <c r="C252" s="1">
        <v>874.35</v>
      </c>
      <c r="D252" s="1">
        <v>17786.8</v>
      </c>
      <c r="E252" s="1">
        <f t="shared" si="18"/>
        <v>7.3779795686720285E-3</v>
      </c>
      <c r="F252" s="1">
        <f t="shared" si="19"/>
        <v>1.3856679035250516E-2</v>
      </c>
      <c r="G252" s="1">
        <f t="shared" si="20"/>
        <v>2.8105170280120621E-3</v>
      </c>
      <c r="H252" s="1">
        <f t="shared" si="21"/>
        <v>1.0073779795686719</v>
      </c>
      <c r="I252" s="1">
        <f t="shared" si="22"/>
        <v>1.0138566790352506</v>
      </c>
      <c r="J252" s="1">
        <f t="shared" si="23"/>
        <v>1.0028105170280122</v>
      </c>
    </row>
    <row r="253" spans="1:10">
      <c r="A253" s="5">
        <v>44861</v>
      </c>
      <c r="B253" s="1">
        <v>88.1</v>
      </c>
      <c r="C253" s="1">
        <v>862.4</v>
      </c>
      <c r="D253" s="1">
        <v>17736.95</v>
      </c>
      <c r="E253" s="1">
        <f t="shared" si="18"/>
        <v>-1.9476905954368393E-2</v>
      </c>
      <c r="F253" s="1">
        <f t="shared" si="19"/>
        <v>8.4780447874641882E-3</v>
      </c>
      <c r="G253" s="1">
        <f t="shared" si="20"/>
        <v>4.564929897742296E-3</v>
      </c>
      <c r="H253" s="1">
        <f t="shared" si="21"/>
        <v>0.98052309404563165</v>
      </c>
      <c r="I253" s="1">
        <f t="shared" si="22"/>
        <v>1.0084780447874642</v>
      </c>
      <c r="J253" s="1">
        <f t="shared" si="23"/>
        <v>1.0045649298977424</v>
      </c>
    </row>
    <row r="254" spans="1:10">
      <c r="A254" s="5">
        <v>44859</v>
      </c>
      <c r="B254" s="1">
        <v>89.85</v>
      </c>
      <c r="C254" s="1">
        <v>855.15</v>
      </c>
      <c r="D254" s="1">
        <v>17656.349999999999</v>
      </c>
      <c r="E254" s="1">
        <f t="shared" si="18"/>
        <v>-2.3900054318305299E-2</v>
      </c>
      <c r="F254" s="1">
        <f t="shared" si="19"/>
        <v>-1.689946542507334E-2</v>
      </c>
      <c r="G254" s="1">
        <f t="shared" si="20"/>
        <v>-4.1960999957701426E-3</v>
      </c>
      <c r="H254" s="1">
        <f t="shared" si="21"/>
        <v>0.97609994568169467</v>
      </c>
      <c r="I254" s="1">
        <f t="shared" si="22"/>
        <v>0.98310053457492663</v>
      </c>
      <c r="J254" s="1">
        <f t="shared" si="23"/>
        <v>0.9958039000042298</v>
      </c>
    </row>
    <row r="255" spans="1:10">
      <c r="A255" s="5">
        <v>44858</v>
      </c>
      <c r="B255" s="1">
        <v>92.05</v>
      </c>
      <c r="C255" s="1">
        <v>869.85</v>
      </c>
      <c r="D255" s="1">
        <v>17730.75</v>
      </c>
      <c r="E255" s="1">
        <f t="shared" si="18"/>
        <v>3.3688938798427853E-2</v>
      </c>
      <c r="F255" s="1">
        <f t="shared" si="19"/>
        <v>1.1688764829030087E-2</v>
      </c>
      <c r="G255" s="1">
        <f t="shared" si="20"/>
        <v>8.7874012164107767E-3</v>
      </c>
      <c r="H255" s="1">
        <f t="shared" si="21"/>
        <v>1.0336889387984278</v>
      </c>
      <c r="I255" s="1">
        <f t="shared" si="22"/>
        <v>1.01168876482903</v>
      </c>
      <c r="J255" s="1">
        <f t="shared" si="23"/>
        <v>1.0087874012164109</v>
      </c>
    </row>
    <row r="256" spans="1:10">
      <c r="A256" s="5">
        <v>44855</v>
      </c>
      <c r="B256" s="1">
        <v>89.05</v>
      </c>
      <c r="C256" s="1">
        <v>859.8</v>
      </c>
      <c r="D256" s="1">
        <v>17576.3</v>
      </c>
      <c r="E256" s="1">
        <f t="shared" si="18"/>
        <v>-2.9956427015250545E-2</v>
      </c>
      <c r="F256" s="1">
        <f t="shared" si="19"/>
        <v>5.8156440825768565E-5</v>
      </c>
      <c r="G256" s="1">
        <f t="shared" si="20"/>
        <v>7.0314479373936639E-4</v>
      </c>
      <c r="H256" s="1">
        <f t="shared" si="21"/>
        <v>0.97004357298474941</v>
      </c>
      <c r="I256" s="1">
        <f t="shared" si="22"/>
        <v>1.0000581564408257</v>
      </c>
      <c r="J256" s="1">
        <f t="shared" si="23"/>
        <v>1.0007031447937393</v>
      </c>
    </row>
    <row r="257" spans="1:10">
      <c r="A257" s="5">
        <v>44854</v>
      </c>
      <c r="B257" s="1">
        <v>91.8</v>
      </c>
      <c r="C257" s="1">
        <v>859.75</v>
      </c>
      <c r="D257" s="1">
        <v>17563.95</v>
      </c>
      <c r="E257" s="1">
        <f t="shared" si="18"/>
        <v>-1.8181818181818212E-2</v>
      </c>
      <c r="F257" s="1">
        <f t="shared" si="19"/>
        <v>-4.8037967357332763E-3</v>
      </c>
      <c r="G257" s="1">
        <f t="shared" si="20"/>
        <v>2.9522191608731445E-3</v>
      </c>
      <c r="H257" s="1">
        <f t="shared" si="21"/>
        <v>0.98181818181818181</v>
      </c>
      <c r="I257" s="1">
        <f t="shared" si="22"/>
        <v>0.99519620326426672</v>
      </c>
      <c r="J257" s="1">
        <f t="shared" si="23"/>
        <v>1.0029522191608731</v>
      </c>
    </row>
    <row r="258" spans="1:10">
      <c r="A258" s="5">
        <v>44853</v>
      </c>
      <c r="B258" s="1">
        <v>93.5</v>
      </c>
      <c r="C258" s="1">
        <v>863.9</v>
      </c>
      <c r="D258" s="1">
        <v>17512.25</v>
      </c>
      <c r="E258" s="1">
        <f t="shared" si="18"/>
        <v>-1.9402202412165646E-2</v>
      </c>
      <c r="F258" s="1">
        <f t="shared" si="19"/>
        <v>4.7685508257734625E-3</v>
      </c>
      <c r="G258" s="1">
        <f t="shared" si="20"/>
        <v>1.4467931800570867E-3</v>
      </c>
      <c r="H258" s="1">
        <f t="shared" si="21"/>
        <v>0.98059779758783439</v>
      </c>
      <c r="I258" s="1">
        <f t="shared" si="22"/>
        <v>1.0047685508257735</v>
      </c>
      <c r="J258" s="1">
        <f t="shared" si="23"/>
        <v>1.001446793180057</v>
      </c>
    </row>
    <row r="259" spans="1:10">
      <c r="A259" s="5">
        <v>44852</v>
      </c>
      <c r="B259" s="1">
        <v>95.35</v>
      </c>
      <c r="C259" s="1">
        <v>859.8</v>
      </c>
      <c r="D259" s="1">
        <v>17486.95</v>
      </c>
      <c r="E259" s="1">
        <f t="shared" si="18"/>
        <v>2.8586839266450823E-2</v>
      </c>
      <c r="F259" s="1">
        <f t="shared" si="19"/>
        <v>-1.4838155256373584E-2</v>
      </c>
      <c r="G259" s="1">
        <f t="shared" si="20"/>
        <v>1.0117376587067866E-2</v>
      </c>
      <c r="H259" s="1">
        <f t="shared" si="21"/>
        <v>1.0285868392664508</v>
      </c>
      <c r="I259" s="1">
        <f t="shared" si="22"/>
        <v>0.98516184474362645</v>
      </c>
      <c r="J259" s="1">
        <f t="shared" si="23"/>
        <v>1.0101173765870679</v>
      </c>
    </row>
    <row r="260" spans="1:10">
      <c r="A260" s="5">
        <v>44851</v>
      </c>
      <c r="B260" s="1">
        <v>92.7</v>
      </c>
      <c r="C260" s="1">
        <v>872.75</v>
      </c>
      <c r="D260" s="1">
        <v>17311.8</v>
      </c>
      <c r="E260" s="1">
        <f t="shared" ref="E260:E269" si="24">(B260-B261)/B261</f>
        <v>-1.2253596164091546E-2</v>
      </c>
      <c r="F260" s="1">
        <f t="shared" ref="F260:F269" si="25">(C260-C261)/C261</f>
        <v>-6.297950303446176E-4</v>
      </c>
      <c r="G260" s="1">
        <f t="shared" ref="G260:G269" si="26">(D260-D261)/D261</f>
        <v>7.3374957086414019E-3</v>
      </c>
      <c r="H260" s="1">
        <f t="shared" ref="H260:H269" si="27">1+E260</f>
        <v>0.9877464038359085</v>
      </c>
      <c r="I260" s="1">
        <f t="shared" ref="I260:I269" si="28">1+F260</f>
        <v>0.99937020496965534</v>
      </c>
      <c r="J260" s="1">
        <f t="shared" ref="J260:J269" si="29">1+G260</f>
        <v>1.0073374957086414</v>
      </c>
    </row>
    <row r="261" spans="1:10">
      <c r="A261" s="5">
        <v>44848</v>
      </c>
      <c r="B261" s="1">
        <v>93.85</v>
      </c>
      <c r="C261" s="1">
        <v>873.3</v>
      </c>
      <c r="D261" s="1">
        <v>17185.7</v>
      </c>
      <c r="E261" s="1">
        <f t="shared" si="24"/>
        <v>3.2068412613575326E-3</v>
      </c>
      <c r="F261" s="1">
        <f t="shared" si="25"/>
        <v>7.4485761760153244E-4</v>
      </c>
      <c r="G261" s="1">
        <f t="shared" si="26"/>
        <v>1.0070910731235821E-2</v>
      </c>
      <c r="H261" s="1">
        <f t="shared" si="27"/>
        <v>1.0032068412613575</v>
      </c>
      <c r="I261" s="1">
        <f t="shared" si="28"/>
        <v>1.0007448576176015</v>
      </c>
      <c r="J261" s="1">
        <f t="shared" si="29"/>
        <v>1.0100709107312358</v>
      </c>
    </row>
    <row r="262" spans="1:10">
      <c r="A262" s="5">
        <v>44847</v>
      </c>
      <c r="B262" s="1">
        <v>93.55</v>
      </c>
      <c r="C262" s="1">
        <v>872.65</v>
      </c>
      <c r="D262" s="1">
        <v>17014.349999999999</v>
      </c>
      <c r="E262" s="1">
        <f t="shared" si="24"/>
        <v>5.3475935828873971E-4</v>
      </c>
      <c r="F262" s="1">
        <f t="shared" si="25"/>
        <v>-3.3122037576380301E-3</v>
      </c>
      <c r="G262" s="1">
        <f t="shared" si="26"/>
        <v>-6.3800836272746393E-3</v>
      </c>
      <c r="H262" s="1">
        <f t="shared" si="27"/>
        <v>1.0005347593582887</v>
      </c>
      <c r="I262" s="1">
        <f t="shared" si="28"/>
        <v>0.99668779624236192</v>
      </c>
      <c r="J262" s="1">
        <f t="shared" si="29"/>
        <v>0.9936199163727254</v>
      </c>
    </row>
    <row r="263" spans="1:10">
      <c r="A263" s="5">
        <v>44846</v>
      </c>
      <c r="B263" s="1">
        <v>93.5</v>
      </c>
      <c r="C263" s="1">
        <v>875.55</v>
      </c>
      <c r="D263" s="1">
        <v>17123.599999999999</v>
      </c>
      <c r="E263" s="1">
        <f t="shared" si="24"/>
        <v>-6.3761955366630641E-3</v>
      </c>
      <c r="F263" s="1">
        <f t="shared" si="25"/>
        <v>2.5190358962614437E-3</v>
      </c>
      <c r="G263" s="1">
        <f t="shared" si="26"/>
        <v>8.2462147195373914E-3</v>
      </c>
      <c r="H263" s="1">
        <f t="shared" si="27"/>
        <v>0.99362380446333698</v>
      </c>
      <c r="I263" s="1">
        <f t="shared" si="28"/>
        <v>1.0025190358962615</v>
      </c>
      <c r="J263" s="1">
        <f t="shared" si="29"/>
        <v>1.0082462147195375</v>
      </c>
    </row>
    <row r="264" spans="1:10">
      <c r="A264" s="5">
        <v>44845</v>
      </c>
      <c r="B264" s="1">
        <v>94.1</v>
      </c>
      <c r="C264" s="1">
        <v>873.35</v>
      </c>
      <c r="D264" s="1">
        <v>16983.55</v>
      </c>
      <c r="E264" s="1">
        <f t="shared" si="24"/>
        <v>-3.7056643726840499E-3</v>
      </c>
      <c r="F264" s="1">
        <f t="shared" si="25"/>
        <v>-1.3721342404664476E-3</v>
      </c>
      <c r="G264" s="1">
        <f t="shared" si="26"/>
        <v>-1.4932428513427338E-2</v>
      </c>
      <c r="H264" s="1">
        <f t="shared" si="27"/>
        <v>0.99629433562731595</v>
      </c>
      <c r="I264" s="1">
        <f t="shared" si="28"/>
        <v>0.99862786575953355</v>
      </c>
      <c r="J264" s="1">
        <f t="shared" si="29"/>
        <v>0.98506757148657265</v>
      </c>
    </row>
    <row r="265" spans="1:10">
      <c r="A265" s="5">
        <v>44844</v>
      </c>
      <c r="B265" s="1">
        <v>94.45</v>
      </c>
      <c r="C265" s="1">
        <v>874.55</v>
      </c>
      <c r="D265" s="1">
        <v>17241</v>
      </c>
      <c r="E265" s="1">
        <f t="shared" si="24"/>
        <v>-2.0228215767634884E-2</v>
      </c>
      <c r="F265" s="1">
        <f t="shared" si="25"/>
        <v>1.8873419933593441E-2</v>
      </c>
      <c r="G265" s="1">
        <f t="shared" si="26"/>
        <v>-4.2536233767359695E-3</v>
      </c>
      <c r="H265" s="1">
        <f t="shared" si="27"/>
        <v>0.97977178423236511</v>
      </c>
      <c r="I265" s="1">
        <f t="shared" si="28"/>
        <v>1.0188734199335934</v>
      </c>
      <c r="J265" s="1">
        <f t="shared" si="29"/>
        <v>0.99574637662326404</v>
      </c>
    </row>
    <row r="266" spans="1:10">
      <c r="A266" s="5">
        <v>44841</v>
      </c>
      <c r="B266" s="1">
        <v>96.4</v>
      </c>
      <c r="C266" s="1">
        <v>858.35</v>
      </c>
      <c r="D266" s="1">
        <v>17314.650000000001</v>
      </c>
      <c r="E266" s="1">
        <f t="shared" si="24"/>
        <v>5.7381324986959976E-3</v>
      </c>
      <c r="F266" s="1">
        <f t="shared" si="25"/>
        <v>-4.5807723530093148E-3</v>
      </c>
      <c r="G266" s="1">
        <f t="shared" si="26"/>
        <v>-9.8951061055388466E-4</v>
      </c>
      <c r="H266" s="1">
        <f t="shared" si="27"/>
        <v>1.005738132498696</v>
      </c>
      <c r="I266" s="1">
        <f t="shared" si="28"/>
        <v>0.99541922764699065</v>
      </c>
      <c r="J266" s="1">
        <f t="shared" si="29"/>
        <v>0.99901048938944614</v>
      </c>
    </row>
    <row r="267" spans="1:10">
      <c r="A267" s="5">
        <v>44840</v>
      </c>
      <c r="B267" s="1">
        <v>95.85</v>
      </c>
      <c r="C267" s="1">
        <v>862.3</v>
      </c>
      <c r="D267" s="1">
        <v>17331.8</v>
      </c>
      <c r="E267" s="1">
        <f t="shared" si="24"/>
        <v>2.1855010660980782E-2</v>
      </c>
      <c r="F267" s="1">
        <f t="shared" si="25"/>
        <v>4.133915574963557E-3</v>
      </c>
      <c r="G267" s="1">
        <f t="shared" si="26"/>
        <v>3.3286442865991675E-3</v>
      </c>
      <c r="H267" s="1">
        <f t="shared" si="27"/>
        <v>1.0218550106609807</v>
      </c>
      <c r="I267" s="1">
        <f t="shared" si="28"/>
        <v>1.0041339155749636</v>
      </c>
      <c r="J267" s="1">
        <f t="shared" si="29"/>
        <v>1.0033286442865992</v>
      </c>
    </row>
    <row r="268" spans="1:10">
      <c r="A268" s="5">
        <v>44838</v>
      </c>
      <c r="B268" s="1">
        <v>93.8</v>
      </c>
      <c r="C268" s="1">
        <v>858.75</v>
      </c>
      <c r="D268" s="1">
        <v>17274.3</v>
      </c>
      <c r="E268" s="1">
        <f t="shared" si="24"/>
        <v>5.33333333333303E-4</v>
      </c>
      <c r="F268" s="1">
        <f t="shared" si="25"/>
        <v>6.0922031515436067E-3</v>
      </c>
      <c r="G268" s="1">
        <f t="shared" si="26"/>
        <v>2.2913601009039355E-2</v>
      </c>
      <c r="H268" s="1">
        <f t="shared" si="27"/>
        <v>1.0005333333333333</v>
      </c>
      <c r="I268" s="1">
        <f t="shared" si="28"/>
        <v>1.0060922031515436</v>
      </c>
      <c r="J268" s="1">
        <f t="shared" si="29"/>
        <v>1.0229136010090394</v>
      </c>
    </row>
    <row r="269" spans="1:10">
      <c r="A269" s="5">
        <v>44837</v>
      </c>
      <c r="B269" s="1">
        <v>93.75</v>
      </c>
      <c r="C269" s="1">
        <v>853.55</v>
      </c>
      <c r="D269" s="1">
        <v>16887.349999999999</v>
      </c>
      <c r="E269" s="1" t="e">
        <f t="shared" si="24"/>
        <v>#DIV/0!</v>
      </c>
      <c r="F269" s="1" t="e">
        <f t="shared" si="25"/>
        <v>#DIV/0!</v>
      </c>
      <c r="G269" s="1" t="e">
        <f t="shared" si="26"/>
        <v>#DIV/0!</v>
      </c>
      <c r="H269" s="1" t="e">
        <f t="shared" si="27"/>
        <v>#DIV/0!</v>
      </c>
      <c r="I269" s="1" t="e">
        <f t="shared" si="28"/>
        <v>#DIV/0!</v>
      </c>
      <c r="J269" s="1" t="e">
        <f t="shared" si="29"/>
        <v>#DIV/0!</v>
      </c>
    </row>
  </sheetData>
  <mergeCells count="5">
    <mergeCell ref="M33:O33"/>
    <mergeCell ref="A1:D1"/>
    <mergeCell ref="E1:G1"/>
    <mergeCell ref="H1:J1"/>
    <mergeCell ref="M52:T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2025-02-15T16:02:54Z</dcterms:modified>
</cp:coreProperties>
</file>