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filterPrivacy="1" defaultThemeVersion="124226"/>
  <xr:revisionPtr revIDLastSave="2814" documentId="11_85DDEE0931033937051FF0567D3616CD4D1CC862" xr6:coauthVersionLast="47" xr6:coauthVersionMax="47" xr10:uidLastSave="{A2A8A307-B96E-8341-BB75-57AFEEFB062B}"/>
  <bookViews>
    <workbookView xWindow="-108" yWindow="-108" windowWidth="23256" windowHeight="12456" xr2:uid="{00000000-000D-0000-FFFF-FFFF00000000}"/>
  </bookViews>
  <sheets>
    <sheet name="DAILY INCOME" sheetId="1" r:id="rId1"/>
    <sheet name="Sheet2" sheetId="16" r:id="rId2"/>
    <sheet name="Monthly income" sheetId="10" r:id="rId3"/>
    <sheet name="Sheet1" sheetId="15" r:id="rId4"/>
    <sheet name="Cash expenses " sheetId="11" r:id="rId5"/>
    <sheet name="Total expense " sheetId="5" r:id="rId6"/>
    <sheet name="Yadavji Expense" sheetId="14" r:id="rId7"/>
    <sheet name="rent chart" sheetId="13" r:id="rId8"/>
    <sheet name="Sheet3" sheetId="9" r:id="rId9"/>
    <sheet name=" PTB EXP" sheetId="2" r:id="rId10"/>
    <sheet name="TPT QUOATATION" sheetId="3" r:id="rId11"/>
    <sheet name="Sheet4" sheetId="12" r:id="rId12"/>
  </sheets>
  <definedNames>
    <definedName name="_xlnm._FilterDatabase" localSheetId="0" hidden="1">'DAILY INCOME'!$A$423:$AH$457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503" i="1" l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02" i="1"/>
  <c r="Z533" i="1"/>
  <c r="AH533" i="1"/>
  <c r="AG533" i="1"/>
  <c r="AF533" i="1"/>
  <c r="W502" i="1"/>
  <c r="AD502" i="1"/>
  <c r="W503" i="1"/>
  <c r="AD503" i="1"/>
  <c r="W504" i="1"/>
  <c r="AD504" i="1"/>
  <c r="W505" i="1"/>
  <c r="AD505" i="1"/>
  <c r="W506" i="1"/>
  <c r="AD506" i="1"/>
  <c r="W507" i="1"/>
  <c r="AD507" i="1"/>
  <c r="W508" i="1"/>
  <c r="AD508" i="1"/>
  <c r="W509" i="1"/>
  <c r="AD509" i="1"/>
  <c r="W510" i="1"/>
  <c r="AD510" i="1"/>
  <c r="W511" i="1"/>
  <c r="AD511" i="1"/>
  <c r="W512" i="1"/>
  <c r="AD512" i="1"/>
  <c r="W513" i="1"/>
  <c r="AD513" i="1"/>
  <c r="W514" i="1"/>
  <c r="AD514" i="1"/>
  <c r="W515" i="1"/>
  <c r="AD515" i="1"/>
  <c r="W516" i="1"/>
  <c r="AD516" i="1"/>
  <c r="W517" i="1"/>
  <c r="AD517" i="1"/>
  <c r="W518" i="1"/>
  <c r="AD518" i="1"/>
  <c r="W519" i="1"/>
  <c r="AD519" i="1"/>
  <c r="W520" i="1"/>
  <c r="AD520" i="1"/>
  <c r="W521" i="1"/>
  <c r="AD521" i="1"/>
  <c r="W522" i="1"/>
  <c r="AD522" i="1"/>
  <c r="W523" i="1"/>
  <c r="AD523" i="1"/>
  <c r="W524" i="1"/>
  <c r="AD524" i="1"/>
  <c r="W525" i="1"/>
  <c r="AD525" i="1"/>
  <c r="W526" i="1"/>
  <c r="AD526" i="1"/>
  <c r="W527" i="1"/>
  <c r="AD527" i="1"/>
  <c r="W528" i="1"/>
  <c r="AD528" i="1"/>
  <c r="W529" i="1"/>
  <c r="AD529" i="1"/>
  <c r="W530" i="1"/>
  <c r="AD530" i="1"/>
  <c r="W531" i="1"/>
  <c r="AD531" i="1"/>
  <c r="AE533" i="1"/>
  <c r="X533" i="1"/>
  <c r="Y533" i="1"/>
  <c r="AA533" i="1"/>
  <c r="AD533" i="1"/>
  <c r="W533" i="1"/>
  <c r="W464" i="1"/>
  <c r="Z495" i="1"/>
  <c r="W490" i="1"/>
  <c r="G27" i="15"/>
  <c r="C8" i="15"/>
  <c r="D112" i="5"/>
  <c r="AD470" i="1"/>
  <c r="W470" i="1"/>
  <c r="AD465" i="1"/>
  <c r="W465" i="1"/>
  <c r="AE465" i="1"/>
  <c r="W466" i="1"/>
  <c r="AD466" i="1"/>
  <c r="AE466" i="1"/>
  <c r="W467" i="1"/>
  <c r="AD467" i="1"/>
  <c r="AE467" i="1"/>
  <c r="W468" i="1"/>
  <c r="AD468" i="1"/>
  <c r="AE468" i="1"/>
  <c r="W469" i="1"/>
  <c r="AD469" i="1"/>
  <c r="AE469" i="1"/>
  <c r="AE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X495" i="1"/>
  <c r="Y495" i="1"/>
  <c r="AA495" i="1"/>
  <c r="AD464" i="1"/>
  <c r="AH495" i="1"/>
  <c r="AG495" i="1"/>
  <c r="AF495" i="1"/>
  <c r="AE464" i="1"/>
  <c r="W471" i="1"/>
  <c r="AE471" i="1"/>
  <c r="W472" i="1"/>
  <c r="AE472" i="1"/>
  <c r="W473" i="1"/>
  <c r="AE473" i="1"/>
  <c r="W474" i="1"/>
  <c r="AE474" i="1"/>
  <c r="W475" i="1"/>
  <c r="AE475" i="1"/>
  <c r="W476" i="1"/>
  <c r="AE476" i="1"/>
  <c r="W477" i="1"/>
  <c r="AE477" i="1"/>
  <c r="W478" i="1"/>
  <c r="AE478" i="1"/>
  <c r="W479" i="1"/>
  <c r="AE479" i="1"/>
  <c r="W480" i="1"/>
  <c r="AE480" i="1"/>
  <c r="W481" i="1"/>
  <c r="AE481" i="1"/>
  <c r="W482" i="1"/>
  <c r="AE482" i="1"/>
  <c r="W483" i="1"/>
  <c r="AE483" i="1"/>
  <c r="W484" i="1"/>
  <c r="AE484" i="1"/>
  <c r="W485" i="1"/>
  <c r="AE485" i="1"/>
  <c r="W486" i="1"/>
  <c r="AE486" i="1"/>
  <c r="W487" i="1"/>
  <c r="AE487" i="1"/>
  <c r="W488" i="1"/>
  <c r="AE488" i="1"/>
  <c r="W489" i="1"/>
  <c r="AE489" i="1"/>
  <c r="AE490" i="1"/>
  <c r="W491" i="1"/>
  <c r="AE491" i="1"/>
  <c r="W492" i="1"/>
  <c r="AE492" i="1"/>
  <c r="W493" i="1"/>
  <c r="AE493" i="1"/>
  <c r="AE495" i="1"/>
  <c r="W495" i="1"/>
  <c r="AD455" i="1"/>
  <c r="AD456" i="1"/>
  <c r="W455" i="1"/>
  <c r="AE455" i="1"/>
  <c r="C39" i="10"/>
  <c r="B39" i="10"/>
  <c r="D39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23" i="10"/>
  <c r="B40" i="10"/>
  <c r="H53" i="1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26" i="1"/>
  <c r="W427" i="1"/>
  <c r="W444" i="1"/>
  <c r="W445" i="1"/>
  <c r="W446" i="1"/>
  <c r="W447" i="1"/>
  <c r="W448" i="1"/>
  <c r="W449" i="1"/>
  <c r="W450" i="1"/>
  <c r="W451" i="1"/>
  <c r="W452" i="1"/>
  <c r="W453" i="1"/>
  <c r="W454" i="1"/>
  <c r="W456" i="1"/>
  <c r="W457" i="1"/>
  <c r="AH457" i="1"/>
  <c r="AG457" i="1"/>
  <c r="AF457" i="1"/>
  <c r="AD426" i="1"/>
  <c r="AE426" i="1"/>
  <c r="AD427" i="1"/>
  <c r="AE427" i="1"/>
  <c r="AD428" i="1"/>
  <c r="AE428" i="1"/>
  <c r="AD429" i="1"/>
  <c r="AE429" i="1"/>
  <c r="AD430" i="1"/>
  <c r="AE430" i="1"/>
  <c r="AD431" i="1"/>
  <c r="AE431" i="1"/>
  <c r="AD432" i="1"/>
  <c r="AE432" i="1"/>
  <c r="AD433" i="1"/>
  <c r="AE433" i="1"/>
  <c r="AD434" i="1"/>
  <c r="AE434" i="1"/>
  <c r="AD435" i="1"/>
  <c r="AE435" i="1"/>
  <c r="AD436" i="1"/>
  <c r="AE436" i="1"/>
  <c r="AD437" i="1"/>
  <c r="AE437" i="1"/>
  <c r="AD438" i="1"/>
  <c r="AE438" i="1"/>
  <c r="AD439" i="1"/>
  <c r="AE439" i="1"/>
  <c r="AD440" i="1"/>
  <c r="AE440" i="1"/>
  <c r="AD441" i="1"/>
  <c r="AE441" i="1"/>
  <c r="AD442" i="1"/>
  <c r="AE442" i="1"/>
  <c r="AD443" i="1"/>
  <c r="AE443" i="1"/>
  <c r="AD444" i="1"/>
  <c r="AE444" i="1"/>
  <c r="AD445" i="1"/>
  <c r="AE445" i="1"/>
  <c r="AD446" i="1"/>
  <c r="AE446" i="1"/>
  <c r="AD447" i="1"/>
  <c r="AE447" i="1"/>
  <c r="AD448" i="1"/>
  <c r="AE448" i="1"/>
  <c r="AD449" i="1"/>
  <c r="AE449" i="1"/>
  <c r="AD450" i="1"/>
  <c r="AE450" i="1"/>
  <c r="AD451" i="1"/>
  <c r="AE451" i="1"/>
  <c r="AD452" i="1"/>
  <c r="AE452" i="1"/>
  <c r="AD453" i="1"/>
  <c r="AE453" i="1"/>
  <c r="AD454" i="1"/>
  <c r="AE454" i="1"/>
  <c r="AE456" i="1"/>
  <c r="AE457" i="1"/>
  <c r="AD457" i="1"/>
  <c r="AA457" i="1"/>
  <c r="Z457" i="1"/>
  <c r="Y457" i="1"/>
  <c r="X457" i="1"/>
  <c r="AH420" i="1"/>
  <c r="AG420" i="1"/>
  <c r="AF420" i="1"/>
  <c r="AD413" i="1"/>
  <c r="W413" i="1"/>
  <c r="AE413" i="1"/>
  <c r="W390" i="1"/>
  <c r="AD390" i="1"/>
  <c r="AE390" i="1"/>
  <c r="W391" i="1"/>
  <c r="AD391" i="1"/>
  <c r="AE391" i="1"/>
  <c r="W392" i="1"/>
  <c r="AD392" i="1"/>
  <c r="AE392" i="1"/>
  <c r="W393" i="1"/>
  <c r="AD393" i="1"/>
  <c r="AE393" i="1"/>
  <c r="W394" i="1"/>
  <c r="AD394" i="1"/>
  <c r="AE394" i="1"/>
  <c r="W395" i="1"/>
  <c r="AD395" i="1"/>
  <c r="AE395" i="1"/>
  <c r="W396" i="1"/>
  <c r="AD396" i="1"/>
  <c r="AE396" i="1"/>
  <c r="W397" i="1"/>
  <c r="AD397" i="1"/>
  <c r="AE397" i="1"/>
  <c r="W398" i="1"/>
  <c r="AD398" i="1"/>
  <c r="AE398" i="1"/>
  <c r="W399" i="1"/>
  <c r="AD399" i="1"/>
  <c r="AE399" i="1"/>
  <c r="W400" i="1"/>
  <c r="AD400" i="1"/>
  <c r="AE400" i="1"/>
  <c r="W401" i="1"/>
  <c r="AD401" i="1"/>
  <c r="AE401" i="1"/>
  <c r="W402" i="1"/>
  <c r="AD402" i="1"/>
  <c r="AE402" i="1"/>
  <c r="W403" i="1"/>
  <c r="AD403" i="1"/>
  <c r="AE403" i="1"/>
  <c r="W404" i="1"/>
  <c r="AD404" i="1"/>
  <c r="AE404" i="1"/>
  <c r="W405" i="1"/>
  <c r="AD405" i="1"/>
  <c r="AE405" i="1"/>
  <c r="W406" i="1"/>
  <c r="AD406" i="1"/>
  <c r="AE406" i="1"/>
  <c r="W407" i="1"/>
  <c r="AD407" i="1"/>
  <c r="AE407" i="1"/>
  <c r="W408" i="1"/>
  <c r="AD408" i="1"/>
  <c r="AE408" i="1"/>
  <c r="W409" i="1"/>
  <c r="AD409" i="1"/>
  <c r="AE409" i="1"/>
  <c r="W410" i="1"/>
  <c r="AD410" i="1"/>
  <c r="AE410" i="1"/>
  <c r="W411" i="1"/>
  <c r="AD411" i="1"/>
  <c r="AE411" i="1"/>
  <c r="W412" i="1"/>
  <c r="AD412" i="1"/>
  <c r="AE412" i="1"/>
  <c r="W414" i="1"/>
  <c r="AD414" i="1"/>
  <c r="AE414" i="1"/>
  <c r="W415" i="1"/>
  <c r="AD415" i="1"/>
  <c r="AE415" i="1"/>
  <c r="W416" i="1"/>
  <c r="AD416" i="1"/>
  <c r="AE416" i="1"/>
  <c r="W417" i="1"/>
  <c r="AD417" i="1"/>
  <c r="AE417" i="1"/>
  <c r="W418" i="1"/>
  <c r="AD418" i="1"/>
  <c r="AE418" i="1"/>
  <c r="W419" i="1"/>
  <c r="AD419" i="1"/>
  <c r="AE419" i="1"/>
  <c r="AE420" i="1"/>
  <c r="AD420" i="1"/>
  <c r="AA420" i="1"/>
  <c r="Z420" i="1"/>
  <c r="Y420" i="1"/>
  <c r="X420" i="1"/>
  <c r="W420" i="1"/>
  <c r="AK384" i="1"/>
  <c r="AK385" i="1"/>
  <c r="AN383" i="1"/>
  <c r="AN384" i="1"/>
  <c r="AH383" i="1"/>
  <c r="Z383" i="1"/>
  <c r="D53" i="11"/>
  <c r="W356" i="1"/>
  <c r="AD356" i="1"/>
  <c r="AE356" i="1"/>
  <c r="W357" i="1"/>
  <c r="AD357" i="1"/>
  <c r="AE357" i="1"/>
  <c r="W358" i="1"/>
  <c r="AD358" i="1"/>
  <c r="AE358" i="1"/>
  <c r="W359" i="1"/>
  <c r="AD359" i="1"/>
  <c r="AE359" i="1"/>
  <c r="AD371" i="1"/>
  <c r="W371" i="1"/>
  <c r="AE371" i="1"/>
  <c r="W360" i="1"/>
  <c r="AD360" i="1"/>
  <c r="AE360" i="1"/>
  <c r="W361" i="1"/>
  <c r="AD361" i="1"/>
  <c r="AE361" i="1"/>
  <c r="W353" i="1"/>
  <c r="AD353" i="1"/>
  <c r="AE353" i="1"/>
  <c r="W354" i="1"/>
  <c r="AD354" i="1"/>
  <c r="AE354" i="1"/>
  <c r="W355" i="1"/>
  <c r="AD355" i="1"/>
  <c r="AE355" i="1"/>
  <c r="W362" i="1"/>
  <c r="AD362" i="1"/>
  <c r="AE362" i="1"/>
  <c r="W363" i="1"/>
  <c r="AD363" i="1"/>
  <c r="AE363" i="1"/>
  <c r="W364" i="1"/>
  <c r="AD364" i="1"/>
  <c r="AE364" i="1"/>
  <c r="W365" i="1"/>
  <c r="AD365" i="1"/>
  <c r="AE365" i="1"/>
  <c r="W366" i="1"/>
  <c r="AD366" i="1"/>
  <c r="AE366" i="1"/>
  <c r="W367" i="1"/>
  <c r="AD367" i="1"/>
  <c r="AE367" i="1"/>
  <c r="W368" i="1"/>
  <c r="AD368" i="1"/>
  <c r="AE368" i="1"/>
  <c r="W369" i="1"/>
  <c r="AD369" i="1"/>
  <c r="AE369" i="1"/>
  <c r="W370" i="1"/>
  <c r="AD370" i="1"/>
  <c r="AE370" i="1"/>
  <c r="W372" i="1"/>
  <c r="AD372" i="1"/>
  <c r="AE372" i="1"/>
  <c r="W373" i="1"/>
  <c r="AD373" i="1"/>
  <c r="AE373" i="1"/>
  <c r="W374" i="1"/>
  <c r="AD374" i="1"/>
  <c r="AE374" i="1"/>
  <c r="W375" i="1"/>
  <c r="AD375" i="1"/>
  <c r="AE375" i="1"/>
  <c r="W376" i="1"/>
  <c r="AD376" i="1"/>
  <c r="AE376" i="1"/>
  <c r="W377" i="1"/>
  <c r="AD377" i="1"/>
  <c r="AE377" i="1"/>
  <c r="W378" i="1"/>
  <c r="AD378" i="1"/>
  <c r="AE378" i="1"/>
  <c r="W379" i="1"/>
  <c r="AD379" i="1"/>
  <c r="AE379" i="1"/>
  <c r="W380" i="1"/>
  <c r="AD380" i="1"/>
  <c r="AE380" i="1"/>
  <c r="W381" i="1"/>
  <c r="AD381" i="1"/>
  <c r="AE381" i="1"/>
  <c r="W382" i="1"/>
  <c r="AD382" i="1"/>
  <c r="AE382" i="1"/>
  <c r="AE383" i="1"/>
  <c r="AD383" i="1"/>
  <c r="AA383" i="1"/>
  <c r="Y383" i="1"/>
  <c r="X383" i="1"/>
  <c r="W383" i="1"/>
  <c r="AG383" i="1"/>
  <c r="AF383" i="1"/>
  <c r="AD297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8" i="1"/>
  <c r="AD299" i="1"/>
  <c r="AD300" i="1"/>
  <c r="AD301" i="1"/>
  <c r="AD302" i="1"/>
  <c r="AD303" i="1"/>
  <c r="AD304" i="1"/>
  <c r="AD305" i="1"/>
  <c r="X343" i="1"/>
  <c r="X345" i="1"/>
  <c r="C19" i="14"/>
  <c r="N26" i="11"/>
  <c r="AI343" i="1"/>
  <c r="AH343" i="1"/>
  <c r="AA343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12" i="1"/>
  <c r="W343" i="1"/>
  <c r="D97" i="5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12" i="1"/>
  <c r="AC35" i="1"/>
  <c r="AC73" i="1"/>
  <c r="AC106" i="1"/>
  <c r="AC150" i="1"/>
  <c r="AC191" i="1"/>
  <c r="AC228" i="1"/>
  <c r="J26" i="11"/>
  <c r="B18" i="10"/>
  <c r="AA305" i="1"/>
  <c r="Y305" i="1"/>
  <c r="X305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5" i="1"/>
  <c r="Z305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5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Z343" i="1"/>
  <c r="AD343" i="1"/>
  <c r="Y343" i="1"/>
  <c r="E18" i="10"/>
  <c r="F18" i="10"/>
  <c r="G18" i="10"/>
  <c r="D89" i="5"/>
  <c r="F17" i="12"/>
  <c r="D4" i="10"/>
  <c r="C18" i="10"/>
  <c r="D17" i="10"/>
  <c r="D3" i="10"/>
  <c r="D5" i="10"/>
  <c r="D6" i="10"/>
  <c r="D7" i="10"/>
  <c r="D8" i="10"/>
  <c r="D9" i="10"/>
  <c r="D10" i="10"/>
  <c r="D12" i="10"/>
  <c r="D13" i="10"/>
  <c r="D14" i="10"/>
  <c r="D15" i="10"/>
  <c r="D16" i="10"/>
  <c r="D2" i="10"/>
  <c r="E55" i="5"/>
  <c r="E50" i="5"/>
  <c r="D56" i="5"/>
  <c r="E56" i="5"/>
  <c r="C18" i="12"/>
  <c r="G24" i="11"/>
  <c r="E24" i="11"/>
  <c r="C24" i="11"/>
  <c r="Z106" i="1"/>
  <c r="AA265" i="1"/>
  <c r="Y265" i="1"/>
  <c r="X265" i="1"/>
  <c r="AD265" i="1"/>
  <c r="W247" i="1"/>
  <c r="AD247" i="1"/>
  <c r="AE247" i="1"/>
  <c r="W248" i="1"/>
  <c r="AD248" i="1"/>
  <c r="W249" i="1"/>
  <c r="AD249" i="1"/>
  <c r="W250" i="1"/>
  <c r="AD250" i="1"/>
  <c r="W251" i="1"/>
  <c r="AD251" i="1"/>
  <c r="AE251" i="1"/>
  <c r="W252" i="1"/>
  <c r="AD252" i="1"/>
  <c r="W253" i="1"/>
  <c r="AD253" i="1"/>
  <c r="W254" i="1"/>
  <c r="AD254" i="1"/>
  <c r="AE254" i="1"/>
  <c r="W255" i="1"/>
  <c r="AD255" i="1"/>
  <c r="W256" i="1"/>
  <c r="AD256" i="1"/>
  <c r="W257" i="1"/>
  <c r="AD257" i="1"/>
  <c r="W258" i="1"/>
  <c r="AD258" i="1"/>
  <c r="AE258" i="1"/>
  <c r="W259" i="1"/>
  <c r="AD259" i="1"/>
  <c r="AE259" i="1"/>
  <c r="W260" i="1"/>
  <c r="AD260" i="1"/>
  <c r="W261" i="1"/>
  <c r="AD261" i="1"/>
  <c r="W262" i="1"/>
  <c r="AD262" i="1"/>
  <c r="AE262" i="1"/>
  <c r="W263" i="1"/>
  <c r="AD263" i="1"/>
  <c r="AE263" i="1"/>
  <c r="W264" i="1"/>
  <c r="AD264" i="1"/>
  <c r="W266" i="1"/>
  <c r="AD266" i="1"/>
  <c r="AE266" i="1"/>
  <c r="AD236" i="1"/>
  <c r="AD237" i="1"/>
  <c r="AD238" i="1"/>
  <c r="AD239" i="1"/>
  <c r="AD240" i="1"/>
  <c r="AD241" i="1"/>
  <c r="AD242" i="1"/>
  <c r="AD243" i="1"/>
  <c r="AD244" i="1"/>
  <c r="AD245" i="1"/>
  <c r="AD246" i="1"/>
  <c r="W236" i="1"/>
  <c r="W237" i="1"/>
  <c r="W238" i="1"/>
  <c r="W239" i="1"/>
  <c r="W240" i="1"/>
  <c r="W241" i="1"/>
  <c r="W242" i="1"/>
  <c r="W243" i="1"/>
  <c r="W244" i="1"/>
  <c r="W245" i="1"/>
  <c r="W246" i="1"/>
  <c r="AD235" i="1"/>
  <c r="W235" i="1"/>
  <c r="AE255" i="1"/>
  <c r="AE250" i="1"/>
  <c r="AE235" i="1"/>
  <c r="AE240" i="1"/>
  <c r="AE236" i="1"/>
  <c r="AE264" i="1"/>
  <c r="AE261" i="1"/>
  <c r="AE256" i="1"/>
  <c r="AE253" i="1"/>
  <c r="AE248" i="1"/>
  <c r="W265" i="1"/>
  <c r="AE265" i="1"/>
  <c r="AE239" i="1"/>
  <c r="AE246" i="1"/>
  <c r="AE260" i="1"/>
  <c r="AE257" i="1"/>
  <c r="AE252" i="1"/>
  <c r="AE249" i="1"/>
  <c r="AE245" i="1"/>
  <c r="AE244" i="1"/>
  <c r="AE243" i="1"/>
  <c r="AE242" i="1"/>
  <c r="AE241" i="1"/>
  <c r="AE238" i="1"/>
  <c r="AE237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W228" i="1"/>
  <c r="AE215" i="1"/>
  <c r="AA74" i="1"/>
  <c r="AB228" i="1"/>
  <c r="AA228" i="1"/>
  <c r="Z228" i="1"/>
  <c r="Y228" i="1"/>
  <c r="X228" i="1"/>
  <c r="AE226" i="1"/>
  <c r="AE218" i="1"/>
  <c r="AE216" i="1"/>
  <c r="AE214" i="1"/>
  <c r="AE210" i="1"/>
  <c r="AE209" i="1"/>
  <c r="AE204" i="1"/>
  <c r="AE202" i="1"/>
  <c r="T157" i="1"/>
  <c r="S157" i="1"/>
  <c r="AA229" i="1"/>
  <c r="AE206" i="1"/>
  <c r="AE227" i="1"/>
  <c r="AE225" i="1"/>
  <c r="AE223" i="1"/>
  <c r="AE222" i="1"/>
  <c r="AE221" i="1"/>
  <c r="AE217" i="1"/>
  <c r="AE220" i="1"/>
  <c r="AE197" i="1"/>
  <c r="AE201" i="1"/>
  <c r="AE205" i="1"/>
  <c r="AE207" i="1"/>
  <c r="AE224" i="1"/>
  <c r="AE213" i="1"/>
  <c r="AE212" i="1"/>
  <c r="AE219" i="1"/>
  <c r="AE208" i="1"/>
  <c r="AE211" i="1"/>
  <c r="AE200" i="1"/>
  <c r="AE203" i="1"/>
  <c r="AE198" i="1"/>
  <c r="AD228" i="1"/>
  <c r="AE199" i="1"/>
  <c r="V157" i="1"/>
  <c r="AB191" i="1"/>
  <c r="AA191" i="1"/>
  <c r="Z191" i="1"/>
  <c r="Y191" i="1"/>
  <c r="X191" i="1"/>
  <c r="AD190" i="1"/>
  <c r="W190" i="1"/>
  <c r="AD189" i="1"/>
  <c r="W189" i="1"/>
  <c r="AD188" i="1"/>
  <c r="W188" i="1"/>
  <c r="AD187" i="1"/>
  <c r="W187" i="1"/>
  <c r="AD186" i="1"/>
  <c r="W186" i="1"/>
  <c r="AD185" i="1"/>
  <c r="W185" i="1"/>
  <c r="AD184" i="1"/>
  <c r="W184" i="1"/>
  <c r="AD183" i="1"/>
  <c r="AD182" i="1"/>
  <c r="W182" i="1"/>
  <c r="AD181" i="1"/>
  <c r="W181" i="1"/>
  <c r="AD180" i="1"/>
  <c r="W180" i="1"/>
  <c r="AD179" i="1"/>
  <c r="W179" i="1"/>
  <c r="AD178" i="1"/>
  <c r="W178" i="1"/>
  <c r="AD177" i="1"/>
  <c r="W177" i="1"/>
  <c r="AD176" i="1"/>
  <c r="W176" i="1"/>
  <c r="AD175" i="1"/>
  <c r="W175" i="1"/>
  <c r="AD174" i="1"/>
  <c r="W174" i="1"/>
  <c r="AD173" i="1"/>
  <c r="W173" i="1"/>
  <c r="AD172" i="1"/>
  <c r="W172" i="1"/>
  <c r="AD171" i="1"/>
  <c r="W171" i="1"/>
  <c r="AD170" i="1"/>
  <c r="W170" i="1"/>
  <c r="AD169" i="1"/>
  <c r="W169" i="1"/>
  <c r="AD168" i="1"/>
  <c r="W168" i="1"/>
  <c r="AD167" i="1"/>
  <c r="W167" i="1"/>
  <c r="AD166" i="1"/>
  <c r="W166" i="1"/>
  <c r="AD165" i="1"/>
  <c r="W165" i="1"/>
  <c r="AD164" i="1"/>
  <c r="W164" i="1"/>
  <c r="AD163" i="1"/>
  <c r="W163" i="1"/>
  <c r="AD162" i="1"/>
  <c r="W162" i="1"/>
  <c r="AD161" i="1"/>
  <c r="W161" i="1"/>
  <c r="AD160" i="1"/>
  <c r="W160" i="1"/>
  <c r="AD11" i="1"/>
  <c r="AD12" i="1"/>
  <c r="AD13" i="1"/>
  <c r="AE13" i="1"/>
  <c r="AD14" i="1"/>
  <c r="X15" i="1"/>
  <c r="AD17" i="1"/>
  <c r="AD18" i="1"/>
  <c r="AK18" i="1"/>
  <c r="AK19" i="1"/>
  <c r="AK20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D19" i="1"/>
  <c r="AD20" i="1"/>
  <c r="W21" i="1"/>
  <c r="W22" i="1"/>
  <c r="AD22" i="1"/>
  <c r="W23" i="1"/>
  <c r="AD23" i="1"/>
  <c r="W24" i="1"/>
  <c r="AD24" i="1"/>
  <c r="W25" i="1"/>
  <c r="AD25" i="1"/>
  <c r="W26" i="1"/>
  <c r="AD26" i="1"/>
  <c r="W27" i="1"/>
  <c r="AD27" i="1"/>
  <c r="W28" i="1"/>
  <c r="X28" i="1"/>
  <c r="AD28" i="1"/>
  <c r="W29" i="1"/>
  <c r="X29" i="1"/>
  <c r="AD29" i="1"/>
  <c r="W30" i="1"/>
  <c r="AD30" i="1"/>
  <c r="W31" i="1"/>
  <c r="AD31" i="1"/>
  <c r="W32" i="1"/>
  <c r="AD32" i="1"/>
  <c r="W33" i="1"/>
  <c r="X33" i="1"/>
  <c r="AD33" i="1"/>
  <c r="W34" i="1"/>
  <c r="X34" i="1"/>
  <c r="AD34" i="1"/>
  <c r="Y35" i="1"/>
  <c r="AA35" i="1"/>
  <c r="W41" i="1"/>
  <c r="AD41" i="1"/>
  <c r="W42" i="1"/>
  <c r="AD42" i="1"/>
  <c r="W43" i="1"/>
  <c r="AD43" i="1"/>
  <c r="W44" i="1"/>
  <c r="AD44" i="1"/>
  <c r="W45" i="1"/>
  <c r="AD45" i="1"/>
  <c r="W46" i="1"/>
  <c r="AD46" i="1"/>
  <c r="W47" i="1"/>
  <c r="AD47" i="1"/>
  <c r="W48" i="1"/>
  <c r="AD48" i="1"/>
  <c r="W49" i="1"/>
  <c r="AD49" i="1"/>
  <c r="W50" i="1"/>
  <c r="AD50" i="1"/>
  <c r="W51" i="1"/>
  <c r="AD51" i="1"/>
  <c r="W52" i="1"/>
  <c r="AD52" i="1"/>
  <c r="W53" i="1"/>
  <c r="AD53" i="1"/>
  <c r="W54" i="1"/>
  <c r="AD54" i="1"/>
  <c r="W55" i="1"/>
  <c r="AD55" i="1"/>
  <c r="W56" i="1"/>
  <c r="AD56" i="1"/>
  <c r="W57" i="1"/>
  <c r="AD57" i="1"/>
  <c r="W58" i="1"/>
  <c r="AD58" i="1"/>
  <c r="W59" i="1"/>
  <c r="AD59" i="1"/>
  <c r="W60" i="1"/>
  <c r="AD60" i="1"/>
  <c r="W61" i="1"/>
  <c r="AD61" i="1"/>
  <c r="W62" i="1"/>
  <c r="AD62" i="1"/>
  <c r="W63" i="1"/>
  <c r="AD63" i="1"/>
  <c r="W64" i="1"/>
  <c r="AD64" i="1"/>
  <c r="W65" i="1"/>
  <c r="AD65" i="1"/>
  <c r="W66" i="1"/>
  <c r="AD66" i="1"/>
  <c r="AD67" i="1"/>
  <c r="AE67" i="1"/>
  <c r="W68" i="1"/>
  <c r="AD68" i="1"/>
  <c r="W69" i="1"/>
  <c r="AD69" i="1"/>
  <c r="W70" i="1"/>
  <c r="AD70" i="1"/>
  <c r="W71" i="1"/>
  <c r="AD71" i="1"/>
  <c r="W72" i="1"/>
  <c r="AD72" i="1"/>
  <c r="X73" i="1"/>
  <c r="Y73" i="1"/>
  <c r="W77" i="1"/>
  <c r="AD77" i="1"/>
  <c r="W78" i="1"/>
  <c r="AD78" i="1"/>
  <c r="W79" i="1"/>
  <c r="AD79" i="1"/>
  <c r="W80" i="1"/>
  <c r="AD80" i="1"/>
  <c r="AD81" i="1"/>
  <c r="AE81" i="1"/>
  <c r="W82" i="1"/>
  <c r="AD82" i="1"/>
  <c r="W83" i="1"/>
  <c r="AD83" i="1"/>
  <c r="W84" i="1"/>
  <c r="AD84" i="1"/>
  <c r="W85" i="1"/>
  <c r="AD85" i="1"/>
  <c r="W86" i="1"/>
  <c r="AD86" i="1"/>
  <c r="W87" i="1"/>
  <c r="AD87" i="1"/>
  <c r="W88" i="1"/>
  <c r="AD88" i="1"/>
  <c r="W89" i="1"/>
  <c r="AD89" i="1"/>
  <c r="W90" i="1"/>
  <c r="AD90" i="1"/>
  <c r="W91" i="1"/>
  <c r="AD91" i="1"/>
  <c r="W92" i="1"/>
  <c r="AD92" i="1"/>
  <c r="W93" i="1"/>
  <c r="AD93" i="1"/>
  <c r="W94" i="1"/>
  <c r="AD94" i="1"/>
  <c r="W95" i="1"/>
  <c r="AD95" i="1"/>
  <c r="W96" i="1"/>
  <c r="AD96" i="1"/>
  <c r="W97" i="1"/>
  <c r="AD97" i="1"/>
  <c r="W98" i="1"/>
  <c r="AD98" i="1"/>
  <c r="W99" i="1"/>
  <c r="AD99" i="1"/>
  <c r="W100" i="1"/>
  <c r="AD100" i="1"/>
  <c r="AG100" i="1"/>
  <c r="W101" i="1"/>
  <c r="AD101" i="1"/>
  <c r="W102" i="1"/>
  <c r="AD102" i="1"/>
  <c r="W103" i="1"/>
  <c r="AD103" i="1"/>
  <c r="W104" i="1"/>
  <c r="AD104" i="1"/>
  <c r="W105" i="1"/>
  <c r="AD105" i="1"/>
  <c r="X106" i="1"/>
  <c r="Y106" i="1"/>
  <c r="AA106" i="1"/>
  <c r="W119" i="1"/>
  <c r="AD119" i="1"/>
  <c r="W120" i="1"/>
  <c r="AD120" i="1"/>
  <c r="W121" i="1"/>
  <c r="AD121" i="1"/>
  <c r="W122" i="1"/>
  <c r="AD122" i="1"/>
  <c r="W123" i="1"/>
  <c r="AD123" i="1"/>
  <c r="W124" i="1"/>
  <c r="AD124" i="1"/>
  <c r="AE124" i="1"/>
  <c r="W125" i="1"/>
  <c r="AD125" i="1"/>
  <c r="W126" i="1"/>
  <c r="AD126" i="1"/>
  <c r="W127" i="1"/>
  <c r="AD127" i="1"/>
  <c r="W128" i="1"/>
  <c r="AD128" i="1"/>
  <c r="W129" i="1"/>
  <c r="AD129" i="1"/>
  <c r="W130" i="1"/>
  <c r="AD130" i="1"/>
  <c r="W131" i="1"/>
  <c r="AD131" i="1"/>
  <c r="W132" i="1"/>
  <c r="AD132" i="1"/>
  <c r="W133" i="1"/>
  <c r="AD133" i="1"/>
  <c r="W134" i="1"/>
  <c r="AD134" i="1"/>
  <c r="W135" i="1"/>
  <c r="AD135" i="1"/>
  <c r="AE135" i="1"/>
  <c r="W136" i="1"/>
  <c r="AD136" i="1"/>
  <c r="W137" i="1"/>
  <c r="AD137" i="1"/>
  <c r="W138" i="1"/>
  <c r="AD138" i="1"/>
  <c r="W139" i="1"/>
  <c r="AD139" i="1"/>
  <c r="W140" i="1"/>
  <c r="AD140" i="1"/>
  <c r="W141" i="1"/>
  <c r="AD141" i="1"/>
  <c r="W142" i="1"/>
  <c r="AD142" i="1"/>
  <c r="W143" i="1"/>
  <c r="AD143" i="1"/>
  <c r="W144" i="1"/>
  <c r="AD144" i="1"/>
  <c r="W145" i="1"/>
  <c r="AD145" i="1"/>
  <c r="W146" i="1"/>
  <c r="AD146" i="1"/>
  <c r="W147" i="1"/>
  <c r="AD147" i="1"/>
  <c r="W148" i="1"/>
  <c r="AD148" i="1"/>
  <c r="W149" i="1"/>
  <c r="AD149" i="1"/>
  <c r="X150" i="1"/>
  <c r="Y150" i="1"/>
  <c r="W156" i="1"/>
  <c r="W157" i="1"/>
  <c r="Z150" i="1"/>
  <c r="AA150" i="1"/>
  <c r="AB150" i="1"/>
  <c r="AE228" i="1"/>
  <c r="AE143" i="1"/>
  <c r="AE184" i="1"/>
  <c r="AE186" i="1"/>
  <c r="AE188" i="1"/>
  <c r="AE190" i="1"/>
  <c r="AE59" i="1"/>
  <c r="AE132" i="1"/>
  <c r="AE99" i="1"/>
  <c r="AE91" i="1"/>
  <c r="AE43" i="1"/>
  <c r="AE148" i="1"/>
  <c r="AE127" i="1"/>
  <c r="AE88" i="1"/>
  <c r="AE80" i="1"/>
  <c r="AE52" i="1"/>
  <c r="AE178" i="1"/>
  <c r="AE180" i="1"/>
  <c r="AE182" i="1"/>
  <c r="AE140" i="1"/>
  <c r="AE119" i="1"/>
  <c r="AD106" i="1"/>
  <c r="AE44" i="1"/>
  <c r="AE94" i="1"/>
  <c r="AE92" i="1"/>
  <c r="AE87" i="1"/>
  <c r="AE83" i="1"/>
  <c r="AE60" i="1"/>
  <c r="AE51" i="1"/>
  <c r="AE164" i="1"/>
  <c r="AE161" i="1"/>
  <c r="AE165" i="1"/>
  <c r="AE169" i="1"/>
  <c r="AE173" i="1"/>
  <c r="AE177" i="1"/>
  <c r="AE147" i="1"/>
  <c r="AE136" i="1"/>
  <c r="AE131" i="1"/>
  <c r="AE120" i="1"/>
  <c r="AE104" i="1"/>
  <c r="AE95" i="1"/>
  <c r="AE71" i="1"/>
  <c r="AE63" i="1"/>
  <c r="AE61" i="1"/>
  <c r="AE58" i="1"/>
  <c r="AE56" i="1"/>
  <c r="AE47" i="1"/>
  <c r="AE45" i="1"/>
  <c r="AE42" i="1"/>
  <c r="AE176" i="1"/>
  <c r="AE84" i="1"/>
  <c r="AE79" i="1"/>
  <c r="AE77" i="1"/>
  <c r="AD15" i="1"/>
  <c r="AE144" i="1"/>
  <c r="AE139" i="1"/>
  <c r="AE128" i="1"/>
  <c r="AE123" i="1"/>
  <c r="AE103" i="1"/>
  <c r="AE101" i="1"/>
  <c r="AE98" i="1"/>
  <c r="AE70" i="1"/>
  <c r="AE68" i="1"/>
  <c r="AE66" i="1"/>
  <c r="AE64" i="1"/>
  <c r="AE55" i="1"/>
  <c r="AE53" i="1"/>
  <c r="AE50" i="1"/>
  <c r="AE48" i="1"/>
  <c r="W35" i="1"/>
  <c r="Q35" i="1"/>
  <c r="AE160" i="1"/>
  <c r="AE162" i="1"/>
  <c r="AE187" i="1"/>
  <c r="AE145" i="1"/>
  <c r="AE142" i="1"/>
  <c r="AE137" i="1"/>
  <c r="AE134" i="1"/>
  <c r="AE129" i="1"/>
  <c r="AE126" i="1"/>
  <c r="AE121" i="1"/>
  <c r="AE96" i="1"/>
  <c r="AE90" i="1"/>
  <c r="AE85" i="1"/>
  <c r="AE82" i="1"/>
  <c r="X35" i="1"/>
  <c r="AD191" i="1"/>
  <c r="AE105" i="1"/>
  <c r="AE102" i="1"/>
  <c r="AE78" i="1"/>
  <c r="AE72" i="1"/>
  <c r="AE69" i="1"/>
  <c r="AE65" i="1"/>
  <c r="AE62" i="1"/>
  <c r="AE57" i="1"/>
  <c r="AE54" i="1"/>
  <c r="AE49" i="1"/>
  <c r="AE46" i="1"/>
  <c r="AE41" i="1"/>
  <c r="AE171" i="1"/>
  <c r="AE149" i="1"/>
  <c r="AE146" i="1"/>
  <c r="AE141" i="1"/>
  <c r="AE138" i="1"/>
  <c r="AE133" i="1"/>
  <c r="AE130" i="1"/>
  <c r="AE125" i="1"/>
  <c r="AE122" i="1"/>
  <c r="AE100" i="1"/>
  <c r="AE97" i="1"/>
  <c r="AE89" i="1"/>
  <c r="AE86" i="1"/>
  <c r="AD73" i="1"/>
  <c r="AE166" i="1"/>
  <c r="AE168" i="1"/>
  <c r="AE170" i="1"/>
  <c r="AE172" i="1"/>
  <c r="AE174" i="1"/>
  <c r="AE181" i="1"/>
  <c r="AE185" i="1"/>
  <c r="AE189" i="1"/>
  <c r="AE175" i="1"/>
  <c r="W191" i="1"/>
  <c r="AE163" i="1"/>
  <c r="AE179" i="1"/>
  <c r="AE167" i="1"/>
  <c r="AE183" i="1"/>
  <c r="AD35" i="1"/>
  <c r="W150" i="1"/>
  <c r="W106" i="1"/>
  <c r="W73" i="1"/>
  <c r="S12" i="9"/>
  <c r="S7" i="9"/>
  <c r="T7" i="9"/>
  <c r="U7" i="9"/>
  <c r="V7" i="9"/>
  <c r="X7" i="9"/>
  <c r="Y5" i="9"/>
  <c r="Z5" i="9"/>
  <c r="Y6" i="9"/>
  <c r="Z6" i="9"/>
  <c r="Y3" i="9"/>
  <c r="Z3" i="9"/>
  <c r="Y4" i="9"/>
  <c r="Z4" i="9"/>
  <c r="R7" i="9"/>
  <c r="AE106" i="1"/>
  <c r="AE191" i="1"/>
  <c r="AE73" i="1"/>
  <c r="N7" i="9"/>
  <c r="M7" i="9"/>
  <c r="D34" i="9"/>
  <c r="G22" i="9"/>
  <c r="J12" i="9"/>
  <c r="O7" i="9"/>
  <c r="O9" i="9"/>
  <c r="C56" i="5"/>
  <c r="G17" i="3"/>
  <c r="F27" i="2"/>
  <c r="L27" i="2"/>
  <c r="J27" i="2"/>
  <c r="H27" i="2"/>
  <c r="D27" i="2"/>
  <c r="B28" i="2"/>
  <c r="AD150" i="1"/>
  <c r="AE150" i="1"/>
  <c r="E25" i="11"/>
  <c r="D11" i="10"/>
  <c r="D18" i="10"/>
  <c r="Z7" i="9"/>
  <c r="Y7" i="9"/>
  <c r="B19" i="10"/>
  <c r="AD49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tc={A0493A78-D9E7-4B4D-874E-849EE5322404}</author>
    <author>tc={B737B9E0-6A76-084A-82ED-C42213FB2E3E}</author>
    <author>tc={89E432CD-0088-8543-9F63-B2C5ABE59D74}</author>
    <author>tc={D307CC54-9638-2845-AD20-71A1F11AC6BB}</author>
    <author>tc={5F694DE7-7655-F946-8C27-E5B3CA8E53EA}</author>
    <author>tc={23789DD6-7701-4D45-BB8E-3798A6918EB4}</author>
    <author>tc={230C165D-E324-F449-91E2-D541BECF9466}</author>
    <author>tc={11FEDB0F-E181-EF4C-90E4-BD829CB841DC}</author>
    <author>tc={664A0E81-AC37-3F4C-9922-A9D7331F3861}</author>
    <author>tc={EE997B38-3111-FD4A-8229-5B23566B97A7}</author>
    <author>tc={2D2F2582-3F8B-E745-AAB6-2FBF3B3BA1A6}</author>
    <author>tc={F20B96B2-03ED-A640-A9D8-36E7F06E5976}</author>
    <author>tc={2FE96DC3-669D-ED48-86F9-D5C38715C96A}</author>
    <author>tc={0E3E3547-1878-1F4A-9EC4-4B73CCAABE56}</author>
    <author>tc={47BA1D2A-FD36-F546-AFD7-BAF321D12215}</author>
    <author>tc={409BD90E-7667-1E4A-9613-49A1EC6A0736}</author>
    <author>tc={53EE5E6B-6C94-F64A-9657-63E9044E3C96}</author>
    <author>tc={1E6BBC2F-7F28-834F-BE27-A49E91673CD1}</author>
    <author>tc={626617F8-6BBC-7749-826F-636DE7542DB5}</author>
    <author>tc={65540B31-DFBC-834F-BD4B-A78C7688123E}</author>
    <author>tc={FC9C08D3-BA33-AC4E-B83A-B243FA0CAFE2}</author>
    <author>tc={4CAE9F9F-D2CF-A640-8CE2-95D8394C1552}</author>
    <author>tc={831670D9-477C-B24F-8EBF-19673B1EAF27}</author>
    <author>tc={95327C55-1C13-E44F-B90B-CE44AF6DEF47}</author>
    <author>tc={868032FD-DC4D-424B-9E61-0D584246A833}</author>
    <author>tc={260C1275-9444-7041-9271-BC8502696326}</author>
    <author>tc={BF538707-F1BB-E348-8C28-8089E5757A6B}</author>
    <author>tc={B71B12F9-34B3-2444-9408-18AD315433AC}</author>
    <author>tc={87A1983D-D1A6-9B44-A3E4-FADA453FC5BE}</author>
    <author>tc={8D205B61-28C8-6042-825F-9FAE7CAED883}</author>
    <author>tc={7B83DDBF-8BCB-724A-BE5A-F7DF0319FC67}</author>
  </authors>
  <commentList>
    <comment ref="AE29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pending amount </t>
        </r>
      </text>
    </comment>
    <comment ref="AE293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pending amount </t>
        </r>
      </text>
    </comment>
    <comment ref="AE294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paaani ka</t>
        </r>
      </text>
    </comment>
    <comment ref="AE298" authorId="1" shapeId="0" xr:uid="{A0493A78-D9E7-4B4D-874E-849EE532240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pending amount </t>
      </text>
    </comment>
    <comment ref="Z314" authorId="2" shapeId="0" xr:uid="{B737B9E0-6A76-084A-82ED-C42213FB2E3E}">
      <text>
        <t>[Threaded comment]
Your version of Excel allows you to read this threaded comment; however, any edits to it will get removed if the file is opened in a newer version of Excel. Learn more: https://go.microsoft.com/fwlink/?linkid=870924
Comment:
    31/7 to 03/8</t>
      </text>
    </comment>
    <comment ref="Z318" authorId="3" shapeId="0" xr:uid="{89E432CD-0088-8543-9F63-B2C5ABE59D74}">
      <text>
        <t>[Threaded comment]
Your version of Excel allows you to read this threaded comment; however, any edits to it will get removed if the file is opened in a newer version of Excel. Learn more: https://go.microsoft.com/fwlink/?linkid=870924
Comment:
    04/08 to 06/08</t>
      </text>
    </comment>
    <comment ref="Z319" authorId="4" shapeId="0" xr:uid="{D307CC54-9638-2845-AD20-71A1F11AC6B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10000 of advance and 1800 from daily cash collection </t>
      </text>
    </comment>
    <comment ref="Z321" authorId="5" shapeId="0" xr:uid="{5F694DE7-7655-F946-8C27-E5B3CA8E53E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by prakash </t>
      </text>
    </comment>
    <comment ref="AE329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pending amount </t>
        </r>
      </text>
    </comment>
    <comment ref="AE331" authorId="0" shapeId="0" xr:uid="{00000000-0006-0000-0000-000005000000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pending amount </t>
        </r>
      </text>
    </comment>
    <comment ref="AE332" authorId="0" shapeId="0" xr:uid="{00000000-0006-0000-0000-000006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paaani ka</t>
        </r>
      </text>
    </comment>
    <comment ref="Z333" authorId="6" shapeId="0" xr:uid="{23789DD6-7701-4D45-BB8E-3798A6918EB4}">
      <text>
        <t>[Threaded comment]
Your version of Excel allows you to read this threaded comment; however, any edits to it will get removed if the file is opened in a newer version of Excel. Learn more: https://go.microsoft.com/fwlink/?linkid=870924
Comment:
    500 cash javedji ko dia, unhone phone pay kia...</t>
      </text>
    </comment>
    <comment ref="Z355" authorId="7" shapeId="0" xr:uid="{230C165D-E324-F449-91E2-D541BECF9466}">
      <text>
        <t>[Threaded comment]
Your version of Excel allows you to read this threaded comment; however, any edits to it will get removed if the file is opened in a newer version of Excel. Learn more: https://go.microsoft.com/fwlink/?linkid=870924
Comment:
    31/7 to 03/8</t>
      </text>
    </comment>
    <comment ref="Z359" authorId="8" shapeId="0" xr:uid="{11FEDB0F-E181-EF4C-90E4-BD829CB841DC}">
      <text>
        <t>[Threaded comment]
Your version of Excel allows you to read this threaded comment; however, any edits to it will get removed if the file is opened in a newer version of Excel. Learn more: https://go.microsoft.com/fwlink/?linkid=870924
Comment:
    04/08 to 06/08</t>
      </text>
    </comment>
    <comment ref="Z360" authorId="9" shapeId="0" xr:uid="{664A0E81-AC37-3F4C-9922-A9D7331F386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10000 of advance and 1800 from daily cash collection </t>
      </text>
    </comment>
    <comment ref="Z362" authorId="10" shapeId="0" xr:uid="{EE997B38-3111-FD4A-8229-5B23566B97A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by prakash </t>
      </text>
    </comment>
    <comment ref="AE370" authorId="0" shapeId="0" xr:uid="{DEB1FB92-ECA4-444F-A0B2-A01B659F691D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pending amount </t>
        </r>
      </text>
    </comment>
    <comment ref="AE372" authorId="0" shapeId="0" xr:uid="{35C4F9F2-1AA5-4B41-962E-37C1AC9F5201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pending amount </t>
        </r>
      </text>
    </comment>
    <comment ref="AE373" authorId="0" shapeId="0" xr:uid="{C50B6FE5-5119-A44D-8EAC-F84D017E014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paaani ka</t>
        </r>
      </text>
    </comment>
    <comment ref="Z374" authorId="11" shapeId="0" xr:uid="{2D2F2582-3F8B-E745-AAB6-2FBF3B3BA1A6}">
      <text>
        <t>[Threaded comment]
Your version of Excel allows you to read this threaded comment; however, any edits to it will get removed if the file is opened in a newer version of Excel. Learn more: https://go.microsoft.com/fwlink/?linkid=870924
Comment:
    500 cash javedji ko dia, unhone phone pay kia...</t>
      </text>
    </comment>
    <comment ref="Z392" authorId="12" shapeId="0" xr:uid="{F20B96B2-03ED-A640-A9D8-36E7F06E5976}">
      <text>
        <t>[Threaded comment]
Your version of Excel allows you to read this threaded comment; however, any edits to it will get removed if the file is opened in a newer version of Excel. Learn more: https://go.microsoft.com/fwlink/?linkid=870924
Comment:
    31/7 to 03/8</t>
      </text>
    </comment>
    <comment ref="Z396" authorId="13" shapeId="0" xr:uid="{2FE96DC3-669D-ED48-86F9-D5C38715C96A}">
      <text>
        <t>[Threaded comment]
Your version of Excel allows you to read this threaded comment; however, any edits to it will get removed if the file is opened in a newer version of Excel. Learn more: https://go.microsoft.com/fwlink/?linkid=870924
Comment:
    04/08 to 06/08</t>
      </text>
    </comment>
    <comment ref="Z397" authorId="14" shapeId="0" xr:uid="{0E3E3547-1878-1F4A-9EC4-4B73CCAABE5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10000 of advance and 1800 from daily cash collection </t>
      </text>
    </comment>
    <comment ref="Z399" authorId="15" shapeId="0" xr:uid="{47BA1D2A-FD36-F546-AFD7-BAF321D1221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by prakash </t>
      </text>
    </comment>
    <comment ref="AE407" authorId="0" shapeId="0" xr:uid="{DFBD8CC2-CB24-D746-BF7E-4F919B139F6B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pending amount </t>
        </r>
      </text>
    </comment>
    <comment ref="AE409" authorId="0" shapeId="0" xr:uid="{5D0F3F90-AD84-4E4C-B0CB-B28DB279167D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pending amount </t>
        </r>
      </text>
    </comment>
    <comment ref="AE410" authorId="0" shapeId="0" xr:uid="{4B3D2B43-313E-004D-A869-6C3D803EF0B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paaani ka</t>
        </r>
      </text>
    </comment>
    <comment ref="Z411" authorId="16" shapeId="0" xr:uid="{409BD90E-7667-1E4A-9613-49A1EC6A0736}">
      <text>
        <t>[Threaded comment]
Your version of Excel allows you to read this threaded comment; however, any edits to it will get removed if the file is opened in a newer version of Excel. Learn more: https://go.microsoft.com/fwlink/?linkid=870924
Comment:
    500 cash javedji ko dia, unhone phone pay kia...</t>
      </text>
    </comment>
    <comment ref="Z428" authorId="17" shapeId="0" xr:uid="{53EE5E6B-6C94-F64A-9657-63E9044E3C96}">
      <text>
        <t>[Threaded comment]
Your version of Excel allows you to read this threaded comment; however, any edits to it will get removed if the file is opened in a newer version of Excel. Learn more: https://go.microsoft.com/fwlink/?linkid=870924
Comment:
    31/7 to 03/8</t>
      </text>
    </comment>
    <comment ref="Z432" authorId="18" shapeId="0" xr:uid="{1E6BBC2F-7F28-834F-BE27-A49E91673CD1}">
      <text>
        <t>[Threaded comment]
Your version of Excel allows you to read this threaded comment; however, any edits to it will get removed if the file is opened in a newer version of Excel. Learn more: https://go.microsoft.com/fwlink/?linkid=870924
Comment:
    04/08 to 06/08</t>
      </text>
    </comment>
    <comment ref="Z433" authorId="19" shapeId="0" xr:uid="{626617F8-6BBC-7749-826F-636DE7542DB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10000 of advance and 1800 from daily cash collection </t>
      </text>
    </comment>
    <comment ref="Z435" authorId="20" shapeId="0" xr:uid="{65540B31-DFBC-834F-BD4B-A78C7688123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by prakash </t>
      </text>
    </comment>
    <comment ref="AE443" authorId="0" shapeId="0" xr:uid="{9A001779-C01C-C141-8138-B9581D31909A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pending amount </t>
        </r>
      </text>
    </comment>
    <comment ref="AE445" authorId="0" shapeId="0" xr:uid="{479923BB-9CE1-4842-8EBA-555F65047B17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pending amount </t>
        </r>
      </text>
    </comment>
    <comment ref="AE446" authorId="0" shapeId="0" xr:uid="{96CEEB98-CE48-F34C-A39F-9F4CC726C3A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paaani ka</t>
        </r>
      </text>
    </comment>
    <comment ref="Z447" authorId="21" shapeId="0" xr:uid="{FC9C08D3-BA33-AC4E-B83A-B243FA0CAFE2}">
      <text>
        <t>[Threaded comment]
Your version of Excel allows you to read this threaded comment; however, any edits to it will get removed if the file is opened in a newer version of Excel. Learn more: https://go.microsoft.com/fwlink/?linkid=870924
Comment:
    500 cash javedji ko dia, unhone phone pay kia...</t>
      </text>
    </comment>
    <comment ref="Z466" authorId="22" shapeId="0" xr:uid="{4CAE9F9F-D2CF-A640-8CE2-95D8394C1552}">
      <text>
        <t>[Threaded comment]
Your version of Excel allows you to read this threaded comment; however, any edits to it will get removed if the file is opened in a newer version of Excel. Learn more: https://go.microsoft.com/fwlink/?linkid=870924
Comment:
    31/7 to 03/8</t>
      </text>
    </comment>
    <comment ref="Z470" authorId="23" shapeId="0" xr:uid="{831670D9-477C-B24F-8EBF-19673B1EAF27}">
      <text>
        <t>[Threaded comment]
Your version of Excel allows you to read this threaded comment; however, any edits to it will get removed if the file is opened in a newer version of Excel. Learn more: https://go.microsoft.com/fwlink/?linkid=870924
Comment:
    04/08 to 06/08</t>
      </text>
    </comment>
    <comment ref="Z471" authorId="24" shapeId="0" xr:uid="{95327C55-1C13-E44F-B90B-CE44AF6DEF4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10000 of advance and 1800 from daily cash collection </t>
      </text>
    </comment>
    <comment ref="Z473" authorId="25" shapeId="0" xr:uid="{868032FD-DC4D-424B-9E61-0D584246A83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by prakash </t>
      </text>
    </comment>
    <comment ref="AE481" authorId="0" shapeId="0" xr:uid="{69969BD5-04C9-5F43-96FF-85BDA836436F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pending amount </t>
        </r>
      </text>
    </comment>
    <comment ref="AE483" authorId="0" shapeId="0" xr:uid="{42CFEB48-DB15-7140-A5C0-A5A372502F60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pending amount </t>
        </r>
      </text>
    </comment>
    <comment ref="AE484" authorId="0" shapeId="0" xr:uid="{794D4A4B-8335-1843-A011-BDE675650FAD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paaani ka</t>
        </r>
      </text>
    </comment>
    <comment ref="Z485" authorId="26" shapeId="0" xr:uid="{260C1275-9444-7041-9271-BC8502696326}">
      <text>
        <t>[Threaded comment]
Your version of Excel allows you to read this threaded comment; however, any edits to it will get removed if the file is opened in a newer version of Excel. Learn more: https://go.microsoft.com/fwlink/?linkid=870924
Comment:
    500 cash javedji ko dia, unhone phone pay kia...</t>
      </text>
    </comment>
    <comment ref="Z504" authorId="27" shapeId="0" xr:uid="{BF538707-F1BB-E348-8C28-8089E5757A6B}">
      <text>
        <t>[Threaded comment]
Your version of Excel allows you to read this threaded comment; however, any edits to it will get removed if the file is opened in a newer version of Excel. Learn more: https://go.microsoft.com/fwlink/?linkid=870924
Comment:
    31/7 to 03/8</t>
      </text>
    </comment>
    <comment ref="Z508" authorId="28" shapeId="0" xr:uid="{B71B12F9-34B3-2444-9408-18AD315433AC}">
      <text>
        <t>[Threaded comment]
Your version of Excel allows you to read this threaded comment; however, any edits to it will get removed if the file is opened in a newer version of Excel. Learn more: https://go.microsoft.com/fwlink/?linkid=870924
Comment:
    04/08 to 06/08</t>
      </text>
    </comment>
    <comment ref="Z509" authorId="29" shapeId="0" xr:uid="{87A1983D-D1A6-9B44-A3E4-FADA453FC5B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10000 of advance and 1800 from daily cash collection </t>
      </text>
    </comment>
    <comment ref="Z511" authorId="30" shapeId="0" xr:uid="{8D205B61-28C8-6042-825F-9FAE7CAED88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by prakash </t>
      </text>
    </comment>
    <comment ref="AE519" authorId="0" shapeId="0" xr:uid="{2D28F8E6-F673-354F-A0C1-46CDE3BFBD67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pending amount </t>
        </r>
      </text>
    </comment>
    <comment ref="AE521" authorId="0" shapeId="0" xr:uid="{795CF156-833E-8442-BBBA-229F236B9D84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pending amount </t>
        </r>
      </text>
    </comment>
    <comment ref="AE522" authorId="0" shapeId="0" xr:uid="{18B902F0-8091-C243-9940-71F2AB07C8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paaani ka</t>
        </r>
      </text>
    </comment>
    <comment ref="Z523" authorId="31" shapeId="0" xr:uid="{7B83DDBF-8BCB-724A-BE5A-F7DF0319FC67}">
      <text>
        <t>[Threaded comment]
Your version of Excel allows you to read this threaded comment; however, any edits to it will get removed if the file is opened in a newer version of Excel. Learn more: https://go.microsoft.com/fwlink/?linkid=870924
Comment:
    500 cash javedji ko dia, unhone phone pay kia...</t>
      </text>
    </comment>
  </commentList>
</comments>
</file>

<file path=xl/sharedStrings.xml><?xml version="1.0" encoding="utf-8"?>
<sst xmlns="http://schemas.openxmlformats.org/spreadsheetml/2006/main" count="1018" uniqueCount="388">
  <si>
    <t>DATE</t>
  </si>
  <si>
    <t>6.00-7.00</t>
  </si>
  <si>
    <t>7.00-8.00</t>
  </si>
  <si>
    <t>8.00-9.00</t>
  </si>
  <si>
    <t>9.00-10.00</t>
  </si>
  <si>
    <t>10.00-11.00</t>
  </si>
  <si>
    <t>11.00-12.00</t>
  </si>
  <si>
    <t>12.00-1.00</t>
  </si>
  <si>
    <t>1.00-2.00</t>
  </si>
  <si>
    <t>2.00-3.00</t>
  </si>
  <si>
    <t>3.00-4.00</t>
  </si>
  <si>
    <t>4.00-5.00</t>
  </si>
  <si>
    <t>5.00-6.00</t>
  </si>
  <si>
    <t>2.00-3.00-3-4</t>
  </si>
  <si>
    <t>TOTAL</t>
  </si>
  <si>
    <t>PHON PAY</t>
  </si>
  <si>
    <t>ANURAG CASH</t>
  </si>
  <si>
    <t>deposit</t>
  </si>
  <si>
    <t>ONLINE KM</t>
  </si>
  <si>
    <t>EXP</t>
  </si>
  <si>
    <t xml:space="preserve">Difference </t>
  </si>
  <si>
    <t>Canteen</t>
  </si>
  <si>
    <t xml:space="preserve">Canteen cash </t>
  </si>
  <si>
    <t xml:space="preserve">Canteen deposit </t>
  </si>
  <si>
    <t>SLOTE DAY</t>
  </si>
  <si>
    <t>SLOTE NIGHT</t>
  </si>
  <si>
    <t>AN CASH</t>
  </si>
  <si>
    <t xml:space="preserve"> </t>
  </si>
  <si>
    <t>VIJAY</t>
  </si>
  <si>
    <t>AARIF BHAI</t>
  </si>
  <si>
    <t>JAVED</t>
  </si>
  <si>
    <t>ANURAG</t>
  </si>
  <si>
    <t>G PAY</t>
  </si>
  <si>
    <t>ONLINE</t>
  </si>
  <si>
    <t xml:space="preserve">ANURAG </t>
  </si>
  <si>
    <t>PARTICULAR</t>
  </si>
  <si>
    <t>DEBIT</t>
  </si>
  <si>
    <t>CREDIT</t>
  </si>
  <si>
    <t>BALANCE</t>
  </si>
  <si>
    <t>OPNING BALANCE</t>
  </si>
  <si>
    <t>A</t>
  </si>
  <si>
    <t>old kunal</t>
  </si>
  <si>
    <t>AN POLICE 500</t>
  </si>
  <si>
    <t>THE PLAY TIME- JAN 2023</t>
  </si>
  <si>
    <t>THE PLAY TIME- FEB 2023</t>
  </si>
  <si>
    <t>total</t>
  </si>
  <si>
    <t>ANU C DEPO</t>
  </si>
  <si>
    <t>KM C DEPO</t>
  </si>
  <si>
    <t>KARKAR</t>
  </si>
  <si>
    <t>bank</t>
  </si>
  <si>
    <t>THE PLAY TIME- March 2023</t>
  </si>
  <si>
    <t>kunal</t>
  </si>
  <si>
    <t>THE PLAY TIME-APRIL 2023</t>
  </si>
  <si>
    <t>THE PLAY TIME-MAY 2023</t>
  </si>
  <si>
    <t>THE PLAY TIME-JUNE 2023</t>
  </si>
  <si>
    <t>THE PLAY TIME-JULY 2023</t>
  </si>
  <si>
    <t>THE PLAY TIME-AUGUST 2023</t>
  </si>
  <si>
    <t>day hour</t>
  </si>
  <si>
    <t xml:space="preserve"> night hour</t>
  </si>
  <si>
    <t xml:space="preserve">Tuesday </t>
  </si>
  <si>
    <t>Wednesday</t>
  </si>
  <si>
    <t>Thursday</t>
  </si>
  <si>
    <t>Friday</t>
  </si>
  <si>
    <t>Saturday</t>
  </si>
  <si>
    <t>Sunday</t>
  </si>
  <si>
    <t>Monday</t>
  </si>
  <si>
    <t>Tuesday</t>
  </si>
  <si>
    <t>payment done of 1 3 8 10 by kunal sir</t>
  </si>
  <si>
    <t>sat sun</t>
  </si>
  <si>
    <t>90hr</t>
  </si>
  <si>
    <t>mon fri</t>
  </si>
  <si>
    <t>120hr</t>
  </si>
  <si>
    <t xml:space="preserve">total </t>
  </si>
  <si>
    <t xml:space="preserve">total phone pay </t>
  </si>
  <si>
    <t>THE PLAYTIME -SEPTEMBER 2023</t>
  </si>
  <si>
    <t>canteen online</t>
  </si>
  <si>
    <t>canteen cash</t>
  </si>
  <si>
    <t xml:space="preserve">canteen deposit </t>
  </si>
  <si>
    <t>Fri</t>
  </si>
  <si>
    <t>Sat</t>
  </si>
  <si>
    <t>Sun</t>
  </si>
  <si>
    <t>3</t>
  </si>
  <si>
    <t>Mon</t>
  </si>
  <si>
    <t>Tue</t>
  </si>
  <si>
    <t>Wed</t>
  </si>
  <si>
    <t>Thu</t>
  </si>
  <si>
    <t>25</t>
  </si>
  <si>
    <t>THE PLAYTIME -FEBRUARY 2024</t>
  </si>
  <si>
    <t xml:space="preserve"> CASH</t>
  </si>
  <si>
    <t xml:space="preserve"> DEPOSIT</t>
  </si>
  <si>
    <t>)</t>
  </si>
  <si>
    <t>THE PLAYTIME -MARCH 2024</t>
  </si>
  <si>
    <t>THE PLAYTIME -APRIL 2024</t>
  </si>
  <si>
    <t>MONTH</t>
  </si>
  <si>
    <t>INCOME</t>
  </si>
  <si>
    <t>exp</t>
  </si>
  <si>
    <t>profit</t>
  </si>
  <si>
    <t>PRAKASH</t>
  </si>
  <si>
    <t>OCT</t>
  </si>
  <si>
    <t>NOV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</si>
  <si>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</si>
  <si>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</si>
  <si>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</si>
  <si>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</si>
  <si>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</si>
  <si>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</si>
  <si>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</si>
  <si>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</si>
  <si>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</t>
  </si>
  <si>
    <t>SEP</t>
  </si>
  <si>
    <t xml:space="preserve">February </t>
  </si>
  <si>
    <t>anurag cash deposit</t>
  </si>
  <si>
    <t>JULY EXPENSES(From cash)</t>
  </si>
  <si>
    <t>AUGUST EXPENSES(From cash)</t>
  </si>
  <si>
    <t>month</t>
  </si>
  <si>
    <t>cash received</t>
  </si>
  <si>
    <t>reason</t>
  </si>
  <si>
    <t>expense</t>
  </si>
  <si>
    <t>REASON</t>
  </si>
  <si>
    <t>AMOUNT</t>
  </si>
  <si>
    <t>date</t>
  </si>
  <si>
    <t>march</t>
  </si>
  <si>
    <t>harpic</t>
  </si>
  <si>
    <t>bamboo (400pcs)</t>
  </si>
  <si>
    <t>reacharge  arif</t>
  </si>
  <si>
    <t>cash return</t>
  </si>
  <si>
    <t>bamboo(200pcs)</t>
  </si>
  <si>
    <t>police</t>
  </si>
  <si>
    <t>STUMP</t>
  </si>
  <si>
    <t>mubarak labour</t>
  </si>
  <si>
    <t>labour</t>
  </si>
  <si>
    <t xml:space="preserve">canteen </t>
  </si>
  <si>
    <t xml:space="preserve">wifi recharge </t>
  </si>
  <si>
    <t xml:space="preserve">wielding </t>
  </si>
  <si>
    <t>tape</t>
  </si>
  <si>
    <t>april</t>
  </si>
  <si>
    <t>WIELDING MACHINE</t>
  </si>
  <si>
    <t>satendra</t>
  </si>
  <si>
    <t xml:space="preserve">javed </t>
  </si>
  <si>
    <t>expenses</t>
  </si>
  <si>
    <t>black plastic</t>
  </si>
  <si>
    <t>goodknight</t>
  </si>
  <si>
    <t>phenyl</t>
  </si>
  <si>
    <t xml:space="preserve"> bamboo expenses prakash</t>
  </si>
  <si>
    <t>light bill</t>
  </si>
  <si>
    <t>javed(yadav cutting wheel)</t>
  </si>
  <si>
    <t>may</t>
  </si>
  <si>
    <t>PAINT</t>
  </si>
  <si>
    <t>yadav(patra)</t>
  </si>
  <si>
    <t>hardware</t>
  </si>
  <si>
    <t xml:space="preserve">cash prakash </t>
  </si>
  <si>
    <t>labour(bopa)</t>
  </si>
  <si>
    <t>june</t>
  </si>
  <si>
    <t>vijay(Saman)</t>
  </si>
  <si>
    <t>nasta</t>
  </si>
  <si>
    <t xml:space="preserve">satendra </t>
  </si>
  <si>
    <t>anurag(ration)</t>
  </si>
  <si>
    <t>water tanker</t>
  </si>
  <si>
    <t>anurag</t>
  </si>
  <si>
    <t xml:space="preserve">phenyl </t>
  </si>
  <si>
    <t xml:space="preserve">air purifier </t>
  </si>
  <si>
    <t xml:space="preserve">paid to Vijay </t>
  </si>
  <si>
    <t>September EXPENSES(From cash)</t>
  </si>
  <si>
    <t>February EXPENSES(From cash)</t>
  </si>
  <si>
    <t>Javed</t>
  </si>
  <si>
    <t xml:space="preserve">canteen water </t>
  </si>
  <si>
    <t>jadav ji</t>
  </si>
  <si>
    <t xml:space="preserve">grass installation </t>
  </si>
  <si>
    <t>braker</t>
  </si>
  <si>
    <t>glue</t>
  </si>
  <si>
    <t>phenyl  aur jdu</t>
  </si>
  <si>
    <t>tea</t>
  </si>
  <si>
    <t>=</t>
  </si>
  <si>
    <t>NAME</t>
  </si>
  <si>
    <t>EXPENCE</t>
  </si>
  <si>
    <t>RENT CASH nov</t>
  </si>
  <si>
    <t>POLICE</t>
  </si>
  <si>
    <t xml:space="preserve">RENT PAID nov </t>
  </si>
  <si>
    <t>AARIF</t>
  </si>
  <si>
    <t>SALARY ANURAG</t>
  </si>
  <si>
    <t>LIGHTBILL</t>
  </si>
  <si>
    <t>ROAD AND DUMBBELLS</t>
  </si>
  <si>
    <t>CASH PAID DEV B CANCEL</t>
  </si>
  <si>
    <t>VK ENTERPISE</t>
  </si>
  <si>
    <t>LABOUR</t>
  </si>
  <si>
    <t>PATTI</t>
  </si>
  <si>
    <t>HARDWARE</t>
  </si>
  <si>
    <t>TILL NOV</t>
  </si>
  <si>
    <t>CAMERA</t>
  </si>
  <si>
    <t>GATE BANNER</t>
  </si>
  <si>
    <t>WI FI</t>
  </si>
  <si>
    <t>CAM WAIR</t>
  </si>
  <si>
    <t>WIFI WAIR</t>
  </si>
  <si>
    <t>TV WAIR</t>
  </si>
  <si>
    <t>CHAIR</t>
  </si>
  <si>
    <t>BANNER</t>
  </si>
  <si>
    <t>SPIC GUARD</t>
  </si>
  <si>
    <t>TEMPO</t>
  </si>
  <si>
    <t>NO SMOKING BOARD</t>
  </si>
  <si>
    <t xml:space="preserve">TV   </t>
  </si>
  <si>
    <t>CEMENT ROOF</t>
  </si>
  <si>
    <t>ACP</t>
  </si>
  <si>
    <t>PROFILE SHEETS</t>
  </si>
  <si>
    <t>WALL PAPER</t>
  </si>
  <si>
    <t>CAKE</t>
  </si>
  <si>
    <t>HELAX</t>
  </si>
  <si>
    <t>AARBHAI SALARY DEC</t>
  </si>
  <si>
    <t>PIPE LABOUR</t>
  </si>
  <si>
    <t>SOFA</t>
  </si>
  <si>
    <t>TEA</t>
  </si>
  <si>
    <t>FRIDGE AARIFBHAI</t>
  </si>
  <si>
    <t>FRIDGE REPAIR</t>
  </si>
  <si>
    <t>VIJAY EXP TROPHY26-01-2023</t>
  </si>
  <si>
    <t>KARKAR TROPHY</t>
  </si>
  <si>
    <t>DEC RENT</t>
  </si>
  <si>
    <t>CASH RENT</t>
  </si>
  <si>
    <t>JAN TREN</t>
  </si>
  <si>
    <t>AARBHAI SALARY JAN</t>
  </si>
  <si>
    <t>LIGHTBILL JAN</t>
  </si>
  <si>
    <t>FEB TREN</t>
  </si>
  <si>
    <t>AARBHAI SALARY FEB</t>
  </si>
  <si>
    <t>LIGHTBILL FEB</t>
  </si>
  <si>
    <t>RENT MARCH</t>
  </si>
  <si>
    <t xml:space="preserve">SALARY </t>
  </si>
  <si>
    <t>TAPE</t>
  </si>
  <si>
    <t>AARIFBHAI SALARY APRIL</t>
  </si>
  <si>
    <t>RENT APRIL</t>
  </si>
  <si>
    <t>LIGHT BILL MAR/APRIL</t>
  </si>
  <si>
    <t>AARIFBHAI SALARY MAY</t>
  </si>
  <si>
    <t>RENT MAY</t>
  </si>
  <si>
    <t>CASH PAID</t>
  </si>
  <si>
    <t>LIGHT BILL MAY</t>
  </si>
  <si>
    <t>SHABIR BHAI</t>
  </si>
  <si>
    <t>SWAR ENTP(PIPE)</t>
  </si>
  <si>
    <t>FRIDGE DEPOSIT</t>
  </si>
  <si>
    <t>AARIFBHAI SALARY</t>
  </si>
  <si>
    <t>JUNE RENT</t>
  </si>
  <si>
    <t>LIGHT BILL JUNE</t>
  </si>
  <si>
    <t>BAMBOO</t>
  </si>
  <si>
    <t>MUBARAK LABOR</t>
  </si>
  <si>
    <t>cash expenses</t>
  </si>
  <si>
    <t xml:space="preserve">rent </t>
  </si>
  <si>
    <t>arif salary June</t>
  </si>
  <si>
    <t xml:space="preserve">August </t>
  </si>
  <si>
    <t>advocate(stay notice)</t>
  </si>
  <si>
    <t xml:space="preserve">police pay </t>
  </si>
  <si>
    <t>arif bhai salary july</t>
  </si>
  <si>
    <t>shubham salary july</t>
  </si>
  <si>
    <t xml:space="preserve">july rent </t>
  </si>
  <si>
    <t xml:space="preserve">shotgun </t>
  </si>
  <si>
    <t xml:space="preserve">cash expenses </t>
  </si>
  <si>
    <t>jadavji expense</t>
  </si>
  <si>
    <t>Yadavji expense</t>
  </si>
  <si>
    <t>Reason</t>
  </si>
  <si>
    <t>Amount</t>
  </si>
  <si>
    <t xml:space="preserve">Prakash </t>
  </si>
  <si>
    <t>Vijay</t>
  </si>
  <si>
    <t xml:space="preserve">Arif </t>
  </si>
  <si>
    <t>Total</t>
  </si>
  <si>
    <t>RENT</t>
  </si>
  <si>
    <t>CHEQUE</t>
  </si>
  <si>
    <t>GST</t>
  </si>
  <si>
    <t>CASH</t>
  </si>
  <si>
    <t>STATUS</t>
  </si>
  <si>
    <t>CH.NO</t>
  </si>
  <si>
    <t>nov</t>
  </si>
  <si>
    <t>paid</t>
  </si>
  <si>
    <t>dec</t>
  </si>
  <si>
    <t>jan</t>
  </si>
  <si>
    <t>feb</t>
  </si>
  <si>
    <t>cash anyrag</t>
  </si>
  <si>
    <t>mar</t>
  </si>
  <si>
    <t>apr</t>
  </si>
  <si>
    <t>jun</t>
  </si>
  <si>
    <t>jul</t>
  </si>
  <si>
    <t>NO</t>
  </si>
  <si>
    <t>CANTEEN</t>
  </si>
  <si>
    <t>BALANCE SHEETS</t>
  </si>
  <si>
    <t>Anurag</t>
  </si>
  <si>
    <t>VK ENTERPRISE</t>
  </si>
  <si>
    <t>NOV LIGHT BILL</t>
  </si>
  <si>
    <t xml:space="preserve">ADVANCE </t>
  </si>
  <si>
    <t>rec amount</t>
  </si>
  <si>
    <t>bank deposit</t>
  </si>
  <si>
    <t>javed</t>
  </si>
  <si>
    <t>vijay</t>
  </si>
  <si>
    <t>prakash</t>
  </si>
  <si>
    <t>exp {p}</t>
  </si>
  <si>
    <t>NOV ANURAG SALARY</t>
  </si>
  <si>
    <t>FRIDGE REP</t>
  </si>
  <si>
    <t>DEC</t>
  </si>
  <si>
    <t>rent</t>
  </si>
  <si>
    <t>NOV RENT</t>
  </si>
  <si>
    <t>RENT JAN</t>
  </si>
  <si>
    <t>JAN</t>
  </si>
  <si>
    <t>trophy/</t>
  </si>
  <si>
    <t>RENT FEB</t>
  </si>
  <si>
    <t>FEB</t>
  </si>
  <si>
    <t>PAINT LABOUR</t>
  </si>
  <si>
    <t>SALARY</t>
  </si>
  <si>
    <t>MAR</t>
  </si>
  <si>
    <t>LIGHT BILL DEC</t>
  </si>
  <si>
    <t>JAN RENT</t>
  </si>
  <si>
    <t>BAN BALANCE</t>
  </si>
  <si>
    <t>DIFFRENCE</t>
  </si>
  <si>
    <t xml:space="preserve">Anurag </t>
  </si>
  <si>
    <t>WIFI WIRE</t>
  </si>
  <si>
    <t>LIGHT BILL JAN</t>
  </si>
  <si>
    <t>depo 4/4/23</t>
  </si>
  <si>
    <t>TV WIRE</t>
  </si>
  <si>
    <t xml:space="preserve">april recived </t>
  </si>
  <si>
    <t>CHAIR RENT</t>
  </si>
  <si>
    <t>balance march</t>
  </si>
  <si>
    <t>cash in hand</t>
  </si>
  <si>
    <t>NASTA</t>
  </si>
  <si>
    <t xml:space="preserve">TV  </t>
  </si>
  <si>
    <t>GATE LABOUR</t>
  </si>
  <si>
    <t>PROFILE SHEET</t>
  </si>
  <si>
    <t>WALLPAPER</t>
  </si>
  <si>
    <t xml:space="preserve"> TROPHY</t>
  </si>
  <si>
    <t>POLICE DUMBBELLS</t>
  </si>
  <si>
    <t>Z</t>
  </si>
  <si>
    <t>PETTY CASH</t>
  </si>
  <si>
    <t>SAFTY NET ATUL</t>
  </si>
  <si>
    <t>LALIT</t>
  </si>
  <si>
    <t>GRASS</t>
  </si>
  <si>
    <t>ITEM</t>
  </si>
  <si>
    <t>ADVOCATE</t>
  </si>
  <si>
    <t>SIM</t>
  </si>
  <si>
    <t>HELPER</t>
  </si>
  <si>
    <t>MATERIAL</t>
  </si>
  <si>
    <t>POP ANIL</t>
  </si>
  <si>
    <t>ACP RAJBAHADUR</t>
  </si>
  <si>
    <t>WEBSIET</t>
  </si>
  <si>
    <t>CARPET ADV</t>
  </si>
  <si>
    <t>CABLE</t>
  </si>
  <si>
    <t>TILES LABOUR</t>
  </si>
  <si>
    <t>LABOUR BOUNDRY WALL</t>
  </si>
  <si>
    <t>PLUMBING MATERIAL</t>
  </si>
  <si>
    <t xml:space="preserve">LABOUR  </t>
  </si>
  <si>
    <t>THE PLAYTIME</t>
  </si>
  <si>
    <t>BOMBAY TALKIES COMPOUND D N DUBY ROAD OPP ST XAVIERS SCHOOL,BORIVALI EAST MUMBAI 400066 MOB 9587 384 384</t>
  </si>
  <si>
    <t>TO,</t>
  </si>
  <si>
    <t>DATE; 01/11/22</t>
  </si>
  <si>
    <t>SHREE SAURAHTRA PATEL SAMAJ,</t>
  </si>
  <si>
    <t>SHIV VALLABH ROAD, DAHISAR EAST,</t>
  </si>
  <si>
    <t>MUMBAI 400068</t>
  </si>
  <si>
    <t xml:space="preserve">SUBJECT:- QUOTATION FOR TURF BOOKING </t>
  </si>
  <si>
    <t>TURF BOOKING AT 25/12/2022</t>
  </si>
  <si>
    <t xml:space="preserve">10:00 AM TO 6:00 PM </t>
  </si>
  <si>
    <t xml:space="preserve">8 HOURS </t>
  </si>
  <si>
    <t>LESS ADVANCE</t>
  </si>
  <si>
    <t xml:space="preserve">TOTAL BALANCE </t>
  </si>
  <si>
    <t>* SPECIAL DISCOUNT FOR PATEL SAMAJ ONE HOUR….</t>
  </si>
  <si>
    <t>YOUR TIMING IS 10:00AM TO 7:00PM…</t>
  </si>
  <si>
    <t xml:space="preserve">PARTNER </t>
  </si>
  <si>
    <t>Expenses</t>
  </si>
  <si>
    <t>PRICE</t>
  </si>
  <si>
    <t xml:space="preserve">RETURN turf booking </t>
  </si>
  <si>
    <t>MOBILE</t>
  </si>
  <si>
    <t>LABOUR JAVED</t>
  </si>
  <si>
    <t>RAINCOAT</t>
  </si>
  <si>
    <t>MUNNA LABOUR</t>
  </si>
  <si>
    <t>TEMPO RENT</t>
  </si>
  <si>
    <t>WIFI</t>
  </si>
  <si>
    <t>ADVANCE RETURN</t>
  </si>
  <si>
    <t>WEILDING ETC</t>
  </si>
  <si>
    <t>net</t>
  </si>
  <si>
    <t>grass</t>
  </si>
  <si>
    <t>ms pipe</t>
  </si>
  <si>
    <t>bmc</t>
  </si>
  <si>
    <t>welding rod and cutting whell</t>
  </si>
  <si>
    <t xml:space="preserve">nasta </t>
  </si>
  <si>
    <t>color</t>
  </si>
  <si>
    <t xml:space="preserve">hardware </t>
  </si>
  <si>
    <t>chai</t>
  </si>
  <si>
    <t xml:space="preserve">light repair </t>
  </si>
  <si>
    <t>sand</t>
  </si>
  <si>
    <t>mubarak</t>
  </si>
  <si>
    <t>door</t>
  </si>
  <si>
    <t>bull box</t>
  </si>
  <si>
    <t>wire</t>
  </si>
  <si>
    <t xml:space="preserve"> tempo rent</t>
  </si>
  <si>
    <t xml:space="preserve"> plumbing labour</t>
  </si>
  <si>
    <t>gave to prakash</t>
  </si>
  <si>
    <t>kamlesh</t>
  </si>
  <si>
    <t>light, camera fiting</t>
  </si>
  <si>
    <t>THE PLAYTIME -may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</si>
</sst>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₹&quot;\ * #,##0.00_ ;_ &quot;₹&quot;\ * \-#,##0.00_ ;_ &quot;₹&quot;\ * &quot;-&quot;??_ ;_ @_ "/>
    <numFmt numFmtId="165" formatCode="_ [$₹-4009]\ * #,##0.00_ ;_ [$₹-4009]\ * \-#,##0.00_ ;_ [$₹-4009]\ * &quot;-&quot;??_ ;_ @_ "/>
    <numFmt numFmtId="166" formatCode="[$₹-4009]\ #,##0.00"/>
  </numFmts>
  <fonts count="2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rgb="FFFF0000"/>
      <name val="Copperplate Gothic Bold"/>
      <family val="2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20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3"/>
      <name val="Calibri"/>
      <family val="2"/>
      <scheme val="minor"/>
    </font>
    <font>
      <b/>
      <u/>
      <sz val="48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9" tint="0.79998168889431442"/>
      <name val="Calibri"/>
      <family val="2"/>
      <scheme val="minor"/>
    </font>
    <font>
      <sz val="6"/>
      <name val="Yu Gothic"/>
      <family val="2"/>
      <charset val="128"/>
    </font>
    <font>
      <b/>
      <sz val="14"/>
      <color theme="5"/>
      <name val="Calibri"/>
      <family val="2"/>
      <scheme val="minor"/>
    </font>
    <font>
      <b/>
      <sz val="48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505050"/>
      </left>
      <right/>
      <top style="medium">
        <color rgb="FF505050"/>
      </top>
      <bottom/>
      <diagonal/>
    </border>
    <border>
      <left/>
      <right/>
      <top style="medium">
        <color rgb="FF505050"/>
      </top>
      <bottom/>
      <diagonal/>
    </border>
    <border>
      <left/>
      <right style="medium">
        <color rgb="FF505050"/>
      </right>
      <top style="medium">
        <color rgb="FF505050"/>
      </top>
      <bottom/>
      <diagonal/>
    </border>
    <border>
      <left style="medium">
        <color rgb="FF505050"/>
      </left>
      <right/>
      <top/>
      <bottom style="medium">
        <color rgb="FF505050"/>
      </bottom>
      <diagonal/>
    </border>
    <border>
      <left/>
      <right/>
      <top/>
      <bottom style="medium">
        <color rgb="FF505050"/>
      </bottom>
      <diagonal/>
    </border>
    <border>
      <left/>
      <right style="medium">
        <color rgb="FF505050"/>
      </right>
      <top/>
      <bottom style="medium">
        <color rgb="FF505050"/>
      </bottom>
      <diagonal/>
    </border>
    <border>
      <left style="thin">
        <color rgb="FF505050"/>
      </left>
      <right/>
      <top/>
      <bottom style="thin">
        <color rgb="FF505050"/>
      </bottom>
      <diagonal/>
    </border>
    <border>
      <left style="thin">
        <color rgb="FF505050"/>
      </left>
      <right/>
      <top/>
      <bottom/>
      <diagonal/>
    </border>
    <border>
      <left style="thin">
        <color rgb="FF505050"/>
      </left>
      <right style="thin">
        <color rgb="FF505050"/>
      </right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386">
    <xf numFmtId="0" fontId="0" fillId="0" borderId="0" xfId="0"/>
    <xf numFmtId="0" fontId="0" fillId="0" borderId="5" xfId="0" applyBorder="1"/>
    <xf numFmtId="14" fontId="0" fillId="0" borderId="5" xfId="0" applyNumberFormat="1" applyBorder="1"/>
    <xf numFmtId="0" fontId="2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  <xf numFmtId="14" fontId="0" fillId="0" borderId="15" xfId="0" applyNumberFormat="1" applyBorder="1"/>
    <xf numFmtId="0" fontId="0" fillId="0" borderId="16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9" xfId="0" applyFont="1" applyBorder="1"/>
    <xf numFmtId="0" fontId="2" fillId="0" borderId="2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6" xfId="0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0" fillId="0" borderId="7" xfId="0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7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/>
    <xf numFmtId="0" fontId="0" fillId="0" borderId="2" xfId="0" applyBorder="1"/>
    <xf numFmtId="0" fontId="5" fillId="0" borderId="3" xfId="0" applyFont="1" applyBorder="1"/>
    <xf numFmtId="0" fontId="5" fillId="0" borderId="9" xfId="0" applyFont="1" applyBorder="1" applyAlignment="1">
      <alignment horizontal="right"/>
    </xf>
    <xf numFmtId="0" fontId="5" fillId="0" borderId="0" xfId="0" applyFont="1"/>
    <xf numFmtId="0" fontId="1" fillId="0" borderId="0" xfId="0" applyFont="1"/>
    <xf numFmtId="14" fontId="0" fillId="0" borderId="17" xfId="0" applyNumberFormat="1" applyBorder="1"/>
    <xf numFmtId="0" fontId="0" fillId="9" borderId="5" xfId="0" applyFill="1" applyBorder="1"/>
    <xf numFmtId="14" fontId="0" fillId="10" borderId="5" xfId="0" applyNumberFormat="1" applyFill="1" applyBorder="1"/>
    <xf numFmtId="0" fontId="0" fillId="10" borderId="5" xfId="0" applyFill="1" applyBorder="1"/>
    <xf numFmtId="14" fontId="0" fillId="7" borderId="5" xfId="0" applyNumberFormat="1" applyFill="1" applyBorder="1"/>
    <xf numFmtId="0" fontId="0" fillId="7" borderId="5" xfId="0" applyFill="1" applyBorder="1"/>
    <xf numFmtId="0" fontId="0" fillId="5" borderId="5" xfId="0" applyFill="1" applyBorder="1"/>
    <xf numFmtId="0" fontId="4" fillId="9" borderId="5" xfId="0" applyFont="1" applyFill="1" applyBorder="1"/>
    <xf numFmtId="0" fontId="9" fillId="0" borderId="0" xfId="0" applyFont="1" applyAlignment="1">
      <alignment horizontal="center" vertical="center"/>
    </xf>
    <xf numFmtId="0" fontId="9" fillId="9" borderId="5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5" borderId="33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14" fontId="0" fillId="5" borderId="5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4" fontId="0" fillId="3" borderId="5" xfId="0" applyNumberForma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27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14" fontId="0" fillId="12" borderId="5" xfId="0" applyNumberFormat="1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28" xfId="0" applyFill="1" applyBorder="1" applyAlignment="1">
      <alignment horizontal="center" vertical="center"/>
    </xf>
    <xf numFmtId="0" fontId="0" fillId="11" borderId="28" xfId="0" applyFill="1" applyBorder="1" applyAlignment="1">
      <alignment horizontal="center" vertical="center"/>
    </xf>
    <xf numFmtId="0" fontId="1" fillId="5" borderId="28" xfId="0" applyFont="1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5" fillId="0" borderId="5" xfId="0" applyNumberFormat="1" applyFont="1" applyBorder="1" applyAlignment="1">
      <alignment vertical="center"/>
    </xf>
    <xf numFmtId="1" fontId="0" fillId="0" borderId="5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5" fillId="0" borderId="32" xfId="0" applyFont="1" applyBorder="1" applyAlignment="1">
      <alignment vertical="center"/>
    </xf>
    <xf numFmtId="0" fontId="0" fillId="7" borderId="28" xfId="0" applyFill="1" applyBorder="1" applyAlignment="1">
      <alignment horizontal="center" vertical="center"/>
    </xf>
    <xf numFmtId="0" fontId="0" fillId="10" borderId="28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1" fontId="0" fillId="0" borderId="8" xfId="0" applyNumberFormat="1" applyBorder="1" applyAlignment="1">
      <alignment horizontal="left" vertical="center"/>
    </xf>
    <xf numFmtId="0" fontId="12" fillId="5" borderId="5" xfId="0" applyFont="1" applyFill="1" applyBorder="1" applyAlignment="1">
      <alignment horizontal="center" vertical="center"/>
    </xf>
    <xf numFmtId="0" fontId="8" fillId="7" borderId="5" xfId="0" applyFont="1" applyFill="1" applyBorder="1" applyAlignment="1">
      <alignment horizontal="center" vertical="center"/>
    </xf>
    <xf numFmtId="14" fontId="0" fillId="5" borderId="0" xfId="0" applyNumberForma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4" borderId="5" xfId="0" applyFont="1" applyFill="1" applyBorder="1" applyAlignment="1">
      <alignment vertical="center"/>
    </xf>
    <xf numFmtId="0" fontId="0" fillId="4" borderId="19" xfId="0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1" fontId="0" fillId="0" borderId="31" xfId="0" applyNumberFormat="1" applyBorder="1" applyAlignment="1">
      <alignment horizontal="center" vertical="center"/>
    </xf>
    <xf numFmtId="1" fontId="5" fillId="0" borderId="13" xfId="0" applyNumberFormat="1" applyFont="1" applyBorder="1" applyAlignment="1">
      <alignment vertical="center"/>
    </xf>
    <xf numFmtId="1" fontId="0" fillId="0" borderId="14" xfId="0" applyNumberForma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14" fontId="0" fillId="5" borderId="17" xfId="0" applyNumberForma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32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14" fontId="0" fillId="5" borderId="10" xfId="0" applyNumberForma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1" fontId="0" fillId="7" borderId="5" xfId="0" applyNumberFormat="1" applyFill="1" applyBorder="1"/>
    <xf numFmtId="0" fontId="1" fillId="10" borderId="5" xfId="0" applyFont="1" applyFill="1" applyBorder="1"/>
    <xf numFmtId="0" fontId="1" fillId="7" borderId="5" xfId="0" applyFont="1" applyFill="1" applyBorder="1"/>
    <xf numFmtId="0" fontId="12" fillId="10" borderId="5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15" xfId="0" applyFill="1" applyBorder="1"/>
    <xf numFmtId="0" fontId="0" fillId="7" borderId="16" xfId="0" applyFill="1" applyBorder="1"/>
    <xf numFmtId="0" fontId="0" fillId="10" borderId="15" xfId="0" applyFill="1" applyBorder="1"/>
    <xf numFmtId="0" fontId="0" fillId="7" borderId="13" xfId="0" applyFill="1" applyBorder="1"/>
    <xf numFmtId="0" fontId="0" fillId="7" borderId="8" xfId="0" applyFill="1" applyBorder="1"/>
    <xf numFmtId="0" fontId="0" fillId="7" borderId="17" xfId="0" applyFill="1" applyBorder="1"/>
    <xf numFmtId="0" fontId="0" fillId="10" borderId="18" xfId="0" applyFill="1" applyBorder="1"/>
    <xf numFmtId="0" fontId="0" fillId="10" borderId="1" xfId="0" applyFill="1" applyBorder="1"/>
    <xf numFmtId="0" fontId="4" fillId="7" borderId="9" xfId="0" applyFont="1" applyFill="1" applyBorder="1"/>
    <xf numFmtId="0" fontId="0" fillId="7" borderId="31" xfId="0" applyFill="1" applyBorder="1"/>
    <xf numFmtId="0" fontId="0" fillId="10" borderId="28" xfId="0" applyFill="1" applyBorder="1"/>
    <xf numFmtId="0" fontId="0" fillId="7" borderId="28" xfId="0" applyFill="1" applyBorder="1"/>
    <xf numFmtId="0" fontId="0" fillId="10" borderId="32" xfId="0" applyFill="1" applyBorder="1"/>
    <xf numFmtId="0" fontId="0" fillId="10" borderId="37" xfId="0" applyFill="1" applyBorder="1" applyAlignment="1">
      <alignment horizontal="center"/>
    </xf>
    <xf numFmtId="0" fontId="0" fillId="10" borderId="29" xfId="0" applyFill="1" applyBorder="1" applyAlignment="1">
      <alignment horizontal="center"/>
    </xf>
    <xf numFmtId="0" fontId="0" fillId="10" borderId="30" xfId="0" applyFill="1" applyBorder="1" applyAlignment="1">
      <alignment horizontal="center"/>
    </xf>
    <xf numFmtId="0" fontId="0" fillId="10" borderId="38" xfId="0" applyFill="1" applyBorder="1"/>
    <xf numFmtId="0" fontId="0" fillId="7" borderId="18" xfId="0" applyFill="1" applyBorder="1"/>
    <xf numFmtId="0" fontId="0" fillId="7" borderId="19" xfId="0" applyFill="1" applyBorder="1"/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39" xfId="0" applyFont="1" applyBorder="1" applyAlignment="1">
      <alignment vertical="center"/>
    </xf>
    <xf numFmtId="0" fontId="13" fillId="10" borderId="5" xfId="0" applyFont="1" applyFill="1" applyBorder="1" applyAlignment="1">
      <alignment horizontal="center" vertical="center"/>
    </xf>
    <xf numFmtId="1" fontId="0" fillId="5" borderId="5" xfId="0" applyNumberFormat="1" applyFill="1" applyBorder="1" applyAlignment="1">
      <alignment horizontal="center" vertical="center"/>
    </xf>
    <xf numFmtId="1" fontId="0" fillId="7" borderId="5" xfId="0" applyNumberForma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0" fillId="17" borderId="5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0" borderId="36" xfId="0" applyBorder="1" applyAlignment="1">
      <alignment vertical="center"/>
    </xf>
    <xf numFmtId="0" fontId="0" fillId="5" borderId="36" xfId="0" applyFill="1" applyBorder="1" applyAlignment="1">
      <alignment vertical="center"/>
    </xf>
    <xf numFmtId="0" fontId="0" fillId="19" borderId="5" xfId="0" applyFill="1" applyBorder="1" applyAlignment="1">
      <alignment horizontal="center" vertical="center"/>
    </xf>
    <xf numFmtId="0" fontId="0" fillId="20" borderId="5" xfId="0" applyFill="1" applyBorder="1" applyAlignment="1">
      <alignment horizontal="center" vertical="center"/>
    </xf>
    <xf numFmtId="0" fontId="0" fillId="20" borderId="0" xfId="0" applyFill="1" applyAlignment="1">
      <alignment horizontal="center" vertical="center"/>
    </xf>
    <xf numFmtId="1" fontId="0" fillId="18" borderId="8" xfId="0" applyNumberFormat="1" applyFill="1" applyBorder="1" applyAlignment="1">
      <alignment horizontal="center" vertical="center"/>
    </xf>
    <xf numFmtId="1" fontId="0" fillId="18" borderId="31" xfId="0" applyNumberFormat="1" applyFill="1" applyBorder="1" applyAlignment="1">
      <alignment horizontal="center" vertical="center"/>
    </xf>
    <xf numFmtId="1" fontId="0" fillId="18" borderId="14" xfId="0" applyNumberFormat="1" applyFill="1" applyBorder="1" applyAlignment="1">
      <alignment horizontal="center" vertical="center"/>
    </xf>
    <xf numFmtId="1" fontId="5" fillId="18" borderId="13" xfId="0" applyNumberFormat="1" applyFont="1" applyFill="1" applyBorder="1" applyAlignment="1">
      <alignment vertical="center"/>
    </xf>
    <xf numFmtId="14" fontId="0" fillId="18" borderId="5" xfId="0" applyNumberFormat="1" applyFill="1" applyBorder="1" applyAlignment="1">
      <alignment horizontal="center" vertical="center"/>
    </xf>
    <xf numFmtId="0" fontId="15" fillId="5" borderId="16" xfId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/>
    </xf>
    <xf numFmtId="1" fontId="5" fillId="5" borderId="13" xfId="0" applyNumberFormat="1" applyFont="1" applyFill="1" applyBorder="1" applyAlignment="1">
      <alignment vertical="center"/>
    </xf>
    <xf numFmtId="0" fontId="0" fillId="21" borderId="5" xfId="0" applyFill="1" applyBorder="1" applyAlignment="1">
      <alignment horizontal="center" vertical="center"/>
    </xf>
    <xf numFmtId="1" fontId="0" fillId="10" borderId="5" xfId="0" applyNumberFormat="1" applyFill="1" applyBorder="1" applyAlignment="1">
      <alignment horizontal="center" vertical="center"/>
    </xf>
    <xf numFmtId="0" fontId="1" fillId="5" borderId="33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0" borderId="5" xfId="0" applyFont="1" applyBorder="1"/>
    <xf numFmtId="0" fontId="0" fillId="18" borderId="0" xfId="0" applyFill="1" applyAlignment="1">
      <alignment horizontal="center" vertical="center"/>
    </xf>
    <xf numFmtId="0" fontId="0" fillId="0" borderId="40" xfId="0" applyBorder="1" applyAlignment="1">
      <alignment horizontal="center"/>
    </xf>
    <xf numFmtId="0" fontId="0" fillId="0" borderId="40" xfId="0" applyBorder="1"/>
    <xf numFmtId="0" fontId="0" fillId="10" borderId="5" xfId="0" applyFill="1" applyBorder="1" applyAlignment="1">
      <alignment horizontal="right"/>
    </xf>
    <xf numFmtId="0" fontId="0" fillId="7" borderId="5" xfId="0" applyFill="1" applyBorder="1" applyAlignment="1">
      <alignment horizontal="right"/>
    </xf>
    <xf numFmtId="16" fontId="0" fillId="10" borderId="5" xfId="0" applyNumberFormat="1" applyFill="1" applyBorder="1"/>
    <xf numFmtId="0" fontId="0" fillId="5" borderId="0" xfId="0" applyFill="1"/>
    <xf numFmtId="0" fontId="17" fillId="5" borderId="5" xfId="0" applyFont="1" applyFill="1" applyBorder="1" applyAlignment="1">
      <alignment horizontal="center" vertical="center"/>
    </xf>
    <xf numFmtId="0" fontId="4" fillId="10" borderId="5" xfId="0" applyFont="1" applyFill="1" applyBorder="1"/>
    <xf numFmtId="0" fontId="9" fillId="10" borderId="5" xfId="0" applyFont="1" applyFill="1" applyBorder="1"/>
    <xf numFmtId="0" fontId="0" fillId="0" borderId="5" xfId="0" applyBorder="1" applyAlignment="1">
      <alignment horizontal="left"/>
    </xf>
    <xf numFmtId="0" fontId="0" fillId="10" borderId="5" xfId="0" applyFill="1" applyBorder="1" applyAlignment="1">
      <alignment horizontal="left"/>
    </xf>
    <xf numFmtId="0" fontId="0" fillId="7" borderId="5" xfId="0" applyFill="1" applyBorder="1" applyAlignment="1">
      <alignment horizontal="left"/>
    </xf>
    <xf numFmtId="0" fontId="0" fillId="0" borderId="5" xfId="0" applyBorder="1" applyAlignment="1">
      <alignment horizontal="right"/>
    </xf>
    <xf numFmtId="1" fontId="5" fillId="22" borderId="5" xfId="0" applyNumberFormat="1" applyFont="1" applyFill="1" applyBorder="1" applyAlignment="1">
      <alignment vertical="center"/>
    </xf>
    <xf numFmtId="1" fontId="0" fillId="22" borderId="8" xfId="0" applyNumberFormat="1" applyFill="1" applyBorder="1" applyAlignment="1">
      <alignment horizontal="center" vertical="center"/>
    </xf>
    <xf numFmtId="1" fontId="0" fillId="22" borderId="8" xfId="0" applyNumberFormat="1" applyFill="1" applyBorder="1" applyAlignment="1">
      <alignment horizontal="left" vertical="center"/>
    </xf>
    <xf numFmtId="0" fontId="0" fillId="22" borderId="9" xfId="0" applyFill="1" applyBorder="1" applyAlignment="1">
      <alignment horizontal="center" vertical="center"/>
    </xf>
    <xf numFmtId="1" fontId="0" fillId="22" borderId="5" xfId="0" applyNumberFormat="1" applyFill="1" applyBorder="1" applyAlignment="1">
      <alignment horizontal="center" vertical="center"/>
    </xf>
    <xf numFmtId="14" fontId="0" fillId="18" borderId="5" xfId="0" applyNumberFormat="1" applyFill="1" applyBorder="1" applyAlignment="1">
      <alignment horizontal="center"/>
    </xf>
    <xf numFmtId="1" fontId="0" fillId="5" borderId="16" xfId="0" applyNumberFormat="1" applyFill="1" applyBorder="1" applyAlignment="1">
      <alignment horizontal="center" vertical="center"/>
    </xf>
    <xf numFmtId="1" fontId="5" fillId="7" borderId="13" xfId="0" applyNumberFormat="1" applyFont="1" applyFill="1" applyBorder="1" applyAlignment="1">
      <alignment vertical="center"/>
    </xf>
    <xf numFmtId="0" fontId="0" fillId="18" borderId="5" xfId="0" applyFill="1" applyBorder="1" applyAlignment="1">
      <alignment horizontal="center" vertical="center"/>
    </xf>
    <xf numFmtId="0" fontId="1" fillId="18" borderId="33" xfId="0" applyFont="1" applyFill="1" applyBorder="1" applyAlignment="1">
      <alignment horizontal="center" vertical="center"/>
    </xf>
    <xf numFmtId="0" fontId="1" fillId="18" borderId="5" xfId="0" applyFont="1" applyFill="1" applyBorder="1" applyAlignment="1">
      <alignment horizontal="center" vertical="center"/>
    </xf>
    <xf numFmtId="0" fontId="1" fillId="18" borderId="16" xfId="0" applyFont="1" applyFill="1" applyBorder="1" applyAlignment="1">
      <alignment horizontal="center" vertical="center"/>
    </xf>
    <xf numFmtId="1" fontId="1" fillId="18" borderId="16" xfId="0" applyNumberFormat="1" applyFont="1" applyFill="1" applyBorder="1" applyAlignment="1">
      <alignment horizontal="center" vertical="center"/>
    </xf>
    <xf numFmtId="0" fontId="0" fillId="10" borderId="18" xfId="0" applyFill="1" applyBorder="1" applyAlignment="1">
      <alignment horizontal="right"/>
    </xf>
    <xf numFmtId="0" fontId="0" fillId="9" borderId="40" xfId="0" applyFill="1" applyBorder="1"/>
    <xf numFmtId="0" fontId="4" fillId="9" borderId="40" xfId="0" applyFont="1" applyFill="1" applyBorder="1"/>
    <xf numFmtId="0" fontId="0" fillId="5" borderId="0" xfId="0" applyFill="1" applyAlignment="1">
      <alignment horizontal="center"/>
    </xf>
    <xf numFmtId="0" fontId="0" fillId="10" borderId="40" xfId="0" applyFill="1" applyBorder="1"/>
    <xf numFmtId="0" fontId="9" fillId="10" borderId="40" xfId="0" applyFont="1" applyFill="1" applyBorder="1"/>
    <xf numFmtId="0" fontId="9" fillId="5" borderId="0" xfId="0" applyFont="1" applyFill="1"/>
    <xf numFmtId="14" fontId="0" fillId="0" borderId="40" xfId="0" applyNumberFormat="1" applyBorder="1" applyAlignment="1">
      <alignment vertical="center"/>
    </xf>
    <xf numFmtId="14" fontId="0" fillId="0" borderId="40" xfId="0" applyNumberFormat="1" applyBorder="1"/>
    <xf numFmtId="0" fontId="0" fillId="0" borderId="40" xfId="0" applyBorder="1" applyAlignment="1">
      <alignment vertical="center"/>
    </xf>
    <xf numFmtId="14" fontId="0" fillId="7" borderId="8" xfId="0" applyNumberFormat="1" applyFill="1" applyBorder="1"/>
    <xf numFmtId="0" fontId="0" fillId="21" borderId="0" xfId="0" applyFill="1" applyAlignment="1">
      <alignment horizontal="center" vertical="center"/>
    </xf>
    <xf numFmtId="1" fontId="0" fillId="23" borderId="16" xfId="0" applyNumberFormat="1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24" borderId="40" xfId="0" applyFill="1" applyBorder="1" applyAlignment="1">
      <alignment horizontal="center" vertical="center"/>
    </xf>
    <xf numFmtId="0" fontId="0" fillId="25" borderId="40" xfId="0" applyFill="1" applyBorder="1" applyAlignment="1">
      <alignment horizontal="center" vertical="center"/>
    </xf>
    <xf numFmtId="0" fontId="0" fillId="25" borderId="41" xfId="0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17" borderId="40" xfId="0" applyFill="1" applyBorder="1" applyAlignment="1">
      <alignment horizontal="center" vertical="center"/>
    </xf>
    <xf numFmtId="0" fontId="0" fillId="17" borderId="41" xfId="0" applyFill="1" applyBorder="1" applyAlignment="1">
      <alignment horizontal="center" vertical="center"/>
    </xf>
    <xf numFmtId="49" fontId="0" fillId="0" borderId="40" xfId="0" applyNumberFormat="1" applyBorder="1" applyAlignment="1">
      <alignment horizontal="center" vertical="center"/>
    </xf>
    <xf numFmtId="0" fontId="0" fillId="25" borderId="44" xfId="0" applyFill="1" applyBorder="1" applyAlignment="1">
      <alignment horizontal="center" vertical="center"/>
    </xf>
    <xf numFmtId="0" fontId="0" fillId="25" borderId="46" xfId="0" applyFill="1" applyBorder="1" applyAlignment="1">
      <alignment horizontal="center" vertical="center"/>
    </xf>
    <xf numFmtId="166" fontId="0" fillId="5" borderId="33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0" fontId="0" fillId="18" borderId="40" xfId="0" applyFill="1" applyBorder="1" applyAlignment="1">
      <alignment horizontal="center" vertical="center"/>
    </xf>
    <xf numFmtId="166" fontId="0" fillId="0" borderId="40" xfId="0" applyNumberFormat="1" applyBorder="1" applyAlignment="1">
      <alignment horizontal="center" vertical="center"/>
    </xf>
    <xf numFmtId="166" fontId="0" fillId="18" borderId="40" xfId="0" applyNumberFormat="1" applyFill="1" applyBorder="1" applyAlignment="1">
      <alignment horizontal="center" vertical="center"/>
    </xf>
    <xf numFmtId="1" fontId="0" fillId="18" borderId="40" xfId="0" applyNumberFormat="1" applyFill="1" applyBorder="1" applyAlignment="1">
      <alignment horizontal="center" vertical="center"/>
    </xf>
    <xf numFmtId="14" fontId="0" fillId="18" borderId="8" xfId="0" applyNumberForma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4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12" fillId="7" borderId="8" xfId="0" applyFont="1" applyFill="1" applyBorder="1" applyAlignment="1">
      <alignment horizontal="center" vertical="center"/>
    </xf>
    <xf numFmtId="0" fontId="13" fillId="7" borderId="8" xfId="0" applyFont="1" applyFill="1" applyBorder="1" applyAlignment="1">
      <alignment horizontal="center" vertical="center"/>
    </xf>
    <xf numFmtId="1" fontId="0" fillId="5" borderId="31" xfId="0" applyNumberFormat="1" applyFill="1" applyBorder="1" applyAlignment="1">
      <alignment horizontal="center" vertical="center"/>
    </xf>
    <xf numFmtId="1" fontId="1" fillId="18" borderId="28" xfId="0" applyNumberFormat="1" applyFont="1" applyFill="1" applyBorder="1" applyAlignment="1">
      <alignment horizontal="center" vertical="center"/>
    </xf>
    <xf numFmtId="0" fontId="0" fillId="26" borderId="5" xfId="0" applyFill="1" applyBorder="1" applyAlignment="1">
      <alignment horizontal="center" vertical="center"/>
    </xf>
    <xf numFmtId="1" fontId="0" fillId="22" borderId="28" xfId="0" applyNumberFormat="1" applyFill="1" applyBorder="1" applyAlignment="1">
      <alignment horizontal="center" vertical="center"/>
    </xf>
    <xf numFmtId="0" fontId="0" fillId="5" borderId="40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0" fillId="5" borderId="45" xfId="0" applyFill="1" applyBorder="1" applyAlignment="1">
      <alignment horizontal="center" vertical="center"/>
    </xf>
    <xf numFmtId="0" fontId="0" fillId="17" borderId="44" xfId="0" applyFill="1" applyBorder="1" applyAlignment="1">
      <alignment horizontal="center" vertical="center"/>
    </xf>
    <xf numFmtId="0" fontId="0" fillId="17" borderId="42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47" xfId="0" applyFill="1" applyBorder="1" applyAlignment="1">
      <alignment horizontal="center" vertical="center"/>
    </xf>
    <xf numFmtId="49" fontId="0" fillId="25" borderId="44" xfId="0" applyNumberFormat="1" applyFill="1" applyBorder="1" applyAlignment="1">
      <alignment horizontal="center" vertical="center"/>
    </xf>
    <xf numFmtId="1" fontId="0" fillId="24" borderId="31" xfId="0" applyNumberFormat="1" applyFill="1" applyBorder="1" applyAlignment="1">
      <alignment horizontal="center" vertical="center"/>
    </xf>
    <xf numFmtId="0" fontId="19" fillId="18" borderId="41" xfId="0" applyFont="1" applyFill="1" applyBorder="1" applyAlignment="1">
      <alignment horizontal="center" vertical="center"/>
    </xf>
    <xf numFmtId="0" fontId="19" fillId="18" borderId="40" xfId="0" applyFont="1" applyFill="1" applyBorder="1" applyAlignment="1">
      <alignment horizontal="center" vertical="center"/>
    </xf>
    <xf numFmtId="1" fontId="5" fillId="18" borderId="45" xfId="0" applyNumberFormat="1" applyFont="1" applyFill="1" applyBorder="1" applyAlignment="1">
      <alignment vertical="center"/>
    </xf>
    <xf numFmtId="1" fontId="0" fillId="18" borderId="45" xfId="0" applyNumberFormat="1" applyFill="1" applyBorder="1" applyAlignment="1">
      <alignment horizontal="center" vertical="center"/>
    </xf>
    <xf numFmtId="1" fontId="0" fillId="18" borderId="54" xfId="0" applyNumberFormat="1" applyFill="1" applyBorder="1" applyAlignment="1">
      <alignment horizontal="center" vertical="center"/>
    </xf>
    <xf numFmtId="0" fontId="0" fillId="18" borderId="54" xfId="0" applyFill="1" applyBorder="1" applyAlignment="1">
      <alignment horizontal="center" vertical="center"/>
    </xf>
    <xf numFmtId="0" fontId="0" fillId="18" borderId="45" xfId="0" applyFill="1" applyBorder="1" applyAlignment="1">
      <alignment horizontal="center" vertical="center"/>
    </xf>
    <xf numFmtId="0" fontId="0" fillId="27" borderId="5" xfId="0" applyFill="1" applyBorder="1" applyAlignment="1">
      <alignment horizontal="center" vertical="center"/>
    </xf>
    <xf numFmtId="0" fontId="0" fillId="25" borderId="5" xfId="0" applyFill="1" applyBorder="1"/>
    <xf numFmtId="0" fontId="12" fillId="5" borderId="8" xfId="0" applyFont="1" applyFill="1" applyBorder="1" applyAlignment="1">
      <alignment horizontal="center" vertical="center"/>
    </xf>
    <xf numFmtId="0" fontId="13" fillId="5" borderId="8" xfId="0" applyFont="1" applyFill="1" applyBorder="1" applyAlignment="1">
      <alignment horizontal="center" vertical="center"/>
    </xf>
    <xf numFmtId="0" fontId="0" fillId="5" borderId="43" xfId="0" applyFill="1" applyBorder="1" applyAlignment="1">
      <alignment horizontal="center" vertical="center"/>
    </xf>
    <xf numFmtId="0" fontId="0" fillId="18" borderId="55" xfId="0" applyFill="1" applyBorder="1" applyAlignment="1">
      <alignment horizontal="center" vertical="center"/>
    </xf>
    <xf numFmtId="0" fontId="0" fillId="5" borderId="54" xfId="0" applyFill="1" applyBorder="1" applyAlignment="1">
      <alignment horizontal="center" vertical="center"/>
    </xf>
    <xf numFmtId="0" fontId="0" fillId="24" borderId="5" xfId="0" applyFill="1" applyBorder="1" applyAlignment="1">
      <alignment horizontal="center" vertical="center"/>
    </xf>
    <xf numFmtId="0" fontId="0" fillId="28" borderId="5" xfId="0" applyFill="1" applyBorder="1" applyAlignment="1">
      <alignment horizontal="center" vertical="center"/>
    </xf>
    <xf numFmtId="0" fontId="0" fillId="23" borderId="5" xfId="0" applyFill="1" applyBorder="1" applyAlignment="1">
      <alignment horizontal="center" vertical="center"/>
    </xf>
    <xf numFmtId="0" fontId="0" fillId="5" borderId="44" xfId="0" applyFill="1" applyBorder="1" applyAlignment="1">
      <alignment vertical="center"/>
    </xf>
    <xf numFmtId="0" fontId="0" fillId="5" borderId="40" xfId="0" applyFill="1" applyBorder="1" applyAlignment="1">
      <alignment vertical="center"/>
    </xf>
    <xf numFmtId="0" fontId="0" fillId="23" borderId="8" xfId="0" applyFill="1" applyBorder="1" applyAlignment="1">
      <alignment horizontal="center" vertical="center"/>
    </xf>
    <xf numFmtId="0" fontId="12" fillId="5" borderId="40" xfId="0" applyFont="1" applyFill="1" applyBorder="1" applyAlignment="1">
      <alignment horizontal="center"/>
    </xf>
    <xf numFmtId="1" fontId="5" fillId="10" borderId="13" xfId="0" applyNumberFormat="1" applyFont="1" applyFill="1" applyBorder="1" applyAlignment="1">
      <alignment vertical="center"/>
    </xf>
    <xf numFmtId="0" fontId="0" fillId="23" borderId="0" xfId="0" applyFill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horizontal="center" vertical="center"/>
    </xf>
    <xf numFmtId="0" fontId="1" fillId="16" borderId="6" xfId="0" applyFont="1" applyFill="1" applyBorder="1" applyAlignment="1">
      <alignment horizontal="center" vertical="center"/>
    </xf>
    <xf numFmtId="0" fontId="1" fillId="16" borderId="26" xfId="0" applyFont="1" applyFill="1" applyBorder="1" applyAlignment="1">
      <alignment horizontal="center" vertical="center"/>
    </xf>
    <xf numFmtId="0" fontId="1" fillId="16" borderId="2" xfId="0" applyFont="1" applyFill="1" applyBorder="1" applyAlignment="1">
      <alignment horizontal="center" vertical="center"/>
    </xf>
    <xf numFmtId="0" fontId="1" fillId="16" borderId="3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20" fillId="0" borderId="48" xfId="0" applyFont="1" applyBorder="1" applyAlignment="1">
      <alignment horizontal="center" vertical="center"/>
    </xf>
    <xf numFmtId="0" fontId="20" fillId="0" borderId="49" xfId="0" applyFont="1" applyBorder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0" fontId="20" fillId="0" borderId="51" xfId="0" applyFont="1" applyBorder="1" applyAlignment="1">
      <alignment horizontal="center" vertical="center"/>
    </xf>
    <xf numFmtId="0" fontId="20" fillId="0" borderId="52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8" borderId="44" xfId="0" applyFill="1" applyBorder="1" applyAlignment="1">
      <alignment horizontal="center" vertical="center"/>
    </xf>
    <xf numFmtId="0" fontId="0" fillId="28" borderId="56" xfId="0" applyFill="1" applyBorder="1" applyAlignment="1">
      <alignment horizontal="center" vertical="center"/>
    </xf>
    <xf numFmtId="0" fontId="0" fillId="28" borderId="45" xfId="0" applyFill="1" applyBorder="1" applyAlignment="1">
      <alignment horizontal="center" vertical="center"/>
    </xf>
    <xf numFmtId="0" fontId="0" fillId="22" borderId="44" xfId="0" applyFill="1" applyBorder="1" applyAlignment="1">
      <alignment horizontal="center" vertical="center"/>
    </xf>
    <xf numFmtId="0" fontId="0" fillId="22" borderId="56" xfId="0" applyFill="1" applyBorder="1" applyAlignment="1">
      <alignment horizontal="center" vertical="center"/>
    </xf>
    <xf numFmtId="0" fontId="0" fillId="22" borderId="45" xfId="0" applyFill="1" applyBorder="1" applyAlignment="1">
      <alignment horizontal="center" vertical="center"/>
    </xf>
    <xf numFmtId="0" fontId="21" fillId="0" borderId="48" xfId="0" applyFont="1" applyBorder="1" applyAlignment="1">
      <alignment horizontal="center" vertical="center"/>
    </xf>
    <xf numFmtId="0" fontId="21" fillId="0" borderId="49" xfId="0" applyFont="1" applyBorder="1" applyAlignment="1">
      <alignment horizontal="center" vertical="center"/>
    </xf>
    <xf numFmtId="0" fontId="21" fillId="0" borderId="50" xfId="0" applyFont="1" applyBorder="1" applyAlignment="1">
      <alignment horizontal="center" vertical="center"/>
    </xf>
    <xf numFmtId="0" fontId="21" fillId="0" borderId="51" xfId="0" applyFont="1" applyBorder="1" applyAlignment="1">
      <alignment horizontal="center" vertical="center"/>
    </xf>
    <xf numFmtId="0" fontId="21" fillId="0" borderId="52" xfId="0" applyFont="1" applyBorder="1" applyAlignment="1">
      <alignment horizontal="center" vertical="center"/>
    </xf>
    <xf numFmtId="0" fontId="21" fillId="0" borderId="53" xfId="0" applyFont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0" fontId="0" fillId="5" borderId="56" xfId="0" applyFill="1" applyBorder="1" applyAlignment="1">
      <alignment horizontal="center" vertical="center"/>
    </xf>
    <xf numFmtId="0" fontId="0" fillId="5" borderId="45" xfId="0" applyFill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7" borderId="41" xfId="0" applyFill="1" applyBorder="1" applyAlignment="1">
      <alignment horizontal="center"/>
    </xf>
    <xf numFmtId="0" fontId="0" fillId="7" borderId="42" xfId="0" applyFill="1" applyBorder="1" applyAlignment="1">
      <alignment horizontal="center"/>
    </xf>
    <xf numFmtId="0" fontId="0" fillId="7" borderId="43" xfId="0" applyFill="1" applyBorder="1" applyAlignment="1">
      <alignment horizontal="center"/>
    </xf>
    <xf numFmtId="0" fontId="4" fillId="10" borderId="41" xfId="0" applyFont="1" applyFill="1" applyBorder="1" applyAlignment="1">
      <alignment horizontal="center"/>
    </xf>
    <xf numFmtId="0" fontId="4" fillId="10" borderId="4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7" borderId="28" xfId="0" applyFill="1" applyBorder="1" applyAlignment="1">
      <alignment horizontal="center"/>
    </xf>
    <xf numFmtId="0" fontId="0" fillId="7" borderId="33" xfId="0" applyFill="1" applyBorder="1" applyAlignment="1">
      <alignment horizontal="center"/>
    </xf>
    <xf numFmtId="0" fontId="0" fillId="9" borderId="41" xfId="0" applyFill="1" applyBorder="1" applyAlignment="1">
      <alignment horizontal="center"/>
    </xf>
    <xf numFmtId="0" fontId="0" fillId="9" borderId="42" xfId="0" applyFill="1" applyBorder="1" applyAlignment="1">
      <alignment horizontal="center"/>
    </xf>
    <xf numFmtId="0" fontId="0" fillId="9" borderId="43" xfId="0" applyFill="1" applyBorder="1" applyAlignment="1">
      <alignment horizontal="center"/>
    </xf>
    <xf numFmtId="0" fontId="0" fillId="9" borderId="41" xfId="0" applyFill="1" applyBorder="1" applyAlignment="1">
      <alignment horizontal="center" vertical="center"/>
    </xf>
    <xf numFmtId="0" fontId="0" fillId="9" borderId="43" xfId="0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0" fillId="10" borderId="5" xfId="0" applyFill="1" applyBorder="1" applyAlignment="1">
      <alignment horizontal="right"/>
    </xf>
    <xf numFmtId="0" fontId="0" fillId="7" borderId="5" xfId="0" applyFill="1" applyBorder="1" applyAlignment="1">
      <alignment horizontal="right"/>
    </xf>
    <xf numFmtId="0" fontId="1" fillId="0" borderId="36" xfId="0" applyFont="1" applyBorder="1" applyAlignment="1">
      <alignment horizontal="center"/>
    </xf>
    <xf numFmtId="0" fontId="9" fillId="9" borderId="35" xfId="0" applyFont="1" applyFill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0" fillId="10" borderId="7" xfId="0" applyFill="1" applyBorder="1" applyAlignment="1">
      <alignment horizontal="center" vertical="center"/>
    </xf>
    <xf numFmtId="0" fontId="0" fillId="10" borderId="22" xfId="0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26" xfId="0" applyFont="1" applyBorder="1" applyAlignment="1">
      <alignment horizontal="center" wrapText="1"/>
    </xf>
    <xf numFmtId="0" fontId="7" fillId="0" borderId="27" xfId="0" applyFont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theme" Target="theme/theme1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worksheet" Target="worksheets/sheet12.xml" /><Relationship Id="rId2" Type="http://schemas.openxmlformats.org/officeDocument/2006/relationships/worksheet" Target="worksheets/sheet2.xml" /><Relationship Id="rId16" Type="http://schemas.openxmlformats.org/officeDocument/2006/relationships/calcChain" Target="calcChain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worksheet" Target="worksheets/sheet11.xml" /><Relationship Id="rId5" Type="http://schemas.openxmlformats.org/officeDocument/2006/relationships/worksheet" Target="worksheets/sheet5.xml" /><Relationship Id="rId15" Type="http://schemas.openxmlformats.org/officeDocument/2006/relationships/sharedStrings" Target="sharedStrings.xml" /><Relationship Id="rId10" Type="http://schemas.openxmlformats.org/officeDocument/2006/relationships/worksheet" Target="worksheets/sheet10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Relationship Id="rId1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E298" dT="2023-07-26T07:38:34.28" personId="{00000000-0000-0000-0000-000000000000}" id="{A0493A78-D9E7-4B4D-874E-849EE5322404}">
    <text xml:space="preserve">pending amount </text>
  </threadedComment>
  <threadedComment ref="Z314" dT="2023-08-07T15:43:05.14" personId="{00000000-0000-0000-0000-000000000000}" id="{B737B9E0-6A76-084A-82ED-C42213FB2E3E}">
    <text>31/7 to 03/8</text>
  </threadedComment>
  <threadedComment ref="Z318" dT="2023-08-07T15:43:33.41" personId="{00000000-0000-0000-0000-000000000000}" id="{89E432CD-0088-8543-9F63-B2C5ABE59D74}">
    <text>04/08 to 06/08</text>
  </threadedComment>
  <threadedComment ref="Z319" dT="2023-08-08T05:56:32.38" personId="{00000000-0000-0000-0000-000000000000}" id="{D307CC54-9638-2845-AD20-71A1F11AC6BB}">
    <text xml:space="preserve">10000 of advance and 1800 from daily cash collection </text>
  </threadedComment>
  <threadedComment ref="Z321" dT="2023-08-12T06:52:26.36" personId="{00000000-0000-0000-0000-000000000000}" id="{5F694DE7-7655-F946-8C27-E5B3CA8E53EA}">
    <text xml:space="preserve">by prakash </text>
  </threadedComment>
  <threadedComment ref="Z333" dT="2023-08-23T15:42:25.72" personId="{00000000-0000-0000-0000-000000000000}" id="{23789DD6-7701-4D45-BB8E-3798A6918EB4}">
    <text>500 cash javedji ko dia, unhone phone pay kia...</text>
  </threadedComment>
  <threadedComment ref="Z355" dT="2023-08-07T15:43:05.14" personId="{00000000-0000-0000-0000-000000000000}" id="{230C165D-E324-F449-91E2-D541BECF9466}">
    <text>31/7 to 03/8</text>
  </threadedComment>
  <threadedComment ref="Z359" dT="2023-08-07T15:43:33.41" personId="{00000000-0000-0000-0000-000000000000}" id="{11FEDB0F-E181-EF4C-90E4-BD829CB841DC}">
    <text>04/08 to 06/08</text>
  </threadedComment>
  <threadedComment ref="Z360" dT="2023-08-08T05:56:32.38" personId="{00000000-0000-0000-0000-000000000000}" id="{664A0E81-AC37-3F4C-9922-A9D7331F3861}">
    <text xml:space="preserve">10000 of advance and 1800 from daily cash collection </text>
  </threadedComment>
  <threadedComment ref="Z362" dT="2023-08-12T06:52:26.36" personId="{00000000-0000-0000-0000-000000000000}" id="{EE997B38-3111-FD4A-8229-5B23566B97A7}">
    <text xml:space="preserve">by prakash </text>
  </threadedComment>
  <threadedComment ref="Z374" dT="2023-08-23T15:42:25.72" personId="{00000000-0000-0000-0000-000000000000}" id="{2D2F2582-3F8B-E745-AAB6-2FBF3B3BA1A6}">
    <text>500 cash javedji ko dia, unhone phone pay kia...</text>
  </threadedComment>
  <threadedComment ref="Z392" dT="2023-08-07T15:43:05.14" personId="{00000000-0000-0000-0000-000000000000}" id="{F20B96B2-03ED-A640-A9D8-36E7F06E5976}">
    <text>31/7 to 03/8</text>
  </threadedComment>
  <threadedComment ref="Z396" dT="2023-08-07T15:43:33.41" personId="{00000000-0000-0000-0000-000000000000}" id="{2FE96DC3-669D-ED48-86F9-D5C38715C96A}">
    <text>04/08 to 06/08</text>
  </threadedComment>
  <threadedComment ref="Z397" dT="2023-08-08T05:56:32.38" personId="{00000000-0000-0000-0000-000000000000}" id="{0E3E3547-1878-1F4A-9EC4-4B73CCAABE56}">
    <text xml:space="preserve">10000 of advance and 1800 from daily cash collection </text>
  </threadedComment>
  <threadedComment ref="Z399" dT="2023-08-12T06:52:26.36" personId="{00000000-0000-0000-0000-000000000000}" id="{47BA1D2A-FD36-F546-AFD7-BAF321D12215}">
    <text xml:space="preserve">by prakash </text>
  </threadedComment>
  <threadedComment ref="Z411" dT="2023-08-23T15:42:25.72" personId="{00000000-0000-0000-0000-000000000000}" id="{409BD90E-7667-1E4A-9613-49A1EC6A0736}">
    <text>500 cash javedji ko dia, unhone phone pay kia...</text>
  </threadedComment>
  <threadedComment ref="Z428" dT="2023-08-07T15:43:05.14" personId="{00000000-0000-0000-0000-000000000000}" id="{53EE5E6B-6C94-F64A-9657-63E9044E3C96}">
    <text>31/7 to 03/8</text>
  </threadedComment>
  <threadedComment ref="Z432" dT="2023-08-07T15:43:33.41" personId="{00000000-0000-0000-0000-000000000000}" id="{1E6BBC2F-7F28-834F-BE27-A49E91673CD1}">
    <text>04/08 to 06/08</text>
  </threadedComment>
  <threadedComment ref="Z433" dT="2023-08-08T05:56:32.38" personId="{00000000-0000-0000-0000-000000000000}" id="{626617F8-6BBC-7749-826F-636DE7542DB5}">
    <text xml:space="preserve">10000 of advance and 1800 from daily cash collection </text>
  </threadedComment>
  <threadedComment ref="Z435" dT="2023-08-12T06:52:26.36" personId="{00000000-0000-0000-0000-000000000000}" id="{65540B31-DFBC-834F-BD4B-A78C7688123E}">
    <text xml:space="preserve">by prakash </text>
  </threadedComment>
  <threadedComment ref="Z447" dT="2023-08-23T15:42:25.72" personId="{00000000-0000-0000-0000-000000000000}" id="{FC9C08D3-BA33-AC4E-B83A-B243FA0CAFE2}">
    <text>500 cash javedji ko dia, unhone phone pay kia...</text>
  </threadedComment>
  <threadedComment ref="Z466" dT="2023-08-07T15:43:05.14" personId="{00000000-0000-0000-0000-000000000000}" id="{4CAE9F9F-D2CF-A640-8CE2-95D8394C1552}">
    <text>31/7 to 03/8</text>
  </threadedComment>
  <threadedComment ref="Z470" dT="2023-08-07T15:43:33.41" personId="{00000000-0000-0000-0000-000000000000}" id="{831670D9-477C-B24F-8EBF-19673B1EAF27}">
    <text>04/08 to 06/08</text>
  </threadedComment>
  <threadedComment ref="Z471" dT="2023-08-08T05:56:32.38" personId="{00000000-0000-0000-0000-000000000000}" id="{95327C55-1C13-E44F-B90B-CE44AF6DEF47}">
    <text xml:space="preserve">10000 of advance and 1800 from daily cash collection </text>
  </threadedComment>
  <threadedComment ref="Z473" dT="2023-08-12T06:52:26.36" personId="{00000000-0000-0000-0000-000000000000}" id="{868032FD-DC4D-424B-9E61-0D584246A833}">
    <text xml:space="preserve">by prakash </text>
  </threadedComment>
  <threadedComment ref="Z485" dT="2023-08-23T15:42:25.72" personId="{00000000-0000-0000-0000-000000000000}" id="{260C1275-9444-7041-9271-BC8502696326}">
    <text>500 cash javedji ko dia, unhone phone pay kia...</text>
  </threadedComment>
  <threadedComment ref="Z504" dT="2023-08-07T15:43:05.14" personId="{00000000-0000-0000-0000-000000000000}" id="{BF538707-F1BB-E348-8C28-8089E5757A6B}">
    <text>31/7 to 03/8</text>
  </threadedComment>
  <threadedComment ref="Z508" dT="2023-08-07T15:43:33.41" personId="{00000000-0000-0000-0000-000000000000}" id="{B71B12F9-34B3-2444-9408-18AD315433AC}">
    <text>04/08 to 06/08</text>
  </threadedComment>
  <threadedComment ref="Z509" dT="2023-08-08T05:56:32.38" personId="{00000000-0000-0000-0000-000000000000}" id="{87A1983D-D1A6-9B44-A3E4-FADA453FC5BE}">
    <text xml:space="preserve">10000 of advance and 1800 from daily cash collection </text>
  </threadedComment>
  <threadedComment ref="Z511" dT="2023-08-12T06:52:26.36" personId="{00000000-0000-0000-0000-000000000000}" id="{8D205B61-28C8-6042-825F-9FAE7CAED883}">
    <text xml:space="preserve">by prakash </text>
  </threadedComment>
  <threadedComment ref="Z523" dT="2023-08-23T15:42:25.72" personId="{00000000-0000-0000-0000-000000000000}" id="{7B83DDBF-8BCB-724A-BE5A-F7DF0319FC67}">
    <text>500 cash javedji ko dia, unhone phone pay kia...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 /><Relationship Id="rId2" Type="http://schemas.openxmlformats.org/officeDocument/2006/relationships/printerSettings" Target="../printerSettings/printerSettings1.bin" /><Relationship Id="rId1" Type="http://schemas.openxmlformats.org/officeDocument/2006/relationships/hyperlink" Target="TRACKER.txt" TargetMode="External" /><Relationship Id="rId5" Type="http://schemas.microsoft.com/office/2017/10/relationships/threadedComment" Target="../threadedComments/threadedComment1.xml" /><Relationship Id="rId4" Type="http://schemas.openxmlformats.org/officeDocument/2006/relationships/comments" Target="../comments1.xml" 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 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1:AN533"/>
  <sheetViews>
    <sheetView tabSelected="1" zoomScale="52" zoomScaleNormal="93" workbookViewId="0">
      <pane xSplit="1" ySplit="1" topLeftCell="W488" activePane="bottomRight" state="frozen"/>
      <selection pane="bottomLeft" activeCell="A2" sqref="A2"/>
      <selection pane="topRight" activeCell="B1" sqref="B1"/>
      <selection pane="bottomRight" activeCell="AH541" sqref="AH541"/>
    </sheetView>
  </sheetViews>
  <sheetFormatPr defaultColWidth="9.55078125" defaultRowHeight="20.100000000000001" customHeight="1" x14ac:dyDescent="0.2"/>
  <cols>
    <col min="1" max="1" width="13.1796875" style="5" customWidth="1"/>
    <col min="2" max="2" width="9.4140625" style="5" customWidth="1"/>
    <col min="3" max="3" width="8.875" style="5" customWidth="1"/>
    <col min="4" max="5" width="9.81640625" style="5" customWidth="1"/>
    <col min="6" max="7" width="10.89453125" style="5" customWidth="1"/>
    <col min="8" max="8" width="9.81640625" style="5" customWidth="1"/>
    <col min="9" max="9" width="8.875" style="5" customWidth="1"/>
    <col min="10" max="10" width="9.81640625" style="5" customWidth="1"/>
    <col min="11" max="13" width="8.875" style="5" customWidth="1"/>
    <col min="14" max="14" width="9.81640625" style="5" customWidth="1"/>
    <col min="15" max="15" width="9.4140625" style="5" customWidth="1"/>
    <col min="16" max="16" width="10.89453125" style="5" customWidth="1"/>
    <col min="17" max="17" width="9.81640625" style="5" customWidth="1"/>
    <col min="18" max="19" width="10.89453125" style="5" customWidth="1"/>
    <col min="20" max="20" width="9.81640625" style="5" customWidth="1"/>
    <col min="21" max="21" width="8.875" style="5" customWidth="1"/>
    <col min="22" max="22" width="12.23828125" style="5" customWidth="1"/>
    <col min="23" max="23" width="9.55078125" style="5" customWidth="1"/>
    <col min="24" max="24" width="11.8359375" style="5" customWidth="1"/>
    <col min="25" max="25" width="13.98828125" style="5" customWidth="1"/>
    <col min="26" max="26" width="12.375" style="5" customWidth="1"/>
    <col min="27" max="27" width="11.02734375" style="5" bestFit="1" customWidth="1"/>
    <col min="28" max="28" width="10.89453125" style="5" hidden="1" customWidth="1"/>
    <col min="29" max="29" width="6.1875" style="5" hidden="1" customWidth="1"/>
    <col min="30" max="30" width="12.64453125" style="5" customWidth="1"/>
    <col min="31" max="31" width="13.85546875" style="5" bestFit="1" customWidth="1"/>
    <col min="32" max="32" width="16.140625" style="5" customWidth="1"/>
    <col min="33" max="33" width="13.98828125" style="5" customWidth="1"/>
    <col min="34" max="34" width="17.75390625" style="5" customWidth="1"/>
    <col min="35" max="35" width="9.55078125" style="5"/>
    <col min="36" max="36" width="13.98828125" style="5" customWidth="1"/>
    <col min="37" max="16384" width="9.55078125" style="5"/>
  </cols>
  <sheetData>
    <row r="1" spans="1:34" s="99" customFormat="1" ht="20.100000000000001" customHeight="1" thickBot="1" x14ac:dyDescent="0.25">
      <c r="A1" s="199" t="s">
        <v>0</v>
      </c>
      <c r="B1" s="200" t="s">
        <v>1</v>
      </c>
      <c r="C1" s="200" t="s">
        <v>2</v>
      </c>
      <c r="D1" s="200" t="s">
        <v>3</v>
      </c>
      <c r="E1" s="200" t="s">
        <v>4</v>
      </c>
      <c r="F1" s="200" t="s">
        <v>5</v>
      </c>
      <c r="G1" s="200" t="s">
        <v>6</v>
      </c>
      <c r="H1" s="200" t="s">
        <v>7</v>
      </c>
      <c r="I1" s="200" t="s">
        <v>8</v>
      </c>
      <c r="J1" s="200" t="s">
        <v>9</v>
      </c>
      <c r="K1" s="200" t="s">
        <v>10</v>
      </c>
      <c r="L1" s="200" t="s">
        <v>11</v>
      </c>
      <c r="M1" s="200" t="s">
        <v>12</v>
      </c>
      <c r="N1" s="200" t="s">
        <v>1</v>
      </c>
      <c r="O1" s="200" t="s">
        <v>2</v>
      </c>
      <c r="P1" s="200" t="s">
        <v>3</v>
      </c>
      <c r="Q1" s="200" t="s">
        <v>4</v>
      </c>
      <c r="R1" s="200" t="s">
        <v>5</v>
      </c>
      <c r="S1" s="200" t="s">
        <v>6</v>
      </c>
      <c r="T1" s="200" t="s">
        <v>7</v>
      </c>
      <c r="U1" s="200" t="s">
        <v>8</v>
      </c>
      <c r="V1" s="201" t="s">
        <v>13</v>
      </c>
      <c r="W1" s="202" t="s">
        <v>14</v>
      </c>
      <c r="X1" s="203" t="s">
        <v>15</v>
      </c>
      <c r="Y1" s="203" t="s">
        <v>16</v>
      </c>
      <c r="Z1" s="203" t="s">
        <v>17</v>
      </c>
      <c r="AA1" s="203" t="s">
        <v>18</v>
      </c>
      <c r="AB1" s="203"/>
      <c r="AC1" s="203" t="s">
        <v>19</v>
      </c>
      <c r="AD1" s="203" t="s">
        <v>14</v>
      </c>
      <c r="AE1" s="256" t="s">
        <v>20</v>
      </c>
      <c r="AF1" s="246" t="s">
        <v>21</v>
      </c>
      <c r="AG1" s="246" t="s">
        <v>22</v>
      </c>
      <c r="AH1" s="246" t="s">
        <v>23</v>
      </c>
    </row>
    <row r="2" spans="1:34" ht="20.100000000000001" customHeight="1" thickBot="1" x14ac:dyDescent="0.25">
      <c r="A2" s="159"/>
      <c r="B2" s="297" t="s">
        <v>24</v>
      </c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9"/>
      <c r="N2" s="300" t="s">
        <v>25</v>
      </c>
      <c r="O2" s="301"/>
      <c r="P2" s="301"/>
      <c r="Q2" s="301"/>
      <c r="R2" s="301"/>
      <c r="S2" s="302"/>
      <c r="T2" s="302"/>
      <c r="U2" s="302"/>
      <c r="V2" s="303"/>
      <c r="W2" s="51" t="s">
        <v>14</v>
      </c>
      <c r="X2" s="63" t="s">
        <v>15</v>
      </c>
      <c r="Y2" s="55" t="s">
        <v>26</v>
      </c>
      <c r="Z2" s="55"/>
      <c r="AA2" s="55" t="s">
        <v>18</v>
      </c>
      <c r="AB2" s="55"/>
      <c r="AC2" s="55" t="s">
        <v>19</v>
      </c>
      <c r="AD2" s="55" t="s">
        <v>14</v>
      </c>
      <c r="AE2" s="55"/>
    </row>
    <row r="3" spans="1:34" ht="20.100000000000001" customHeight="1" x14ac:dyDescent="0.2">
      <c r="A3" s="65">
        <v>44896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>
        <v>2600</v>
      </c>
    </row>
    <row r="4" spans="1:34" ht="20.100000000000001" customHeight="1" x14ac:dyDescent="0.2">
      <c r="A4" s="65">
        <v>44897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>
        <v>7400</v>
      </c>
    </row>
    <row r="5" spans="1:34" ht="20.100000000000001" customHeight="1" x14ac:dyDescent="0.2">
      <c r="A5" s="65">
        <v>44898</v>
      </c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>
        <v>9600</v>
      </c>
    </row>
    <row r="6" spans="1:34" ht="20.100000000000001" customHeight="1" x14ac:dyDescent="0.2">
      <c r="A6" s="65">
        <v>44899</v>
      </c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>
        <v>14800</v>
      </c>
    </row>
    <row r="7" spans="1:34" ht="20.100000000000001" customHeight="1" x14ac:dyDescent="0.2">
      <c r="A7" s="65">
        <v>44900</v>
      </c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>
        <v>4800</v>
      </c>
    </row>
    <row r="8" spans="1:34" ht="20.100000000000001" customHeight="1" x14ac:dyDescent="0.2">
      <c r="A8" s="65">
        <v>44901</v>
      </c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>
        <v>5000</v>
      </c>
    </row>
    <row r="9" spans="1:34" ht="20.100000000000001" customHeight="1" thickBot="1" x14ac:dyDescent="0.25">
      <c r="A9" s="65">
        <v>44902</v>
      </c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>
        <v>3900</v>
      </c>
    </row>
    <row r="10" spans="1:34" ht="20.100000000000001" customHeight="1" thickBot="1" x14ac:dyDescent="0.25">
      <c r="A10" s="65">
        <v>44903</v>
      </c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7"/>
      <c r="T10" s="66"/>
      <c r="U10" s="66"/>
      <c r="V10" s="66"/>
      <c r="W10" s="67">
        <v>4800</v>
      </c>
      <c r="X10" s="68"/>
      <c r="Y10" s="56"/>
      <c r="Z10" s="56"/>
      <c r="AA10" s="56"/>
      <c r="AB10" s="69"/>
      <c r="AC10" s="69"/>
      <c r="AD10" s="69"/>
    </row>
    <row r="11" spans="1:34" s="70" customFormat="1" ht="20.100000000000001" customHeight="1" x14ac:dyDescent="0.2">
      <c r="A11" s="65">
        <v>44904</v>
      </c>
      <c r="B11" s="66" t="s">
        <v>27</v>
      </c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>
        <v>5800</v>
      </c>
      <c r="X11" s="57">
        <v>48578</v>
      </c>
      <c r="Y11" s="57" t="s">
        <v>28</v>
      </c>
      <c r="Z11" s="57"/>
      <c r="AA11" s="57">
        <v>40000</v>
      </c>
      <c r="AB11" s="57"/>
      <c r="AC11" s="57"/>
      <c r="AD11" s="57">
        <f>X11-AA11</f>
        <v>8578</v>
      </c>
    </row>
    <row r="12" spans="1:34" ht="20.100000000000001" customHeight="1" x14ac:dyDescent="0.2">
      <c r="A12" s="65">
        <v>44905</v>
      </c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>
        <v>11300</v>
      </c>
      <c r="X12" s="58">
        <v>53220</v>
      </c>
      <c r="Y12" s="58" t="s">
        <v>29</v>
      </c>
      <c r="Z12" s="58"/>
      <c r="AA12" s="58">
        <v>50000</v>
      </c>
      <c r="AB12" s="58"/>
      <c r="AC12" s="58"/>
      <c r="AD12" s="58">
        <f>X12-AA12</f>
        <v>3220</v>
      </c>
    </row>
    <row r="13" spans="1:34" ht="20.100000000000001" customHeight="1" x14ac:dyDescent="0.2">
      <c r="A13" s="65">
        <v>44906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>
        <v>16500</v>
      </c>
      <c r="X13" s="58">
        <v>32500</v>
      </c>
      <c r="Y13" s="58" t="s">
        <v>30</v>
      </c>
      <c r="Z13" s="58"/>
      <c r="AA13" s="58"/>
      <c r="AB13" s="58"/>
      <c r="AC13" s="58"/>
      <c r="AD13" s="58">
        <f>X13-AA13</f>
        <v>32500</v>
      </c>
      <c r="AE13" s="5">
        <f>AA12+AD13</f>
        <v>82500</v>
      </c>
    </row>
    <row r="14" spans="1:34" ht="20.100000000000001" customHeight="1" x14ac:dyDescent="0.2">
      <c r="A14" s="65">
        <v>44907</v>
      </c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>
        <v>3900</v>
      </c>
      <c r="X14" s="58">
        <v>16410</v>
      </c>
      <c r="Y14" s="58" t="s">
        <v>31</v>
      </c>
      <c r="Z14" s="58"/>
      <c r="AA14" s="58">
        <v>16410</v>
      </c>
      <c r="AB14" s="58"/>
      <c r="AC14" s="58"/>
      <c r="AD14" s="58">
        <f>X14-AA14</f>
        <v>0</v>
      </c>
    </row>
    <row r="15" spans="1:34" ht="20.100000000000001" customHeight="1" thickBot="1" x14ac:dyDescent="0.25">
      <c r="A15" s="65">
        <v>44908</v>
      </c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>
        <v>5600</v>
      </c>
      <c r="X15" s="71">
        <f>SUM(X10:X14)</f>
        <v>150708</v>
      </c>
      <c r="Y15" s="71"/>
      <c r="Z15" s="71"/>
      <c r="AA15" s="58"/>
      <c r="AB15" s="58"/>
      <c r="AC15" s="58"/>
      <c r="AD15" s="58">
        <f>SUM(AD11:AD14)</f>
        <v>44298</v>
      </c>
    </row>
    <row r="16" spans="1:34" ht="20.100000000000001" customHeight="1" thickBot="1" x14ac:dyDescent="0.25">
      <c r="A16" s="65">
        <v>44909</v>
      </c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7"/>
      <c r="T16" s="66"/>
      <c r="U16" s="66"/>
      <c r="V16" s="66"/>
      <c r="W16" s="67">
        <v>5800</v>
      </c>
      <c r="X16" s="68" t="s">
        <v>32</v>
      </c>
      <c r="Y16" s="56" t="s">
        <v>33</v>
      </c>
      <c r="Z16" s="56"/>
      <c r="AA16" s="56" t="s">
        <v>34</v>
      </c>
      <c r="AB16" s="69"/>
      <c r="AC16" s="69" t="s">
        <v>19</v>
      </c>
      <c r="AD16" s="69" t="s">
        <v>14</v>
      </c>
    </row>
    <row r="17" spans="1:37" ht="20.100000000000001" customHeight="1" x14ac:dyDescent="0.2">
      <c r="A17" s="65">
        <v>44910</v>
      </c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7"/>
      <c r="T17" s="66"/>
      <c r="U17" s="66"/>
      <c r="V17" s="66"/>
      <c r="W17" s="67">
        <v>4800</v>
      </c>
      <c r="X17" s="59"/>
      <c r="Y17" s="59"/>
      <c r="Z17" s="59"/>
      <c r="AA17" s="59"/>
      <c r="AB17" s="72"/>
      <c r="AC17" s="72"/>
      <c r="AD17" s="73">
        <f>SUM(X17:AC17)</f>
        <v>0</v>
      </c>
      <c r="AG17" s="74" t="s">
        <v>0</v>
      </c>
      <c r="AH17" s="75" t="s">
        <v>35</v>
      </c>
      <c r="AI17" s="75" t="s">
        <v>36</v>
      </c>
      <c r="AJ17" s="74" t="s">
        <v>37</v>
      </c>
      <c r="AK17" s="74" t="s">
        <v>38</v>
      </c>
    </row>
    <row r="18" spans="1:37" ht="20.100000000000001" customHeight="1" x14ac:dyDescent="0.2">
      <c r="A18" s="65">
        <v>44911</v>
      </c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7"/>
      <c r="T18" s="66"/>
      <c r="U18" s="66"/>
      <c r="V18" s="66"/>
      <c r="W18" s="67">
        <v>7200</v>
      </c>
      <c r="X18" s="58"/>
      <c r="Y18" s="58"/>
      <c r="Z18" s="58"/>
      <c r="AA18" s="58">
        <v>7700</v>
      </c>
      <c r="AB18" s="76"/>
      <c r="AC18" s="76"/>
      <c r="AD18" s="73">
        <f>SUM(X18:AC18)</f>
        <v>7700</v>
      </c>
      <c r="AG18" s="61">
        <v>44910</v>
      </c>
      <c r="AH18" s="53" t="s">
        <v>39</v>
      </c>
      <c r="AI18" s="53"/>
      <c r="AJ18" s="53">
        <v>3000</v>
      </c>
      <c r="AK18" s="53">
        <f>AJ18</f>
        <v>3000</v>
      </c>
    </row>
    <row r="19" spans="1:37" ht="20.100000000000001" customHeight="1" x14ac:dyDescent="0.2">
      <c r="A19" s="65">
        <v>44912</v>
      </c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7"/>
      <c r="T19" s="66"/>
      <c r="U19" s="66"/>
      <c r="V19" s="66"/>
      <c r="W19" s="67">
        <v>14500</v>
      </c>
      <c r="X19" s="58"/>
      <c r="Y19" s="58"/>
      <c r="Z19" s="58"/>
      <c r="AA19" s="58"/>
      <c r="AB19" s="76"/>
      <c r="AC19" s="76"/>
      <c r="AD19" s="73">
        <f>SUM(X19:AC19)</f>
        <v>0</v>
      </c>
      <c r="AG19" s="61">
        <v>44912</v>
      </c>
      <c r="AH19" s="53" t="s">
        <v>31</v>
      </c>
      <c r="AI19" s="53"/>
      <c r="AJ19" s="53">
        <v>3700</v>
      </c>
      <c r="AK19" s="53">
        <f>AK18+AJ19-AI19</f>
        <v>6700</v>
      </c>
    </row>
    <row r="20" spans="1:37" ht="20.100000000000001" customHeight="1" x14ac:dyDescent="0.2">
      <c r="A20" s="65">
        <v>44913</v>
      </c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7"/>
      <c r="T20" s="66"/>
      <c r="U20" s="66"/>
      <c r="V20" s="66"/>
      <c r="W20" s="67">
        <v>15600</v>
      </c>
      <c r="X20" s="58"/>
      <c r="Y20" s="58"/>
      <c r="Z20" s="58"/>
      <c r="AA20" s="58"/>
      <c r="AB20" s="76"/>
      <c r="AC20" s="76"/>
      <c r="AD20" s="73">
        <f>SUM(X20:AC20)</f>
        <v>0</v>
      </c>
      <c r="AG20" s="61">
        <v>44912</v>
      </c>
      <c r="AH20" s="53" t="s">
        <v>31</v>
      </c>
      <c r="AI20" s="53"/>
      <c r="AJ20" s="53">
        <v>4000</v>
      </c>
      <c r="AK20" s="53">
        <f>AK19+AJ20-AI20</f>
        <v>10700</v>
      </c>
    </row>
    <row r="21" spans="1:37" ht="20.100000000000001" customHeight="1" x14ac:dyDescent="0.2">
      <c r="A21" s="65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7"/>
      <c r="T21" s="66"/>
      <c r="U21" s="66"/>
      <c r="V21" s="66"/>
      <c r="W21" s="77">
        <f>SUM(W3:W20)</f>
        <v>143900</v>
      </c>
      <c r="X21" s="57"/>
      <c r="Y21" s="57"/>
      <c r="Z21" s="57"/>
      <c r="AA21" s="57"/>
      <c r="AB21" s="78"/>
      <c r="AC21" s="78"/>
      <c r="AD21" s="73"/>
      <c r="AG21" s="61"/>
      <c r="AH21" s="53"/>
      <c r="AI21" s="53"/>
      <c r="AJ21" s="53"/>
      <c r="AK21" s="53"/>
    </row>
    <row r="22" spans="1:37" ht="20.100000000000001" customHeight="1" x14ac:dyDescent="0.2">
      <c r="A22" s="79">
        <v>44914</v>
      </c>
      <c r="B22" s="55"/>
      <c r="C22" s="55"/>
      <c r="D22" s="55"/>
      <c r="E22" s="55"/>
      <c r="F22" s="55"/>
      <c r="G22" s="55"/>
      <c r="H22" s="55"/>
      <c r="I22" s="55"/>
      <c r="J22" s="55"/>
      <c r="K22" s="55">
        <v>1250</v>
      </c>
      <c r="L22" s="55">
        <v>1250</v>
      </c>
      <c r="M22" s="55">
        <v>1300</v>
      </c>
      <c r="N22" s="55"/>
      <c r="O22" s="55">
        <v>1300</v>
      </c>
      <c r="P22" s="55">
        <v>1300</v>
      </c>
      <c r="Q22" s="55"/>
      <c r="R22" s="55"/>
      <c r="S22" s="80"/>
      <c r="T22" s="55"/>
      <c r="U22" s="55"/>
      <c r="V22" s="55"/>
      <c r="W22" s="80">
        <f t="shared" ref="W22:W34" si="0">SUM(B22:R22)</f>
        <v>6400</v>
      </c>
      <c r="X22" s="57">
        <v>500</v>
      </c>
      <c r="Y22" s="57" t="s">
        <v>40</v>
      </c>
      <c r="Z22" s="57"/>
      <c r="AA22" s="57">
        <v>5900</v>
      </c>
      <c r="AB22" s="78"/>
      <c r="AC22" s="78"/>
      <c r="AD22" s="73">
        <f t="shared" ref="AD22:AD34" si="1">SUM(X22:AC22)</f>
        <v>6400</v>
      </c>
      <c r="AG22" s="61">
        <v>44914</v>
      </c>
      <c r="AH22" s="53" t="s">
        <v>31</v>
      </c>
      <c r="AI22" s="53"/>
      <c r="AJ22" s="53">
        <v>16410</v>
      </c>
      <c r="AK22" s="53">
        <f>AK20+AJ22-AI22</f>
        <v>27110</v>
      </c>
    </row>
    <row r="23" spans="1:37" ht="20.100000000000001" customHeight="1" x14ac:dyDescent="0.2">
      <c r="A23" s="79">
        <v>44915</v>
      </c>
      <c r="B23" s="55"/>
      <c r="C23" s="55"/>
      <c r="D23" s="55"/>
      <c r="E23" s="55"/>
      <c r="F23" s="55"/>
      <c r="G23" s="55"/>
      <c r="H23" s="55"/>
      <c r="I23" s="55"/>
      <c r="J23" s="62" t="s">
        <v>41</v>
      </c>
      <c r="K23" s="62">
        <v>3000</v>
      </c>
      <c r="L23" s="53">
        <v>1000</v>
      </c>
      <c r="M23" s="55">
        <v>1300</v>
      </c>
      <c r="N23" s="55">
        <v>1300</v>
      </c>
      <c r="O23" s="55">
        <v>1300</v>
      </c>
      <c r="P23" s="55"/>
      <c r="Q23" s="55"/>
      <c r="R23" s="55"/>
      <c r="S23" s="80"/>
      <c r="T23" s="55"/>
      <c r="U23" s="55"/>
      <c r="V23" s="55"/>
      <c r="W23" s="80">
        <f t="shared" si="0"/>
        <v>7900</v>
      </c>
      <c r="X23" s="58">
        <v>2000</v>
      </c>
      <c r="Y23" s="58"/>
      <c r="Z23" s="58"/>
      <c r="AA23" s="58">
        <v>5900</v>
      </c>
      <c r="AB23" s="76"/>
      <c r="AC23" s="76"/>
      <c r="AD23" s="73">
        <f t="shared" si="1"/>
        <v>7900</v>
      </c>
      <c r="AG23" s="61">
        <v>44914</v>
      </c>
      <c r="AH23" s="53" t="s">
        <v>28</v>
      </c>
      <c r="AI23" s="53"/>
      <c r="AJ23" s="53">
        <v>32000</v>
      </c>
      <c r="AK23" s="53">
        <f t="shared" ref="AK23:AK36" si="2">AK22+AJ23-AI23</f>
        <v>59110</v>
      </c>
    </row>
    <row r="24" spans="1:37" ht="20.100000000000001" customHeight="1" x14ac:dyDescent="0.2">
      <c r="A24" s="79">
        <v>44916</v>
      </c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>
        <v>1300</v>
      </c>
      <c r="P24" s="55">
        <v>1300</v>
      </c>
      <c r="Q24" s="55"/>
      <c r="R24" s="55"/>
      <c r="S24" s="80"/>
      <c r="T24" s="55"/>
      <c r="U24" s="55"/>
      <c r="V24" s="55"/>
      <c r="W24" s="80">
        <f t="shared" si="0"/>
        <v>2600</v>
      </c>
      <c r="X24" s="58">
        <v>500</v>
      </c>
      <c r="Y24" s="58"/>
      <c r="Z24" s="58"/>
      <c r="AA24" s="58">
        <v>2100</v>
      </c>
      <c r="AB24" s="76"/>
      <c r="AC24" s="76"/>
      <c r="AD24" s="73">
        <f t="shared" si="1"/>
        <v>2600</v>
      </c>
      <c r="AG24" s="61">
        <v>44914</v>
      </c>
      <c r="AH24" s="53" t="s">
        <v>28</v>
      </c>
      <c r="AI24" s="53"/>
      <c r="AJ24" s="53">
        <v>1000</v>
      </c>
      <c r="AK24" s="53">
        <f t="shared" si="2"/>
        <v>60110</v>
      </c>
    </row>
    <row r="25" spans="1:37" ht="20.100000000000001" customHeight="1" x14ac:dyDescent="0.2">
      <c r="A25" s="79">
        <v>44917</v>
      </c>
      <c r="B25" s="55"/>
      <c r="C25" s="55"/>
      <c r="D25" s="55">
        <v>500</v>
      </c>
      <c r="E25" s="55">
        <v>500</v>
      </c>
      <c r="F25" s="55"/>
      <c r="G25" s="55">
        <v>500</v>
      </c>
      <c r="H25" s="55">
        <v>800</v>
      </c>
      <c r="I25" s="55"/>
      <c r="J25" s="55"/>
      <c r="K25" s="55">
        <v>1000</v>
      </c>
      <c r="L25" s="55">
        <v>1300</v>
      </c>
      <c r="M25" s="55">
        <v>1300</v>
      </c>
      <c r="N25" s="55">
        <v>1300</v>
      </c>
      <c r="O25" s="55">
        <v>1300</v>
      </c>
      <c r="P25" s="55"/>
      <c r="Q25" s="55"/>
      <c r="R25" s="55"/>
      <c r="S25" s="80"/>
      <c r="T25" s="55"/>
      <c r="U25" s="55"/>
      <c r="V25" s="55"/>
      <c r="W25" s="80">
        <f t="shared" si="0"/>
        <v>8500</v>
      </c>
      <c r="X25" s="58">
        <v>5400</v>
      </c>
      <c r="Y25" s="58"/>
      <c r="Z25" s="58"/>
      <c r="AA25" s="58">
        <v>3300</v>
      </c>
      <c r="AB25" s="76"/>
      <c r="AC25" s="76"/>
      <c r="AD25" s="73">
        <f t="shared" si="1"/>
        <v>8700</v>
      </c>
      <c r="AG25" s="61">
        <v>44915</v>
      </c>
      <c r="AH25" s="53" t="s">
        <v>28</v>
      </c>
      <c r="AI25" s="53"/>
      <c r="AJ25" s="53">
        <v>8000</v>
      </c>
      <c r="AK25" s="53">
        <f t="shared" si="2"/>
        <v>68110</v>
      </c>
    </row>
    <row r="26" spans="1:37" ht="20.100000000000001" customHeight="1" x14ac:dyDescent="0.2">
      <c r="A26" s="79">
        <v>44918</v>
      </c>
      <c r="B26" s="53"/>
      <c r="C26" s="55"/>
      <c r="D26" s="55"/>
      <c r="E26" s="55"/>
      <c r="F26" s="55"/>
      <c r="G26" s="55"/>
      <c r="H26" s="55"/>
      <c r="I26" s="55"/>
      <c r="J26" s="55"/>
      <c r="K26" s="55"/>
      <c r="L26" s="62"/>
      <c r="M26" s="62">
        <v>3000</v>
      </c>
      <c r="N26" s="62"/>
      <c r="O26" s="62">
        <v>3000</v>
      </c>
      <c r="P26" s="62"/>
      <c r="Q26" s="62"/>
      <c r="R26" s="62">
        <v>4200</v>
      </c>
      <c r="S26" s="81"/>
      <c r="T26" s="55"/>
      <c r="U26" s="53"/>
      <c r="V26" s="53"/>
      <c r="W26" s="80">
        <f t="shared" si="0"/>
        <v>10200</v>
      </c>
      <c r="X26" s="58">
        <v>7000</v>
      </c>
      <c r="Y26" s="58"/>
      <c r="Z26" s="58"/>
      <c r="AA26" s="58">
        <v>3200</v>
      </c>
      <c r="AB26" s="76"/>
      <c r="AC26" s="76">
        <v>500</v>
      </c>
      <c r="AD26" s="73">
        <f t="shared" si="1"/>
        <v>10700</v>
      </c>
      <c r="AE26" s="5" t="s">
        <v>42</v>
      </c>
      <c r="AG26" s="61">
        <v>44915</v>
      </c>
      <c r="AH26" s="53" t="s">
        <v>31</v>
      </c>
      <c r="AI26" s="53"/>
      <c r="AJ26" s="53">
        <v>5900</v>
      </c>
      <c r="AK26" s="53">
        <f t="shared" si="2"/>
        <v>74010</v>
      </c>
    </row>
    <row r="27" spans="1:37" ht="20.100000000000001" customHeight="1" x14ac:dyDescent="0.2">
      <c r="A27" s="79">
        <v>44919</v>
      </c>
      <c r="B27" s="55"/>
      <c r="C27" s="55"/>
      <c r="D27" s="55"/>
      <c r="E27" s="62"/>
      <c r="F27" s="62"/>
      <c r="G27" s="62"/>
      <c r="H27" s="62"/>
      <c r="I27" s="62"/>
      <c r="J27" s="62">
        <v>4500</v>
      </c>
      <c r="K27" s="60">
        <v>1500</v>
      </c>
      <c r="L27" s="62"/>
      <c r="M27" s="62">
        <v>3200</v>
      </c>
      <c r="N27" s="60"/>
      <c r="O27" s="60"/>
      <c r="P27" s="60">
        <v>4200</v>
      </c>
      <c r="Q27" s="55"/>
      <c r="R27" s="55"/>
      <c r="S27" s="80"/>
      <c r="T27" s="55"/>
      <c r="U27" s="60"/>
      <c r="V27" s="60">
        <v>2200</v>
      </c>
      <c r="W27" s="80">
        <f t="shared" si="0"/>
        <v>13400</v>
      </c>
      <c r="X27" s="58">
        <v>5400</v>
      </c>
      <c r="Y27" s="58">
        <v>1600</v>
      </c>
      <c r="Z27" s="58"/>
      <c r="AA27" s="58">
        <v>8600</v>
      </c>
      <c r="AB27" s="76"/>
      <c r="AC27" s="76"/>
      <c r="AD27" s="73">
        <f t="shared" si="1"/>
        <v>15600</v>
      </c>
      <c r="AG27" s="61">
        <v>44916</v>
      </c>
      <c r="AH27" s="53" t="s">
        <v>31</v>
      </c>
      <c r="AI27" s="53"/>
      <c r="AJ27" s="53">
        <v>5400</v>
      </c>
      <c r="AK27" s="53">
        <f t="shared" si="2"/>
        <v>79410</v>
      </c>
    </row>
    <row r="28" spans="1:37" ht="20.100000000000001" customHeight="1" x14ac:dyDescent="0.2">
      <c r="A28" s="79">
        <v>44920</v>
      </c>
      <c r="B28" s="62">
        <v>2400</v>
      </c>
      <c r="C28" s="55"/>
      <c r="D28" s="60"/>
      <c r="E28" s="60"/>
      <c r="F28" s="60"/>
      <c r="G28" s="60">
        <v>1800</v>
      </c>
      <c r="H28" s="62"/>
      <c r="I28" s="62"/>
      <c r="J28" s="62">
        <v>2600</v>
      </c>
      <c r="K28" s="60"/>
      <c r="L28" s="60"/>
      <c r="M28" s="60">
        <v>4500</v>
      </c>
      <c r="N28" s="62"/>
      <c r="O28" s="62">
        <v>3000</v>
      </c>
      <c r="P28" s="60">
        <v>1500</v>
      </c>
      <c r="Q28" s="55"/>
      <c r="R28" s="55"/>
      <c r="S28" s="80"/>
      <c r="T28" s="55"/>
      <c r="U28" s="62"/>
      <c r="V28" s="62"/>
      <c r="W28" s="80">
        <f t="shared" si="0"/>
        <v>15800</v>
      </c>
      <c r="X28" s="58">
        <f>W28-AA28</f>
        <v>8030</v>
      </c>
      <c r="Y28" s="58"/>
      <c r="Z28" s="58"/>
      <c r="AA28" s="58">
        <v>7770</v>
      </c>
      <c r="AB28" s="76"/>
      <c r="AC28" s="76"/>
      <c r="AD28" s="73">
        <f t="shared" si="1"/>
        <v>15800</v>
      </c>
      <c r="AG28" s="61">
        <v>44916</v>
      </c>
      <c r="AH28" s="53" t="s">
        <v>28</v>
      </c>
      <c r="AI28" s="53"/>
      <c r="AJ28" s="53">
        <v>2000</v>
      </c>
      <c r="AK28" s="53">
        <f t="shared" si="2"/>
        <v>81410</v>
      </c>
    </row>
    <row r="29" spans="1:37" ht="20.100000000000001" customHeight="1" x14ac:dyDescent="0.2">
      <c r="A29" s="79">
        <v>44921</v>
      </c>
      <c r="B29" s="55"/>
      <c r="C29" s="55"/>
      <c r="D29" s="55"/>
      <c r="E29" s="55"/>
      <c r="F29" s="62"/>
      <c r="G29" s="62">
        <v>1000</v>
      </c>
      <c r="H29" s="55"/>
      <c r="I29" s="55"/>
      <c r="J29" s="55"/>
      <c r="K29" s="55"/>
      <c r="L29" s="55"/>
      <c r="M29" s="55"/>
      <c r="N29" s="60">
        <v>1300</v>
      </c>
      <c r="O29" s="60"/>
      <c r="P29" s="60">
        <v>2600</v>
      </c>
      <c r="Q29" s="55"/>
      <c r="R29" s="55"/>
      <c r="S29" s="80"/>
      <c r="T29" s="55"/>
      <c r="U29" s="55"/>
      <c r="V29" s="55"/>
      <c r="W29" s="80">
        <f t="shared" si="0"/>
        <v>4900</v>
      </c>
      <c r="X29" s="58">
        <f>W29-AA29</f>
        <v>900</v>
      </c>
      <c r="Y29" s="58"/>
      <c r="Z29" s="58"/>
      <c r="AA29" s="58">
        <v>4000</v>
      </c>
      <c r="AB29" s="76"/>
      <c r="AC29" s="76"/>
      <c r="AD29" s="73">
        <f t="shared" si="1"/>
        <v>4900</v>
      </c>
      <c r="AG29" s="61">
        <v>44916</v>
      </c>
      <c r="AH29" s="53" t="s">
        <v>28</v>
      </c>
      <c r="AI29" s="53"/>
      <c r="AJ29" s="53">
        <v>1000</v>
      </c>
      <c r="AK29" s="53">
        <f t="shared" si="2"/>
        <v>82410</v>
      </c>
    </row>
    <row r="30" spans="1:37" ht="20.100000000000001" customHeight="1" x14ac:dyDescent="0.2">
      <c r="A30" s="79">
        <v>44922</v>
      </c>
      <c r="B30" s="55"/>
      <c r="C30" s="55"/>
      <c r="D30" s="55"/>
      <c r="E30" s="55"/>
      <c r="F30" s="55"/>
      <c r="G30" s="55"/>
      <c r="H30" s="62">
        <v>500</v>
      </c>
      <c r="I30" s="55"/>
      <c r="J30" s="55"/>
      <c r="K30" s="55"/>
      <c r="L30" s="62">
        <v>1000</v>
      </c>
      <c r="M30" s="55"/>
      <c r="N30" s="55"/>
      <c r="O30" s="62">
        <v>1300</v>
      </c>
      <c r="P30" s="55"/>
      <c r="Q30" s="55"/>
      <c r="R30" s="55"/>
      <c r="S30" s="80"/>
      <c r="T30" s="55"/>
      <c r="U30" s="55"/>
      <c r="V30" s="55"/>
      <c r="W30" s="80">
        <f t="shared" si="0"/>
        <v>2800</v>
      </c>
      <c r="X30" s="58">
        <v>900</v>
      </c>
      <c r="Y30" s="58">
        <v>500</v>
      </c>
      <c r="Z30" s="58"/>
      <c r="AA30" s="58">
        <v>1400</v>
      </c>
      <c r="AB30" s="76"/>
      <c r="AC30" s="76">
        <v>55000</v>
      </c>
      <c r="AD30" s="73">
        <f t="shared" si="1"/>
        <v>57800</v>
      </c>
      <c r="AG30" s="61">
        <v>44918</v>
      </c>
      <c r="AH30" s="53" t="s">
        <v>31</v>
      </c>
      <c r="AI30" s="53"/>
      <c r="AJ30" s="53">
        <v>5400</v>
      </c>
      <c r="AK30" s="53">
        <f t="shared" si="2"/>
        <v>87810</v>
      </c>
    </row>
    <row r="31" spans="1:37" ht="20.100000000000001" customHeight="1" x14ac:dyDescent="0.2">
      <c r="A31" s="79">
        <v>44923</v>
      </c>
      <c r="B31" s="55"/>
      <c r="C31" s="55"/>
      <c r="D31" s="55"/>
      <c r="E31" s="55"/>
      <c r="F31" s="55"/>
      <c r="G31" s="55"/>
      <c r="H31" s="62"/>
      <c r="I31" s="62">
        <v>800</v>
      </c>
      <c r="J31" s="55"/>
      <c r="K31" s="55"/>
      <c r="L31" s="55"/>
      <c r="M31" s="55"/>
      <c r="N31" s="55"/>
      <c r="O31" s="62"/>
      <c r="P31" s="62">
        <v>2600</v>
      </c>
      <c r="Q31" s="55"/>
      <c r="R31" s="55"/>
      <c r="S31" s="80"/>
      <c r="T31" s="55"/>
      <c r="U31" s="55"/>
      <c r="V31" s="55"/>
      <c r="W31" s="80">
        <f t="shared" si="0"/>
        <v>3400</v>
      </c>
      <c r="X31" s="58">
        <v>1300</v>
      </c>
      <c r="Y31" s="58"/>
      <c r="Z31" s="58"/>
      <c r="AA31" s="58">
        <v>2100</v>
      </c>
      <c r="AB31" s="76"/>
      <c r="AC31" s="76"/>
      <c r="AD31" s="73">
        <f t="shared" si="1"/>
        <v>3400</v>
      </c>
      <c r="AG31" s="53"/>
      <c r="AH31" s="53"/>
      <c r="AI31" s="53"/>
      <c r="AJ31" s="53">
        <v>12200</v>
      </c>
      <c r="AK31" s="53">
        <f t="shared" si="2"/>
        <v>100010</v>
      </c>
    </row>
    <row r="32" spans="1:37" ht="20.100000000000001" customHeight="1" x14ac:dyDescent="0.2">
      <c r="A32" s="79">
        <v>44924</v>
      </c>
      <c r="B32" s="55"/>
      <c r="C32" s="55"/>
      <c r="D32" s="55"/>
      <c r="E32" s="55"/>
      <c r="F32" s="55"/>
      <c r="G32" s="55"/>
      <c r="H32" s="55"/>
      <c r="I32" s="55"/>
      <c r="J32" s="55"/>
      <c r="K32" s="62"/>
      <c r="L32" s="60"/>
      <c r="M32" s="60">
        <v>2600</v>
      </c>
      <c r="N32" s="62"/>
      <c r="O32" s="62">
        <v>2600</v>
      </c>
      <c r="P32" s="55"/>
      <c r="Q32" s="55"/>
      <c r="R32" s="55"/>
      <c r="S32" s="80"/>
      <c r="T32" s="55"/>
      <c r="U32" s="55"/>
      <c r="V32" s="55"/>
      <c r="W32" s="80">
        <f t="shared" si="0"/>
        <v>5200</v>
      </c>
      <c r="X32" s="58">
        <v>600</v>
      </c>
      <c r="Y32" s="58">
        <v>2600</v>
      </c>
      <c r="Z32" s="58"/>
      <c r="AA32" s="58">
        <v>2000</v>
      </c>
      <c r="AB32" s="76"/>
      <c r="AC32" s="76"/>
      <c r="AD32" s="73">
        <f t="shared" si="1"/>
        <v>5200</v>
      </c>
      <c r="AG32" s="53"/>
      <c r="AH32" s="53"/>
      <c r="AI32" s="53"/>
      <c r="AJ32" s="53">
        <v>2700</v>
      </c>
      <c r="AK32" s="53">
        <f t="shared" si="2"/>
        <v>102710</v>
      </c>
    </row>
    <row r="33" spans="1:37" ht="20.100000000000001" customHeight="1" x14ac:dyDescent="0.2">
      <c r="A33" s="79">
        <v>44925</v>
      </c>
      <c r="B33" s="62"/>
      <c r="C33" s="62">
        <v>1300</v>
      </c>
      <c r="D33" s="55"/>
      <c r="E33" s="62"/>
      <c r="F33" s="62">
        <v>1000</v>
      </c>
      <c r="G33" s="60"/>
      <c r="H33" s="60">
        <v>1000</v>
      </c>
      <c r="I33" s="55"/>
      <c r="J33" s="60">
        <v>900</v>
      </c>
      <c r="K33" s="62"/>
      <c r="L33" s="62">
        <v>3000</v>
      </c>
      <c r="M33" s="60">
        <v>1000</v>
      </c>
      <c r="N33" s="62"/>
      <c r="O33" s="62">
        <v>3000</v>
      </c>
      <c r="P33" s="60"/>
      <c r="Q33" s="60"/>
      <c r="R33" s="60">
        <v>4500</v>
      </c>
      <c r="S33" s="82"/>
      <c r="T33" s="55"/>
      <c r="U33" s="55"/>
      <c r="V33" s="55"/>
      <c r="W33" s="80">
        <f t="shared" si="0"/>
        <v>15700</v>
      </c>
      <c r="X33" s="58">
        <f>W33-AA33</f>
        <v>10390</v>
      </c>
      <c r="Y33" s="58"/>
      <c r="Z33" s="58"/>
      <c r="AA33" s="58">
        <v>5310</v>
      </c>
      <c r="AB33" s="76"/>
      <c r="AC33" s="76"/>
      <c r="AD33" s="73">
        <f t="shared" si="1"/>
        <v>15700</v>
      </c>
      <c r="AG33" s="53"/>
      <c r="AH33" s="53"/>
      <c r="AI33" s="53"/>
      <c r="AJ33" s="53"/>
      <c r="AK33" s="53">
        <f t="shared" si="2"/>
        <v>102710</v>
      </c>
    </row>
    <row r="34" spans="1:37" ht="20.100000000000001" customHeight="1" thickBot="1" x14ac:dyDescent="0.25">
      <c r="A34" s="79">
        <v>44926</v>
      </c>
      <c r="B34" s="62">
        <v>1600</v>
      </c>
      <c r="C34" s="60">
        <v>1100</v>
      </c>
      <c r="D34" s="55"/>
      <c r="E34" s="62">
        <v>600</v>
      </c>
      <c r="F34" s="55"/>
      <c r="G34" s="55"/>
      <c r="H34" s="55"/>
      <c r="I34" s="62"/>
      <c r="J34" s="62">
        <v>2000</v>
      </c>
      <c r="K34" s="55"/>
      <c r="L34" s="55"/>
      <c r="M34" s="55"/>
      <c r="N34" s="55"/>
      <c r="O34" s="62">
        <v>1500</v>
      </c>
      <c r="P34" s="60"/>
      <c r="Q34" s="83"/>
      <c r="R34" s="83"/>
      <c r="S34" s="84"/>
      <c r="T34" s="60"/>
      <c r="U34" s="60">
        <v>1000</v>
      </c>
      <c r="V34" s="62"/>
      <c r="W34" s="80">
        <f t="shared" si="0"/>
        <v>6800</v>
      </c>
      <c r="X34" s="71">
        <f>W34-AA34</f>
        <v>6800</v>
      </c>
      <c r="Y34" s="71"/>
      <c r="Z34" s="71"/>
      <c r="AA34" s="71"/>
      <c r="AB34" s="85"/>
      <c r="AC34" s="85"/>
      <c r="AD34" s="113">
        <f t="shared" si="1"/>
        <v>6800</v>
      </c>
      <c r="AG34" s="55"/>
      <c r="AH34" s="55"/>
      <c r="AI34" s="55"/>
      <c r="AJ34" s="55"/>
      <c r="AK34" s="53">
        <f t="shared" si="2"/>
        <v>102710</v>
      </c>
    </row>
    <row r="35" spans="1:37" ht="20.100000000000001" customHeight="1" thickBot="1" x14ac:dyDescent="0.25">
      <c r="A35" s="79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80"/>
      <c r="Q35" s="292">
        <f>W21+W35</f>
        <v>247500</v>
      </c>
      <c r="R35" s="293"/>
      <c r="S35" s="50"/>
      <c r="T35" s="55"/>
      <c r="U35" s="55"/>
      <c r="V35" s="55"/>
      <c r="W35" s="86">
        <f>SUM(W22:W34)</f>
        <v>103600</v>
      </c>
      <c r="X35" s="112">
        <f>SUM(X22:X34)</f>
        <v>49720</v>
      </c>
      <c r="Y35" s="112">
        <f>SUM(Y17:Y34)</f>
        <v>4700</v>
      </c>
      <c r="Z35" s="112"/>
      <c r="AA35" s="112">
        <f>SUM(AA18:AA34)</f>
        <v>59280</v>
      </c>
      <c r="AB35" s="112"/>
      <c r="AC35" s="114">
        <f>SUM(AC26:AC34)</f>
        <v>55500</v>
      </c>
      <c r="AD35" s="114">
        <f>SUM(AD17:AD34)</f>
        <v>169200</v>
      </c>
      <c r="AG35" s="55"/>
      <c r="AH35" s="55"/>
      <c r="AI35" s="55"/>
      <c r="AJ35" s="55"/>
      <c r="AK35" s="53">
        <f t="shared" si="2"/>
        <v>102710</v>
      </c>
    </row>
    <row r="36" spans="1:37" ht="20.100000000000001" customHeight="1" x14ac:dyDescent="0.2">
      <c r="X36" s="53"/>
      <c r="Y36" s="55"/>
      <c r="Z36" s="55"/>
      <c r="AA36" s="55"/>
      <c r="AB36" s="55"/>
      <c r="AC36" s="55"/>
      <c r="AD36" s="55">
        <v>-5200</v>
      </c>
      <c r="AG36" s="55"/>
      <c r="AH36" s="55"/>
      <c r="AI36" s="55"/>
      <c r="AJ36" s="55"/>
      <c r="AK36" s="53">
        <f t="shared" si="2"/>
        <v>102710</v>
      </c>
    </row>
    <row r="38" spans="1:37" s="54" customFormat="1" ht="20.100000000000001" customHeight="1" thickBot="1" x14ac:dyDescent="0.25">
      <c r="A38" s="305" t="s">
        <v>43</v>
      </c>
      <c r="B38" s="306"/>
      <c r="C38" s="306"/>
      <c r="D38" s="306"/>
      <c r="E38" s="306"/>
      <c r="F38" s="306"/>
      <c r="G38" s="306"/>
      <c r="H38" s="306"/>
      <c r="I38" s="306"/>
      <c r="J38" s="306"/>
      <c r="K38" s="306"/>
      <c r="L38" s="306"/>
      <c r="M38" s="306"/>
      <c r="N38" s="306"/>
      <c r="O38" s="306"/>
      <c r="P38" s="306"/>
      <c r="Q38" s="306"/>
      <c r="R38" s="307"/>
      <c r="S38" s="49"/>
      <c r="T38" s="49"/>
      <c r="U38" s="49"/>
      <c r="V38" s="49"/>
      <c r="W38" s="304" t="s">
        <v>14</v>
      </c>
    </row>
    <row r="39" spans="1:37" ht="20.100000000000001" customHeight="1" thickBot="1" x14ac:dyDescent="0.25">
      <c r="A39" s="101" t="s">
        <v>0</v>
      </c>
      <c r="B39" s="308" t="s">
        <v>24</v>
      </c>
      <c r="C39" s="309"/>
      <c r="D39" s="309"/>
      <c r="E39" s="309"/>
      <c r="F39" s="309"/>
      <c r="G39" s="309"/>
      <c r="H39" s="309"/>
      <c r="I39" s="309"/>
      <c r="J39" s="309"/>
      <c r="K39" s="309"/>
      <c r="L39" s="309"/>
      <c r="M39" s="310"/>
      <c r="N39" s="311" t="s">
        <v>25</v>
      </c>
      <c r="O39" s="302"/>
      <c r="P39" s="302"/>
      <c r="Q39" s="302"/>
      <c r="R39" s="302"/>
      <c r="S39" s="302"/>
      <c r="T39" s="302"/>
      <c r="U39" s="302"/>
      <c r="V39" s="303"/>
      <c r="W39" s="304"/>
      <c r="X39" s="63" t="s">
        <v>15</v>
      </c>
      <c r="Y39" s="55" t="s">
        <v>26</v>
      </c>
      <c r="Z39" s="55"/>
      <c r="AA39" s="55" t="s">
        <v>18</v>
      </c>
      <c r="AB39" s="55"/>
      <c r="AC39" s="55" t="s">
        <v>19</v>
      </c>
      <c r="AD39" s="55" t="s">
        <v>14</v>
      </c>
      <c r="AE39" s="55"/>
    </row>
    <row r="40" spans="1:37" s="99" customFormat="1" ht="20.100000000000001" customHeight="1" thickBot="1" x14ac:dyDescent="0.25">
      <c r="A40" s="97" t="s">
        <v>0</v>
      </c>
      <c r="B40" s="64" t="s">
        <v>1</v>
      </c>
      <c r="C40" s="64" t="s">
        <v>2</v>
      </c>
      <c r="D40" s="64" t="s">
        <v>3</v>
      </c>
      <c r="E40" s="64" t="s">
        <v>4</v>
      </c>
      <c r="F40" s="64" t="s">
        <v>5</v>
      </c>
      <c r="G40" s="64" t="s">
        <v>6</v>
      </c>
      <c r="H40" s="64" t="s">
        <v>7</v>
      </c>
      <c r="I40" s="64" t="s">
        <v>8</v>
      </c>
      <c r="J40" s="64" t="s">
        <v>9</v>
      </c>
      <c r="K40" s="64" t="s">
        <v>10</v>
      </c>
      <c r="L40" s="64" t="s">
        <v>11</v>
      </c>
      <c r="M40" s="64" t="s">
        <v>12</v>
      </c>
      <c r="N40" s="64" t="s">
        <v>1</v>
      </c>
      <c r="O40" s="64" t="s">
        <v>2</v>
      </c>
      <c r="P40" s="64" t="s">
        <v>3</v>
      </c>
      <c r="Q40" s="64" t="s">
        <v>4</v>
      </c>
      <c r="R40" s="64" t="s">
        <v>5</v>
      </c>
      <c r="S40" s="64" t="s">
        <v>6</v>
      </c>
      <c r="T40" s="64" t="s">
        <v>7</v>
      </c>
      <c r="U40" s="64" t="s">
        <v>8</v>
      </c>
      <c r="V40" s="106" t="s">
        <v>13</v>
      </c>
      <c r="W40" s="51" t="s">
        <v>14</v>
      </c>
      <c r="X40" s="98" t="s">
        <v>15</v>
      </c>
      <c r="Y40" s="98" t="s">
        <v>16</v>
      </c>
      <c r="Z40" s="98"/>
      <c r="AA40" s="98" t="s">
        <v>18</v>
      </c>
      <c r="AB40" s="98"/>
      <c r="AC40" s="98" t="s">
        <v>19</v>
      </c>
      <c r="AD40" s="98" t="s">
        <v>14</v>
      </c>
      <c r="AE40" s="98"/>
    </row>
    <row r="41" spans="1:37" s="70" customFormat="1" ht="20.100000000000001" customHeight="1" x14ac:dyDescent="0.2">
      <c r="A41" s="87">
        <v>44927</v>
      </c>
      <c r="B41" s="53"/>
      <c r="C41" s="53"/>
      <c r="D41" s="53"/>
      <c r="E41" s="53"/>
      <c r="F41" s="53"/>
      <c r="G41" s="60"/>
      <c r="H41" s="60">
        <v>1800</v>
      </c>
      <c r="I41" s="60"/>
      <c r="J41" s="60">
        <v>1800</v>
      </c>
      <c r="K41" s="53"/>
      <c r="L41" s="58"/>
      <c r="M41" s="58">
        <v>2500</v>
      </c>
      <c r="N41" s="60"/>
      <c r="O41" s="60">
        <v>2600</v>
      </c>
      <c r="P41" s="53"/>
      <c r="Q41" s="53"/>
      <c r="R41" s="53"/>
      <c r="S41" s="88"/>
      <c r="T41" s="53"/>
      <c r="U41" s="53"/>
      <c r="V41" s="53"/>
      <c r="W41" s="88">
        <f t="shared" ref="W41:W66" si="3">SUM(B41:V41)</f>
        <v>8700</v>
      </c>
      <c r="X41" s="53">
        <v>6470</v>
      </c>
      <c r="Y41" s="53">
        <v>2240</v>
      </c>
      <c r="Z41" s="53"/>
      <c r="AA41" s="53"/>
      <c r="AB41" s="53"/>
      <c r="AC41" s="53"/>
      <c r="AD41" s="53">
        <f t="shared" ref="AD41:AD72" si="4">X41+Y41+AA41-AC41</f>
        <v>8710</v>
      </c>
      <c r="AE41" s="53">
        <f t="shared" ref="AE41:AE73" si="5">W41-AD41</f>
        <v>-10</v>
      </c>
    </row>
    <row r="42" spans="1:37" s="70" customFormat="1" ht="20.100000000000001" customHeight="1" x14ac:dyDescent="0.2">
      <c r="A42" s="61">
        <v>44928</v>
      </c>
      <c r="B42" s="53"/>
      <c r="C42" s="53"/>
      <c r="D42" s="53"/>
      <c r="E42" s="53"/>
      <c r="F42" s="53"/>
      <c r="G42" s="53"/>
      <c r="H42" s="53"/>
      <c r="I42" s="62"/>
      <c r="J42" s="62">
        <v>1500</v>
      </c>
      <c r="K42" s="53"/>
      <c r="L42" s="53"/>
      <c r="M42" s="53"/>
      <c r="N42" s="62">
        <v>1300</v>
      </c>
      <c r="O42" s="60"/>
      <c r="P42" s="60">
        <v>2500</v>
      </c>
      <c r="Q42" s="53"/>
      <c r="R42" s="53"/>
      <c r="S42" s="88"/>
      <c r="T42" s="53"/>
      <c r="U42" s="53"/>
      <c r="V42" s="53"/>
      <c r="W42" s="88">
        <f t="shared" si="3"/>
        <v>5300</v>
      </c>
      <c r="X42" s="53">
        <v>1130</v>
      </c>
      <c r="Y42" s="53">
        <v>4170</v>
      </c>
      <c r="Z42" s="53"/>
      <c r="AA42" s="53"/>
      <c r="AB42" s="53"/>
      <c r="AC42" s="53"/>
      <c r="AD42" s="53">
        <f t="shared" si="4"/>
        <v>5300</v>
      </c>
      <c r="AE42" s="53">
        <f t="shared" si="5"/>
        <v>0</v>
      </c>
    </row>
    <row r="43" spans="1:37" s="70" customFormat="1" ht="20.100000000000001" customHeight="1" x14ac:dyDescent="0.2">
      <c r="A43" s="61">
        <v>44929</v>
      </c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62">
        <v>1000</v>
      </c>
      <c r="M43" s="60"/>
      <c r="N43" s="60">
        <v>2600</v>
      </c>
      <c r="O43" s="62" t="s">
        <v>27</v>
      </c>
      <c r="P43" s="62"/>
      <c r="Q43" s="62">
        <v>3900</v>
      </c>
      <c r="R43" s="53"/>
      <c r="S43" s="88"/>
      <c r="T43" s="53"/>
      <c r="U43" s="53"/>
      <c r="V43" s="53"/>
      <c r="W43" s="88">
        <f t="shared" si="3"/>
        <v>7500</v>
      </c>
      <c r="X43" s="53">
        <v>3600</v>
      </c>
      <c r="Y43" s="53">
        <v>3900</v>
      </c>
      <c r="Z43" s="53"/>
      <c r="AA43" s="53"/>
      <c r="AB43" s="53"/>
      <c r="AC43" s="53"/>
      <c r="AD43" s="53">
        <f t="shared" si="4"/>
        <v>7500</v>
      </c>
      <c r="AE43" s="53">
        <f t="shared" si="5"/>
        <v>0</v>
      </c>
    </row>
    <row r="44" spans="1:37" s="70" customFormat="1" ht="20.100000000000001" customHeight="1" x14ac:dyDescent="0.2">
      <c r="A44" s="61">
        <v>44930</v>
      </c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60"/>
      <c r="P44" s="60">
        <v>2600</v>
      </c>
      <c r="Q44" s="53"/>
      <c r="R44" s="53"/>
      <c r="S44" s="88"/>
      <c r="T44" s="53"/>
      <c r="U44" s="53"/>
      <c r="V44" s="53"/>
      <c r="W44" s="88">
        <f t="shared" si="3"/>
        <v>2600</v>
      </c>
      <c r="X44" s="53">
        <v>1300</v>
      </c>
      <c r="Y44" s="53">
        <v>1300</v>
      </c>
      <c r="Z44" s="53"/>
      <c r="AA44" s="53"/>
      <c r="AB44" s="53"/>
      <c r="AC44" s="53"/>
      <c r="AD44" s="53">
        <f t="shared" si="4"/>
        <v>2600</v>
      </c>
      <c r="AE44" s="53">
        <f t="shared" si="5"/>
        <v>0</v>
      </c>
    </row>
    <row r="45" spans="1:37" s="70" customFormat="1" ht="20.100000000000001" customHeight="1" x14ac:dyDescent="0.2">
      <c r="A45" s="61">
        <v>44931</v>
      </c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62">
        <v>1000</v>
      </c>
      <c r="M45" s="60"/>
      <c r="N45" s="60">
        <v>2000</v>
      </c>
      <c r="O45" s="62"/>
      <c r="P45" s="62">
        <v>2600</v>
      </c>
      <c r="Q45" s="53"/>
      <c r="R45" s="53"/>
      <c r="S45" s="88"/>
      <c r="T45" s="53"/>
      <c r="U45" s="53"/>
      <c r="V45" s="53"/>
      <c r="W45" s="88">
        <f t="shared" si="3"/>
        <v>5600</v>
      </c>
      <c r="X45" s="53">
        <v>1000</v>
      </c>
      <c r="Y45" s="53">
        <v>2600</v>
      </c>
      <c r="Z45" s="53"/>
      <c r="AA45" s="53">
        <v>2000</v>
      </c>
      <c r="AB45" s="53"/>
      <c r="AC45" s="53"/>
      <c r="AD45" s="53">
        <f t="shared" si="4"/>
        <v>5600</v>
      </c>
      <c r="AE45" s="53">
        <f t="shared" si="5"/>
        <v>0</v>
      </c>
    </row>
    <row r="46" spans="1:37" s="70" customFormat="1" ht="20.100000000000001" customHeight="1" x14ac:dyDescent="0.2">
      <c r="A46" s="87">
        <v>44932</v>
      </c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62"/>
      <c r="M46" s="62">
        <v>3200</v>
      </c>
      <c r="N46" s="53"/>
      <c r="O46" s="60"/>
      <c r="P46" s="60">
        <v>3000</v>
      </c>
      <c r="Q46" s="53"/>
      <c r="R46" s="53"/>
      <c r="S46" s="88"/>
      <c r="T46" s="53"/>
      <c r="U46" s="53"/>
      <c r="V46" s="53"/>
      <c r="W46" s="88">
        <f t="shared" si="3"/>
        <v>6200</v>
      </c>
      <c r="X46" s="53"/>
      <c r="Y46" s="53">
        <v>3000</v>
      </c>
      <c r="Z46" s="53"/>
      <c r="AA46" s="53">
        <v>3200</v>
      </c>
      <c r="AB46" s="53"/>
      <c r="AC46" s="53"/>
      <c r="AD46" s="53">
        <f t="shared" si="4"/>
        <v>6200</v>
      </c>
      <c r="AE46" s="53">
        <f t="shared" si="5"/>
        <v>0</v>
      </c>
    </row>
    <row r="47" spans="1:37" s="70" customFormat="1" ht="20.100000000000001" customHeight="1" x14ac:dyDescent="0.2">
      <c r="A47" s="87">
        <v>44933</v>
      </c>
      <c r="B47" s="60"/>
      <c r="C47" s="60">
        <v>1600</v>
      </c>
      <c r="D47" s="53"/>
      <c r="E47" s="53"/>
      <c r="F47" s="53"/>
      <c r="G47" s="53"/>
      <c r="H47" s="60">
        <v>600</v>
      </c>
      <c r="I47" s="62"/>
      <c r="J47" s="62">
        <v>1800</v>
      </c>
      <c r="K47" s="60"/>
      <c r="L47" s="60">
        <v>3000</v>
      </c>
      <c r="M47" s="62"/>
      <c r="N47" s="62">
        <v>3100</v>
      </c>
      <c r="O47" s="60"/>
      <c r="P47" s="60"/>
      <c r="Q47" s="60">
        <v>4500</v>
      </c>
      <c r="R47" s="62">
        <v>3000</v>
      </c>
      <c r="S47" s="81"/>
      <c r="T47" s="53"/>
      <c r="U47" s="62"/>
      <c r="V47" s="62">
        <v>1600</v>
      </c>
      <c r="W47" s="88">
        <f t="shared" si="3"/>
        <v>19200</v>
      </c>
      <c r="X47" s="53">
        <v>10800</v>
      </c>
      <c r="Y47" s="53">
        <v>5300</v>
      </c>
      <c r="Z47" s="53"/>
      <c r="AA47" s="53">
        <v>3100</v>
      </c>
      <c r="AB47" s="53"/>
      <c r="AC47" s="53"/>
      <c r="AD47" s="53">
        <f t="shared" si="4"/>
        <v>19200</v>
      </c>
      <c r="AE47" s="53">
        <f t="shared" si="5"/>
        <v>0</v>
      </c>
    </row>
    <row r="48" spans="1:37" s="70" customFormat="1" ht="20.100000000000001" customHeight="1" x14ac:dyDescent="0.2">
      <c r="A48" s="87">
        <v>44934</v>
      </c>
      <c r="B48" s="60"/>
      <c r="C48" s="62"/>
      <c r="D48" s="62">
        <v>1500</v>
      </c>
      <c r="E48" s="60"/>
      <c r="F48" s="60">
        <v>1200</v>
      </c>
      <c r="G48" s="62"/>
      <c r="H48" s="62">
        <v>1600</v>
      </c>
      <c r="I48" s="60"/>
      <c r="J48" s="60">
        <v>2000</v>
      </c>
      <c r="K48" s="53"/>
      <c r="L48" s="60"/>
      <c r="M48" s="60">
        <v>3000</v>
      </c>
      <c r="N48" s="62"/>
      <c r="O48" s="62">
        <v>3000</v>
      </c>
      <c r="P48" s="60">
        <v>1500</v>
      </c>
      <c r="Q48" s="53"/>
      <c r="R48" s="53"/>
      <c r="S48" s="88"/>
      <c r="T48" s="53"/>
      <c r="U48" s="62">
        <v>800</v>
      </c>
      <c r="V48" s="60">
        <v>1600</v>
      </c>
      <c r="W48" s="88">
        <f t="shared" si="3"/>
        <v>16200</v>
      </c>
      <c r="X48" s="53">
        <v>9700</v>
      </c>
      <c r="Y48" s="53">
        <v>6500</v>
      </c>
      <c r="Z48" s="53"/>
      <c r="AA48" s="61"/>
      <c r="AB48" s="61"/>
      <c r="AC48" s="61"/>
      <c r="AD48" s="53">
        <f t="shared" si="4"/>
        <v>16200</v>
      </c>
      <c r="AE48" s="53">
        <f t="shared" si="5"/>
        <v>0</v>
      </c>
    </row>
    <row r="49" spans="1:31" s="70" customFormat="1" ht="20.100000000000001" customHeight="1" x14ac:dyDescent="0.2">
      <c r="A49" s="61">
        <v>44935</v>
      </c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62"/>
      <c r="N49" s="62">
        <v>2000</v>
      </c>
      <c r="O49" s="60"/>
      <c r="P49" s="60">
        <v>2500</v>
      </c>
      <c r="Q49" s="53"/>
      <c r="R49" s="53"/>
      <c r="S49" s="88"/>
      <c r="T49" s="53"/>
      <c r="U49" s="53"/>
      <c r="V49" s="53"/>
      <c r="W49" s="88">
        <f t="shared" si="3"/>
        <v>4500</v>
      </c>
      <c r="X49" s="53">
        <v>3200</v>
      </c>
      <c r="Y49" s="53">
        <v>1300</v>
      </c>
      <c r="Z49" s="53"/>
      <c r="AA49" s="53"/>
      <c r="AB49" s="53"/>
      <c r="AC49" s="53"/>
      <c r="AD49" s="53">
        <f t="shared" si="4"/>
        <v>4500</v>
      </c>
      <c r="AE49" s="53">
        <f t="shared" si="5"/>
        <v>0</v>
      </c>
    </row>
    <row r="50" spans="1:31" s="70" customFormat="1" ht="20.100000000000001" customHeight="1" x14ac:dyDescent="0.2">
      <c r="A50" s="61">
        <v>44936</v>
      </c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62">
        <v>1000</v>
      </c>
      <c r="M50" s="53"/>
      <c r="N50" s="62">
        <v>1300</v>
      </c>
      <c r="O50" s="60"/>
      <c r="P50" s="60"/>
      <c r="Q50" s="60">
        <v>3900</v>
      </c>
      <c r="R50" s="53"/>
      <c r="S50" s="88"/>
      <c r="T50" s="53"/>
      <c r="U50" s="53"/>
      <c r="V50" s="53"/>
      <c r="W50" s="88">
        <f t="shared" si="3"/>
        <v>6200</v>
      </c>
      <c r="X50" s="53">
        <v>5400</v>
      </c>
      <c r="Y50" s="53">
        <v>800</v>
      </c>
      <c r="Z50" s="53"/>
      <c r="AA50" s="53"/>
      <c r="AB50" s="53"/>
      <c r="AC50" s="53"/>
      <c r="AD50" s="53">
        <f t="shared" si="4"/>
        <v>6200</v>
      </c>
      <c r="AE50" s="53">
        <f t="shared" si="5"/>
        <v>0</v>
      </c>
    </row>
    <row r="51" spans="1:31" s="70" customFormat="1" ht="20.100000000000001" customHeight="1" x14ac:dyDescent="0.2">
      <c r="A51" s="61">
        <v>44937</v>
      </c>
      <c r="B51" s="53"/>
      <c r="C51" s="53"/>
      <c r="D51" s="53"/>
      <c r="E51" s="53"/>
      <c r="F51" s="53"/>
      <c r="G51" s="53"/>
      <c r="H51" s="60"/>
      <c r="I51" s="60">
        <v>1300</v>
      </c>
      <c r="J51" s="53"/>
      <c r="K51" s="53"/>
      <c r="L51" s="53"/>
      <c r="M51" s="60">
        <v>1300</v>
      </c>
      <c r="N51" s="62"/>
      <c r="O51" s="62">
        <v>2600</v>
      </c>
      <c r="P51" s="53"/>
      <c r="Q51" s="53"/>
      <c r="R51" s="53"/>
      <c r="S51" s="88"/>
      <c r="T51" s="53"/>
      <c r="U51" s="53"/>
      <c r="V51" s="53"/>
      <c r="W51" s="88">
        <f t="shared" si="3"/>
        <v>5200</v>
      </c>
      <c r="X51" s="53">
        <v>1900</v>
      </c>
      <c r="Y51" s="52">
        <v>3300</v>
      </c>
      <c r="Z51" s="52"/>
      <c r="AA51" s="53"/>
      <c r="AB51" s="53"/>
      <c r="AC51" s="53"/>
      <c r="AD51" s="53">
        <f t="shared" si="4"/>
        <v>5200</v>
      </c>
      <c r="AE51" s="53">
        <f t="shared" si="5"/>
        <v>0</v>
      </c>
    </row>
    <row r="52" spans="1:31" s="70" customFormat="1" ht="20.100000000000001" customHeight="1" x14ac:dyDescent="0.2">
      <c r="A52" s="61">
        <v>44938</v>
      </c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62"/>
      <c r="M52" s="62">
        <v>2800</v>
      </c>
      <c r="N52" s="60"/>
      <c r="O52" s="60"/>
      <c r="P52" s="60">
        <v>3900</v>
      </c>
      <c r="Q52" s="60">
        <v>1300</v>
      </c>
      <c r="R52" s="53"/>
      <c r="S52" s="88"/>
      <c r="T52" s="62"/>
      <c r="U52" s="62">
        <v>1400</v>
      </c>
      <c r="V52" s="53"/>
      <c r="W52" s="88">
        <f t="shared" si="3"/>
        <v>9400</v>
      </c>
      <c r="X52" s="53">
        <v>3200</v>
      </c>
      <c r="Y52" s="52">
        <v>3400</v>
      </c>
      <c r="Z52" s="52"/>
      <c r="AA52" s="53">
        <v>2756</v>
      </c>
      <c r="AB52" s="53"/>
      <c r="AC52" s="53"/>
      <c r="AD52" s="53">
        <f t="shared" si="4"/>
        <v>9356</v>
      </c>
      <c r="AE52" s="53">
        <f t="shared" si="5"/>
        <v>44</v>
      </c>
    </row>
    <row r="53" spans="1:31" s="70" customFormat="1" ht="20.100000000000001" customHeight="1" x14ac:dyDescent="0.2">
      <c r="A53" s="87">
        <v>44939</v>
      </c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60"/>
      <c r="N53" s="60">
        <v>3100</v>
      </c>
      <c r="O53" s="62"/>
      <c r="P53" s="62">
        <v>2600</v>
      </c>
      <c r="Q53" s="60">
        <v>750</v>
      </c>
      <c r="R53" s="60">
        <v>1500</v>
      </c>
      <c r="S53" s="82"/>
      <c r="T53" s="53" t="s">
        <v>27</v>
      </c>
      <c r="U53" s="53"/>
      <c r="V53" s="53"/>
      <c r="W53" s="88">
        <f t="shared" si="3"/>
        <v>7950</v>
      </c>
      <c r="X53" s="53">
        <v>2750</v>
      </c>
      <c r="Y53" s="52">
        <v>2100</v>
      </c>
      <c r="Z53" s="52"/>
      <c r="AA53" s="53">
        <v>3100</v>
      </c>
      <c r="AB53" s="53"/>
      <c r="AC53" s="53"/>
      <c r="AD53" s="53">
        <f t="shared" si="4"/>
        <v>7950</v>
      </c>
      <c r="AE53" s="53">
        <f t="shared" si="5"/>
        <v>0</v>
      </c>
    </row>
    <row r="54" spans="1:31" s="70" customFormat="1" ht="20.100000000000001" customHeight="1" x14ac:dyDescent="0.2">
      <c r="A54" s="87">
        <v>44940</v>
      </c>
      <c r="B54" s="60">
        <v>1600</v>
      </c>
      <c r="C54" s="62"/>
      <c r="D54" s="62">
        <v>1600</v>
      </c>
      <c r="E54" s="53"/>
      <c r="F54" s="53"/>
      <c r="G54" s="60"/>
      <c r="H54" s="60"/>
      <c r="I54" s="60">
        <v>1800</v>
      </c>
      <c r="J54" s="53"/>
      <c r="K54" s="60"/>
      <c r="L54" s="60">
        <v>2000</v>
      </c>
      <c r="M54" s="62"/>
      <c r="N54" s="62">
        <v>3000</v>
      </c>
      <c r="O54" s="60"/>
      <c r="P54" s="60">
        <v>3000</v>
      </c>
      <c r="Q54" s="62">
        <v>1500</v>
      </c>
      <c r="R54" s="60"/>
      <c r="S54" s="82">
        <v>3000</v>
      </c>
      <c r="T54" s="53"/>
      <c r="U54" s="53"/>
      <c r="V54" s="60"/>
      <c r="W54" s="88">
        <f t="shared" si="3"/>
        <v>17500</v>
      </c>
      <c r="X54" s="53">
        <v>9800</v>
      </c>
      <c r="Y54" s="52">
        <v>6700</v>
      </c>
      <c r="Z54" s="52"/>
      <c r="AA54" s="53">
        <v>1000</v>
      </c>
      <c r="AB54" s="53"/>
      <c r="AC54" s="90"/>
      <c r="AD54" s="53">
        <f t="shared" si="4"/>
        <v>17500</v>
      </c>
      <c r="AE54" s="53">
        <f t="shared" si="5"/>
        <v>0</v>
      </c>
    </row>
    <row r="55" spans="1:31" s="70" customFormat="1" ht="20.100000000000001" customHeight="1" x14ac:dyDescent="0.2">
      <c r="A55" s="87">
        <v>44941</v>
      </c>
      <c r="B55" s="62"/>
      <c r="C55" s="62"/>
      <c r="D55" s="62"/>
      <c r="E55" s="62">
        <v>3500</v>
      </c>
      <c r="F55" s="60"/>
      <c r="G55" s="60"/>
      <c r="H55" s="60"/>
      <c r="I55" s="60">
        <v>2400</v>
      </c>
      <c r="J55" s="62">
        <v>1000</v>
      </c>
      <c r="K55" s="53"/>
      <c r="L55" s="60"/>
      <c r="M55" s="60">
        <v>3000</v>
      </c>
      <c r="N55" s="62"/>
      <c r="O55" s="62">
        <v>3000</v>
      </c>
      <c r="P55" s="53"/>
      <c r="Q55" s="53"/>
      <c r="R55" s="53"/>
      <c r="S55" s="88"/>
      <c r="T55" s="53"/>
      <c r="U55" s="60"/>
      <c r="V55" s="60">
        <v>1600</v>
      </c>
      <c r="W55" s="88">
        <f t="shared" si="3"/>
        <v>14500</v>
      </c>
      <c r="X55" s="53">
        <v>10500</v>
      </c>
      <c r="Y55" s="52">
        <v>4000</v>
      </c>
      <c r="Z55" s="52"/>
      <c r="AA55" s="53"/>
      <c r="AB55" s="53"/>
      <c r="AC55" s="53"/>
      <c r="AD55" s="53">
        <f t="shared" si="4"/>
        <v>14500</v>
      </c>
      <c r="AE55" s="53">
        <f t="shared" si="5"/>
        <v>0</v>
      </c>
    </row>
    <row r="56" spans="1:31" s="70" customFormat="1" ht="20.100000000000001" customHeight="1" x14ac:dyDescent="0.2">
      <c r="A56" s="61">
        <v>44942</v>
      </c>
      <c r="B56" s="53"/>
      <c r="C56" s="53"/>
      <c r="D56" s="53"/>
      <c r="E56" s="53"/>
      <c r="F56" s="53"/>
      <c r="G56" s="62"/>
      <c r="H56" s="62">
        <v>1000</v>
      </c>
      <c r="I56" s="53"/>
      <c r="J56" s="53"/>
      <c r="K56" s="53"/>
      <c r="L56" s="53"/>
      <c r="M56" s="62"/>
      <c r="N56" s="62">
        <v>1500</v>
      </c>
      <c r="O56" s="60"/>
      <c r="P56" s="60">
        <v>2600</v>
      </c>
      <c r="Q56" s="53"/>
      <c r="R56" s="53"/>
      <c r="S56" s="88"/>
      <c r="T56" s="53"/>
      <c r="U56" s="53"/>
      <c r="V56" s="53"/>
      <c r="W56" s="88">
        <f t="shared" si="3"/>
        <v>5100</v>
      </c>
      <c r="X56" s="53">
        <v>1500</v>
      </c>
      <c r="Y56" s="53">
        <v>2100</v>
      </c>
      <c r="Z56" s="53"/>
      <c r="AA56" s="53">
        <v>1500</v>
      </c>
      <c r="AB56" s="53"/>
      <c r="AC56" s="53"/>
      <c r="AD56" s="53">
        <f t="shared" si="4"/>
        <v>5100</v>
      </c>
      <c r="AE56" s="53">
        <f t="shared" si="5"/>
        <v>0</v>
      </c>
    </row>
    <row r="57" spans="1:31" s="70" customFormat="1" ht="20.100000000000001" customHeight="1" x14ac:dyDescent="0.2">
      <c r="A57" s="61">
        <v>44943</v>
      </c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60">
        <v>1000</v>
      </c>
      <c r="M57" s="53"/>
      <c r="N57" s="60"/>
      <c r="O57" s="60">
        <v>2400</v>
      </c>
      <c r="P57" s="62">
        <v>1250</v>
      </c>
      <c r="Q57" s="53"/>
      <c r="R57" s="53"/>
      <c r="S57" s="88"/>
      <c r="T57" s="53"/>
      <c r="U57" s="53"/>
      <c r="V57" s="53"/>
      <c r="W57" s="88">
        <f t="shared" si="3"/>
        <v>4650</v>
      </c>
      <c r="X57" s="53">
        <v>2900</v>
      </c>
      <c r="Y57" s="53">
        <v>1750</v>
      </c>
      <c r="Z57" s="53"/>
      <c r="AA57" s="53"/>
      <c r="AB57" s="53"/>
      <c r="AC57" s="53"/>
      <c r="AD57" s="53">
        <f t="shared" si="4"/>
        <v>4650</v>
      </c>
      <c r="AE57" s="53">
        <f t="shared" si="5"/>
        <v>0</v>
      </c>
    </row>
    <row r="58" spans="1:31" s="70" customFormat="1" ht="20.100000000000001" customHeight="1" x14ac:dyDescent="0.2">
      <c r="A58" s="61">
        <v>44944</v>
      </c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62"/>
      <c r="M58" s="62">
        <v>2600</v>
      </c>
      <c r="N58" s="60"/>
      <c r="O58" s="60">
        <v>2600</v>
      </c>
      <c r="P58" s="62">
        <v>1250</v>
      </c>
      <c r="Q58" s="62">
        <v>500</v>
      </c>
      <c r="R58" s="53"/>
      <c r="S58" s="88"/>
      <c r="T58" s="53"/>
      <c r="U58" s="53"/>
      <c r="V58" s="53"/>
      <c r="W58" s="88">
        <f t="shared" si="3"/>
        <v>6950</v>
      </c>
      <c r="X58" s="53">
        <v>4350</v>
      </c>
      <c r="Y58" s="53">
        <v>2600</v>
      </c>
      <c r="Z58" s="53"/>
      <c r="AA58" s="53"/>
      <c r="AB58" s="53"/>
      <c r="AC58" s="53"/>
      <c r="AD58" s="53">
        <f t="shared" si="4"/>
        <v>6950</v>
      </c>
      <c r="AE58" s="53">
        <f t="shared" si="5"/>
        <v>0</v>
      </c>
    </row>
    <row r="59" spans="1:31" s="70" customFormat="1" ht="20.100000000000001" customHeight="1" x14ac:dyDescent="0.2">
      <c r="A59" s="61">
        <v>44945</v>
      </c>
      <c r="B59" s="53"/>
      <c r="C59" s="53"/>
      <c r="D59" s="53"/>
      <c r="E59" s="53"/>
      <c r="F59" s="53"/>
      <c r="G59" s="62"/>
      <c r="H59" s="62">
        <v>1200</v>
      </c>
      <c r="I59" s="53"/>
      <c r="J59" s="53">
        <v>600</v>
      </c>
      <c r="K59" s="53"/>
      <c r="L59" s="62">
        <v>2000</v>
      </c>
      <c r="M59" s="60">
        <v>800</v>
      </c>
      <c r="N59" s="62"/>
      <c r="O59" s="62">
        <v>2600</v>
      </c>
      <c r="P59" s="60">
        <v>1250</v>
      </c>
      <c r="Q59" s="53">
        <v>1250</v>
      </c>
      <c r="R59" s="53"/>
      <c r="S59" s="88"/>
      <c r="T59" s="53"/>
      <c r="U59" s="53"/>
      <c r="V59" s="53"/>
      <c r="W59" s="93">
        <f t="shared" si="3"/>
        <v>9700</v>
      </c>
      <c r="X59" s="89">
        <v>3700</v>
      </c>
      <c r="Y59" s="89">
        <v>2800</v>
      </c>
      <c r="Z59" s="89"/>
      <c r="AA59" s="89">
        <v>1224</v>
      </c>
      <c r="AB59" s="89"/>
      <c r="AC59" s="89"/>
      <c r="AD59" s="53">
        <f t="shared" si="4"/>
        <v>7724</v>
      </c>
      <c r="AE59" s="53">
        <f t="shared" si="5"/>
        <v>1976</v>
      </c>
    </row>
    <row r="60" spans="1:31" s="70" customFormat="1" ht="20.100000000000001" customHeight="1" x14ac:dyDescent="0.2">
      <c r="A60" s="87">
        <v>44946</v>
      </c>
      <c r="B60" s="53"/>
      <c r="C60" s="53"/>
      <c r="D60" s="53"/>
      <c r="E60" s="53"/>
      <c r="F60" s="53"/>
      <c r="G60" s="60"/>
      <c r="H60" s="60">
        <v>1200</v>
      </c>
      <c r="I60" s="62"/>
      <c r="J60" s="62"/>
      <c r="K60" s="62">
        <v>2500</v>
      </c>
      <c r="L60" s="60">
        <v>1500</v>
      </c>
      <c r="M60" s="62">
        <v>1500</v>
      </c>
      <c r="N60" s="60"/>
      <c r="O60" s="60">
        <v>3000</v>
      </c>
      <c r="P60" s="62"/>
      <c r="Q60" s="62"/>
      <c r="R60" s="62">
        <v>4500</v>
      </c>
      <c r="S60" s="76">
        <v>500</v>
      </c>
      <c r="T60" s="53"/>
      <c r="U60" s="53"/>
      <c r="V60" s="53"/>
      <c r="W60" s="88">
        <f t="shared" si="3"/>
        <v>14700</v>
      </c>
      <c r="X60" s="53">
        <v>11500</v>
      </c>
      <c r="Y60" s="53">
        <v>3200</v>
      </c>
      <c r="Z60" s="53"/>
      <c r="AA60" s="53"/>
      <c r="AB60" s="53"/>
      <c r="AC60" s="53"/>
      <c r="AD60" s="53">
        <f t="shared" si="4"/>
        <v>14700</v>
      </c>
      <c r="AE60" s="53">
        <f t="shared" si="5"/>
        <v>0</v>
      </c>
    </row>
    <row r="61" spans="1:31" s="70" customFormat="1" ht="20.100000000000001" customHeight="1" x14ac:dyDescent="0.2">
      <c r="A61" s="87">
        <v>44947</v>
      </c>
      <c r="B61" s="62">
        <v>1600</v>
      </c>
      <c r="C61" s="60"/>
      <c r="D61" s="60">
        <v>1600</v>
      </c>
      <c r="E61" s="53"/>
      <c r="F61" s="53"/>
      <c r="G61" s="53"/>
      <c r="H61" s="53"/>
      <c r="I61" s="53"/>
      <c r="J61" s="53"/>
      <c r="K61" s="53"/>
      <c r="L61" s="60"/>
      <c r="M61" s="60">
        <v>3200</v>
      </c>
      <c r="N61" s="62"/>
      <c r="O61" s="62">
        <v>3000</v>
      </c>
      <c r="P61" s="60"/>
      <c r="Q61" s="60"/>
      <c r="R61" s="60"/>
      <c r="S61" s="82">
        <v>6000</v>
      </c>
      <c r="T61" s="53"/>
      <c r="U61" s="60">
        <v>700</v>
      </c>
      <c r="V61" s="62"/>
      <c r="W61" s="88">
        <f t="shared" si="3"/>
        <v>16100</v>
      </c>
      <c r="X61" s="53">
        <v>4780</v>
      </c>
      <c r="Y61" s="53">
        <v>8120</v>
      </c>
      <c r="Z61" s="53"/>
      <c r="AA61" s="53">
        <v>3200</v>
      </c>
      <c r="AB61" s="53"/>
      <c r="AC61" s="53"/>
      <c r="AD61" s="53">
        <f t="shared" si="4"/>
        <v>16100</v>
      </c>
      <c r="AE61" s="53">
        <f t="shared" si="5"/>
        <v>0</v>
      </c>
    </row>
    <row r="62" spans="1:31" s="70" customFormat="1" ht="20.100000000000001" customHeight="1" x14ac:dyDescent="0.2">
      <c r="A62" s="87">
        <v>44948</v>
      </c>
      <c r="B62" s="60"/>
      <c r="C62" s="60">
        <v>2200</v>
      </c>
      <c r="D62" s="62"/>
      <c r="E62" s="62">
        <v>2000</v>
      </c>
      <c r="F62" s="60"/>
      <c r="G62" s="60"/>
      <c r="H62" s="60">
        <v>1800</v>
      </c>
      <c r="I62" s="62">
        <v>1100</v>
      </c>
      <c r="J62" s="60">
        <v>1100</v>
      </c>
      <c r="K62" s="62">
        <v>800</v>
      </c>
      <c r="L62" s="60"/>
      <c r="M62" s="60"/>
      <c r="N62" s="60">
        <v>4500</v>
      </c>
      <c r="O62" s="62"/>
      <c r="P62" s="62">
        <v>2600</v>
      </c>
      <c r="Q62" s="53"/>
      <c r="R62" s="53"/>
      <c r="S62" s="88"/>
      <c r="T62" s="60">
        <v>800</v>
      </c>
      <c r="U62" s="62"/>
      <c r="V62" s="62">
        <v>1600</v>
      </c>
      <c r="W62" s="88">
        <f t="shared" si="3"/>
        <v>18500</v>
      </c>
      <c r="X62" s="53">
        <v>4800</v>
      </c>
      <c r="Y62" s="53">
        <v>9300</v>
      </c>
      <c r="Z62" s="53"/>
      <c r="AA62" s="53">
        <v>4188</v>
      </c>
      <c r="AB62" s="53"/>
      <c r="AC62" s="53"/>
      <c r="AD62" s="53">
        <f t="shared" si="4"/>
        <v>18288</v>
      </c>
      <c r="AE62" s="53">
        <f t="shared" si="5"/>
        <v>212</v>
      </c>
    </row>
    <row r="63" spans="1:31" s="70" customFormat="1" ht="20.100000000000001" customHeight="1" x14ac:dyDescent="0.2">
      <c r="A63" s="61">
        <v>44949</v>
      </c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62"/>
      <c r="P63" s="62">
        <v>2600</v>
      </c>
      <c r="Q63" s="58"/>
      <c r="R63" s="58">
        <v>1300</v>
      </c>
      <c r="S63" s="88"/>
      <c r="T63" s="53"/>
      <c r="U63" s="53"/>
      <c r="V63" s="53"/>
      <c r="W63" s="88">
        <f t="shared" si="3"/>
        <v>3900</v>
      </c>
      <c r="X63" s="53"/>
      <c r="Y63" s="53">
        <v>3900</v>
      </c>
      <c r="Z63" s="53"/>
      <c r="AA63" s="53"/>
      <c r="AB63" s="53"/>
      <c r="AC63" s="53"/>
      <c r="AD63" s="53">
        <f t="shared" si="4"/>
        <v>3900</v>
      </c>
      <c r="AE63" s="53">
        <f t="shared" si="5"/>
        <v>0</v>
      </c>
    </row>
    <row r="64" spans="1:31" s="70" customFormat="1" ht="20.100000000000001" customHeight="1" x14ac:dyDescent="0.2">
      <c r="A64" s="61">
        <v>44950</v>
      </c>
      <c r="B64" s="53"/>
      <c r="C64" s="53"/>
      <c r="D64" s="53"/>
      <c r="E64" s="62">
        <v>581</v>
      </c>
      <c r="F64" s="53"/>
      <c r="G64" s="53"/>
      <c r="H64" s="53"/>
      <c r="I64" s="53"/>
      <c r="J64" s="53"/>
      <c r="K64" s="53">
        <v>600</v>
      </c>
      <c r="L64" s="60"/>
      <c r="M64" s="91"/>
      <c r="N64" s="91">
        <v>1000</v>
      </c>
      <c r="O64" s="60"/>
      <c r="P64" s="60">
        <v>2500</v>
      </c>
      <c r="Q64" s="53"/>
      <c r="R64" s="53"/>
      <c r="S64" s="88"/>
      <c r="T64" s="53"/>
      <c r="U64" s="53"/>
      <c r="V64" s="53"/>
      <c r="W64" s="88">
        <f t="shared" si="3"/>
        <v>4681</v>
      </c>
      <c r="X64" s="53">
        <v>3980</v>
      </c>
      <c r="Y64" s="53">
        <v>200</v>
      </c>
      <c r="Z64" s="53"/>
      <c r="AA64" s="53">
        <v>580</v>
      </c>
      <c r="AB64" s="53"/>
      <c r="AC64" s="53"/>
      <c r="AD64" s="53">
        <f t="shared" si="4"/>
        <v>4760</v>
      </c>
      <c r="AE64" s="53">
        <f t="shared" si="5"/>
        <v>-79</v>
      </c>
    </row>
    <row r="65" spans="1:31" s="70" customFormat="1" ht="20.100000000000001" customHeight="1" x14ac:dyDescent="0.2">
      <c r="A65" s="61">
        <v>44951</v>
      </c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60"/>
      <c r="N65" s="60">
        <v>2800</v>
      </c>
      <c r="O65" s="62"/>
      <c r="P65" s="62">
        <v>2600</v>
      </c>
      <c r="Q65" s="60"/>
      <c r="R65" s="60">
        <v>2500</v>
      </c>
      <c r="S65" s="88"/>
      <c r="T65" s="53"/>
      <c r="U65" s="53"/>
      <c r="V65" s="53"/>
      <c r="W65" s="88">
        <f t="shared" si="3"/>
        <v>7900</v>
      </c>
      <c r="X65" s="53">
        <v>1300</v>
      </c>
      <c r="Y65" s="53">
        <v>3800</v>
      </c>
      <c r="Z65" s="53"/>
      <c r="AA65" s="53">
        <v>2756</v>
      </c>
      <c r="AB65" s="53"/>
      <c r="AC65" s="53"/>
      <c r="AD65" s="53">
        <f t="shared" si="4"/>
        <v>7856</v>
      </c>
      <c r="AE65" s="53">
        <f t="shared" si="5"/>
        <v>44</v>
      </c>
    </row>
    <row r="66" spans="1:31" s="70" customFormat="1" ht="20.100000000000001" customHeight="1" x14ac:dyDescent="0.2">
      <c r="A66" s="87">
        <v>44952</v>
      </c>
      <c r="B66" s="60"/>
      <c r="C66" s="60"/>
      <c r="D66" s="60"/>
      <c r="E66" s="60"/>
      <c r="F66" s="62"/>
      <c r="G66" s="62"/>
      <c r="H66" s="62">
        <v>1649</v>
      </c>
      <c r="I66" s="60"/>
      <c r="J66" s="60"/>
      <c r="K66" s="60">
        <v>3500</v>
      </c>
      <c r="L66" s="62">
        <v>1428</v>
      </c>
      <c r="M66" s="60"/>
      <c r="N66" s="60">
        <v>2856</v>
      </c>
      <c r="O66" s="62">
        <v>1328</v>
      </c>
      <c r="P66" s="60"/>
      <c r="Q66" s="60">
        <v>2500</v>
      </c>
      <c r="R66" s="91"/>
      <c r="S66" s="92">
        <v>800</v>
      </c>
      <c r="T66" s="53"/>
      <c r="U66" s="53"/>
      <c r="V66" s="60">
        <v>4000</v>
      </c>
      <c r="W66" s="88">
        <f t="shared" si="3"/>
        <v>18061</v>
      </c>
      <c r="X66" s="53">
        <v>7100</v>
      </c>
      <c r="Y66" s="53">
        <v>3700</v>
      </c>
      <c r="Z66" s="53"/>
      <c r="AA66" s="53">
        <v>7261</v>
      </c>
      <c r="AB66" s="53"/>
      <c r="AC66" s="53"/>
      <c r="AD66" s="53">
        <f t="shared" si="4"/>
        <v>18061</v>
      </c>
      <c r="AE66" s="53">
        <f t="shared" si="5"/>
        <v>0</v>
      </c>
    </row>
    <row r="67" spans="1:31" s="70" customFormat="1" ht="20.100000000000001" customHeight="1" x14ac:dyDescent="0.2">
      <c r="A67" s="87">
        <v>44953</v>
      </c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62"/>
      <c r="M67" s="62"/>
      <c r="N67" s="62">
        <v>4000</v>
      </c>
      <c r="O67" s="60"/>
      <c r="P67" s="60">
        <v>3200</v>
      </c>
      <c r="Q67" s="53"/>
      <c r="R67" s="53"/>
      <c r="S67" s="88"/>
      <c r="T67" s="53"/>
      <c r="U67" s="53"/>
      <c r="V67" s="53"/>
      <c r="W67" s="88">
        <v>7264</v>
      </c>
      <c r="X67" s="53">
        <v>4000</v>
      </c>
      <c r="Y67" s="53"/>
      <c r="Z67" s="53"/>
      <c r="AA67" s="53">
        <v>3264</v>
      </c>
      <c r="AB67" s="53"/>
      <c r="AC67" s="53"/>
      <c r="AD67" s="53">
        <f t="shared" si="4"/>
        <v>7264</v>
      </c>
      <c r="AE67" s="53">
        <f t="shared" si="5"/>
        <v>0</v>
      </c>
    </row>
    <row r="68" spans="1:31" s="70" customFormat="1" ht="20.100000000000001" customHeight="1" x14ac:dyDescent="0.2">
      <c r="A68" s="87">
        <v>44954</v>
      </c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62"/>
      <c r="N68" s="62"/>
      <c r="O68" s="62"/>
      <c r="P68" s="60"/>
      <c r="Q68" s="60"/>
      <c r="R68" s="60">
        <v>4500</v>
      </c>
      <c r="S68" s="88"/>
      <c r="T68" s="53"/>
      <c r="U68" s="62"/>
      <c r="V68" s="62">
        <v>1600</v>
      </c>
      <c r="W68" s="88">
        <f>SUM(B68:V68)</f>
        <v>6100</v>
      </c>
      <c r="X68" s="53">
        <v>2260</v>
      </c>
      <c r="Y68" s="53">
        <v>3840</v>
      </c>
      <c r="Z68" s="53"/>
      <c r="AA68" s="53"/>
      <c r="AB68" s="53"/>
      <c r="AC68" s="53"/>
      <c r="AD68" s="53">
        <f t="shared" si="4"/>
        <v>6100</v>
      </c>
      <c r="AE68" s="53">
        <f t="shared" si="5"/>
        <v>0</v>
      </c>
    </row>
    <row r="69" spans="1:31" s="70" customFormat="1" ht="20.100000000000001" customHeight="1" x14ac:dyDescent="0.2">
      <c r="A69" s="87">
        <v>44955</v>
      </c>
      <c r="B69" s="62">
        <v>1600</v>
      </c>
      <c r="C69" s="60"/>
      <c r="D69" s="60">
        <v>2000</v>
      </c>
      <c r="E69" s="62"/>
      <c r="F69" s="62">
        <v>2000</v>
      </c>
      <c r="G69" s="60"/>
      <c r="H69" s="60"/>
      <c r="I69" s="60">
        <v>3000</v>
      </c>
      <c r="J69" s="62"/>
      <c r="K69" s="62">
        <v>2500</v>
      </c>
      <c r="L69" s="53"/>
      <c r="M69" s="60">
        <v>1600</v>
      </c>
      <c r="N69" s="62"/>
      <c r="O69" s="62">
        <v>2500</v>
      </c>
      <c r="P69" s="60"/>
      <c r="Q69" s="60">
        <v>2800</v>
      </c>
      <c r="R69" s="62"/>
      <c r="S69" s="81">
        <v>2000</v>
      </c>
      <c r="T69" s="53"/>
      <c r="U69" s="60">
        <v>1000</v>
      </c>
      <c r="V69" s="62"/>
      <c r="W69" s="88">
        <f>SUM(B69:V69)</f>
        <v>21000</v>
      </c>
      <c r="X69" s="53">
        <v>10000</v>
      </c>
      <c r="Y69" s="53">
        <v>9400</v>
      </c>
      <c r="Z69" s="53"/>
      <c r="AA69" s="53">
        <v>1532</v>
      </c>
      <c r="AB69" s="53"/>
      <c r="AC69" s="53"/>
      <c r="AD69" s="53">
        <f t="shared" si="4"/>
        <v>20932</v>
      </c>
      <c r="AE69" s="53">
        <f t="shared" si="5"/>
        <v>68</v>
      </c>
    </row>
    <row r="70" spans="1:31" s="70" customFormat="1" ht="20.100000000000001" customHeight="1" x14ac:dyDescent="0.2">
      <c r="A70" s="61">
        <v>44956</v>
      </c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62">
        <v>1328</v>
      </c>
      <c r="N70" s="53"/>
      <c r="O70" s="53"/>
      <c r="P70" s="53"/>
      <c r="Q70" s="53"/>
      <c r="R70" s="53"/>
      <c r="S70" s="88"/>
      <c r="T70" s="53"/>
      <c r="U70" s="53"/>
      <c r="V70" s="53"/>
      <c r="W70" s="88">
        <f>SUM(B70:V70)</f>
        <v>1328</v>
      </c>
      <c r="X70" s="53"/>
      <c r="Y70" s="53"/>
      <c r="Z70" s="53"/>
      <c r="AA70" s="53">
        <v>1328</v>
      </c>
      <c r="AB70" s="53"/>
      <c r="AC70" s="53"/>
      <c r="AD70" s="53">
        <f t="shared" si="4"/>
        <v>1328</v>
      </c>
      <c r="AE70" s="53">
        <f t="shared" si="5"/>
        <v>0</v>
      </c>
    </row>
    <row r="71" spans="1:31" s="70" customFormat="1" ht="20.100000000000001" customHeight="1" x14ac:dyDescent="0.2">
      <c r="A71" s="61">
        <v>44957</v>
      </c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62">
        <v>2000</v>
      </c>
      <c r="N71" s="60"/>
      <c r="O71" s="60">
        <v>2500</v>
      </c>
      <c r="P71" s="62"/>
      <c r="Q71" s="62"/>
      <c r="R71" s="62">
        <v>2000</v>
      </c>
      <c r="S71" s="88"/>
      <c r="T71" s="53"/>
      <c r="U71" s="53"/>
      <c r="V71" s="53"/>
      <c r="W71" s="88">
        <f>SUM(B71:V71)</f>
        <v>6500</v>
      </c>
      <c r="X71" s="53">
        <v>1800</v>
      </c>
      <c r="Y71" s="53">
        <v>4700</v>
      </c>
      <c r="Z71" s="53"/>
      <c r="AA71" s="53"/>
      <c r="AB71" s="53"/>
      <c r="AC71" s="53"/>
      <c r="AD71" s="53">
        <f t="shared" si="4"/>
        <v>6500</v>
      </c>
      <c r="AE71" s="53">
        <f t="shared" si="5"/>
        <v>0</v>
      </c>
    </row>
    <row r="72" spans="1:31" s="70" customFormat="1" ht="20.100000000000001" customHeight="1" x14ac:dyDescent="0.2">
      <c r="A72" s="61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88"/>
      <c r="T72" s="53"/>
      <c r="U72" s="53"/>
      <c r="V72" s="53"/>
      <c r="W72" s="88">
        <f>SUM(B72:V72)</f>
        <v>0</v>
      </c>
      <c r="X72" s="53"/>
      <c r="Y72" s="53"/>
      <c r="Z72" s="53"/>
      <c r="AA72" s="53"/>
      <c r="AB72" s="53"/>
      <c r="AC72" s="53"/>
      <c r="AD72" s="53">
        <f t="shared" si="4"/>
        <v>0</v>
      </c>
      <c r="AE72" s="53">
        <f t="shared" si="5"/>
        <v>0</v>
      </c>
    </row>
    <row r="73" spans="1:31" s="70" customFormat="1" ht="20.100000000000001" customHeight="1" x14ac:dyDescent="0.2">
      <c r="A73" s="61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88"/>
      <c r="T73" s="53"/>
      <c r="U73" s="53"/>
      <c r="V73" s="53"/>
      <c r="W73" s="94">
        <f>SUM(W41:W72)</f>
        <v>288984</v>
      </c>
      <c r="X73" s="88">
        <f>SUM(X41:X72)</f>
        <v>134720</v>
      </c>
      <c r="Y73" s="88">
        <f>SUM(Y41:Y72)</f>
        <v>110020</v>
      </c>
      <c r="Z73" s="88"/>
      <c r="AA73" s="88" t="s">
        <v>27</v>
      </c>
      <c r="AB73" s="88"/>
      <c r="AC73" s="88">
        <f>SUM(AC41:AC72)</f>
        <v>0</v>
      </c>
      <c r="AD73" s="90">
        <f>SUM(AD41:AD72)</f>
        <v>286729</v>
      </c>
      <c r="AE73" s="53">
        <f t="shared" si="5"/>
        <v>2255</v>
      </c>
    </row>
    <row r="74" spans="1:31" ht="20.100000000000001" customHeight="1" thickBot="1" x14ac:dyDescent="0.25">
      <c r="AA74" s="158">
        <f>SUM(AA45:AA73)</f>
        <v>41989</v>
      </c>
    </row>
    <row r="75" spans="1:31" ht="20.100000000000001" customHeight="1" thickBot="1" x14ac:dyDescent="0.25">
      <c r="A75" s="289" t="s">
        <v>44</v>
      </c>
      <c r="B75" s="290"/>
      <c r="C75" s="290"/>
      <c r="D75" s="290"/>
      <c r="E75" s="290"/>
      <c r="F75" s="290"/>
      <c r="G75" s="290"/>
      <c r="H75" s="290"/>
      <c r="I75" s="290"/>
      <c r="J75" s="290"/>
      <c r="K75" s="290"/>
      <c r="L75" s="290"/>
      <c r="M75" s="290"/>
      <c r="N75" s="290"/>
      <c r="O75" s="290"/>
      <c r="P75" s="290"/>
      <c r="Q75" s="290"/>
      <c r="R75" s="290"/>
      <c r="S75" s="290"/>
      <c r="T75" s="290"/>
      <c r="U75" s="290"/>
      <c r="V75" s="290"/>
      <c r="W75" s="290"/>
      <c r="X75" s="290"/>
      <c r="Y75" s="290"/>
      <c r="Z75" s="290"/>
      <c r="AA75" s="290"/>
      <c r="AB75" s="290"/>
      <c r="AC75" s="290"/>
      <c r="AD75" s="290"/>
      <c r="AE75" s="291"/>
    </row>
    <row r="76" spans="1:31" s="99" customFormat="1" ht="20.100000000000001" customHeight="1" x14ac:dyDescent="0.2">
      <c r="A76" s="116" t="s">
        <v>0</v>
      </c>
      <c r="B76" s="64" t="s">
        <v>1</v>
      </c>
      <c r="C76" s="64" t="s">
        <v>2</v>
      </c>
      <c r="D76" s="64" t="s">
        <v>3</v>
      </c>
      <c r="E76" s="64" t="s">
        <v>4</v>
      </c>
      <c r="F76" s="64" t="s">
        <v>5</v>
      </c>
      <c r="G76" s="64" t="s">
        <v>6</v>
      </c>
      <c r="H76" s="64" t="s">
        <v>7</v>
      </c>
      <c r="I76" s="64" t="s">
        <v>8</v>
      </c>
      <c r="J76" s="64" t="s">
        <v>9</v>
      </c>
      <c r="K76" s="64" t="s">
        <v>10</v>
      </c>
      <c r="L76" s="64" t="s">
        <v>11</v>
      </c>
      <c r="M76" s="64" t="s">
        <v>12</v>
      </c>
      <c r="N76" s="64" t="s">
        <v>1</v>
      </c>
      <c r="O76" s="64" t="s">
        <v>2</v>
      </c>
      <c r="P76" s="64" t="s">
        <v>3</v>
      </c>
      <c r="Q76" s="64" t="s">
        <v>4</v>
      </c>
      <c r="R76" s="64" t="s">
        <v>5</v>
      </c>
      <c r="S76" s="64" t="s">
        <v>6</v>
      </c>
      <c r="T76" s="64" t="s">
        <v>7</v>
      </c>
      <c r="U76" s="64" t="s">
        <v>8</v>
      </c>
      <c r="V76" s="64" t="s">
        <v>13</v>
      </c>
      <c r="W76" s="115" t="s">
        <v>45</v>
      </c>
      <c r="X76" s="64" t="s">
        <v>15</v>
      </c>
      <c r="Y76" s="64" t="s">
        <v>16</v>
      </c>
      <c r="Z76" s="64" t="s">
        <v>46</v>
      </c>
      <c r="AA76" s="64" t="s">
        <v>18</v>
      </c>
      <c r="AB76" s="64" t="s">
        <v>47</v>
      </c>
      <c r="AC76" s="64" t="s">
        <v>19</v>
      </c>
      <c r="AD76" s="64" t="s">
        <v>14</v>
      </c>
      <c r="AE76" s="117"/>
    </row>
    <row r="77" spans="1:31" ht="20.100000000000001" customHeight="1" x14ac:dyDescent="0.2">
      <c r="A77" s="118">
        <v>44958</v>
      </c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95">
        <v>1328</v>
      </c>
      <c r="Q77" s="100"/>
      <c r="R77" s="100">
        <v>2500</v>
      </c>
      <c r="S77" s="88"/>
      <c r="T77" s="53"/>
      <c r="U77" s="53"/>
      <c r="V77" s="53"/>
      <c r="W77" s="88">
        <f>SUM(B77:V77)</f>
        <v>3828</v>
      </c>
      <c r="X77" s="53">
        <v>500</v>
      </c>
      <c r="Y77" s="53">
        <v>2000</v>
      </c>
      <c r="Z77" s="53"/>
      <c r="AA77" s="53">
        <v>1328</v>
      </c>
      <c r="AB77" s="53"/>
      <c r="AC77" s="53"/>
      <c r="AD77" s="53">
        <f t="shared" ref="AD77:AD105" si="6">X77+Y77+AA77-AC77</f>
        <v>3828</v>
      </c>
      <c r="AE77" s="119">
        <f t="shared" ref="AE77:AE92" si="7">W77-AD77</f>
        <v>0</v>
      </c>
    </row>
    <row r="78" spans="1:31" ht="20.100000000000001" customHeight="1" x14ac:dyDescent="0.2">
      <c r="A78" s="118">
        <v>44959</v>
      </c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95"/>
      <c r="M78" s="95">
        <v>1600</v>
      </c>
      <c r="N78" s="53"/>
      <c r="O78" s="100">
        <v>1000</v>
      </c>
      <c r="P78" s="53"/>
      <c r="Q78" s="95"/>
      <c r="R78" s="95">
        <v>2500</v>
      </c>
      <c r="S78" s="102">
        <v>3600</v>
      </c>
      <c r="T78" s="53"/>
      <c r="U78" s="53"/>
      <c r="V78" s="53"/>
      <c r="W78" s="88">
        <f>SUM(B78:V78)</f>
        <v>8700</v>
      </c>
      <c r="X78" s="53">
        <v>6100</v>
      </c>
      <c r="Y78" s="53">
        <v>2600</v>
      </c>
      <c r="Z78" s="53"/>
      <c r="AA78" s="53"/>
      <c r="AB78" s="53"/>
      <c r="AC78" s="53"/>
      <c r="AD78" s="53">
        <f t="shared" si="6"/>
        <v>8700</v>
      </c>
      <c r="AE78" s="119">
        <f t="shared" si="7"/>
        <v>0</v>
      </c>
    </row>
    <row r="79" spans="1:31" ht="20.100000000000001" customHeight="1" x14ac:dyDescent="0.2">
      <c r="A79" s="118">
        <v>44960</v>
      </c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100"/>
      <c r="N79" s="100"/>
      <c r="O79" s="100">
        <v>3500</v>
      </c>
      <c r="P79" s="95"/>
      <c r="Q79" s="95"/>
      <c r="R79" s="95">
        <v>4200</v>
      </c>
      <c r="S79" s="102">
        <v>4500</v>
      </c>
      <c r="T79" s="100"/>
      <c r="U79" s="100"/>
      <c r="V79" s="53"/>
      <c r="W79" s="88">
        <f>SUM(B79:V79)</f>
        <v>12200</v>
      </c>
      <c r="X79" s="53">
        <v>4500</v>
      </c>
      <c r="Y79" s="53">
        <v>7700</v>
      </c>
      <c r="Z79" s="70">
        <v>11390</v>
      </c>
      <c r="AA79" s="53"/>
      <c r="AB79" s="53"/>
      <c r="AC79" s="53"/>
      <c r="AD79" s="53">
        <f t="shared" si="6"/>
        <v>12200</v>
      </c>
      <c r="AE79" s="119">
        <f t="shared" si="7"/>
        <v>0</v>
      </c>
    </row>
    <row r="80" spans="1:31" ht="20.100000000000001" customHeight="1" x14ac:dyDescent="0.2">
      <c r="A80" s="118">
        <v>44961</v>
      </c>
      <c r="B80" s="53"/>
      <c r="C80" s="100"/>
      <c r="D80" s="100">
        <v>2000</v>
      </c>
      <c r="E80" s="53"/>
      <c r="F80" s="53"/>
      <c r="G80" s="53"/>
      <c r="H80" s="53"/>
      <c r="I80" s="53"/>
      <c r="J80" s="53"/>
      <c r="K80" s="53"/>
      <c r="L80" s="104"/>
      <c r="M80" s="104">
        <v>2000</v>
      </c>
      <c r="N80" s="53"/>
      <c r="O80" s="100"/>
      <c r="P80" s="100">
        <v>3000</v>
      </c>
      <c r="Q80" s="104"/>
      <c r="R80" s="104">
        <v>2500</v>
      </c>
      <c r="S80" s="102">
        <v>4500</v>
      </c>
      <c r="T80" s="104"/>
      <c r="U80" s="104"/>
      <c r="V80" s="53"/>
      <c r="W80" s="88">
        <f>SUM(B80:V80)</f>
        <v>14000</v>
      </c>
      <c r="X80" s="53">
        <v>13000</v>
      </c>
      <c r="Y80" s="53">
        <v>1000</v>
      </c>
      <c r="Z80" s="53"/>
      <c r="AA80" s="53"/>
      <c r="AB80" s="53"/>
      <c r="AC80" s="53"/>
      <c r="AD80" s="53">
        <f t="shared" si="6"/>
        <v>14000</v>
      </c>
      <c r="AE80" s="119">
        <f t="shared" si="7"/>
        <v>0</v>
      </c>
    </row>
    <row r="81" spans="1:33" ht="20.100000000000001" customHeight="1" x14ac:dyDescent="0.2">
      <c r="A81" s="118">
        <v>44962</v>
      </c>
      <c r="B81" s="53"/>
      <c r="C81" s="104"/>
      <c r="D81" s="104">
        <v>1600</v>
      </c>
      <c r="E81" s="105">
        <v>800</v>
      </c>
      <c r="F81" s="104"/>
      <c r="G81" s="104"/>
      <c r="H81" s="104"/>
      <c r="I81" s="104"/>
      <c r="J81" s="104"/>
      <c r="K81" s="104"/>
      <c r="L81" s="104"/>
      <c r="M81" s="104">
        <v>7500</v>
      </c>
      <c r="N81" s="100"/>
      <c r="O81" s="100">
        <v>3000</v>
      </c>
      <c r="P81" s="53"/>
      <c r="Q81" s="53"/>
      <c r="R81" s="53"/>
      <c r="S81" s="88"/>
      <c r="T81" s="100"/>
      <c r="U81" s="100"/>
      <c r="V81" s="53"/>
      <c r="W81" s="88">
        <v>12600</v>
      </c>
      <c r="X81" s="53">
        <v>3100</v>
      </c>
      <c r="Y81" s="53">
        <v>9500</v>
      </c>
      <c r="Z81" s="53"/>
      <c r="AA81" s="53"/>
      <c r="AB81" s="53"/>
      <c r="AC81" s="53"/>
      <c r="AD81" s="53">
        <f t="shared" si="6"/>
        <v>12600</v>
      </c>
      <c r="AE81" s="119">
        <f t="shared" si="7"/>
        <v>0</v>
      </c>
    </row>
    <row r="82" spans="1:33" ht="20.100000000000001" customHeight="1" x14ac:dyDescent="0.2">
      <c r="A82" s="118">
        <v>44963</v>
      </c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88"/>
      <c r="T82" s="53"/>
      <c r="U82" s="53"/>
      <c r="V82" s="53"/>
      <c r="W82" s="88">
        <f t="shared" ref="W82:W105" si="8">SUM(B82:V82)</f>
        <v>0</v>
      </c>
      <c r="X82" s="53"/>
      <c r="Y82" s="53"/>
      <c r="Z82" s="53"/>
      <c r="AA82" s="53"/>
      <c r="AB82" s="53"/>
      <c r="AC82" s="53"/>
      <c r="AD82" s="53">
        <f t="shared" si="6"/>
        <v>0</v>
      </c>
      <c r="AE82" s="119">
        <f t="shared" si="7"/>
        <v>0</v>
      </c>
    </row>
    <row r="83" spans="1:33" ht="20.100000000000001" customHeight="1" x14ac:dyDescent="0.2">
      <c r="A83" s="118">
        <v>44964</v>
      </c>
      <c r="B83" s="53"/>
      <c r="C83" s="100"/>
      <c r="D83" s="100">
        <v>1600</v>
      </c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104">
        <v>1000</v>
      </c>
      <c r="P83" s="53"/>
      <c r="Q83" s="100"/>
      <c r="R83" s="100">
        <v>2600</v>
      </c>
      <c r="S83" s="88"/>
      <c r="T83" s="53"/>
      <c r="U83" s="53"/>
      <c r="V83" s="53"/>
      <c r="W83" s="88">
        <f t="shared" si="8"/>
        <v>5200</v>
      </c>
      <c r="X83" s="53">
        <v>500</v>
      </c>
      <c r="Y83" s="53">
        <v>4700</v>
      </c>
      <c r="Z83" s="5">
        <v>21300</v>
      </c>
      <c r="AA83" s="53"/>
      <c r="AB83" s="53"/>
      <c r="AC83" s="53"/>
      <c r="AD83" s="53">
        <f t="shared" si="6"/>
        <v>5200</v>
      </c>
      <c r="AE83" s="119">
        <f t="shared" si="7"/>
        <v>0</v>
      </c>
    </row>
    <row r="84" spans="1:33" ht="20.100000000000001" customHeight="1" x14ac:dyDescent="0.2">
      <c r="A84" s="118">
        <v>44965</v>
      </c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100"/>
      <c r="Q84" s="100">
        <v>2500</v>
      </c>
      <c r="R84" s="104">
        <v>2600</v>
      </c>
      <c r="S84" s="103">
        <v>2000</v>
      </c>
      <c r="T84" s="53"/>
      <c r="U84" s="53"/>
      <c r="V84" s="53"/>
      <c r="W84" s="88">
        <f t="shared" si="8"/>
        <v>7100</v>
      </c>
      <c r="X84" s="53">
        <v>1500</v>
      </c>
      <c r="Y84" s="53">
        <v>5600</v>
      </c>
      <c r="Z84" s="5">
        <v>8100</v>
      </c>
      <c r="AA84" s="61"/>
      <c r="AB84" s="61"/>
      <c r="AC84" s="61"/>
      <c r="AD84" s="53">
        <f t="shared" si="6"/>
        <v>7100</v>
      </c>
      <c r="AE84" s="119">
        <f t="shared" si="7"/>
        <v>0</v>
      </c>
    </row>
    <row r="85" spans="1:33" ht="20.100000000000001" customHeight="1" x14ac:dyDescent="0.2">
      <c r="A85" s="118">
        <v>44966</v>
      </c>
      <c r="B85" s="53"/>
      <c r="C85" s="104"/>
      <c r="D85" s="104">
        <v>1600</v>
      </c>
      <c r="E85" s="53"/>
      <c r="F85" s="53"/>
      <c r="G85" s="53"/>
      <c r="H85" s="53"/>
      <c r="I85" s="53"/>
      <c r="J85" s="53"/>
      <c r="K85" s="53"/>
      <c r="L85" s="53"/>
      <c r="M85" s="104">
        <v>500</v>
      </c>
      <c r="N85" s="53"/>
      <c r="O85" s="100">
        <v>1000</v>
      </c>
      <c r="P85" s="104"/>
      <c r="Q85" s="104">
        <v>2600</v>
      </c>
      <c r="R85" s="100"/>
      <c r="S85" s="102">
        <v>2500</v>
      </c>
      <c r="T85" s="104"/>
      <c r="U85" s="104"/>
      <c r="V85" s="53"/>
      <c r="W85" s="88">
        <f t="shared" si="8"/>
        <v>8200</v>
      </c>
      <c r="X85" s="53">
        <v>5600</v>
      </c>
      <c r="Y85" s="53">
        <v>2600</v>
      </c>
      <c r="Z85" s="53">
        <v>7200</v>
      </c>
      <c r="AA85" s="53"/>
      <c r="AB85" s="53"/>
      <c r="AC85" s="53"/>
      <c r="AD85" s="53">
        <f t="shared" si="6"/>
        <v>8200</v>
      </c>
      <c r="AE85" s="119">
        <f t="shared" si="7"/>
        <v>0</v>
      </c>
    </row>
    <row r="86" spans="1:33" ht="20.100000000000001" customHeight="1" x14ac:dyDescent="0.2">
      <c r="A86" s="118">
        <v>44967</v>
      </c>
      <c r="B86" s="53"/>
      <c r="C86" s="100">
        <v>700</v>
      </c>
      <c r="D86" s="53"/>
      <c r="E86" s="53"/>
      <c r="F86" s="53"/>
      <c r="G86" s="53"/>
      <c r="H86" s="53"/>
      <c r="I86" s="53"/>
      <c r="J86" s="104"/>
      <c r="K86" s="104">
        <v>1200</v>
      </c>
      <c r="L86" s="100">
        <v>600</v>
      </c>
      <c r="M86" s="53"/>
      <c r="N86" s="53"/>
      <c r="O86" s="53"/>
      <c r="P86" s="53"/>
      <c r="Q86" s="100">
        <v>1600</v>
      </c>
      <c r="R86" s="104"/>
      <c r="S86" s="103">
        <v>3000</v>
      </c>
      <c r="T86" s="53"/>
      <c r="U86" s="89">
        <v>2000</v>
      </c>
      <c r="V86" s="53"/>
      <c r="W86" s="88">
        <f t="shared" si="8"/>
        <v>9100</v>
      </c>
      <c r="X86" s="53">
        <v>1800</v>
      </c>
      <c r="Y86" s="53">
        <v>4000</v>
      </c>
      <c r="Z86" s="53"/>
      <c r="AA86" s="53">
        <v>2800</v>
      </c>
      <c r="AB86" s="53"/>
      <c r="AC86" s="53"/>
      <c r="AD86" s="53">
        <f t="shared" si="6"/>
        <v>8600</v>
      </c>
      <c r="AE86" s="120">
        <f t="shared" si="7"/>
        <v>500</v>
      </c>
    </row>
    <row r="87" spans="1:33" ht="20.100000000000001" customHeight="1" x14ac:dyDescent="0.2">
      <c r="A87" s="118">
        <v>44968</v>
      </c>
      <c r="B87" s="53"/>
      <c r="C87" s="53"/>
      <c r="D87" s="53"/>
      <c r="E87" s="53"/>
      <c r="F87" s="53"/>
      <c r="G87" s="53"/>
      <c r="H87" s="100"/>
      <c r="I87" s="100">
        <v>2000</v>
      </c>
      <c r="K87" s="104"/>
      <c r="L87" s="104"/>
      <c r="M87" s="104">
        <v>6000</v>
      </c>
      <c r="N87" s="104"/>
      <c r="O87" s="104"/>
      <c r="P87" s="100"/>
      <c r="Q87" s="100">
        <v>3000</v>
      </c>
      <c r="R87" s="104">
        <v>1600</v>
      </c>
      <c r="S87" s="102">
        <v>1600</v>
      </c>
      <c r="T87" s="104"/>
      <c r="U87" s="104">
        <v>3000</v>
      </c>
      <c r="V87" s="53"/>
      <c r="W87" s="88">
        <f t="shared" si="8"/>
        <v>17200</v>
      </c>
      <c r="X87" s="53">
        <v>1500</v>
      </c>
      <c r="Y87" s="52">
        <v>12500</v>
      </c>
      <c r="Z87" s="52"/>
      <c r="AA87" s="53">
        <v>3200</v>
      </c>
      <c r="AB87" s="53"/>
      <c r="AC87" s="53">
        <v>11000</v>
      </c>
      <c r="AD87" s="53">
        <f t="shared" si="6"/>
        <v>6200</v>
      </c>
      <c r="AE87" s="119">
        <f t="shared" si="7"/>
        <v>11000</v>
      </c>
      <c r="AG87" s="5">
        <v>1400</v>
      </c>
    </row>
    <row r="88" spans="1:33" ht="20.100000000000001" customHeight="1" x14ac:dyDescent="0.2">
      <c r="A88" s="118">
        <v>44969</v>
      </c>
      <c r="B88" s="53"/>
      <c r="C88" s="100"/>
      <c r="D88" s="100">
        <v>1600</v>
      </c>
      <c r="E88" s="104"/>
      <c r="F88" s="104">
        <v>2000</v>
      </c>
      <c r="G88" s="100"/>
      <c r="H88" s="100">
        <v>2000</v>
      </c>
      <c r="I88" s="53"/>
      <c r="J88" s="104">
        <v>600</v>
      </c>
      <c r="K88" s="100"/>
      <c r="L88" s="100"/>
      <c r="M88" s="100">
        <v>3000</v>
      </c>
      <c r="N88" s="104"/>
      <c r="O88" s="104">
        <v>3000</v>
      </c>
      <c r="P88" s="100"/>
      <c r="Q88" s="100"/>
      <c r="R88" s="100">
        <v>4500</v>
      </c>
      <c r="S88" s="88"/>
      <c r="T88" s="100"/>
      <c r="U88" s="100"/>
      <c r="V88" s="53"/>
      <c r="W88" s="88">
        <f t="shared" si="8"/>
        <v>16700</v>
      </c>
      <c r="X88" s="53">
        <v>14500</v>
      </c>
      <c r="Y88" s="52">
        <v>2200</v>
      </c>
      <c r="Z88" s="52"/>
      <c r="AA88" s="53"/>
      <c r="AB88" s="53"/>
      <c r="AC88" s="53"/>
      <c r="AD88" s="53">
        <f t="shared" si="6"/>
        <v>16700</v>
      </c>
      <c r="AE88" s="119">
        <f t="shared" si="7"/>
        <v>0</v>
      </c>
      <c r="AG88" s="5">
        <v>1400</v>
      </c>
    </row>
    <row r="89" spans="1:33" ht="20.100000000000001" customHeight="1" x14ac:dyDescent="0.2">
      <c r="A89" s="118">
        <v>44970</v>
      </c>
      <c r="B89" s="53"/>
      <c r="C89" s="104">
        <v>700</v>
      </c>
      <c r="D89" s="100">
        <v>800</v>
      </c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104"/>
      <c r="Q89" s="104">
        <v>2600</v>
      </c>
      <c r="R89" s="53"/>
      <c r="S89" s="88"/>
      <c r="T89" s="53"/>
      <c r="U89" s="53"/>
      <c r="V89" s="53"/>
      <c r="W89" s="88">
        <f t="shared" si="8"/>
        <v>4100</v>
      </c>
      <c r="X89" s="53">
        <v>2000</v>
      </c>
      <c r="Y89" s="52">
        <v>2100</v>
      </c>
      <c r="Z89" s="52"/>
      <c r="AA89" s="53"/>
      <c r="AB89" s="53"/>
      <c r="AC89" s="53"/>
      <c r="AD89" s="53">
        <f t="shared" si="6"/>
        <v>4100</v>
      </c>
      <c r="AE89" s="119">
        <f t="shared" si="7"/>
        <v>0</v>
      </c>
      <c r="AG89" s="5">
        <v>1600</v>
      </c>
    </row>
    <row r="90" spans="1:33" ht="20.100000000000001" customHeight="1" x14ac:dyDescent="0.2">
      <c r="A90" s="118">
        <v>44971</v>
      </c>
      <c r="B90" s="53"/>
      <c r="C90" s="100">
        <v>700</v>
      </c>
      <c r="D90" s="104"/>
      <c r="E90" s="104">
        <v>1600</v>
      </c>
      <c r="F90" s="53"/>
      <c r="G90" s="53"/>
      <c r="H90" s="53"/>
      <c r="I90" s="53"/>
      <c r="J90" s="53"/>
      <c r="K90" s="53"/>
      <c r="L90" s="53"/>
      <c r="M90" s="53"/>
      <c r="N90" s="53"/>
      <c r="O90" s="104">
        <v>1000</v>
      </c>
      <c r="P90" s="53"/>
      <c r="Q90" s="53"/>
      <c r="R90" s="100"/>
      <c r="S90" s="102">
        <v>2600</v>
      </c>
      <c r="T90" s="53"/>
      <c r="U90" s="53"/>
      <c r="V90" s="53"/>
      <c r="W90" s="88">
        <f t="shared" si="8"/>
        <v>5900</v>
      </c>
      <c r="X90" s="53">
        <v>3300</v>
      </c>
      <c r="Y90" s="52">
        <v>2600</v>
      </c>
      <c r="Z90" s="52"/>
      <c r="AA90" s="53"/>
      <c r="AB90" s="53"/>
      <c r="AC90" s="90"/>
      <c r="AD90" s="53">
        <f t="shared" si="6"/>
        <v>5900</v>
      </c>
      <c r="AE90" s="119">
        <f t="shared" si="7"/>
        <v>0</v>
      </c>
      <c r="AG90" s="5">
        <v>1600</v>
      </c>
    </row>
    <row r="91" spans="1:33" ht="20.100000000000001" customHeight="1" x14ac:dyDescent="0.2">
      <c r="A91" s="118">
        <v>44972</v>
      </c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104"/>
      <c r="M91" s="104">
        <v>1600</v>
      </c>
      <c r="N91" s="53"/>
      <c r="O91" s="100"/>
      <c r="P91" s="100"/>
      <c r="Q91" s="100"/>
      <c r="R91" s="100">
        <v>4600</v>
      </c>
      <c r="S91" s="103"/>
      <c r="T91" s="104">
        <v>2000</v>
      </c>
      <c r="U91" s="53"/>
      <c r="V91" s="53"/>
      <c r="W91" s="88">
        <f t="shared" si="8"/>
        <v>8200</v>
      </c>
      <c r="X91" s="53">
        <v>3400</v>
      </c>
      <c r="Y91" s="52">
        <v>4800</v>
      </c>
      <c r="Z91" s="52"/>
      <c r="AA91" s="53"/>
      <c r="AB91" s="53"/>
      <c r="AC91" s="53"/>
      <c r="AD91" s="53">
        <f t="shared" si="6"/>
        <v>8200</v>
      </c>
      <c r="AE91" s="119">
        <f t="shared" si="7"/>
        <v>0</v>
      </c>
      <c r="AG91" s="5">
        <v>2800</v>
      </c>
    </row>
    <row r="92" spans="1:33" ht="20.100000000000001" customHeight="1" x14ac:dyDescent="0.2">
      <c r="A92" s="118">
        <v>44973</v>
      </c>
      <c r="B92" s="53"/>
      <c r="C92" s="104">
        <v>700</v>
      </c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104">
        <v>1000</v>
      </c>
      <c r="P92" s="53"/>
      <c r="Q92" s="104"/>
      <c r="R92" s="104">
        <v>2800</v>
      </c>
      <c r="S92" s="102"/>
      <c r="T92" s="100">
        <v>2600</v>
      </c>
      <c r="U92" s="53"/>
      <c r="V92" s="53"/>
      <c r="W92" s="88">
        <f t="shared" si="8"/>
        <v>7100</v>
      </c>
      <c r="X92" s="53">
        <v>1100</v>
      </c>
      <c r="Y92" s="53">
        <v>3200</v>
      </c>
      <c r="Z92" s="53"/>
      <c r="AA92" s="53">
        <v>2800</v>
      </c>
      <c r="AB92" s="53"/>
      <c r="AC92" s="53"/>
      <c r="AD92" s="53">
        <f t="shared" si="6"/>
        <v>7100</v>
      </c>
      <c r="AE92" s="119">
        <f t="shared" si="7"/>
        <v>0</v>
      </c>
      <c r="AG92" s="5">
        <v>2200</v>
      </c>
    </row>
    <row r="93" spans="1:33" ht="20.100000000000001" customHeight="1" x14ac:dyDescent="0.2">
      <c r="A93" s="118">
        <v>44974</v>
      </c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100"/>
      <c r="R93" s="100">
        <v>3000</v>
      </c>
      <c r="S93" s="103">
        <v>1500</v>
      </c>
      <c r="T93" s="100"/>
      <c r="U93" s="100">
        <v>2700</v>
      </c>
      <c r="V93" s="53"/>
      <c r="W93" s="88">
        <f t="shared" si="8"/>
        <v>7200</v>
      </c>
      <c r="X93" s="53">
        <v>4700</v>
      </c>
      <c r="Y93" s="53">
        <v>2500</v>
      </c>
      <c r="Z93" s="53"/>
      <c r="AA93" s="53"/>
      <c r="AB93" s="53"/>
      <c r="AC93" s="53"/>
      <c r="AD93" s="53">
        <f t="shared" si="6"/>
        <v>7200</v>
      </c>
      <c r="AE93" s="119">
        <v>0</v>
      </c>
      <c r="AG93" s="5">
        <v>2200</v>
      </c>
    </row>
    <row r="94" spans="1:33" ht="20.100000000000001" customHeight="1" x14ac:dyDescent="0.2">
      <c r="A94" s="118">
        <v>44975</v>
      </c>
      <c r="B94" s="53"/>
      <c r="C94" s="53"/>
      <c r="D94" s="100"/>
      <c r="E94" s="100">
        <v>2000</v>
      </c>
      <c r="F94" s="104"/>
      <c r="G94" s="104">
        <v>2000</v>
      </c>
      <c r="H94" s="53"/>
      <c r="I94" s="53"/>
      <c r="J94" s="53"/>
      <c r="K94" s="53"/>
      <c r="L94" s="100"/>
      <c r="M94" s="100">
        <v>2000</v>
      </c>
      <c r="N94" s="53"/>
      <c r="O94" s="104">
        <v>1500</v>
      </c>
      <c r="P94" s="100"/>
      <c r="Q94" s="100">
        <v>3000</v>
      </c>
      <c r="R94" s="104"/>
      <c r="S94" s="103">
        <v>3000</v>
      </c>
      <c r="T94" s="100">
        <v>1500</v>
      </c>
      <c r="U94" s="53"/>
      <c r="V94" s="53"/>
      <c r="W94" s="88">
        <f t="shared" si="8"/>
        <v>15000</v>
      </c>
      <c r="X94" s="53">
        <v>11500</v>
      </c>
      <c r="Y94" s="53">
        <v>3500</v>
      </c>
      <c r="Z94" s="53"/>
      <c r="AA94" s="53"/>
      <c r="AB94" s="53"/>
      <c r="AC94" s="53"/>
      <c r="AD94" s="53">
        <f t="shared" si="6"/>
        <v>15000</v>
      </c>
      <c r="AE94" s="119">
        <f t="shared" ref="AE94:AE106" si="9">W94-AD94</f>
        <v>0</v>
      </c>
      <c r="AG94" s="5">
        <v>800</v>
      </c>
    </row>
    <row r="95" spans="1:33" ht="20.100000000000001" customHeight="1" x14ac:dyDescent="0.2">
      <c r="A95" s="118">
        <v>44976</v>
      </c>
      <c r="B95" s="53"/>
      <c r="C95" s="104"/>
      <c r="D95" s="104">
        <v>2000</v>
      </c>
      <c r="E95" s="100"/>
      <c r="F95" s="100">
        <v>2200</v>
      </c>
      <c r="G95" s="53"/>
      <c r="H95" s="104"/>
      <c r="I95" s="104">
        <v>2000</v>
      </c>
      <c r="J95" s="100"/>
      <c r="K95" s="100">
        <v>2200</v>
      </c>
      <c r="L95" s="104"/>
      <c r="M95" s="104"/>
      <c r="N95" s="104">
        <v>3300</v>
      </c>
      <c r="O95" s="53"/>
      <c r="P95" s="100"/>
      <c r="Q95" s="100"/>
      <c r="R95" s="100">
        <v>4000</v>
      </c>
      <c r="S95" s="103"/>
      <c r="T95" s="104">
        <v>2000</v>
      </c>
      <c r="U95" s="53"/>
      <c r="V95" s="53"/>
      <c r="W95" s="88">
        <f t="shared" si="8"/>
        <v>17700</v>
      </c>
      <c r="X95" s="53">
        <v>7500</v>
      </c>
      <c r="Y95" s="53">
        <v>5800</v>
      </c>
      <c r="Z95" s="53"/>
      <c r="AA95" s="53">
        <v>4400</v>
      </c>
      <c r="AB95" s="53"/>
      <c r="AC95" s="53"/>
      <c r="AD95" s="53">
        <f t="shared" si="6"/>
        <v>17700</v>
      </c>
      <c r="AE95" s="119">
        <f t="shared" si="9"/>
        <v>0</v>
      </c>
      <c r="AG95" s="5">
        <v>1800</v>
      </c>
    </row>
    <row r="96" spans="1:33" ht="20.100000000000001" customHeight="1" x14ac:dyDescent="0.2">
      <c r="A96" s="118">
        <v>44977</v>
      </c>
      <c r="B96" s="53"/>
      <c r="C96" s="100">
        <v>700</v>
      </c>
      <c r="D96" s="104">
        <v>800</v>
      </c>
      <c r="E96" s="53"/>
      <c r="F96" s="53" t="s">
        <v>27</v>
      </c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104"/>
      <c r="S96" s="103">
        <v>2600</v>
      </c>
      <c r="T96" s="104">
        <v>1300</v>
      </c>
      <c r="U96" s="53"/>
      <c r="V96" s="53"/>
      <c r="W96" s="88">
        <f t="shared" si="8"/>
        <v>5400</v>
      </c>
      <c r="X96" s="53">
        <v>3900</v>
      </c>
      <c r="Y96" s="53">
        <v>700</v>
      </c>
      <c r="Z96" s="53">
        <v>23600</v>
      </c>
      <c r="AA96" s="53">
        <v>800</v>
      </c>
      <c r="AB96" s="107"/>
      <c r="AC96" s="53"/>
      <c r="AD96" s="53">
        <f t="shared" si="6"/>
        <v>5400</v>
      </c>
      <c r="AE96" s="119">
        <f t="shared" si="9"/>
        <v>0</v>
      </c>
      <c r="AG96" s="5">
        <v>1600</v>
      </c>
    </row>
    <row r="97" spans="1:33" ht="20.100000000000001" customHeight="1" x14ac:dyDescent="0.2">
      <c r="A97" s="118">
        <v>44978</v>
      </c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104">
        <v>1000</v>
      </c>
      <c r="P97" s="53"/>
      <c r="Q97" s="53"/>
      <c r="R97" s="100"/>
      <c r="S97" s="102">
        <v>2600</v>
      </c>
      <c r="T97" s="53"/>
      <c r="U97" s="53"/>
      <c r="V97" s="53"/>
      <c r="W97" s="88">
        <f t="shared" si="8"/>
        <v>3600</v>
      </c>
      <c r="X97" s="53">
        <v>2260</v>
      </c>
      <c r="Y97" s="53">
        <v>1340</v>
      </c>
      <c r="Z97" s="53"/>
      <c r="AA97" s="53"/>
      <c r="AB97" s="53"/>
      <c r="AC97" s="53"/>
      <c r="AD97" s="53">
        <f t="shared" si="6"/>
        <v>3600</v>
      </c>
      <c r="AE97" s="119">
        <f t="shared" si="9"/>
        <v>0</v>
      </c>
      <c r="AG97" s="5">
        <v>2200</v>
      </c>
    </row>
    <row r="98" spans="1:33" ht="20.100000000000001" customHeight="1" x14ac:dyDescent="0.2">
      <c r="A98" s="118">
        <v>44979</v>
      </c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100"/>
      <c r="N98" s="100"/>
      <c r="O98" s="100"/>
      <c r="P98" s="100"/>
      <c r="Q98" s="100"/>
      <c r="R98" s="100">
        <v>10000</v>
      </c>
      <c r="S98" s="103"/>
      <c r="T98" s="104">
        <v>2000</v>
      </c>
      <c r="U98" s="53"/>
      <c r="V98" s="53"/>
      <c r="W98" s="88">
        <f t="shared" si="8"/>
        <v>12000</v>
      </c>
      <c r="X98" s="53">
        <v>4000</v>
      </c>
      <c r="Y98" s="53">
        <v>8000</v>
      </c>
      <c r="Z98" s="53"/>
      <c r="AA98" s="53"/>
      <c r="AB98" s="53"/>
      <c r="AC98" s="53"/>
      <c r="AD98" s="53">
        <f t="shared" si="6"/>
        <v>12000</v>
      </c>
      <c r="AE98" s="119">
        <f t="shared" si="9"/>
        <v>0</v>
      </c>
      <c r="AG98" s="5">
        <v>2200</v>
      </c>
    </row>
    <row r="99" spans="1:33" ht="20.100000000000001" customHeight="1" x14ac:dyDescent="0.2">
      <c r="A99" s="118">
        <v>44980</v>
      </c>
      <c r="B99" s="53"/>
      <c r="C99" s="104">
        <v>700</v>
      </c>
      <c r="D99" s="53"/>
      <c r="E99" s="53"/>
      <c r="F99" s="100"/>
      <c r="G99" s="100"/>
      <c r="H99" s="100"/>
      <c r="I99" s="100"/>
      <c r="J99" s="100"/>
      <c r="K99" s="100"/>
      <c r="L99" s="100"/>
      <c r="M99" s="108">
        <v>6500</v>
      </c>
      <c r="N99" s="53"/>
      <c r="O99" s="104">
        <v>1000</v>
      </c>
      <c r="P99" s="53"/>
      <c r="Q99" s="100"/>
      <c r="R99" s="100">
        <v>2600</v>
      </c>
      <c r="S99" s="88"/>
      <c r="T99" s="53"/>
      <c r="U99" s="53"/>
      <c r="V99" s="53"/>
      <c r="W99" s="88">
        <f t="shared" si="8"/>
        <v>10800</v>
      </c>
      <c r="X99" s="53">
        <v>7000</v>
      </c>
      <c r="Y99" s="53">
        <v>3800</v>
      </c>
      <c r="Z99" s="53"/>
      <c r="AA99" s="53"/>
      <c r="AB99" s="53"/>
      <c r="AC99" s="53"/>
      <c r="AD99" s="53">
        <f t="shared" si="6"/>
        <v>10800</v>
      </c>
      <c r="AE99" s="119">
        <f t="shared" si="9"/>
        <v>0</v>
      </c>
      <c r="AG99" s="5">
        <v>1800</v>
      </c>
    </row>
    <row r="100" spans="1:33" ht="20.100000000000001" customHeight="1" x14ac:dyDescent="0.2">
      <c r="A100" s="118">
        <v>44981</v>
      </c>
      <c r="B100" s="53"/>
      <c r="C100" s="53"/>
      <c r="D100" s="53"/>
      <c r="E100" s="53"/>
      <c r="F100" s="53"/>
      <c r="G100" s="53"/>
      <c r="H100" s="53"/>
      <c r="I100" s="53"/>
      <c r="J100" s="53"/>
      <c r="K100" s="104">
        <v>550</v>
      </c>
      <c r="L100" s="100"/>
      <c r="M100" s="100">
        <v>1800</v>
      </c>
      <c r="N100" s="53"/>
      <c r="O100" s="104"/>
      <c r="P100" s="104">
        <v>2900</v>
      </c>
      <c r="Q100" s="100">
        <v>1600</v>
      </c>
      <c r="R100" s="104"/>
      <c r="S100" s="103"/>
      <c r="T100" s="104">
        <v>4500</v>
      </c>
      <c r="U100" s="53"/>
      <c r="V100" s="53"/>
      <c r="W100" s="88">
        <f t="shared" si="8"/>
        <v>11350</v>
      </c>
      <c r="X100" s="53">
        <v>5500</v>
      </c>
      <c r="Y100" s="53">
        <v>2450</v>
      </c>
      <c r="Z100" s="53"/>
      <c r="AA100" s="53">
        <v>3400</v>
      </c>
      <c r="AB100" s="53"/>
      <c r="AC100" s="53"/>
      <c r="AD100" s="53">
        <f t="shared" si="6"/>
        <v>11350</v>
      </c>
      <c r="AE100" s="119">
        <f t="shared" si="9"/>
        <v>0</v>
      </c>
      <c r="AG100" s="5">
        <f>SUM(AG87:AG99)</f>
        <v>23600</v>
      </c>
    </row>
    <row r="101" spans="1:33" ht="20.100000000000001" customHeight="1" x14ac:dyDescent="0.2">
      <c r="A101" s="118">
        <v>44982</v>
      </c>
      <c r="B101" s="100"/>
      <c r="C101" s="100">
        <v>2200</v>
      </c>
      <c r="D101" s="104"/>
      <c r="E101" s="104">
        <v>2200</v>
      </c>
      <c r="F101" s="53"/>
      <c r="G101" s="53"/>
      <c r="H101" s="53"/>
      <c r="I101" s="53"/>
      <c r="J101" s="53"/>
      <c r="K101" s="53"/>
      <c r="L101" s="104"/>
      <c r="M101" s="104">
        <v>2000</v>
      </c>
      <c r="N101" s="100"/>
      <c r="O101" s="100">
        <v>3000</v>
      </c>
      <c r="P101" s="104"/>
      <c r="Q101" s="104">
        <v>3000</v>
      </c>
      <c r="R101" s="100"/>
      <c r="S101" s="102">
        <v>3000</v>
      </c>
      <c r="T101" s="104"/>
      <c r="U101" s="104">
        <v>3000</v>
      </c>
      <c r="V101" s="53"/>
      <c r="W101" s="88">
        <f t="shared" si="8"/>
        <v>18400</v>
      </c>
      <c r="X101" s="53">
        <v>14000</v>
      </c>
      <c r="Y101" s="53"/>
      <c r="Z101" s="53"/>
      <c r="AA101" s="53">
        <v>4400</v>
      </c>
      <c r="AB101" s="53"/>
      <c r="AC101" s="53"/>
      <c r="AD101" s="53">
        <f t="shared" si="6"/>
        <v>18400</v>
      </c>
      <c r="AE101" s="119">
        <f t="shared" si="9"/>
        <v>0</v>
      </c>
    </row>
    <row r="102" spans="1:33" ht="20.100000000000001" customHeight="1" x14ac:dyDescent="0.2">
      <c r="A102" s="118">
        <v>44983</v>
      </c>
      <c r="B102" s="53"/>
      <c r="C102" s="104"/>
      <c r="D102" s="104">
        <v>2000</v>
      </c>
      <c r="E102" s="100"/>
      <c r="F102" s="100">
        <v>2000</v>
      </c>
      <c r="G102" s="104"/>
      <c r="H102" s="104">
        <v>1400</v>
      </c>
      <c r="I102" s="100"/>
      <c r="J102" s="100"/>
      <c r="K102" s="100"/>
      <c r="L102" s="100"/>
      <c r="M102" s="100">
        <v>6000</v>
      </c>
      <c r="N102" s="104"/>
      <c r="O102" s="104"/>
      <c r="P102" s="104">
        <v>4000</v>
      </c>
      <c r="Q102" s="100"/>
      <c r="R102" s="100">
        <v>3000</v>
      </c>
      <c r="S102" s="103">
        <v>1500</v>
      </c>
      <c r="T102" s="53"/>
      <c r="U102" s="53"/>
      <c r="V102" s="53"/>
      <c r="W102" s="88">
        <f t="shared" si="8"/>
        <v>19900</v>
      </c>
      <c r="X102" s="53">
        <v>15900</v>
      </c>
      <c r="Y102" s="53">
        <v>4000</v>
      </c>
      <c r="Z102" s="53"/>
      <c r="AA102" s="53"/>
      <c r="AB102" s="53"/>
      <c r="AC102" s="53"/>
      <c r="AD102" s="53">
        <f t="shared" si="6"/>
        <v>19900</v>
      </c>
      <c r="AE102" s="119">
        <f t="shared" si="9"/>
        <v>0</v>
      </c>
    </row>
    <row r="103" spans="1:33" ht="20.100000000000001" customHeight="1" x14ac:dyDescent="0.2">
      <c r="A103" s="118">
        <v>44984</v>
      </c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100"/>
      <c r="Q103" s="100"/>
      <c r="R103" s="100"/>
      <c r="S103" s="102" t="s">
        <v>48</v>
      </c>
      <c r="T103" s="53"/>
      <c r="U103" s="53"/>
      <c r="V103" s="53"/>
      <c r="W103" s="88">
        <f t="shared" si="8"/>
        <v>0</v>
      </c>
      <c r="X103" s="53"/>
      <c r="Y103" s="53"/>
      <c r="Z103" s="53"/>
      <c r="AA103" s="53"/>
      <c r="AB103" s="53"/>
      <c r="AC103" s="53"/>
      <c r="AD103" s="53">
        <f t="shared" si="6"/>
        <v>0</v>
      </c>
      <c r="AE103" s="119">
        <f t="shared" si="9"/>
        <v>0</v>
      </c>
    </row>
    <row r="104" spans="1:33" ht="20.100000000000001" customHeight="1" x14ac:dyDescent="0.2">
      <c r="A104" s="118">
        <v>44985</v>
      </c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100"/>
      <c r="M104" s="100">
        <v>1800</v>
      </c>
      <c r="N104" s="53"/>
      <c r="O104" s="104">
        <v>1000</v>
      </c>
      <c r="P104" s="53"/>
      <c r="Q104" s="53"/>
      <c r="R104" s="100"/>
      <c r="S104" s="102">
        <v>2600</v>
      </c>
      <c r="T104" s="53"/>
      <c r="U104" s="53"/>
      <c r="V104" s="53"/>
      <c r="W104" s="88">
        <f t="shared" si="8"/>
        <v>5400</v>
      </c>
      <c r="X104" s="53">
        <v>500</v>
      </c>
      <c r="Y104" s="53">
        <v>3100</v>
      </c>
      <c r="Z104" s="53"/>
      <c r="AA104" s="53">
        <v>1800</v>
      </c>
      <c r="AB104" s="53"/>
      <c r="AC104" s="53"/>
      <c r="AD104" s="53">
        <f t="shared" si="6"/>
        <v>5400</v>
      </c>
      <c r="AE104" s="119">
        <f t="shared" si="9"/>
        <v>0</v>
      </c>
    </row>
    <row r="105" spans="1:33" ht="20.100000000000001" customHeight="1" thickBot="1" x14ac:dyDescent="0.25">
      <c r="A105" s="121"/>
      <c r="B105" s="122"/>
      <c r="C105" s="122"/>
      <c r="D105" s="122"/>
      <c r="E105" s="122"/>
      <c r="F105" s="122"/>
      <c r="G105" s="122"/>
      <c r="H105" s="122"/>
      <c r="I105" s="122"/>
      <c r="J105" s="122"/>
      <c r="K105" s="122"/>
      <c r="L105" s="122"/>
      <c r="M105" s="122"/>
      <c r="N105" s="122"/>
      <c r="O105" s="122"/>
      <c r="P105" s="122"/>
      <c r="Q105" s="122"/>
      <c r="R105" s="122"/>
      <c r="S105" s="123"/>
      <c r="T105" s="122"/>
      <c r="U105" s="122"/>
      <c r="V105" s="122"/>
      <c r="W105" s="123">
        <f t="shared" si="8"/>
        <v>0</v>
      </c>
      <c r="X105" s="122"/>
      <c r="Y105" s="122"/>
      <c r="Z105" s="122"/>
      <c r="AA105" s="122"/>
      <c r="AB105" s="122"/>
      <c r="AC105" s="122"/>
      <c r="AD105" s="122">
        <f t="shared" si="6"/>
        <v>0</v>
      </c>
      <c r="AE105" s="124">
        <f t="shared" si="9"/>
        <v>0</v>
      </c>
    </row>
    <row r="106" spans="1:33" ht="20.100000000000001" customHeight="1" thickBot="1" x14ac:dyDescent="0.25">
      <c r="A106" s="125"/>
      <c r="B106" s="126"/>
      <c r="C106" s="126"/>
      <c r="D106" s="126"/>
      <c r="E106" s="126"/>
      <c r="F106" s="126"/>
      <c r="G106" s="126"/>
      <c r="H106" s="126"/>
      <c r="I106" s="126"/>
      <c r="J106" s="126"/>
      <c r="K106" s="126"/>
      <c r="L106" s="126"/>
      <c r="M106" s="126"/>
      <c r="N106" s="126"/>
      <c r="O106" s="126"/>
      <c r="P106" s="126"/>
      <c r="Q106" s="126"/>
      <c r="R106" s="126"/>
      <c r="S106" s="127"/>
      <c r="T106" s="126"/>
      <c r="U106" s="126"/>
      <c r="V106" s="126"/>
      <c r="W106" s="128">
        <f>SUM(W77:W105)</f>
        <v>266878</v>
      </c>
      <c r="X106" s="131">
        <f>SUM(X77:X105)</f>
        <v>139160</v>
      </c>
      <c r="Y106" s="129">
        <f>SUM(Y77:Y105)</f>
        <v>102290</v>
      </c>
      <c r="Z106" s="131">
        <f>SUM(Z77:Z105)</f>
        <v>71590</v>
      </c>
      <c r="AA106" s="129">
        <f>SUM(AA77:AA105)</f>
        <v>24928</v>
      </c>
      <c r="AB106" s="131"/>
      <c r="AC106" s="129">
        <f>SUM(AC77:AC105)</f>
        <v>11000</v>
      </c>
      <c r="AD106" s="132">
        <f>SUM(AD77:AD105)</f>
        <v>255378</v>
      </c>
      <c r="AE106" s="130">
        <f t="shared" si="9"/>
        <v>11500</v>
      </c>
    </row>
    <row r="107" spans="1:33" ht="20.100000000000001" customHeight="1" x14ac:dyDescent="0.2">
      <c r="A107" s="109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110"/>
      <c r="X107" s="70"/>
      <c r="Y107" s="70">
        <v>-11390</v>
      </c>
      <c r="Z107" s="70" t="s">
        <v>49</v>
      </c>
      <c r="AA107" s="70"/>
      <c r="AB107" s="70"/>
      <c r="AC107" s="70"/>
      <c r="AD107" s="111"/>
      <c r="AE107" s="70"/>
    </row>
    <row r="108" spans="1:33" ht="20.100000000000001" customHeight="1" x14ac:dyDescent="0.2">
      <c r="A108" s="109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110"/>
      <c r="X108" s="70"/>
      <c r="Y108" s="70">
        <v>-21300</v>
      </c>
      <c r="Z108" s="70" t="s">
        <v>49</v>
      </c>
      <c r="AA108" s="70"/>
      <c r="AB108" s="70"/>
      <c r="AC108" s="70"/>
      <c r="AD108" s="111"/>
      <c r="AE108" s="70"/>
    </row>
    <row r="109" spans="1:33" ht="20.100000000000001" customHeight="1" x14ac:dyDescent="0.2">
      <c r="A109" s="109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110"/>
      <c r="X109" s="70"/>
      <c r="Y109" s="70">
        <v>-8100</v>
      </c>
      <c r="Z109" s="70" t="s">
        <v>49</v>
      </c>
      <c r="AA109" s="70"/>
      <c r="AB109" s="70"/>
      <c r="AC109" s="70"/>
      <c r="AD109" s="111"/>
      <c r="AE109" s="70"/>
    </row>
    <row r="110" spans="1:33" ht="20.100000000000001" customHeight="1" x14ac:dyDescent="0.2">
      <c r="A110" s="109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110"/>
      <c r="X110" s="70"/>
      <c r="Y110" s="70">
        <v>-7200</v>
      </c>
      <c r="Z110" s="70" t="s">
        <v>49</v>
      </c>
      <c r="AA110" s="70"/>
      <c r="AB110" s="70"/>
      <c r="AC110" s="70"/>
      <c r="AD110" s="111"/>
      <c r="AE110" s="70"/>
    </row>
    <row r="111" spans="1:33" ht="20.100000000000001" customHeight="1" x14ac:dyDescent="0.2">
      <c r="A111" s="109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110"/>
      <c r="X111" s="70"/>
      <c r="Y111" s="70">
        <v>-33600</v>
      </c>
      <c r="Z111" s="70" t="s">
        <v>49</v>
      </c>
      <c r="AA111" s="70"/>
      <c r="AB111" s="70"/>
      <c r="AC111" s="70"/>
      <c r="AD111" s="111"/>
      <c r="AE111" s="70"/>
    </row>
    <row r="112" spans="1:33" ht="20.100000000000001" customHeight="1" x14ac:dyDescent="0.2">
      <c r="A112" s="109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110"/>
      <c r="X112" s="70"/>
      <c r="Y112" s="70"/>
      <c r="Z112" s="70"/>
      <c r="AA112" s="70"/>
      <c r="AB112" s="70"/>
      <c r="AC112" s="70"/>
      <c r="AD112" s="111"/>
      <c r="AE112" s="70"/>
    </row>
    <row r="113" spans="1:32" ht="20.100000000000001" customHeight="1" x14ac:dyDescent="0.2">
      <c r="A113" s="109"/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110"/>
      <c r="X113" s="70"/>
      <c r="Y113" s="70"/>
      <c r="Z113" s="70"/>
      <c r="AA113" s="70"/>
      <c r="AB113" s="70"/>
      <c r="AC113" s="70"/>
      <c r="AD113" s="111"/>
      <c r="AE113" s="70"/>
    </row>
    <row r="114" spans="1:32" ht="20.100000000000001" customHeight="1" x14ac:dyDescent="0.2">
      <c r="A114" s="109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110"/>
      <c r="X114" s="70"/>
      <c r="Y114" s="70"/>
      <c r="Z114" s="70"/>
      <c r="AA114" s="70"/>
      <c r="AB114" s="70"/>
      <c r="AC114" s="70"/>
      <c r="AD114" s="111"/>
      <c r="AE114" s="70"/>
    </row>
    <row r="115" spans="1:32" ht="20.100000000000001" customHeight="1" x14ac:dyDescent="0.2">
      <c r="A115" s="109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110"/>
      <c r="X115" s="109"/>
      <c r="Z115" s="70"/>
      <c r="AA115" s="70"/>
      <c r="AB115" s="70"/>
      <c r="AC115" s="70"/>
      <c r="AD115" s="111"/>
      <c r="AE115" s="70"/>
    </row>
    <row r="116" spans="1:32" ht="20.100000000000001" customHeight="1" thickBot="1" x14ac:dyDescent="0.25">
      <c r="X116" s="96"/>
    </row>
    <row r="117" spans="1:32" ht="20.100000000000001" customHeight="1" thickBot="1" x14ac:dyDescent="0.25">
      <c r="A117" s="289" t="s">
        <v>50</v>
      </c>
      <c r="B117" s="290"/>
      <c r="C117" s="290"/>
      <c r="D117" s="290"/>
      <c r="E117" s="290"/>
      <c r="F117" s="290"/>
      <c r="G117" s="290"/>
      <c r="H117" s="290"/>
      <c r="I117" s="290"/>
      <c r="J117" s="290"/>
      <c r="K117" s="290"/>
      <c r="L117" s="290"/>
      <c r="M117" s="290"/>
      <c r="N117" s="290"/>
      <c r="O117" s="290"/>
      <c r="P117" s="290"/>
      <c r="Q117" s="290"/>
      <c r="R117" s="290"/>
      <c r="S117" s="290"/>
      <c r="T117" s="290"/>
      <c r="U117" s="290"/>
      <c r="V117" s="290"/>
      <c r="W117" s="290"/>
      <c r="X117" s="290"/>
      <c r="Y117" s="290"/>
      <c r="Z117" s="290"/>
      <c r="AA117" s="290"/>
      <c r="AB117" s="290"/>
      <c r="AC117" s="290"/>
      <c r="AD117" s="290"/>
      <c r="AE117" s="291"/>
    </row>
    <row r="118" spans="1:32" s="99" customFormat="1" ht="20.100000000000001" customHeight="1" x14ac:dyDescent="0.2">
      <c r="A118" s="116" t="s">
        <v>0</v>
      </c>
      <c r="B118" s="64" t="s">
        <v>1</v>
      </c>
      <c r="C118" s="64" t="s">
        <v>2</v>
      </c>
      <c r="D118" s="64" t="s">
        <v>3</v>
      </c>
      <c r="E118" s="64" t="s">
        <v>4</v>
      </c>
      <c r="F118" s="64" t="s">
        <v>5</v>
      </c>
      <c r="G118" s="64" t="s">
        <v>6</v>
      </c>
      <c r="H118" s="64" t="s">
        <v>7</v>
      </c>
      <c r="I118" s="64" t="s">
        <v>8</v>
      </c>
      <c r="J118" s="64" t="s">
        <v>9</v>
      </c>
      <c r="K118" s="64" t="s">
        <v>10</v>
      </c>
      <c r="L118" s="64" t="s">
        <v>11</v>
      </c>
      <c r="M118" s="64" t="s">
        <v>12</v>
      </c>
      <c r="N118" s="64" t="s">
        <v>1</v>
      </c>
      <c r="O118" s="64" t="s">
        <v>2</v>
      </c>
      <c r="P118" s="64" t="s">
        <v>3</v>
      </c>
      <c r="Q118" s="64" t="s">
        <v>4</v>
      </c>
      <c r="R118" s="64" t="s">
        <v>5</v>
      </c>
      <c r="S118" s="64" t="s">
        <v>6</v>
      </c>
      <c r="T118" s="64" t="s">
        <v>7</v>
      </c>
      <c r="U118" s="64" t="s">
        <v>8</v>
      </c>
      <c r="V118" s="64" t="s">
        <v>13</v>
      </c>
      <c r="W118" s="115" t="s">
        <v>45</v>
      </c>
      <c r="X118" s="64" t="s">
        <v>15</v>
      </c>
      <c r="Y118" s="64" t="s">
        <v>16</v>
      </c>
      <c r="Z118" s="64" t="s">
        <v>46</v>
      </c>
      <c r="AA118" s="64" t="s">
        <v>18</v>
      </c>
      <c r="AB118" s="64" t="s">
        <v>47</v>
      </c>
      <c r="AC118" s="64" t="s">
        <v>19</v>
      </c>
      <c r="AD118" s="64" t="s">
        <v>14</v>
      </c>
      <c r="AE118" s="117"/>
    </row>
    <row r="119" spans="1:32" ht="20.100000000000001" customHeight="1" x14ac:dyDescent="0.2">
      <c r="A119" s="79">
        <v>44986</v>
      </c>
      <c r="B119" s="53"/>
      <c r="C119" s="53"/>
      <c r="D119" s="53"/>
      <c r="E119" s="53"/>
      <c r="F119" s="53"/>
      <c r="G119" s="53"/>
      <c r="H119" s="53"/>
      <c r="I119" s="53"/>
      <c r="J119" s="100"/>
      <c r="K119" s="100">
        <v>670</v>
      </c>
      <c r="L119" s="53"/>
      <c r="M119" s="53"/>
      <c r="N119" s="53"/>
      <c r="O119" s="104">
        <v>1300</v>
      </c>
      <c r="P119" s="53"/>
      <c r="Q119" s="53"/>
      <c r="R119" s="100"/>
      <c r="S119" s="100">
        <v>2600</v>
      </c>
      <c r="T119" s="53"/>
      <c r="U119" s="53"/>
      <c r="V119" s="53"/>
      <c r="W119" s="53">
        <f t="shared" ref="W119:W149" si="10">SUM(B119:V119)</f>
        <v>4570</v>
      </c>
      <c r="X119" s="52">
        <v>1000</v>
      </c>
      <c r="Y119" s="53">
        <v>3570</v>
      </c>
      <c r="Z119" s="53"/>
      <c r="AA119" s="53"/>
      <c r="AB119" s="53"/>
      <c r="AC119" s="53"/>
      <c r="AD119" s="53">
        <f t="shared" ref="AD119:AD149" si="11">X119+Y119-Z119+AA119-AB119-AC119</f>
        <v>4570</v>
      </c>
      <c r="AE119" s="119">
        <f t="shared" ref="AE119:AE149" si="12">W119-AD119</f>
        <v>0</v>
      </c>
    </row>
    <row r="120" spans="1:32" ht="20.100000000000001" customHeight="1" x14ac:dyDescent="0.2">
      <c r="A120" s="79">
        <v>44987</v>
      </c>
      <c r="B120" s="55"/>
      <c r="C120" s="100">
        <v>700</v>
      </c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104">
        <v>1000</v>
      </c>
      <c r="P120" s="53"/>
      <c r="Q120" s="100"/>
      <c r="R120" s="100">
        <v>2800</v>
      </c>
      <c r="S120" s="53"/>
      <c r="T120" s="55"/>
      <c r="U120" s="55"/>
      <c r="V120" s="55"/>
      <c r="W120" s="53">
        <f t="shared" si="10"/>
        <v>4500</v>
      </c>
      <c r="X120" s="52"/>
      <c r="Y120" s="53">
        <v>1700</v>
      </c>
      <c r="Z120" s="53"/>
      <c r="AA120" s="53">
        <v>2800</v>
      </c>
      <c r="AB120" s="53"/>
      <c r="AC120" s="53"/>
      <c r="AD120" s="53">
        <f t="shared" si="11"/>
        <v>4500</v>
      </c>
      <c r="AE120" s="119">
        <f t="shared" si="12"/>
        <v>0</v>
      </c>
      <c r="AF120" s="5" t="s">
        <v>51</v>
      </c>
    </row>
    <row r="121" spans="1:32" ht="20.100000000000001" customHeight="1" x14ac:dyDescent="0.2">
      <c r="A121" s="79">
        <v>44988</v>
      </c>
      <c r="B121" s="55"/>
      <c r="C121" s="55"/>
      <c r="D121" s="55"/>
      <c r="E121" s="55"/>
      <c r="F121" s="55"/>
      <c r="G121" s="55"/>
      <c r="H121" s="55"/>
      <c r="I121" s="55"/>
      <c r="J121" s="100"/>
      <c r="K121" s="100">
        <v>1200</v>
      </c>
      <c r="L121" s="55"/>
      <c r="M121" s="55"/>
      <c r="N121" s="104"/>
      <c r="O121" s="104">
        <v>2900</v>
      </c>
      <c r="P121" s="100"/>
      <c r="Q121" s="100">
        <v>3200</v>
      </c>
      <c r="R121" s="104">
        <v>1500</v>
      </c>
      <c r="S121" s="100"/>
      <c r="T121" s="100">
        <v>2500</v>
      </c>
      <c r="U121" s="55"/>
      <c r="V121" s="55"/>
      <c r="W121" s="53">
        <f t="shared" si="10"/>
        <v>11300</v>
      </c>
      <c r="X121" s="52">
        <v>5900</v>
      </c>
      <c r="Y121" s="53">
        <v>1000</v>
      </c>
      <c r="Z121" s="53"/>
      <c r="AA121" s="53">
        <v>4400</v>
      </c>
      <c r="AB121" s="53"/>
      <c r="AC121" s="53"/>
      <c r="AD121" s="53">
        <f t="shared" si="11"/>
        <v>11300</v>
      </c>
      <c r="AE121" s="119">
        <f t="shared" si="12"/>
        <v>0</v>
      </c>
    </row>
    <row r="122" spans="1:32" ht="20.100000000000001" customHeight="1" x14ac:dyDescent="0.2">
      <c r="A122" s="79">
        <v>44989</v>
      </c>
      <c r="B122" s="55"/>
      <c r="C122" s="55"/>
      <c r="D122" s="100"/>
      <c r="E122" s="100">
        <v>2000</v>
      </c>
      <c r="F122" s="104"/>
      <c r="G122" s="104">
        <v>2200</v>
      </c>
      <c r="H122" s="55"/>
      <c r="I122" s="55"/>
      <c r="J122" s="55"/>
      <c r="K122" s="55"/>
      <c r="L122" s="100"/>
      <c r="M122" s="100">
        <v>2000</v>
      </c>
      <c r="N122" s="55"/>
      <c r="O122" s="104"/>
      <c r="P122" s="104">
        <v>3200</v>
      </c>
      <c r="Q122" s="55"/>
      <c r="R122" s="100"/>
      <c r="S122" s="100"/>
      <c r="T122" s="100">
        <v>4500</v>
      </c>
      <c r="U122" s="104"/>
      <c r="V122" s="104">
        <v>4500</v>
      </c>
      <c r="W122" s="53">
        <f t="shared" si="10"/>
        <v>18400</v>
      </c>
      <c r="X122" s="52">
        <v>9000</v>
      </c>
      <c r="Y122" s="53">
        <v>4000</v>
      </c>
      <c r="Z122" s="53"/>
      <c r="AA122" s="53">
        <v>5400</v>
      </c>
      <c r="AB122" s="53"/>
      <c r="AC122" s="53"/>
      <c r="AD122" s="53">
        <f t="shared" si="11"/>
        <v>18400</v>
      </c>
      <c r="AE122" s="119">
        <f t="shared" si="12"/>
        <v>0</v>
      </c>
    </row>
    <row r="123" spans="1:32" ht="19.5" customHeight="1" x14ac:dyDescent="0.2">
      <c r="A123" s="79">
        <v>44990</v>
      </c>
      <c r="B123" s="55"/>
      <c r="C123" s="100"/>
      <c r="D123" s="100">
        <v>2000</v>
      </c>
      <c r="E123" s="104"/>
      <c r="F123" s="104">
        <v>2000</v>
      </c>
      <c r="G123" s="100"/>
      <c r="H123" s="100">
        <v>2000</v>
      </c>
      <c r="I123" s="55"/>
      <c r="J123" s="55"/>
      <c r="K123" s="104"/>
      <c r="L123" s="104"/>
      <c r="M123" s="104">
        <v>3000</v>
      </c>
      <c r="N123" s="55"/>
      <c r="O123" s="55"/>
      <c r="P123" s="100">
        <v>1500</v>
      </c>
      <c r="Q123" s="55"/>
      <c r="R123" s="104"/>
      <c r="S123" s="104">
        <v>2500</v>
      </c>
      <c r="T123" s="55"/>
      <c r="U123" s="55"/>
      <c r="V123" s="79"/>
      <c r="W123" s="53">
        <f t="shared" si="10"/>
        <v>13000</v>
      </c>
      <c r="X123" s="52">
        <v>10400</v>
      </c>
      <c r="Y123" s="53">
        <v>2600</v>
      </c>
      <c r="Z123" s="53"/>
      <c r="AA123" s="53"/>
      <c r="AB123" s="53"/>
      <c r="AC123" s="53"/>
      <c r="AD123" s="53">
        <f t="shared" si="11"/>
        <v>13000</v>
      </c>
      <c r="AE123" s="119">
        <f t="shared" si="12"/>
        <v>0</v>
      </c>
    </row>
    <row r="124" spans="1:32" ht="20.100000000000001" customHeight="1" x14ac:dyDescent="0.2">
      <c r="A124" s="79">
        <v>44991</v>
      </c>
      <c r="B124" s="55"/>
      <c r="C124" s="55"/>
      <c r="D124" s="55"/>
      <c r="E124" s="55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5"/>
      <c r="R124" s="100"/>
      <c r="S124" s="100">
        <v>2600</v>
      </c>
      <c r="T124" s="55"/>
      <c r="U124" s="55"/>
      <c r="V124" s="79"/>
      <c r="W124" s="53">
        <f t="shared" si="10"/>
        <v>2600</v>
      </c>
      <c r="X124" s="52">
        <v>500</v>
      </c>
      <c r="Y124" s="53">
        <v>2100</v>
      </c>
      <c r="Z124" s="53"/>
      <c r="AA124" s="53"/>
      <c r="AB124" s="53"/>
      <c r="AC124" s="53"/>
      <c r="AD124" s="53">
        <f t="shared" si="11"/>
        <v>2600</v>
      </c>
      <c r="AE124" s="119">
        <f t="shared" si="12"/>
        <v>0</v>
      </c>
    </row>
    <row r="125" spans="1:32" ht="20.100000000000001" customHeight="1" x14ac:dyDescent="0.2">
      <c r="A125" s="79">
        <v>44992</v>
      </c>
      <c r="B125" s="55"/>
      <c r="C125" s="55"/>
      <c r="D125" s="55"/>
      <c r="E125" s="55"/>
      <c r="F125" s="104"/>
      <c r="G125" s="104"/>
      <c r="H125" s="104">
        <v>2200</v>
      </c>
      <c r="I125" s="55"/>
      <c r="J125" s="55"/>
      <c r="K125" s="55"/>
      <c r="L125" s="100"/>
      <c r="M125" s="100">
        <v>2000</v>
      </c>
      <c r="N125" s="55"/>
      <c r="O125" s="55"/>
      <c r="P125" s="55"/>
      <c r="Q125" s="104"/>
      <c r="R125" s="104">
        <v>2600</v>
      </c>
      <c r="S125" s="100"/>
      <c r="T125" s="100">
        <v>2000</v>
      </c>
      <c r="U125" s="55"/>
      <c r="V125" s="55"/>
      <c r="W125" s="53">
        <f t="shared" si="10"/>
        <v>8800</v>
      </c>
      <c r="X125" s="52">
        <v>5000</v>
      </c>
      <c r="Y125" s="53">
        <v>3800</v>
      </c>
      <c r="Z125" s="53"/>
      <c r="AA125" s="53"/>
      <c r="AB125" s="53"/>
      <c r="AC125" s="53"/>
      <c r="AD125" s="53">
        <f t="shared" si="11"/>
        <v>8800</v>
      </c>
      <c r="AE125" s="119">
        <f t="shared" si="12"/>
        <v>0</v>
      </c>
    </row>
    <row r="126" spans="1:32" ht="20.100000000000001" customHeight="1" x14ac:dyDescent="0.2">
      <c r="A126" s="79">
        <v>44993</v>
      </c>
      <c r="B126" s="55"/>
      <c r="C126" s="55"/>
      <c r="D126" s="55"/>
      <c r="E126" s="55"/>
      <c r="F126" s="55"/>
      <c r="G126" s="55"/>
      <c r="H126" s="53"/>
      <c r="I126" s="53"/>
      <c r="J126" s="55"/>
      <c r="K126" s="55"/>
      <c r="L126" s="55"/>
      <c r="M126" s="55"/>
      <c r="N126" s="55"/>
      <c r="O126" s="55"/>
      <c r="P126" s="100">
        <v>1300</v>
      </c>
      <c r="Q126" s="104"/>
      <c r="R126" s="104">
        <v>2600</v>
      </c>
      <c r="S126" s="100"/>
      <c r="T126" s="100">
        <v>2000</v>
      </c>
      <c r="U126" s="55"/>
      <c r="V126" s="55"/>
      <c r="W126" s="53">
        <f t="shared" si="10"/>
        <v>5900</v>
      </c>
      <c r="X126" s="52">
        <v>2300</v>
      </c>
      <c r="Y126" s="53">
        <v>3600</v>
      </c>
      <c r="Z126" s="53"/>
      <c r="AA126" s="53"/>
      <c r="AB126" s="53"/>
      <c r="AC126" s="53"/>
      <c r="AD126" s="53">
        <f t="shared" si="11"/>
        <v>5900</v>
      </c>
      <c r="AE126" s="119">
        <f t="shared" si="12"/>
        <v>0</v>
      </c>
    </row>
    <row r="127" spans="1:32" ht="19.5" customHeight="1" x14ac:dyDescent="0.2">
      <c r="A127" s="79">
        <v>44994</v>
      </c>
      <c r="B127" s="55"/>
      <c r="C127" s="55"/>
      <c r="D127" s="55"/>
      <c r="E127" s="55"/>
      <c r="F127" s="55"/>
      <c r="G127" s="55"/>
      <c r="H127" s="100"/>
      <c r="I127" s="100">
        <v>1200</v>
      </c>
      <c r="J127" s="55"/>
      <c r="K127" s="55"/>
      <c r="L127" s="55"/>
      <c r="M127" s="55"/>
      <c r="N127" s="55"/>
      <c r="O127" s="100">
        <v>1000</v>
      </c>
      <c r="P127" s="104">
        <v>1200</v>
      </c>
      <c r="Q127" s="55"/>
      <c r="R127" s="100"/>
      <c r="S127" s="100">
        <v>2600</v>
      </c>
      <c r="T127" s="55"/>
      <c r="U127" s="55"/>
      <c r="V127" s="55"/>
      <c r="W127" s="53">
        <f t="shared" si="10"/>
        <v>6000</v>
      </c>
      <c r="X127" s="52">
        <v>3000</v>
      </c>
      <c r="Y127" s="53">
        <v>3000</v>
      </c>
      <c r="Z127" s="53"/>
      <c r="AA127" s="53"/>
      <c r="AB127" s="53"/>
      <c r="AC127" s="53"/>
      <c r="AD127" s="53">
        <f t="shared" si="11"/>
        <v>6000</v>
      </c>
      <c r="AE127" s="119">
        <f t="shared" si="12"/>
        <v>0</v>
      </c>
      <c r="AF127" s="5" t="s">
        <v>51</v>
      </c>
    </row>
    <row r="128" spans="1:32" ht="19.5" customHeight="1" x14ac:dyDescent="0.2">
      <c r="A128" s="79">
        <v>44995</v>
      </c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100"/>
      <c r="P128" s="100"/>
      <c r="Q128" s="100">
        <v>4800</v>
      </c>
      <c r="R128" s="136"/>
      <c r="S128" s="104">
        <v>3000</v>
      </c>
      <c r="T128" s="55"/>
      <c r="U128" s="55"/>
      <c r="V128" s="55"/>
      <c r="W128" s="53">
        <f t="shared" si="10"/>
        <v>7800</v>
      </c>
      <c r="X128" s="52"/>
      <c r="Y128" s="53">
        <v>3000</v>
      </c>
      <c r="Z128" s="53"/>
      <c r="AA128" s="53">
        <v>4800</v>
      </c>
      <c r="AB128" s="53"/>
      <c r="AC128" s="53"/>
      <c r="AD128" s="53">
        <f t="shared" si="11"/>
        <v>7800</v>
      </c>
      <c r="AE128" s="119">
        <f t="shared" si="12"/>
        <v>0</v>
      </c>
    </row>
    <row r="129" spans="1:32" ht="19.5" customHeight="1" x14ac:dyDescent="0.2">
      <c r="A129" s="79">
        <v>44996</v>
      </c>
      <c r="B129" s="55"/>
      <c r="C129" s="55"/>
      <c r="D129" s="104"/>
      <c r="E129" s="104">
        <v>2000</v>
      </c>
      <c r="F129" s="55"/>
      <c r="G129" s="55"/>
      <c r="H129" s="55"/>
      <c r="I129" s="55"/>
      <c r="J129" s="55"/>
      <c r="K129" s="55"/>
      <c r="L129" s="100"/>
      <c r="M129" s="100">
        <v>2000</v>
      </c>
      <c r="N129" s="55"/>
      <c r="O129" s="104"/>
      <c r="P129" s="104"/>
      <c r="Q129" s="104"/>
      <c r="R129" s="104"/>
      <c r="S129" s="104">
        <v>7000</v>
      </c>
      <c r="T129" s="100"/>
      <c r="U129" s="100">
        <v>3000</v>
      </c>
      <c r="V129" s="55"/>
      <c r="W129" s="53">
        <f t="shared" si="10"/>
        <v>14000</v>
      </c>
      <c r="X129" s="52">
        <v>9500</v>
      </c>
      <c r="Y129" s="53">
        <v>4500</v>
      </c>
      <c r="Z129" s="53"/>
      <c r="AA129" s="53"/>
      <c r="AB129" s="53"/>
      <c r="AC129" s="53"/>
      <c r="AD129" s="53">
        <f t="shared" si="11"/>
        <v>14000</v>
      </c>
      <c r="AE129" s="119">
        <f t="shared" si="12"/>
        <v>0</v>
      </c>
    </row>
    <row r="130" spans="1:32" ht="19.5" customHeight="1" x14ac:dyDescent="0.2">
      <c r="A130" s="79">
        <v>44997</v>
      </c>
      <c r="B130" s="55"/>
      <c r="C130" s="100"/>
      <c r="D130" s="100">
        <v>2000</v>
      </c>
      <c r="E130" s="104"/>
      <c r="F130" s="104">
        <v>2000</v>
      </c>
      <c r="G130" s="55"/>
      <c r="H130" s="55"/>
      <c r="I130" s="55"/>
      <c r="J130" s="55"/>
      <c r="K130" s="104"/>
      <c r="L130" s="104"/>
      <c r="M130" s="104">
        <v>3000</v>
      </c>
      <c r="N130" s="55"/>
      <c r="O130" s="55"/>
      <c r="P130" s="55"/>
      <c r="Q130" s="100"/>
      <c r="R130" s="100"/>
      <c r="S130" s="100">
        <v>4500</v>
      </c>
      <c r="T130" s="55"/>
      <c r="U130" s="55"/>
      <c r="V130" s="55"/>
      <c r="W130" s="53">
        <f t="shared" si="10"/>
        <v>11500</v>
      </c>
      <c r="X130" s="52">
        <v>10500</v>
      </c>
      <c r="Y130" s="53">
        <v>1000</v>
      </c>
      <c r="Z130" s="53"/>
      <c r="AA130" s="53"/>
      <c r="AB130" s="53"/>
      <c r="AC130" s="53"/>
      <c r="AD130" s="53">
        <f t="shared" si="11"/>
        <v>11500</v>
      </c>
      <c r="AE130" s="119">
        <f t="shared" si="12"/>
        <v>0</v>
      </c>
    </row>
    <row r="131" spans="1:32" ht="19.5" customHeight="1" x14ac:dyDescent="0.2">
      <c r="A131" s="79">
        <v>0</v>
      </c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104"/>
      <c r="S131" s="104">
        <v>2600</v>
      </c>
      <c r="T131" s="55"/>
      <c r="U131" s="55"/>
      <c r="V131" s="55"/>
      <c r="W131" s="53">
        <f t="shared" si="10"/>
        <v>2600</v>
      </c>
      <c r="X131" s="52"/>
      <c r="Y131" s="53">
        <v>2600</v>
      </c>
      <c r="Z131" s="53"/>
      <c r="AA131" s="53"/>
      <c r="AB131" s="53"/>
      <c r="AC131" s="53"/>
      <c r="AD131" s="53">
        <f t="shared" si="11"/>
        <v>2600</v>
      </c>
      <c r="AE131" s="119">
        <f t="shared" si="12"/>
        <v>0</v>
      </c>
    </row>
    <row r="132" spans="1:32" ht="20.100000000000001" customHeight="1" x14ac:dyDescent="0.2">
      <c r="A132" s="79">
        <v>44999</v>
      </c>
      <c r="B132" s="55"/>
      <c r="C132" s="55"/>
      <c r="D132" s="55"/>
      <c r="E132" s="55"/>
      <c r="F132" s="55"/>
      <c r="G132" s="55"/>
      <c r="H132" s="100"/>
      <c r="I132" s="100"/>
      <c r="J132" s="100">
        <v>1700</v>
      </c>
      <c r="K132" s="104">
        <v>600</v>
      </c>
      <c r="L132" s="55"/>
      <c r="M132" s="55"/>
      <c r="N132" s="55"/>
      <c r="O132" s="104">
        <v>1000</v>
      </c>
      <c r="P132" s="55"/>
      <c r="Q132" s="55"/>
      <c r="R132" s="100"/>
      <c r="S132" s="100">
        <v>2600</v>
      </c>
      <c r="T132" s="55"/>
      <c r="U132" s="55"/>
      <c r="V132" s="55"/>
      <c r="W132" s="53">
        <f t="shared" si="10"/>
        <v>5900</v>
      </c>
      <c r="X132" s="52">
        <v>3200</v>
      </c>
      <c r="Y132" s="53">
        <v>2100</v>
      </c>
      <c r="Z132" s="53"/>
      <c r="AA132" s="53">
        <v>600</v>
      </c>
      <c r="AB132" s="53"/>
      <c r="AC132" s="53"/>
      <c r="AD132" s="53">
        <f t="shared" si="11"/>
        <v>5900</v>
      </c>
      <c r="AE132" s="119">
        <f t="shared" si="12"/>
        <v>0</v>
      </c>
    </row>
    <row r="133" spans="1:32" ht="20.100000000000001" customHeight="1" x14ac:dyDescent="0.2">
      <c r="A133" s="79">
        <v>45000</v>
      </c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104"/>
      <c r="R133" s="104">
        <v>2600</v>
      </c>
      <c r="S133" s="100"/>
      <c r="T133" s="100">
        <v>2000</v>
      </c>
      <c r="U133" s="55"/>
      <c r="V133" s="55"/>
      <c r="W133" s="53">
        <f t="shared" si="10"/>
        <v>4600</v>
      </c>
      <c r="X133" s="52">
        <v>1500</v>
      </c>
      <c r="Y133" s="53">
        <v>3100</v>
      </c>
      <c r="Z133" s="53">
        <v>18310</v>
      </c>
      <c r="AA133" s="53"/>
      <c r="AB133" s="53"/>
      <c r="AC133" s="53"/>
      <c r="AD133" s="53">
        <f t="shared" si="11"/>
        <v>-13710</v>
      </c>
      <c r="AE133" s="119">
        <f t="shared" si="12"/>
        <v>18310</v>
      </c>
    </row>
    <row r="134" spans="1:32" ht="20.100000000000001" customHeight="1" x14ac:dyDescent="0.2">
      <c r="A134" s="79">
        <v>45001</v>
      </c>
      <c r="B134" s="55"/>
      <c r="C134" s="55"/>
      <c r="D134" s="55"/>
      <c r="E134" s="55"/>
      <c r="F134" s="55"/>
      <c r="G134" s="55"/>
      <c r="H134" s="55"/>
      <c r="I134" s="100">
        <v>1800</v>
      </c>
      <c r="J134" s="100"/>
      <c r="K134" s="100"/>
      <c r="L134" s="55"/>
      <c r="M134" s="55"/>
      <c r="N134" s="104">
        <v>1300</v>
      </c>
      <c r="O134" s="100">
        <v>1000</v>
      </c>
      <c r="P134" s="55"/>
      <c r="Q134" s="104"/>
      <c r="R134" s="104">
        <v>2600</v>
      </c>
      <c r="S134" s="55"/>
      <c r="T134" s="55"/>
      <c r="U134" s="55"/>
      <c r="V134" s="55"/>
      <c r="W134" s="53">
        <f t="shared" si="10"/>
        <v>6700</v>
      </c>
      <c r="X134" s="52">
        <v>5700</v>
      </c>
      <c r="Y134" s="53">
        <v>1000</v>
      </c>
      <c r="Z134" s="53"/>
      <c r="AA134" s="53"/>
      <c r="AB134" s="53"/>
      <c r="AC134" s="53"/>
      <c r="AD134" s="53">
        <f t="shared" si="11"/>
        <v>6700</v>
      </c>
      <c r="AE134" s="119">
        <f t="shared" si="12"/>
        <v>0</v>
      </c>
      <c r="AF134" s="5" t="s">
        <v>51</v>
      </c>
    </row>
    <row r="135" spans="1:32" ht="20.100000000000001" customHeight="1" x14ac:dyDescent="0.2">
      <c r="A135" s="79">
        <v>45002</v>
      </c>
      <c r="B135" s="55"/>
      <c r="C135" s="55"/>
      <c r="D135" s="55"/>
      <c r="E135" s="55"/>
      <c r="F135" s="55"/>
      <c r="G135" s="55"/>
      <c r="H135" s="55"/>
      <c r="I135" s="55"/>
      <c r="J135" s="55"/>
      <c r="K135" s="104"/>
      <c r="L135" s="104">
        <v>1500</v>
      </c>
      <c r="M135" s="100">
        <v>800</v>
      </c>
      <c r="N135" s="55"/>
      <c r="O135" s="55"/>
      <c r="P135" s="100"/>
      <c r="Q135" s="100">
        <v>3000</v>
      </c>
      <c r="R135" s="104"/>
      <c r="S135" s="104">
        <v>3000</v>
      </c>
      <c r="T135" s="100"/>
      <c r="U135" s="100">
        <v>500</v>
      </c>
      <c r="V135" s="55"/>
      <c r="W135" s="53">
        <f t="shared" si="10"/>
        <v>8800</v>
      </c>
      <c r="X135" s="52">
        <v>7000</v>
      </c>
      <c r="Y135" s="53">
        <v>300</v>
      </c>
      <c r="Z135" s="53"/>
      <c r="AA135" s="53">
        <v>1500</v>
      </c>
      <c r="AB135" s="53"/>
      <c r="AC135" s="53"/>
      <c r="AD135" s="53">
        <f t="shared" si="11"/>
        <v>8800</v>
      </c>
      <c r="AE135" s="119">
        <f t="shared" si="12"/>
        <v>0</v>
      </c>
    </row>
    <row r="136" spans="1:32" ht="20.100000000000001" customHeight="1" x14ac:dyDescent="0.2">
      <c r="A136" s="79">
        <v>45003</v>
      </c>
      <c r="B136" s="55"/>
      <c r="C136" s="100">
        <v>1000</v>
      </c>
      <c r="D136" s="104"/>
      <c r="E136" s="104">
        <v>2000</v>
      </c>
      <c r="F136" s="55"/>
      <c r="G136" s="55"/>
      <c r="H136" s="104"/>
      <c r="I136" s="104">
        <v>2200</v>
      </c>
      <c r="J136" s="55"/>
      <c r="K136" s="55"/>
      <c r="L136" s="55"/>
      <c r="M136" s="55"/>
      <c r="N136" s="55"/>
      <c r="O136" s="104"/>
      <c r="P136" s="104">
        <v>3200</v>
      </c>
      <c r="Q136" s="55"/>
      <c r="R136" s="104"/>
      <c r="S136" s="104">
        <v>3200</v>
      </c>
      <c r="T136" s="104"/>
      <c r="U136" s="104"/>
      <c r="V136" s="104">
        <v>4500</v>
      </c>
      <c r="W136" s="53">
        <f t="shared" si="10"/>
        <v>16100</v>
      </c>
      <c r="X136" s="52">
        <v>6300</v>
      </c>
      <c r="Y136" s="53">
        <v>1200</v>
      </c>
      <c r="Z136" s="53"/>
      <c r="AA136" s="53">
        <v>8600</v>
      </c>
      <c r="AB136" s="53"/>
      <c r="AC136" s="53"/>
      <c r="AD136" s="53">
        <f t="shared" si="11"/>
        <v>16100</v>
      </c>
      <c r="AE136" s="119">
        <f t="shared" si="12"/>
        <v>0</v>
      </c>
    </row>
    <row r="137" spans="1:32" ht="20.100000000000001" customHeight="1" x14ac:dyDescent="0.2">
      <c r="A137" s="79">
        <v>45004</v>
      </c>
      <c r="B137" s="55"/>
      <c r="C137" s="100"/>
      <c r="D137" s="100">
        <v>2000</v>
      </c>
      <c r="E137" s="100"/>
      <c r="F137" s="100"/>
      <c r="G137" s="100">
        <v>3000</v>
      </c>
      <c r="H137" s="55"/>
      <c r="I137" s="55"/>
      <c r="J137" s="55"/>
      <c r="K137" s="100"/>
      <c r="L137" s="100"/>
      <c r="M137" s="100">
        <v>3000</v>
      </c>
      <c r="N137" s="55"/>
      <c r="O137" s="55"/>
      <c r="P137" s="55"/>
      <c r="Q137" s="55"/>
      <c r="R137" s="100"/>
      <c r="S137" s="100">
        <v>2600</v>
      </c>
      <c r="T137" s="55"/>
      <c r="U137" s="55"/>
      <c r="V137" s="55"/>
      <c r="W137" s="53">
        <f t="shared" si="10"/>
        <v>10600</v>
      </c>
      <c r="X137" s="52">
        <v>6500</v>
      </c>
      <c r="Y137" s="53">
        <v>4100</v>
      </c>
      <c r="Z137" s="53"/>
      <c r="AA137" s="53"/>
      <c r="AB137" s="53"/>
      <c r="AC137" s="53"/>
      <c r="AD137" s="53">
        <f t="shared" si="11"/>
        <v>10600</v>
      </c>
      <c r="AE137" s="119">
        <f t="shared" si="12"/>
        <v>0</v>
      </c>
    </row>
    <row r="138" spans="1:32" ht="20.100000000000001" customHeight="1" x14ac:dyDescent="0.2">
      <c r="A138" s="79">
        <v>45005</v>
      </c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104"/>
      <c r="R138" s="104">
        <v>2600</v>
      </c>
      <c r="S138" s="55"/>
      <c r="T138" s="55"/>
      <c r="U138" s="55"/>
      <c r="V138" s="55"/>
      <c r="W138" s="53">
        <f t="shared" si="10"/>
        <v>2600</v>
      </c>
      <c r="X138" s="52">
        <v>2600</v>
      </c>
      <c r="Y138" s="53"/>
      <c r="Z138" s="53"/>
      <c r="AA138" s="53"/>
      <c r="AB138" s="53"/>
      <c r="AC138" s="53"/>
      <c r="AD138" s="53">
        <f t="shared" si="11"/>
        <v>2600</v>
      </c>
      <c r="AE138" s="119">
        <f t="shared" si="12"/>
        <v>0</v>
      </c>
    </row>
    <row r="139" spans="1:32" ht="20.100000000000001" customHeight="1" x14ac:dyDescent="0.2">
      <c r="A139" s="79">
        <v>45006</v>
      </c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100">
        <v>1000</v>
      </c>
      <c r="P139" s="100"/>
      <c r="Q139" s="100">
        <v>2600</v>
      </c>
      <c r="R139" s="100"/>
      <c r="S139" s="100">
        <v>2500</v>
      </c>
      <c r="T139" s="100"/>
      <c r="U139" s="100"/>
      <c r="V139" s="100">
        <v>3800</v>
      </c>
      <c r="W139" s="53">
        <f t="shared" si="10"/>
        <v>9900</v>
      </c>
      <c r="X139" s="52">
        <v>5100</v>
      </c>
      <c r="Y139" s="53">
        <v>4800</v>
      </c>
      <c r="Z139" s="53"/>
      <c r="AA139" s="53"/>
      <c r="AB139" s="53"/>
      <c r="AC139" s="53"/>
      <c r="AD139" s="53">
        <f t="shared" si="11"/>
        <v>9900</v>
      </c>
      <c r="AE139" s="119">
        <f t="shared" si="12"/>
        <v>0</v>
      </c>
    </row>
    <row r="140" spans="1:32" ht="20.100000000000001" customHeight="1" x14ac:dyDescent="0.2">
      <c r="A140" s="79">
        <v>45007</v>
      </c>
      <c r="B140" s="55"/>
      <c r="C140" s="104">
        <v>500</v>
      </c>
      <c r="D140" s="55"/>
      <c r="E140" s="55"/>
      <c r="F140" s="55"/>
      <c r="G140" s="55"/>
      <c r="H140" s="55"/>
      <c r="I140" s="104"/>
      <c r="J140" s="104"/>
      <c r="K140" s="104">
        <v>1800</v>
      </c>
      <c r="L140" s="55"/>
      <c r="M140" s="55"/>
      <c r="N140" s="55"/>
      <c r="O140" s="55"/>
      <c r="P140" s="104"/>
      <c r="Q140" s="104">
        <v>2600</v>
      </c>
      <c r="R140" s="104"/>
      <c r="S140" s="104">
        <v>2600</v>
      </c>
      <c r="T140" s="55"/>
      <c r="U140" s="55"/>
      <c r="V140" s="55"/>
      <c r="W140" s="53">
        <f t="shared" si="10"/>
        <v>7500</v>
      </c>
      <c r="X140" s="52">
        <v>3600</v>
      </c>
      <c r="Y140" s="53">
        <v>2100</v>
      </c>
      <c r="Z140" s="53"/>
      <c r="AA140" s="53">
        <v>1800</v>
      </c>
      <c r="AB140" s="53"/>
      <c r="AC140" s="53"/>
      <c r="AD140" s="53">
        <f t="shared" si="11"/>
        <v>7500</v>
      </c>
      <c r="AE140" s="119">
        <f t="shared" si="12"/>
        <v>0</v>
      </c>
    </row>
    <row r="141" spans="1:32" ht="20.100000000000001" customHeight="1" x14ac:dyDescent="0.2">
      <c r="A141" s="79">
        <v>45008</v>
      </c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100">
        <v>1000</v>
      </c>
      <c r="P141" s="55"/>
      <c r="Q141" s="100"/>
      <c r="R141" s="100">
        <v>2600</v>
      </c>
      <c r="S141" s="100">
        <v>1300</v>
      </c>
      <c r="T141" s="100"/>
      <c r="U141" s="100"/>
      <c r="V141" s="100">
        <v>3900</v>
      </c>
      <c r="W141" s="53">
        <f t="shared" si="10"/>
        <v>8800</v>
      </c>
      <c r="X141" s="52">
        <v>2000</v>
      </c>
      <c r="Y141" s="53">
        <v>6800</v>
      </c>
      <c r="Z141" s="53"/>
      <c r="AA141" s="53"/>
      <c r="AB141" s="53"/>
      <c r="AC141" s="53"/>
      <c r="AD141" s="53">
        <f t="shared" si="11"/>
        <v>8800</v>
      </c>
      <c r="AE141" s="119">
        <f t="shared" si="12"/>
        <v>0</v>
      </c>
    </row>
    <row r="142" spans="1:32" ht="20.100000000000001" customHeight="1" x14ac:dyDescent="0.2">
      <c r="A142" s="79">
        <v>45009</v>
      </c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104">
        <v>800</v>
      </c>
      <c r="N142" s="55"/>
      <c r="O142" s="55"/>
      <c r="P142" s="55"/>
      <c r="Q142" s="104"/>
      <c r="R142" s="104">
        <v>3000</v>
      </c>
      <c r="S142" s="104">
        <v>1500</v>
      </c>
      <c r="T142" s="104">
        <v>1500</v>
      </c>
      <c r="U142" s="104"/>
      <c r="V142" s="104">
        <v>3500</v>
      </c>
      <c r="W142" s="53">
        <f t="shared" si="10"/>
        <v>10300</v>
      </c>
      <c r="X142" s="52">
        <v>7950</v>
      </c>
      <c r="Y142" s="53">
        <v>2350</v>
      </c>
      <c r="Z142" s="53"/>
      <c r="AA142" s="53"/>
      <c r="AB142" s="53"/>
      <c r="AC142" s="53"/>
      <c r="AD142" s="53">
        <f t="shared" si="11"/>
        <v>10300</v>
      </c>
      <c r="AE142" s="119">
        <f t="shared" si="12"/>
        <v>0</v>
      </c>
    </row>
    <row r="143" spans="1:32" ht="20.100000000000001" customHeight="1" x14ac:dyDescent="0.2">
      <c r="A143" s="79">
        <v>45010</v>
      </c>
      <c r="B143" s="55"/>
      <c r="C143" s="55"/>
      <c r="D143" s="100"/>
      <c r="E143" s="100">
        <v>2000</v>
      </c>
      <c r="F143" s="55"/>
      <c r="G143" s="55"/>
      <c r="H143" s="55"/>
      <c r="I143" s="55"/>
      <c r="J143" s="55"/>
      <c r="K143" s="55"/>
      <c r="L143" s="137"/>
      <c r="M143" s="100">
        <v>2000</v>
      </c>
      <c r="N143" s="55"/>
      <c r="O143" s="55"/>
      <c r="P143" s="100"/>
      <c r="Q143" s="100">
        <v>3000</v>
      </c>
      <c r="R143" s="100"/>
      <c r="S143" s="100">
        <v>3000</v>
      </c>
      <c r="T143" s="100"/>
      <c r="U143" s="100">
        <v>3000</v>
      </c>
      <c r="V143" s="55">
        <v>1500</v>
      </c>
      <c r="W143" s="53">
        <f t="shared" si="10"/>
        <v>14500</v>
      </c>
      <c r="X143" s="52">
        <v>12500</v>
      </c>
      <c r="Y143" s="53">
        <v>2000</v>
      </c>
      <c r="Z143" s="53"/>
      <c r="AA143" s="53"/>
      <c r="AB143" s="53"/>
      <c r="AC143" s="53"/>
      <c r="AD143" s="53">
        <f t="shared" si="11"/>
        <v>14500</v>
      </c>
      <c r="AE143" s="119">
        <f t="shared" si="12"/>
        <v>0</v>
      </c>
    </row>
    <row r="144" spans="1:32" ht="20.100000000000001" customHeight="1" x14ac:dyDescent="0.2">
      <c r="A144" s="79">
        <v>45011</v>
      </c>
      <c r="B144" s="55"/>
      <c r="C144" s="104"/>
      <c r="D144" s="104">
        <v>2000</v>
      </c>
      <c r="E144" s="55"/>
      <c r="F144" s="104"/>
      <c r="G144" s="104"/>
      <c r="H144" s="104"/>
      <c r="I144" s="104"/>
      <c r="J144" s="104"/>
      <c r="K144" s="104"/>
      <c r="L144" s="104"/>
      <c r="M144" s="104">
        <v>6400</v>
      </c>
      <c r="N144" s="104"/>
      <c r="O144" s="104"/>
      <c r="P144" s="104">
        <v>4000</v>
      </c>
      <c r="Q144" s="104"/>
      <c r="R144" s="104">
        <v>3000</v>
      </c>
      <c r="S144" s="104">
        <v>1500</v>
      </c>
      <c r="T144" s="55"/>
      <c r="U144" s="55"/>
      <c r="V144" s="55"/>
      <c r="W144" s="53">
        <f t="shared" si="10"/>
        <v>16900</v>
      </c>
      <c r="X144" s="52">
        <v>2800</v>
      </c>
      <c r="Y144" s="53">
        <v>14100</v>
      </c>
      <c r="Z144" s="53"/>
      <c r="AA144" s="53"/>
      <c r="AB144" s="53"/>
      <c r="AC144" s="53"/>
      <c r="AD144" s="53">
        <f t="shared" si="11"/>
        <v>16900</v>
      </c>
      <c r="AE144" s="119">
        <f t="shared" si="12"/>
        <v>0</v>
      </c>
    </row>
    <row r="145" spans="1:32" ht="20.100000000000001" customHeight="1" x14ac:dyDescent="0.2">
      <c r="A145" s="79">
        <v>45012</v>
      </c>
      <c r="B145" s="55"/>
      <c r="C145" s="55"/>
      <c r="D145" s="55"/>
      <c r="E145" s="100"/>
      <c r="F145" s="100"/>
      <c r="G145" s="100">
        <v>2000</v>
      </c>
      <c r="H145" s="55"/>
      <c r="I145" s="55"/>
      <c r="J145" s="55"/>
      <c r="K145" s="55"/>
      <c r="L145" s="55"/>
      <c r="M145" s="55"/>
      <c r="N145" s="55"/>
      <c r="O145" s="55"/>
      <c r="P145" s="55"/>
      <c r="Q145" s="100"/>
      <c r="R145" s="100"/>
      <c r="S145" s="100">
        <v>3900</v>
      </c>
      <c r="T145" s="55"/>
      <c r="U145" s="55"/>
      <c r="V145" s="55"/>
      <c r="W145" s="53">
        <f t="shared" si="10"/>
        <v>5900</v>
      </c>
      <c r="X145" s="52">
        <v>4900</v>
      </c>
      <c r="Y145" s="53">
        <v>1000</v>
      </c>
      <c r="Z145" s="53">
        <v>32400</v>
      </c>
      <c r="AA145" s="53"/>
      <c r="AB145" s="53"/>
      <c r="AC145" s="53"/>
      <c r="AD145" s="53">
        <f t="shared" si="11"/>
        <v>-26500</v>
      </c>
      <c r="AE145" s="119">
        <f t="shared" si="12"/>
        <v>32400</v>
      </c>
    </row>
    <row r="146" spans="1:32" ht="20.100000000000001" customHeight="1" x14ac:dyDescent="0.2">
      <c r="A146" s="79">
        <v>45013</v>
      </c>
      <c r="B146" s="55"/>
      <c r="C146" s="55"/>
      <c r="D146" s="104"/>
      <c r="E146" s="104">
        <v>1600</v>
      </c>
      <c r="F146" s="55"/>
      <c r="G146" s="55"/>
      <c r="H146" s="55"/>
      <c r="I146" s="55"/>
      <c r="J146" s="55"/>
      <c r="K146" s="55"/>
      <c r="L146" s="55"/>
      <c r="M146" s="53"/>
      <c r="N146" s="104">
        <v>1300</v>
      </c>
      <c r="O146" s="104">
        <v>1000</v>
      </c>
      <c r="P146" s="53"/>
      <c r="Q146" s="104"/>
      <c r="R146" s="104">
        <v>2600</v>
      </c>
      <c r="S146" s="55"/>
      <c r="T146" s="55"/>
      <c r="U146" s="55"/>
      <c r="V146" s="55"/>
      <c r="W146" s="53">
        <f t="shared" si="10"/>
        <v>6500</v>
      </c>
      <c r="X146" s="52">
        <v>1080</v>
      </c>
      <c r="Y146" s="53">
        <v>5420</v>
      </c>
      <c r="Z146" s="53"/>
      <c r="AA146" s="53"/>
      <c r="AB146" s="53"/>
      <c r="AC146" s="53"/>
      <c r="AD146" s="53">
        <f t="shared" si="11"/>
        <v>6500</v>
      </c>
      <c r="AE146" s="119">
        <f t="shared" si="12"/>
        <v>0</v>
      </c>
      <c r="AF146" s="5" t="s">
        <v>51</v>
      </c>
    </row>
    <row r="147" spans="1:32" ht="20.100000000000001" customHeight="1" x14ac:dyDescent="0.2">
      <c r="A147" s="79">
        <v>45014</v>
      </c>
      <c r="B147" s="55"/>
      <c r="C147" s="55"/>
      <c r="D147" s="55"/>
      <c r="E147" s="55"/>
      <c r="F147" s="55"/>
      <c r="G147" s="55"/>
      <c r="H147" s="55"/>
      <c r="I147" s="55"/>
      <c r="J147" s="55"/>
      <c r="K147" s="100">
        <v>600</v>
      </c>
      <c r="L147" s="100"/>
      <c r="M147" s="100"/>
      <c r="N147" s="100">
        <v>3000</v>
      </c>
      <c r="O147" s="55"/>
      <c r="P147" s="55"/>
      <c r="Q147" s="100">
        <v>1300</v>
      </c>
      <c r="R147" s="100"/>
      <c r="S147" s="100">
        <v>2600</v>
      </c>
      <c r="T147" s="55"/>
      <c r="U147" s="55"/>
      <c r="V147" s="55"/>
      <c r="W147" s="53">
        <f t="shared" si="10"/>
        <v>7500</v>
      </c>
      <c r="X147" s="52">
        <v>2900</v>
      </c>
      <c r="Y147" s="53">
        <v>4600</v>
      </c>
      <c r="Z147" s="53"/>
      <c r="AA147" s="53"/>
      <c r="AB147" s="53"/>
      <c r="AC147" s="53"/>
      <c r="AD147" s="53">
        <f t="shared" si="11"/>
        <v>7500</v>
      </c>
      <c r="AE147" s="119">
        <f t="shared" si="12"/>
        <v>0</v>
      </c>
    </row>
    <row r="148" spans="1:32" ht="20.100000000000001" customHeight="1" x14ac:dyDescent="0.2">
      <c r="A148" s="79">
        <v>45015</v>
      </c>
      <c r="B148" s="55"/>
      <c r="C148" s="55"/>
      <c r="D148" s="55"/>
      <c r="E148" s="55"/>
      <c r="F148" s="104"/>
      <c r="G148" s="104">
        <v>1600</v>
      </c>
      <c r="H148" s="55"/>
      <c r="I148" s="55"/>
      <c r="J148" s="55"/>
      <c r="K148" s="55"/>
      <c r="L148" s="104"/>
      <c r="M148" s="104">
        <v>1800</v>
      </c>
      <c r="N148" s="55"/>
      <c r="O148" s="55"/>
      <c r="P148" s="104">
        <v>1000</v>
      </c>
      <c r="Q148" s="104"/>
      <c r="R148" s="104">
        <v>2800</v>
      </c>
      <c r="S148" s="104"/>
      <c r="T148" s="104">
        <v>2600</v>
      </c>
      <c r="U148" s="55"/>
      <c r="V148" s="55"/>
      <c r="W148" s="53">
        <f t="shared" si="10"/>
        <v>9800</v>
      </c>
      <c r="X148" s="52">
        <v>3300</v>
      </c>
      <c r="Y148" s="53">
        <v>2100</v>
      </c>
      <c r="Z148" s="53"/>
      <c r="AA148" s="53">
        <v>4400</v>
      </c>
      <c r="AB148" s="53"/>
      <c r="AC148" s="53"/>
      <c r="AD148" s="53">
        <f t="shared" si="11"/>
        <v>9800</v>
      </c>
      <c r="AE148" s="119">
        <f t="shared" si="12"/>
        <v>0</v>
      </c>
    </row>
    <row r="149" spans="1:32" ht="20.100000000000001" customHeight="1" x14ac:dyDescent="0.2">
      <c r="A149" s="79">
        <v>45016</v>
      </c>
      <c r="B149" s="55"/>
      <c r="C149" s="55"/>
      <c r="D149" s="55"/>
      <c r="E149" s="55"/>
      <c r="F149" s="55"/>
      <c r="G149" s="55"/>
      <c r="H149" s="104">
        <v>600</v>
      </c>
      <c r="I149" s="55"/>
      <c r="J149" s="104">
        <v>600</v>
      </c>
      <c r="K149" s="55"/>
      <c r="L149" s="55"/>
      <c r="M149" s="104"/>
      <c r="N149" s="104"/>
      <c r="O149" s="104">
        <v>3800</v>
      </c>
      <c r="P149" s="55"/>
      <c r="Q149" s="104">
        <v>1500</v>
      </c>
      <c r="R149" s="104"/>
      <c r="S149" s="104">
        <v>3000</v>
      </c>
      <c r="T149" s="55"/>
      <c r="U149" s="55"/>
      <c r="V149" s="55"/>
      <c r="W149" s="53">
        <f t="shared" si="10"/>
        <v>9500</v>
      </c>
      <c r="X149" s="52">
        <v>2900</v>
      </c>
      <c r="Y149" s="53">
        <v>6600</v>
      </c>
      <c r="Z149" s="53"/>
      <c r="AA149" s="53"/>
      <c r="AB149" s="53"/>
      <c r="AC149" s="53"/>
      <c r="AD149" s="53">
        <f t="shared" si="11"/>
        <v>9500</v>
      </c>
      <c r="AE149" s="119">
        <f t="shared" si="12"/>
        <v>0</v>
      </c>
    </row>
    <row r="150" spans="1:32" ht="20.100000000000001" customHeight="1" x14ac:dyDescent="0.2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183">
        <f t="shared" ref="W150:AE150" si="13">SUM(W119:W149)</f>
        <v>273370</v>
      </c>
      <c r="X150" s="183">
        <f t="shared" si="13"/>
        <v>138930</v>
      </c>
      <c r="Y150" s="183">
        <f t="shared" si="13"/>
        <v>100140</v>
      </c>
      <c r="Z150" s="55">
        <f t="shared" si="13"/>
        <v>50710</v>
      </c>
      <c r="AA150" s="55">
        <f t="shared" si="13"/>
        <v>34300</v>
      </c>
      <c r="AB150" s="55">
        <f t="shared" si="13"/>
        <v>0</v>
      </c>
      <c r="AC150" s="55">
        <f t="shared" si="13"/>
        <v>0</v>
      </c>
      <c r="AD150" s="55">
        <f t="shared" si="13"/>
        <v>222660</v>
      </c>
      <c r="AE150" s="55">
        <f t="shared" si="13"/>
        <v>50710</v>
      </c>
    </row>
    <row r="151" spans="1:32" ht="20.100000000000001" customHeight="1" x14ac:dyDescent="0.2">
      <c r="S151" s="5">
        <v>5985</v>
      </c>
      <c r="T151" s="5">
        <v>18430</v>
      </c>
    </row>
    <row r="152" spans="1:32" ht="20.100000000000001" customHeight="1" x14ac:dyDescent="0.2">
      <c r="S152" s="5">
        <v>14400</v>
      </c>
      <c r="T152" s="5">
        <v>1520</v>
      </c>
    </row>
    <row r="153" spans="1:32" ht="20.100000000000001" customHeight="1" x14ac:dyDescent="0.2">
      <c r="S153" s="5">
        <v>13680</v>
      </c>
      <c r="T153" s="5">
        <v>5130</v>
      </c>
    </row>
    <row r="154" spans="1:32" ht="20.100000000000001" customHeight="1" x14ac:dyDescent="0.2">
      <c r="S154" s="5">
        <v>4560</v>
      </c>
      <c r="T154" s="5">
        <v>12065</v>
      </c>
    </row>
    <row r="155" spans="1:32" ht="20.100000000000001" customHeight="1" x14ac:dyDescent="0.2">
      <c r="S155" s="5">
        <v>10165</v>
      </c>
      <c r="T155" s="5">
        <v>5700</v>
      </c>
      <c r="W155" s="5">
        <v>3800</v>
      </c>
    </row>
    <row r="156" spans="1:32" ht="20.100000000000001" customHeight="1" x14ac:dyDescent="0.2">
      <c r="S156" s="5">
        <v>1710</v>
      </c>
      <c r="W156" s="5">
        <f>Y150-V157</f>
        <v>6795</v>
      </c>
    </row>
    <row r="157" spans="1:32" ht="20.100000000000001" customHeight="1" thickBot="1" x14ac:dyDescent="0.25">
      <c r="S157" s="158">
        <f>SUM(S151:S156)</f>
        <v>50500</v>
      </c>
      <c r="T157" s="158">
        <f>SUM(T151:T156)</f>
        <v>42845</v>
      </c>
      <c r="V157" s="5">
        <f>S157+T157</f>
        <v>93345</v>
      </c>
      <c r="W157" s="5">
        <f>SUM(W155:W156)</f>
        <v>10595</v>
      </c>
    </row>
    <row r="158" spans="1:32" ht="20.100000000000001" customHeight="1" thickBot="1" x14ac:dyDescent="0.25">
      <c r="A158" s="289" t="s">
        <v>52</v>
      </c>
      <c r="B158" s="290"/>
      <c r="C158" s="290"/>
      <c r="D158" s="290"/>
      <c r="E158" s="290"/>
      <c r="F158" s="290"/>
      <c r="G158" s="290"/>
      <c r="H158" s="290"/>
      <c r="I158" s="290"/>
      <c r="J158" s="290"/>
      <c r="K158" s="290"/>
      <c r="L158" s="290"/>
      <c r="M158" s="290"/>
      <c r="N158" s="290"/>
      <c r="O158" s="290"/>
      <c r="P158" s="290"/>
      <c r="Q158" s="290"/>
      <c r="R158" s="290"/>
      <c r="S158" s="290"/>
      <c r="T158" s="290"/>
      <c r="U158" s="290"/>
      <c r="V158" s="290"/>
      <c r="W158" s="290"/>
      <c r="X158" s="290"/>
      <c r="Y158" s="290"/>
      <c r="Z158" s="290"/>
      <c r="AA158" s="290"/>
      <c r="AB158" s="290"/>
      <c r="AC158" s="290"/>
      <c r="AD158" s="290"/>
      <c r="AE158" s="291"/>
    </row>
    <row r="159" spans="1:32" s="99" customFormat="1" ht="20.100000000000001" customHeight="1" x14ac:dyDescent="0.2">
      <c r="A159" s="116" t="s">
        <v>0</v>
      </c>
      <c r="B159" s="64" t="s">
        <v>1</v>
      </c>
      <c r="C159" s="64" t="s">
        <v>2</v>
      </c>
      <c r="D159" s="64" t="s">
        <v>3</v>
      </c>
      <c r="E159" s="64" t="s">
        <v>4</v>
      </c>
      <c r="F159" s="64" t="s">
        <v>5</v>
      </c>
      <c r="G159" s="64" t="s">
        <v>6</v>
      </c>
      <c r="H159" s="64" t="s">
        <v>7</v>
      </c>
      <c r="I159" s="64" t="s">
        <v>8</v>
      </c>
      <c r="J159" s="64" t="s">
        <v>9</v>
      </c>
      <c r="K159" s="64" t="s">
        <v>10</v>
      </c>
      <c r="L159" s="64" t="s">
        <v>11</v>
      </c>
      <c r="M159" s="64" t="s">
        <v>12</v>
      </c>
      <c r="N159" s="64" t="s">
        <v>1</v>
      </c>
      <c r="O159" s="64" t="s">
        <v>2</v>
      </c>
      <c r="P159" s="64" t="s">
        <v>3</v>
      </c>
      <c r="Q159" s="64" t="s">
        <v>4</v>
      </c>
      <c r="R159" s="64" t="s">
        <v>5</v>
      </c>
      <c r="S159" s="64" t="s">
        <v>6</v>
      </c>
      <c r="T159" s="64" t="s">
        <v>7</v>
      </c>
      <c r="U159" s="64" t="s">
        <v>8</v>
      </c>
      <c r="V159" s="64" t="s">
        <v>13</v>
      </c>
      <c r="W159" s="115" t="s">
        <v>45</v>
      </c>
      <c r="X159" s="64" t="s">
        <v>15</v>
      </c>
      <c r="Y159" s="64" t="s">
        <v>16</v>
      </c>
      <c r="Z159" s="64" t="s">
        <v>46</v>
      </c>
      <c r="AA159" s="64" t="s">
        <v>18</v>
      </c>
      <c r="AB159" s="64" t="s">
        <v>47</v>
      </c>
      <c r="AC159" s="64" t="s">
        <v>19</v>
      </c>
      <c r="AD159" s="64" t="s">
        <v>14</v>
      </c>
      <c r="AE159" s="117"/>
    </row>
    <row r="160" spans="1:32" ht="20.100000000000001" customHeight="1" x14ac:dyDescent="0.2">
      <c r="A160" s="79">
        <v>45017</v>
      </c>
      <c r="B160" s="53"/>
      <c r="C160" s="53"/>
      <c r="D160" s="104"/>
      <c r="E160" s="104">
        <v>2000</v>
      </c>
      <c r="F160" s="53"/>
      <c r="G160" s="53"/>
      <c r="H160" s="53"/>
      <c r="I160" s="53"/>
      <c r="J160" s="53"/>
      <c r="K160" s="53"/>
      <c r="L160" s="104"/>
      <c r="M160" s="104">
        <v>2000</v>
      </c>
      <c r="N160" s="100"/>
      <c r="O160" s="100">
        <v>3000</v>
      </c>
      <c r="P160" s="104"/>
      <c r="Q160" s="104">
        <v>3000</v>
      </c>
      <c r="R160" s="100"/>
      <c r="S160" s="100"/>
      <c r="T160" s="100">
        <v>4500</v>
      </c>
      <c r="U160" s="104"/>
      <c r="V160" s="104">
        <v>3000</v>
      </c>
      <c r="W160" s="52">
        <f t="shared" ref="W160:W182" si="14">SUM(B160:V160)</f>
        <v>17500</v>
      </c>
      <c r="X160" s="52">
        <v>13500</v>
      </c>
      <c r="Y160" s="53">
        <v>4000</v>
      </c>
      <c r="Z160" s="53"/>
      <c r="AA160" s="53"/>
      <c r="AB160" s="53"/>
      <c r="AC160" s="53"/>
      <c r="AD160" s="53">
        <f t="shared" ref="AD160:AD190" si="15">X160+Y160-Z160+AA160-AB160-AC160</f>
        <v>17500</v>
      </c>
      <c r="AE160" s="119">
        <f t="shared" ref="AE160:AE190" si="16">W160-AD160</f>
        <v>0</v>
      </c>
    </row>
    <row r="161" spans="1:31" ht="20.100000000000001" customHeight="1" x14ac:dyDescent="0.2">
      <c r="A161" s="79">
        <v>45018</v>
      </c>
      <c r="B161" s="53"/>
      <c r="C161" s="100"/>
      <c r="D161" s="100"/>
      <c r="E161" s="100">
        <v>3000</v>
      </c>
      <c r="F161" s="53"/>
      <c r="G161" s="53"/>
      <c r="H161" s="53"/>
      <c r="I161" s="53"/>
      <c r="J161" s="53"/>
      <c r="K161" s="100"/>
      <c r="L161" s="100"/>
      <c r="M161" s="100">
        <v>3000</v>
      </c>
      <c r="N161" s="53">
        <v>1600</v>
      </c>
      <c r="O161" s="53"/>
      <c r="P161" s="53"/>
      <c r="Q161" s="100"/>
      <c r="R161" s="100">
        <v>3000</v>
      </c>
      <c r="S161" s="53"/>
      <c r="T161" s="53"/>
      <c r="U161" s="53"/>
      <c r="V161" s="53"/>
      <c r="W161" s="52">
        <f t="shared" si="14"/>
        <v>10600</v>
      </c>
      <c r="X161" s="52">
        <v>5400</v>
      </c>
      <c r="Y161" s="53">
        <v>3600</v>
      </c>
      <c r="Z161" s="53"/>
      <c r="AA161" s="53">
        <v>1600</v>
      </c>
      <c r="AB161" s="53"/>
      <c r="AC161" s="53"/>
      <c r="AD161" s="53">
        <f t="shared" si="15"/>
        <v>10600</v>
      </c>
      <c r="AE161" s="119">
        <f t="shared" si="16"/>
        <v>0</v>
      </c>
    </row>
    <row r="162" spans="1:31" ht="20.100000000000001" customHeight="1" x14ac:dyDescent="0.2">
      <c r="A162" s="79">
        <v>45019</v>
      </c>
      <c r="B162" s="53"/>
      <c r="C162" s="53"/>
      <c r="D162" s="53"/>
      <c r="E162" s="53"/>
      <c r="F162" s="53"/>
      <c r="G162" s="53"/>
      <c r="H162" s="53"/>
      <c r="I162" s="53"/>
      <c r="J162" s="104"/>
      <c r="K162" s="53"/>
      <c r="L162" s="53"/>
      <c r="M162" s="53"/>
      <c r="N162" s="53"/>
      <c r="O162" s="53"/>
      <c r="P162" s="53"/>
      <c r="Q162" s="104"/>
      <c r="R162" s="104"/>
      <c r="S162" s="104">
        <v>3700</v>
      </c>
      <c r="T162" s="53"/>
      <c r="U162" s="53"/>
      <c r="V162" s="53"/>
      <c r="W162" s="52">
        <f t="shared" si="14"/>
        <v>3700</v>
      </c>
      <c r="X162" s="52">
        <v>2500</v>
      </c>
      <c r="Y162" s="53">
        <v>1200</v>
      </c>
      <c r="Z162" s="53"/>
      <c r="AA162" s="53"/>
      <c r="AB162" s="53"/>
      <c r="AC162" s="53"/>
      <c r="AD162" s="53">
        <f t="shared" si="15"/>
        <v>3700</v>
      </c>
      <c r="AE162" s="119">
        <f t="shared" si="16"/>
        <v>0</v>
      </c>
    </row>
    <row r="163" spans="1:31" ht="20.100000000000001" customHeight="1" x14ac:dyDescent="0.2">
      <c r="A163" s="79">
        <v>45020</v>
      </c>
      <c r="B163" s="53"/>
      <c r="C163" s="100">
        <v>800</v>
      </c>
      <c r="D163" s="53"/>
      <c r="E163" s="53"/>
      <c r="F163" s="53"/>
      <c r="G163" s="53"/>
      <c r="H163" s="53"/>
      <c r="I163" s="53"/>
      <c r="J163" s="53"/>
      <c r="K163" s="104"/>
      <c r="L163" s="104">
        <v>1500</v>
      </c>
      <c r="M163" s="53"/>
      <c r="N163" s="53"/>
      <c r="O163" s="100">
        <v>1000</v>
      </c>
      <c r="P163" s="104"/>
      <c r="Q163" s="104"/>
      <c r="R163" s="104">
        <v>3900</v>
      </c>
      <c r="S163" s="100"/>
      <c r="T163" s="100">
        <v>2600</v>
      </c>
      <c r="U163" s="53"/>
      <c r="V163" s="53"/>
      <c r="W163" s="52">
        <f t="shared" si="14"/>
        <v>9800</v>
      </c>
      <c r="X163" s="52">
        <v>3500</v>
      </c>
      <c r="Y163" s="53">
        <v>5500</v>
      </c>
      <c r="Z163" s="53">
        <v>17400</v>
      </c>
      <c r="AA163" s="53">
        <v>800</v>
      </c>
      <c r="AB163" s="53"/>
      <c r="AC163" s="53"/>
      <c r="AD163" s="53">
        <f t="shared" si="15"/>
        <v>-7600</v>
      </c>
      <c r="AE163" s="119">
        <f t="shared" si="16"/>
        <v>17400</v>
      </c>
    </row>
    <row r="164" spans="1:31" ht="19.5" customHeight="1" x14ac:dyDescent="0.2">
      <c r="A164" s="79">
        <v>45021</v>
      </c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100"/>
      <c r="R164" s="100"/>
      <c r="S164" s="100">
        <v>2800</v>
      </c>
      <c r="T164" s="53"/>
      <c r="U164" s="53"/>
      <c r="V164" s="61"/>
      <c r="W164" s="52">
        <f t="shared" si="14"/>
        <v>2800</v>
      </c>
      <c r="X164" s="52"/>
      <c r="Y164" s="53"/>
      <c r="Z164" s="53"/>
      <c r="AA164" s="53">
        <v>2800</v>
      </c>
      <c r="AB164" s="53"/>
      <c r="AC164" s="53"/>
      <c r="AD164" s="53">
        <f t="shared" si="15"/>
        <v>2800</v>
      </c>
      <c r="AE164" s="119">
        <f t="shared" si="16"/>
        <v>0</v>
      </c>
    </row>
    <row r="165" spans="1:31" ht="20.100000000000001" customHeight="1" x14ac:dyDescent="0.2">
      <c r="A165" s="79">
        <v>45022</v>
      </c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100"/>
      <c r="M165" s="100">
        <v>1800</v>
      </c>
      <c r="N165" s="100"/>
      <c r="O165" s="104">
        <v>1000</v>
      </c>
      <c r="P165" s="104"/>
      <c r="Q165" s="100"/>
      <c r="R165" s="100">
        <v>2600</v>
      </c>
      <c r="S165" s="104"/>
      <c r="T165" s="104">
        <v>2600</v>
      </c>
      <c r="U165" s="53"/>
      <c r="V165" s="61"/>
      <c r="W165" s="52">
        <f t="shared" si="14"/>
        <v>8000</v>
      </c>
      <c r="X165" s="52">
        <v>1600</v>
      </c>
      <c r="Y165" s="53">
        <v>6400</v>
      </c>
      <c r="Z165" s="53"/>
      <c r="AA165" s="53"/>
      <c r="AB165" s="53"/>
      <c r="AC165" s="53"/>
      <c r="AD165" s="53">
        <f t="shared" si="15"/>
        <v>8000</v>
      </c>
      <c r="AE165" s="119">
        <f t="shared" si="16"/>
        <v>0</v>
      </c>
    </row>
    <row r="166" spans="1:31" ht="20.100000000000001" customHeight="1" x14ac:dyDescent="0.2">
      <c r="A166" s="79">
        <v>45023</v>
      </c>
      <c r="B166" s="53"/>
      <c r="C166" s="53"/>
      <c r="D166" s="104"/>
      <c r="E166" s="104">
        <v>1600</v>
      </c>
      <c r="F166" s="53"/>
      <c r="G166" s="53"/>
      <c r="H166" s="100"/>
      <c r="I166" s="100">
        <v>1200</v>
      </c>
      <c r="J166" s="53"/>
      <c r="K166" s="104"/>
      <c r="L166" s="104">
        <v>1500</v>
      </c>
      <c r="M166" s="53"/>
      <c r="N166" s="53"/>
      <c r="O166" s="53"/>
      <c r="P166" s="53"/>
      <c r="Q166" s="104"/>
      <c r="R166" s="104">
        <v>3000</v>
      </c>
      <c r="S166" s="100"/>
      <c r="T166" s="100">
        <v>3000</v>
      </c>
      <c r="U166" s="104"/>
      <c r="V166" s="104">
        <v>4500</v>
      </c>
      <c r="W166" s="52">
        <f t="shared" si="14"/>
        <v>14800</v>
      </c>
      <c r="X166" s="52">
        <v>10900</v>
      </c>
      <c r="Y166" s="53">
        <v>1200</v>
      </c>
      <c r="Z166" s="53"/>
      <c r="AA166" s="53">
        <v>2700</v>
      </c>
      <c r="AB166" s="53"/>
      <c r="AC166" s="53"/>
      <c r="AD166" s="53">
        <f t="shared" si="15"/>
        <v>14800</v>
      </c>
      <c r="AE166" s="119">
        <f t="shared" si="16"/>
        <v>0</v>
      </c>
    </row>
    <row r="167" spans="1:31" ht="20.100000000000001" customHeight="1" x14ac:dyDescent="0.2">
      <c r="A167" s="79">
        <v>45024</v>
      </c>
      <c r="B167" s="53"/>
      <c r="C167" s="53"/>
      <c r="D167" s="100"/>
      <c r="E167" s="100">
        <v>2000</v>
      </c>
      <c r="F167" s="53"/>
      <c r="G167" s="53"/>
      <c r="H167" s="53"/>
      <c r="I167" s="53"/>
      <c r="J167" s="53"/>
      <c r="K167" s="53"/>
      <c r="L167" s="100"/>
      <c r="M167" s="100"/>
      <c r="N167" s="100">
        <v>3700</v>
      </c>
      <c r="O167" s="53"/>
      <c r="P167" s="104"/>
      <c r="Q167" s="104">
        <v>3000</v>
      </c>
      <c r="R167" s="100"/>
      <c r="S167" s="100"/>
      <c r="T167" s="100"/>
      <c r="U167" s="100">
        <v>6000</v>
      </c>
      <c r="V167" s="53"/>
      <c r="W167" s="52">
        <f t="shared" si="14"/>
        <v>14700</v>
      </c>
      <c r="X167" s="52">
        <v>11000</v>
      </c>
      <c r="Y167" s="53">
        <v>3700</v>
      </c>
      <c r="Z167" s="53"/>
      <c r="AA167" s="53"/>
      <c r="AB167" s="53"/>
      <c r="AC167" s="53"/>
      <c r="AD167" s="53">
        <f t="shared" si="15"/>
        <v>14700</v>
      </c>
      <c r="AE167" s="119">
        <f t="shared" si="16"/>
        <v>0</v>
      </c>
    </row>
    <row r="168" spans="1:31" ht="19.5" customHeight="1" x14ac:dyDescent="0.2">
      <c r="A168" s="79">
        <v>45025</v>
      </c>
      <c r="B168" s="53"/>
      <c r="C168" s="104"/>
      <c r="D168" s="104">
        <v>2000</v>
      </c>
      <c r="E168" s="100"/>
      <c r="F168" s="100">
        <v>2000</v>
      </c>
      <c r="G168" s="104"/>
      <c r="H168" s="104"/>
      <c r="I168" s="104"/>
      <c r="J168" s="104">
        <v>4400</v>
      </c>
      <c r="K168" s="100"/>
      <c r="L168" s="100"/>
      <c r="M168" s="100">
        <v>3000</v>
      </c>
      <c r="N168" s="104"/>
      <c r="O168" s="104">
        <v>3000</v>
      </c>
      <c r="P168" s="100"/>
      <c r="Q168" s="100">
        <v>3000</v>
      </c>
      <c r="R168" s="104"/>
      <c r="S168" s="104">
        <v>3000</v>
      </c>
      <c r="T168" s="53"/>
      <c r="U168" s="53"/>
      <c r="V168" s="53"/>
      <c r="W168" s="52">
        <f t="shared" si="14"/>
        <v>20400</v>
      </c>
      <c r="X168" s="52">
        <v>5200</v>
      </c>
      <c r="Y168" s="53">
        <v>15200</v>
      </c>
      <c r="Z168" s="53"/>
      <c r="AA168" s="53"/>
      <c r="AB168" s="53"/>
      <c r="AC168" s="53"/>
      <c r="AD168" s="53">
        <f t="shared" si="15"/>
        <v>20400</v>
      </c>
      <c r="AE168" s="119">
        <f t="shared" si="16"/>
        <v>0</v>
      </c>
    </row>
    <row r="169" spans="1:31" ht="19.5" customHeight="1" x14ac:dyDescent="0.2">
      <c r="A169" s="79">
        <v>45026</v>
      </c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104"/>
      <c r="M169" s="104">
        <v>1800</v>
      </c>
      <c r="N169" s="53"/>
      <c r="O169" s="53"/>
      <c r="P169" s="53"/>
      <c r="Q169" s="53"/>
      <c r="R169" s="163"/>
      <c r="S169" s="100">
        <v>2600</v>
      </c>
      <c r="T169" s="53"/>
      <c r="U169" s="53"/>
      <c r="V169" s="53"/>
      <c r="W169" s="52">
        <f t="shared" si="14"/>
        <v>4400</v>
      </c>
      <c r="X169" s="52">
        <v>3400</v>
      </c>
      <c r="Y169" s="53">
        <v>1000</v>
      </c>
      <c r="Z169" s="53"/>
      <c r="AA169" s="53"/>
      <c r="AB169" s="53"/>
      <c r="AC169" s="53"/>
      <c r="AD169" s="53">
        <f t="shared" si="15"/>
        <v>4400</v>
      </c>
      <c r="AE169" s="119">
        <f t="shared" si="16"/>
        <v>0</v>
      </c>
    </row>
    <row r="170" spans="1:31" ht="19.5" customHeight="1" x14ac:dyDescent="0.2">
      <c r="A170" s="79">
        <v>45027</v>
      </c>
      <c r="B170" s="53"/>
      <c r="C170" s="53"/>
      <c r="D170" s="53"/>
      <c r="E170" s="53"/>
      <c r="F170" s="100"/>
      <c r="G170" s="100">
        <v>1600</v>
      </c>
      <c r="H170" s="53"/>
      <c r="I170" s="53"/>
      <c r="J170" s="53"/>
      <c r="K170" s="53"/>
      <c r="L170" s="53"/>
      <c r="M170" s="53"/>
      <c r="N170" s="55"/>
      <c r="O170" s="100">
        <v>1000</v>
      </c>
      <c r="P170" s="53"/>
      <c r="Q170" s="104"/>
      <c r="R170" s="104">
        <v>2600</v>
      </c>
      <c r="S170" s="100"/>
      <c r="T170" s="100">
        <v>2600</v>
      </c>
      <c r="U170" s="53"/>
      <c r="V170" s="53"/>
      <c r="W170" s="52">
        <f t="shared" si="14"/>
        <v>7800</v>
      </c>
      <c r="X170" s="52">
        <v>2600</v>
      </c>
      <c r="Y170" s="53">
        <v>3600</v>
      </c>
      <c r="Z170" s="53"/>
      <c r="AA170" s="53">
        <v>1600</v>
      </c>
      <c r="AB170" s="53"/>
      <c r="AC170" s="53"/>
      <c r="AD170" s="53">
        <f t="shared" si="15"/>
        <v>7800</v>
      </c>
      <c r="AE170" s="119">
        <f t="shared" si="16"/>
        <v>0</v>
      </c>
    </row>
    <row r="171" spans="1:31" ht="19.5" customHeight="1" x14ac:dyDescent="0.2">
      <c r="A171" s="79">
        <v>45028</v>
      </c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>
        <v>2600</v>
      </c>
      <c r="R171" s="53"/>
      <c r="S171" s="53">
        <v>2800</v>
      </c>
      <c r="T171" s="53"/>
      <c r="U171" s="53"/>
      <c r="V171" s="53"/>
      <c r="W171" s="52">
        <f t="shared" si="14"/>
        <v>5400</v>
      </c>
      <c r="X171" s="52">
        <v>4600</v>
      </c>
      <c r="Y171" s="53">
        <v>800</v>
      </c>
      <c r="Z171" s="53"/>
      <c r="AA171" s="53"/>
      <c r="AB171" s="53"/>
      <c r="AC171" s="53"/>
      <c r="AD171" s="53">
        <f t="shared" si="15"/>
        <v>5400</v>
      </c>
      <c r="AE171" s="119">
        <f t="shared" si="16"/>
        <v>0</v>
      </c>
    </row>
    <row r="172" spans="1:31" ht="19.5" customHeight="1" x14ac:dyDescent="0.2">
      <c r="A172" s="79">
        <v>45029</v>
      </c>
      <c r="B172" s="53">
        <v>1300</v>
      </c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>
        <v>1600</v>
      </c>
      <c r="N172" s="53"/>
      <c r="O172" s="53">
        <v>1000</v>
      </c>
      <c r="P172" s="53">
        <v>1300</v>
      </c>
      <c r="Q172" s="53"/>
      <c r="R172" s="53">
        <v>2600</v>
      </c>
      <c r="S172" s="53"/>
      <c r="T172" s="53">
        <v>2700</v>
      </c>
      <c r="U172" s="53"/>
      <c r="V172" s="53"/>
      <c r="W172" s="52">
        <f t="shared" si="14"/>
        <v>10500</v>
      </c>
      <c r="X172" s="52">
        <v>3100</v>
      </c>
      <c r="Y172" s="53">
        <v>6000</v>
      </c>
      <c r="Z172" s="53"/>
      <c r="AA172" s="53">
        <v>1400</v>
      </c>
      <c r="AB172" s="53"/>
      <c r="AC172" s="53"/>
      <c r="AD172" s="53">
        <f t="shared" si="15"/>
        <v>10500</v>
      </c>
      <c r="AE172" s="119">
        <f t="shared" si="16"/>
        <v>0</v>
      </c>
    </row>
    <row r="173" spans="1:31" ht="20.100000000000001" customHeight="1" x14ac:dyDescent="0.2">
      <c r="A173" s="79">
        <v>45030</v>
      </c>
      <c r="B173" s="53"/>
      <c r="C173" s="53"/>
      <c r="D173" s="55"/>
      <c r="E173" s="53">
        <v>1600</v>
      </c>
      <c r="F173" s="53"/>
      <c r="G173" s="53">
        <v>1200</v>
      </c>
      <c r="H173" s="53"/>
      <c r="I173" s="53"/>
      <c r="J173" s="53"/>
      <c r="K173" s="53"/>
      <c r="L173" s="53">
        <v>1900</v>
      </c>
      <c r="M173" s="53"/>
      <c r="N173" s="53">
        <v>2400</v>
      </c>
      <c r="O173" s="53"/>
      <c r="P173" s="53">
        <v>3200</v>
      </c>
      <c r="Q173" s="53"/>
      <c r="R173" s="53">
        <v>3000</v>
      </c>
      <c r="S173" s="53"/>
      <c r="T173" s="53">
        <v>3000</v>
      </c>
      <c r="U173" s="53"/>
      <c r="V173" s="53"/>
      <c r="W173" s="52">
        <f t="shared" si="14"/>
        <v>16300</v>
      </c>
      <c r="X173" s="52">
        <v>7050</v>
      </c>
      <c r="Y173" s="53">
        <v>4850</v>
      </c>
      <c r="Z173" s="53"/>
      <c r="AA173" s="53">
        <v>4400</v>
      </c>
      <c r="AB173" s="53"/>
      <c r="AC173" s="53"/>
      <c r="AD173" s="53">
        <f t="shared" si="15"/>
        <v>16300</v>
      </c>
      <c r="AE173" s="119">
        <f t="shared" si="16"/>
        <v>0</v>
      </c>
    </row>
    <row r="174" spans="1:31" ht="20.100000000000001" customHeight="1" x14ac:dyDescent="0.2">
      <c r="A174" s="79">
        <v>45031</v>
      </c>
      <c r="B174" s="53"/>
      <c r="C174" s="53"/>
      <c r="D174" s="53">
        <v>2200</v>
      </c>
      <c r="E174" s="53"/>
      <c r="F174" s="53">
        <v>2200</v>
      </c>
      <c r="G174" s="53"/>
      <c r="H174" s="53">
        <v>2000</v>
      </c>
      <c r="I174" s="53"/>
      <c r="J174" s="53"/>
      <c r="K174" s="53"/>
      <c r="L174" s="53"/>
      <c r="M174" s="53">
        <v>2200</v>
      </c>
      <c r="N174" s="53"/>
      <c r="O174" s="53">
        <v>3200</v>
      </c>
      <c r="P174" s="53"/>
      <c r="Q174" s="53">
        <v>1400</v>
      </c>
      <c r="R174" s="53"/>
      <c r="S174" s="53"/>
      <c r="T174" s="53"/>
      <c r="U174" s="53">
        <v>6000</v>
      </c>
      <c r="V174" s="53"/>
      <c r="W174" s="52">
        <f t="shared" si="14"/>
        <v>19200</v>
      </c>
      <c r="X174" s="52">
        <v>9400</v>
      </c>
      <c r="Y174" s="53"/>
      <c r="Z174" s="53"/>
      <c r="AA174" s="53">
        <v>9800</v>
      </c>
      <c r="AB174" s="53"/>
      <c r="AC174" s="53"/>
      <c r="AD174" s="53">
        <f t="shared" si="15"/>
        <v>19200</v>
      </c>
      <c r="AE174" s="119">
        <f t="shared" si="16"/>
        <v>0</v>
      </c>
    </row>
    <row r="175" spans="1:31" ht="20.100000000000001" customHeight="1" x14ac:dyDescent="0.2">
      <c r="A175" s="79">
        <v>45032</v>
      </c>
      <c r="B175" s="53"/>
      <c r="C175" s="53"/>
      <c r="D175" s="53"/>
      <c r="E175" s="53">
        <v>2000</v>
      </c>
      <c r="F175" s="53"/>
      <c r="G175" s="53">
        <v>2000</v>
      </c>
      <c r="H175" s="53"/>
      <c r="I175" s="53">
        <v>2200</v>
      </c>
      <c r="J175" s="53"/>
      <c r="K175" s="53"/>
      <c r="L175" s="53"/>
      <c r="M175" s="53"/>
      <c r="N175" s="53">
        <v>3000</v>
      </c>
      <c r="O175" s="53"/>
      <c r="P175" s="53"/>
      <c r="Q175" s="53"/>
      <c r="R175" s="53">
        <v>4500</v>
      </c>
      <c r="S175" s="53"/>
      <c r="T175" s="53"/>
      <c r="U175" s="53"/>
      <c r="V175" s="53">
        <v>4500</v>
      </c>
      <c r="W175" s="52">
        <f t="shared" si="14"/>
        <v>18200</v>
      </c>
      <c r="X175" s="52">
        <v>11500</v>
      </c>
      <c r="Y175" s="53">
        <v>4500</v>
      </c>
      <c r="Z175" s="53">
        <v>17800</v>
      </c>
      <c r="AA175" s="53">
        <v>2200</v>
      </c>
      <c r="AB175" s="53"/>
      <c r="AC175" s="53"/>
      <c r="AD175" s="53">
        <f t="shared" si="15"/>
        <v>400</v>
      </c>
      <c r="AE175" s="119">
        <f t="shared" si="16"/>
        <v>17800</v>
      </c>
    </row>
    <row r="176" spans="1:31" ht="20.100000000000001" customHeight="1" x14ac:dyDescent="0.2">
      <c r="A176" s="79">
        <v>45033</v>
      </c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>
        <v>3000</v>
      </c>
      <c r="Q176" s="53"/>
      <c r="R176" s="53"/>
      <c r="S176" s="53"/>
      <c r="T176" s="53">
        <v>2600</v>
      </c>
      <c r="U176" s="53"/>
      <c r="V176" s="53"/>
      <c r="W176" s="52">
        <f t="shared" si="14"/>
        <v>5600</v>
      </c>
      <c r="X176" s="52">
        <v>500</v>
      </c>
      <c r="Y176" s="53">
        <v>5100</v>
      </c>
      <c r="Z176" s="53"/>
      <c r="AA176" s="53"/>
      <c r="AB176" s="53"/>
      <c r="AC176" s="53"/>
      <c r="AD176" s="53">
        <f t="shared" si="15"/>
        <v>5600</v>
      </c>
      <c r="AE176" s="119">
        <f t="shared" si="16"/>
        <v>0</v>
      </c>
    </row>
    <row r="177" spans="1:31" ht="20.100000000000001" customHeight="1" x14ac:dyDescent="0.2">
      <c r="A177" s="79">
        <v>45034</v>
      </c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>
        <v>1000</v>
      </c>
      <c r="P177" s="53"/>
      <c r="Q177" s="53"/>
      <c r="R177" s="53"/>
      <c r="S177" s="53"/>
      <c r="T177" s="53"/>
      <c r="U177" s="53"/>
      <c r="V177" s="53"/>
      <c r="W177" s="52">
        <f t="shared" si="14"/>
        <v>1000</v>
      </c>
      <c r="X177" s="52"/>
      <c r="Y177" s="53">
        <v>1000</v>
      </c>
      <c r="Z177" s="53"/>
      <c r="AA177" s="53"/>
      <c r="AB177" s="53"/>
      <c r="AC177" s="53"/>
      <c r="AD177" s="53">
        <f t="shared" si="15"/>
        <v>1000</v>
      </c>
      <c r="AE177" s="119">
        <f t="shared" si="16"/>
        <v>0</v>
      </c>
    </row>
    <row r="178" spans="1:31" ht="20.100000000000001" customHeight="1" x14ac:dyDescent="0.2">
      <c r="A178" s="79">
        <v>45035</v>
      </c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>
        <v>2600</v>
      </c>
      <c r="P178" s="53">
        <v>1300</v>
      </c>
      <c r="Q178" s="53"/>
      <c r="R178" s="53">
        <v>2600</v>
      </c>
      <c r="S178" s="53"/>
      <c r="T178" s="53"/>
      <c r="U178" s="53"/>
      <c r="V178" s="53"/>
      <c r="W178" s="52">
        <f t="shared" si="14"/>
        <v>6500</v>
      </c>
      <c r="X178" s="52">
        <v>1800</v>
      </c>
      <c r="Y178" s="53">
        <v>4700</v>
      </c>
      <c r="Z178" s="53"/>
      <c r="AA178" s="53"/>
      <c r="AB178" s="53"/>
      <c r="AC178" s="53"/>
      <c r="AD178" s="53">
        <f t="shared" si="15"/>
        <v>6500</v>
      </c>
      <c r="AE178" s="119">
        <f t="shared" si="16"/>
        <v>0</v>
      </c>
    </row>
    <row r="179" spans="1:31" ht="20.100000000000001" customHeight="1" x14ac:dyDescent="0.2">
      <c r="A179" s="79">
        <v>45036</v>
      </c>
      <c r="B179" s="53"/>
      <c r="C179" s="53"/>
      <c r="D179" s="53">
        <v>800</v>
      </c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>
        <v>1000</v>
      </c>
      <c r="P179" s="53"/>
      <c r="Q179" s="53">
        <v>2600</v>
      </c>
      <c r="R179" s="53"/>
      <c r="S179" s="53">
        <v>2600</v>
      </c>
      <c r="T179" s="53"/>
      <c r="U179" s="53"/>
      <c r="V179" s="53"/>
      <c r="W179" s="52">
        <f t="shared" si="14"/>
        <v>7000</v>
      </c>
      <c r="X179" s="52">
        <v>3100</v>
      </c>
      <c r="Y179" s="53">
        <v>3900</v>
      </c>
      <c r="Z179" s="53">
        <v>21050</v>
      </c>
      <c r="AA179" s="53"/>
      <c r="AB179" s="53"/>
      <c r="AC179" s="53"/>
      <c r="AD179" s="53">
        <f t="shared" si="15"/>
        <v>-14050</v>
      </c>
      <c r="AE179" s="119">
        <f t="shared" si="16"/>
        <v>21050</v>
      </c>
    </row>
    <row r="180" spans="1:31" ht="20.100000000000001" customHeight="1" x14ac:dyDescent="0.2">
      <c r="A180" s="79">
        <v>45037</v>
      </c>
      <c r="B180" s="53"/>
      <c r="C180" s="53"/>
      <c r="D180" s="53">
        <v>1600</v>
      </c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>
        <v>4500</v>
      </c>
      <c r="R180" s="53"/>
      <c r="S180" s="53"/>
      <c r="T180" s="53">
        <v>4500</v>
      </c>
      <c r="U180" s="53"/>
      <c r="V180" s="53"/>
      <c r="W180" s="52">
        <f t="shared" si="14"/>
        <v>10600</v>
      </c>
      <c r="X180" s="52">
        <v>6000</v>
      </c>
      <c r="Y180" s="53">
        <v>3000</v>
      </c>
      <c r="Z180" s="53"/>
      <c r="AA180" s="53">
        <v>1600</v>
      </c>
      <c r="AB180" s="53"/>
      <c r="AC180" s="53"/>
      <c r="AD180" s="53">
        <f t="shared" si="15"/>
        <v>10600</v>
      </c>
      <c r="AE180" s="119">
        <f t="shared" si="16"/>
        <v>0</v>
      </c>
    </row>
    <row r="181" spans="1:31" ht="20.100000000000001" customHeight="1" x14ac:dyDescent="0.2">
      <c r="A181" s="79">
        <v>45038</v>
      </c>
      <c r="B181" s="53"/>
      <c r="C181" s="53"/>
      <c r="D181" s="53"/>
      <c r="E181" s="53">
        <v>2000</v>
      </c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>
        <v>3000</v>
      </c>
      <c r="Q181" s="53"/>
      <c r="R181" s="53"/>
      <c r="S181" s="53"/>
      <c r="T181" s="53">
        <v>4500</v>
      </c>
      <c r="U181" s="53"/>
      <c r="V181" s="53">
        <v>4500</v>
      </c>
      <c r="W181" s="52">
        <f t="shared" si="14"/>
        <v>14000</v>
      </c>
      <c r="X181" s="52">
        <v>10000</v>
      </c>
      <c r="Y181" s="53">
        <v>4000</v>
      </c>
      <c r="Z181" s="53"/>
      <c r="AA181" s="53"/>
      <c r="AB181" s="53"/>
      <c r="AC181" s="53"/>
      <c r="AD181" s="53">
        <f t="shared" si="15"/>
        <v>14000</v>
      </c>
      <c r="AE181" s="119">
        <f t="shared" si="16"/>
        <v>0</v>
      </c>
    </row>
    <row r="182" spans="1:31" ht="20.100000000000001" customHeight="1" x14ac:dyDescent="0.2">
      <c r="A182" s="79">
        <v>45039</v>
      </c>
      <c r="B182" s="53"/>
      <c r="C182" s="53"/>
      <c r="D182" s="53"/>
      <c r="E182" s="53">
        <v>2000</v>
      </c>
      <c r="F182" s="53"/>
      <c r="G182" s="53">
        <v>2000</v>
      </c>
      <c r="H182" s="53"/>
      <c r="I182" s="53"/>
      <c r="J182" s="53"/>
      <c r="K182" s="53"/>
      <c r="L182" s="53"/>
      <c r="M182" s="55"/>
      <c r="N182" s="53">
        <v>4200</v>
      </c>
      <c r="O182" s="53"/>
      <c r="P182" s="53"/>
      <c r="Q182" s="53">
        <v>3000</v>
      </c>
      <c r="R182" s="53"/>
      <c r="S182" s="55"/>
      <c r="T182" s="53">
        <v>2000</v>
      </c>
      <c r="U182" s="53"/>
      <c r="V182" s="53"/>
      <c r="W182" s="52">
        <f t="shared" si="14"/>
        <v>13200</v>
      </c>
      <c r="X182" s="52">
        <v>11500</v>
      </c>
      <c r="Y182" s="53">
        <v>1700</v>
      </c>
      <c r="Z182" s="53"/>
      <c r="AA182" s="53"/>
      <c r="AB182" s="53"/>
      <c r="AC182" s="53"/>
      <c r="AD182" s="53">
        <f t="shared" si="15"/>
        <v>13200</v>
      </c>
      <c r="AE182" s="119">
        <f t="shared" si="16"/>
        <v>0</v>
      </c>
    </row>
    <row r="183" spans="1:31" ht="20.100000000000001" customHeight="1" x14ac:dyDescent="0.2">
      <c r="A183" s="79">
        <v>45040</v>
      </c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>
        <v>2600</v>
      </c>
      <c r="T183" s="53"/>
      <c r="U183" s="53"/>
      <c r="V183" s="53"/>
      <c r="W183" s="52">
        <v>2600</v>
      </c>
      <c r="X183" s="52">
        <v>1300</v>
      </c>
      <c r="Y183" s="53">
        <v>1300</v>
      </c>
      <c r="Z183" s="53"/>
      <c r="AA183" s="53"/>
      <c r="AB183" s="53"/>
      <c r="AC183" s="53"/>
      <c r="AD183" s="53">
        <f t="shared" si="15"/>
        <v>2600</v>
      </c>
      <c r="AE183" s="119">
        <f t="shared" si="16"/>
        <v>0</v>
      </c>
    </row>
    <row r="184" spans="1:31" ht="20.100000000000001" customHeight="1" x14ac:dyDescent="0.2">
      <c r="A184" s="79">
        <v>45041</v>
      </c>
      <c r="B184" s="53"/>
      <c r="C184" s="53"/>
      <c r="D184" s="53"/>
      <c r="E184" s="53"/>
      <c r="F184" s="53"/>
      <c r="G184" s="53"/>
      <c r="H184" s="53"/>
      <c r="I184" s="53"/>
      <c r="J184" s="53"/>
      <c r="K184" s="100">
        <v>600</v>
      </c>
      <c r="L184" s="53"/>
      <c r="M184" s="53"/>
      <c r="N184" s="53"/>
      <c r="O184" s="100">
        <v>1000</v>
      </c>
      <c r="P184" s="53"/>
      <c r="Q184" s="53"/>
      <c r="R184" s="100"/>
      <c r="S184" s="100">
        <v>2600</v>
      </c>
      <c r="T184" s="53"/>
      <c r="U184" s="53"/>
      <c r="V184" s="53"/>
      <c r="W184" s="52">
        <f t="shared" ref="W184:W190" si="17">SUM(B184:V184)</f>
        <v>4200</v>
      </c>
      <c r="X184" s="52">
        <v>2900</v>
      </c>
      <c r="Y184" s="53">
        <v>700</v>
      </c>
      <c r="Z184" s="53"/>
      <c r="AA184" s="53">
        <v>600</v>
      </c>
      <c r="AB184" s="53"/>
      <c r="AC184" s="53"/>
      <c r="AD184" s="53">
        <f t="shared" si="15"/>
        <v>4200</v>
      </c>
      <c r="AE184" s="119">
        <f t="shared" si="16"/>
        <v>0</v>
      </c>
    </row>
    <row r="185" spans="1:31" ht="20.100000000000001" customHeight="1" x14ac:dyDescent="0.2">
      <c r="A185" s="79">
        <v>45042</v>
      </c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104">
        <v>1300</v>
      </c>
      <c r="Q185" s="53"/>
      <c r="R185" s="100"/>
      <c r="S185" s="100"/>
      <c r="T185" s="100">
        <v>5200</v>
      </c>
      <c r="U185" s="53"/>
      <c r="V185" s="53"/>
      <c r="W185" s="52">
        <f t="shared" si="17"/>
        <v>6500</v>
      </c>
      <c r="X185" s="52">
        <v>5700</v>
      </c>
      <c r="Y185" s="53">
        <v>800</v>
      </c>
      <c r="Z185" s="53"/>
      <c r="AA185" s="53"/>
      <c r="AB185" s="53"/>
      <c r="AC185" s="53"/>
      <c r="AD185" s="53">
        <f t="shared" si="15"/>
        <v>6500</v>
      </c>
      <c r="AE185" s="119">
        <f t="shared" si="16"/>
        <v>0</v>
      </c>
    </row>
    <row r="186" spans="1:31" ht="20.100000000000001" customHeight="1" x14ac:dyDescent="0.2">
      <c r="A186" s="79">
        <v>45043</v>
      </c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100">
        <v>1000</v>
      </c>
      <c r="P186" s="53"/>
      <c r="Q186" s="53"/>
      <c r="R186" s="104"/>
      <c r="S186" s="104">
        <v>2600</v>
      </c>
      <c r="T186" s="53"/>
      <c r="U186" s="53"/>
      <c r="V186" s="53"/>
      <c r="W186" s="53">
        <f t="shared" si="17"/>
        <v>3600</v>
      </c>
      <c r="X186" s="52">
        <v>2490</v>
      </c>
      <c r="Y186" s="53">
        <v>1110</v>
      </c>
      <c r="Z186" s="53"/>
      <c r="AA186" s="53"/>
      <c r="AB186" s="53"/>
      <c r="AC186" s="53"/>
      <c r="AD186" s="53">
        <f t="shared" si="15"/>
        <v>3600</v>
      </c>
      <c r="AE186" s="119">
        <f t="shared" si="16"/>
        <v>0</v>
      </c>
    </row>
    <row r="187" spans="1:31" ht="20.100000000000001" customHeight="1" x14ac:dyDescent="0.2">
      <c r="A187" s="79">
        <v>45044</v>
      </c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104">
        <v>1500</v>
      </c>
      <c r="P187" s="100"/>
      <c r="Q187" s="100">
        <v>3000</v>
      </c>
      <c r="R187" s="104"/>
      <c r="S187" s="104">
        <v>3200</v>
      </c>
      <c r="T187" s="53"/>
      <c r="U187" s="53"/>
      <c r="V187" s="53"/>
      <c r="W187" s="53">
        <f t="shared" si="17"/>
        <v>7700</v>
      </c>
      <c r="X187" s="52">
        <v>1500</v>
      </c>
      <c r="Y187" s="53">
        <v>3000</v>
      </c>
      <c r="Z187" s="53"/>
      <c r="AA187" s="53">
        <v>3200</v>
      </c>
      <c r="AB187" s="53"/>
      <c r="AC187" s="53"/>
      <c r="AD187" s="53">
        <f t="shared" si="15"/>
        <v>7700</v>
      </c>
      <c r="AE187" s="119">
        <f t="shared" si="16"/>
        <v>0</v>
      </c>
    </row>
    <row r="188" spans="1:31" ht="20.100000000000001" customHeight="1" x14ac:dyDescent="0.2">
      <c r="A188" s="79">
        <v>45045</v>
      </c>
      <c r="B188" s="53"/>
      <c r="C188" s="53"/>
      <c r="D188" s="104">
        <v>1000</v>
      </c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104">
        <v>2900</v>
      </c>
      <c r="Q188" s="104"/>
      <c r="R188" s="100"/>
      <c r="S188" s="100"/>
      <c r="T188" s="100">
        <v>4500</v>
      </c>
      <c r="U188" s="104"/>
      <c r="V188" s="104">
        <v>3300</v>
      </c>
      <c r="W188" s="53">
        <f t="shared" si="17"/>
        <v>11700</v>
      </c>
      <c r="X188" s="52">
        <v>7300</v>
      </c>
      <c r="Y188" s="53">
        <v>4400</v>
      </c>
      <c r="Z188" s="53"/>
      <c r="AA188" s="53"/>
      <c r="AB188" s="53"/>
      <c r="AC188" s="53"/>
      <c r="AD188" s="53">
        <f t="shared" si="15"/>
        <v>11700</v>
      </c>
      <c r="AE188" s="119">
        <f t="shared" si="16"/>
        <v>0</v>
      </c>
    </row>
    <row r="189" spans="1:31" ht="20.100000000000001" customHeight="1" x14ac:dyDescent="0.2">
      <c r="A189" s="79">
        <v>45046</v>
      </c>
      <c r="B189" s="53"/>
      <c r="C189" s="100"/>
      <c r="D189" s="100">
        <v>2000</v>
      </c>
      <c r="E189" s="104"/>
      <c r="F189" s="104">
        <v>2000</v>
      </c>
      <c r="G189" s="53"/>
      <c r="H189" s="53"/>
      <c r="I189" s="53"/>
      <c r="J189" s="104"/>
      <c r="K189" s="104"/>
      <c r="L189" s="104"/>
      <c r="M189" s="104">
        <v>4000</v>
      </c>
      <c r="N189" s="53"/>
      <c r="O189" s="100"/>
      <c r="P189" s="100">
        <v>3000</v>
      </c>
      <c r="Q189" s="104"/>
      <c r="R189" s="104">
        <v>3000</v>
      </c>
      <c r="S189" s="100"/>
      <c r="T189" s="100"/>
      <c r="U189" s="100">
        <v>4500</v>
      </c>
      <c r="V189" s="53"/>
      <c r="W189" s="53">
        <f t="shared" si="17"/>
        <v>18500</v>
      </c>
      <c r="X189" s="52">
        <v>6500</v>
      </c>
      <c r="Y189" s="53">
        <v>12000</v>
      </c>
      <c r="Z189" s="53"/>
      <c r="AA189" s="53"/>
      <c r="AB189" s="53"/>
      <c r="AC189" s="53"/>
      <c r="AD189" s="53">
        <f t="shared" si="15"/>
        <v>18500</v>
      </c>
      <c r="AE189" s="119">
        <f t="shared" si="16"/>
        <v>0</v>
      </c>
    </row>
    <row r="190" spans="1:31" ht="20.100000000000001" customHeight="1" x14ac:dyDescent="0.2">
      <c r="A190" s="79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>
        <f t="shared" si="17"/>
        <v>0</v>
      </c>
      <c r="X190" s="52"/>
      <c r="Y190" s="53"/>
      <c r="Z190" s="53"/>
      <c r="AA190" s="53"/>
      <c r="AB190" s="53"/>
      <c r="AC190" s="53"/>
      <c r="AD190" s="53">
        <f t="shared" si="15"/>
        <v>0</v>
      </c>
      <c r="AE190" s="119">
        <f t="shared" si="16"/>
        <v>0</v>
      </c>
    </row>
    <row r="191" spans="1:31" ht="20.100000000000001" customHeight="1" x14ac:dyDescent="0.2">
      <c r="A191" s="79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183">
        <f t="shared" ref="W191:AE191" si="18">SUM(W160:W190)</f>
        <v>296800</v>
      </c>
      <c r="X191" s="55">
        <f t="shared" si="18"/>
        <v>155840</v>
      </c>
      <c r="Y191" s="55">
        <f t="shared" si="18"/>
        <v>108260</v>
      </c>
      <c r="Z191" s="55">
        <f t="shared" si="18"/>
        <v>56250</v>
      </c>
      <c r="AA191" s="55">
        <f t="shared" si="18"/>
        <v>32700</v>
      </c>
      <c r="AB191" s="55">
        <f t="shared" si="18"/>
        <v>0</v>
      </c>
      <c r="AC191" s="55">
        <f t="shared" si="18"/>
        <v>0</v>
      </c>
      <c r="AD191" s="55">
        <f t="shared" si="18"/>
        <v>240550</v>
      </c>
      <c r="AE191" s="55">
        <f t="shared" si="18"/>
        <v>56250</v>
      </c>
    </row>
    <row r="194" spans="1:31" ht="20.100000000000001" customHeight="1" thickBot="1" x14ac:dyDescent="0.25"/>
    <row r="195" spans="1:31" s="99" customFormat="1" ht="62.25" thickBot="1" x14ac:dyDescent="0.25">
      <c r="A195" s="294" t="s">
        <v>53</v>
      </c>
      <c r="B195" s="295"/>
      <c r="C195" s="295"/>
      <c r="D195" s="295"/>
      <c r="E195" s="295"/>
      <c r="F195" s="295"/>
      <c r="G195" s="295"/>
      <c r="H195" s="295"/>
      <c r="I195" s="295"/>
      <c r="J195" s="295"/>
      <c r="K195" s="295"/>
      <c r="L195" s="295"/>
      <c r="M195" s="295"/>
      <c r="N195" s="295"/>
      <c r="O195" s="295"/>
      <c r="P195" s="295"/>
      <c r="Q195" s="295"/>
      <c r="R195" s="295"/>
      <c r="S195" s="295"/>
      <c r="T195" s="295"/>
      <c r="U195" s="295"/>
      <c r="V195" s="295"/>
      <c r="W195" s="295"/>
      <c r="X195" s="295"/>
      <c r="Y195" s="295"/>
      <c r="Z195" s="295"/>
      <c r="AA195" s="295"/>
      <c r="AB195" s="295"/>
      <c r="AC195" s="295"/>
      <c r="AD195" s="295"/>
      <c r="AE195" s="296"/>
    </row>
    <row r="196" spans="1:31" ht="20.100000000000001" customHeight="1" x14ac:dyDescent="0.2">
      <c r="A196" s="116" t="s">
        <v>0</v>
      </c>
      <c r="B196" s="64" t="s">
        <v>1</v>
      </c>
      <c r="C196" s="64" t="s">
        <v>2</v>
      </c>
      <c r="D196" s="64" t="s">
        <v>3</v>
      </c>
      <c r="E196" s="64" t="s">
        <v>4</v>
      </c>
      <c r="F196" s="64" t="s">
        <v>5</v>
      </c>
      <c r="G196" s="64" t="s">
        <v>6</v>
      </c>
      <c r="H196" s="64" t="s">
        <v>7</v>
      </c>
      <c r="I196" s="64" t="s">
        <v>8</v>
      </c>
      <c r="J196" s="64" t="s">
        <v>9</v>
      </c>
      <c r="K196" s="64" t="s">
        <v>10</v>
      </c>
      <c r="L196" s="64" t="s">
        <v>11</v>
      </c>
      <c r="M196" s="64" t="s">
        <v>12</v>
      </c>
      <c r="N196" s="64" t="s">
        <v>1</v>
      </c>
      <c r="O196" s="64" t="s">
        <v>2</v>
      </c>
      <c r="P196" s="64" t="s">
        <v>3</v>
      </c>
      <c r="Q196" s="64" t="s">
        <v>4</v>
      </c>
      <c r="R196" s="64" t="s">
        <v>5</v>
      </c>
      <c r="S196" s="64" t="s">
        <v>6</v>
      </c>
      <c r="T196" s="64" t="s">
        <v>7</v>
      </c>
      <c r="U196" s="64" t="s">
        <v>8</v>
      </c>
      <c r="V196" s="64" t="s">
        <v>13</v>
      </c>
      <c r="W196" s="115" t="s">
        <v>45</v>
      </c>
      <c r="X196" s="64" t="s">
        <v>15</v>
      </c>
      <c r="Y196" s="64" t="s">
        <v>16</v>
      </c>
      <c r="Z196" s="64" t="s">
        <v>46</v>
      </c>
      <c r="AA196" s="64" t="s">
        <v>18</v>
      </c>
      <c r="AB196" s="64" t="s">
        <v>47</v>
      </c>
      <c r="AC196" s="64" t="s">
        <v>19</v>
      </c>
      <c r="AD196" s="64" t="s">
        <v>14</v>
      </c>
      <c r="AE196" s="117"/>
    </row>
    <row r="197" spans="1:31" ht="20.100000000000001" customHeight="1" x14ac:dyDescent="0.2">
      <c r="A197" s="61">
        <v>45047</v>
      </c>
      <c r="B197" s="53"/>
      <c r="C197" s="104"/>
      <c r="D197" s="104">
        <v>1000</v>
      </c>
      <c r="E197" s="100">
        <v>700</v>
      </c>
      <c r="F197" s="53"/>
      <c r="G197" s="53"/>
      <c r="H197" s="100"/>
      <c r="I197" s="100">
        <v>1200</v>
      </c>
      <c r="J197" s="104"/>
      <c r="K197" s="104">
        <v>1000</v>
      </c>
      <c r="L197" s="100"/>
      <c r="M197" s="100"/>
      <c r="N197" s="100"/>
      <c r="O197" s="100">
        <v>4000</v>
      </c>
      <c r="P197" s="136"/>
      <c r="Q197" s="160">
        <v>2600</v>
      </c>
      <c r="R197" s="100"/>
      <c r="S197" s="100">
        <v>2600</v>
      </c>
      <c r="T197" s="53"/>
      <c r="U197" s="53"/>
      <c r="V197" s="53"/>
      <c r="W197" s="52">
        <f t="shared" ref="W197:W227" si="19">SUM(B197:V197)</f>
        <v>13100</v>
      </c>
      <c r="X197" s="52">
        <v>5700</v>
      </c>
      <c r="Y197" s="53">
        <v>7400</v>
      </c>
      <c r="Z197" s="53"/>
      <c r="AA197" s="53"/>
      <c r="AB197" s="53"/>
      <c r="AC197" s="53"/>
      <c r="AD197" s="53">
        <f t="shared" ref="AD197:AD227" si="20">X197+Y197-Z197+AA197-AB197-AC197</f>
        <v>13100</v>
      </c>
      <c r="AE197" s="119">
        <f t="shared" ref="AE197:AE227" si="21">W197-AD197</f>
        <v>0</v>
      </c>
    </row>
    <row r="198" spans="1:31" ht="20.100000000000001" customHeight="1" x14ac:dyDescent="0.2">
      <c r="A198" s="61">
        <v>45048</v>
      </c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104">
        <v>1000</v>
      </c>
      <c r="P198" s="53"/>
      <c r="Q198" s="53"/>
      <c r="R198" s="53"/>
      <c r="S198" s="53"/>
      <c r="T198" s="53"/>
      <c r="U198" s="53"/>
      <c r="V198" s="53"/>
      <c r="W198" s="52">
        <f t="shared" si="19"/>
        <v>1000</v>
      </c>
      <c r="X198" s="52"/>
      <c r="Y198" s="53">
        <v>1000</v>
      </c>
      <c r="Z198" s="53"/>
      <c r="AA198" s="53"/>
      <c r="AB198" s="53"/>
      <c r="AC198" s="53"/>
      <c r="AD198" s="53">
        <f t="shared" si="20"/>
        <v>1000</v>
      </c>
      <c r="AE198" s="119">
        <f t="shared" si="21"/>
        <v>0</v>
      </c>
    </row>
    <row r="199" spans="1:31" ht="20.100000000000001" customHeight="1" x14ac:dyDescent="0.2">
      <c r="A199" s="61">
        <v>45049</v>
      </c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104"/>
      <c r="R199" s="104">
        <v>2600</v>
      </c>
      <c r="S199" s="53"/>
      <c r="T199" s="53"/>
      <c r="U199" s="53"/>
      <c r="V199" s="53"/>
      <c r="W199" s="52">
        <f t="shared" si="19"/>
        <v>2600</v>
      </c>
      <c r="X199" s="52">
        <v>500</v>
      </c>
      <c r="Y199" s="53">
        <v>2100</v>
      </c>
      <c r="Z199" s="53"/>
      <c r="AA199" s="53"/>
      <c r="AB199" s="53"/>
      <c r="AC199" s="53"/>
      <c r="AD199" s="53">
        <f t="shared" si="20"/>
        <v>2600</v>
      </c>
      <c r="AE199" s="119">
        <f t="shared" si="21"/>
        <v>0</v>
      </c>
    </row>
    <row r="200" spans="1:31" ht="20.100000000000001" customHeight="1" x14ac:dyDescent="0.2">
      <c r="A200" s="61">
        <v>45050</v>
      </c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104">
        <v>1000</v>
      </c>
      <c r="P200" s="100"/>
      <c r="Q200" s="100"/>
      <c r="R200" s="100">
        <v>3900</v>
      </c>
      <c r="S200" s="104"/>
      <c r="T200" s="104">
        <v>2600</v>
      </c>
      <c r="U200" s="53"/>
      <c r="V200" s="53"/>
      <c r="W200" s="52">
        <f t="shared" si="19"/>
        <v>7500</v>
      </c>
      <c r="X200" s="52">
        <v>3100</v>
      </c>
      <c r="Y200" s="53">
        <v>4400</v>
      </c>
      <c r="Z200" s="53"/>
      <c r="AA200" s="53"/>
      <c r="AB200" s="53"/>
      <c r="AC200" s="53"/>
      <c r="AD200" s="53">
        <f t="shared" si="20"/>
        <v>7500</v>
      </c>
      <c r="AE200" s="119">
        <f t="shared" si="21"/>
        <v>0</v>
      </c>
    </row>
    <row r="201" spans="1:31" ht="19.5" customHeight="1" x14ac:dyDescent="0.2">
      <c r="A201" s="61">
        <v>45051</v>
      </c>
      <c r="B201" s="104"/>
      <c r="C201" s="104">
        <v>1600</v>
      </c>
      <c r="D201" s="100"/>
      <c r="E201" s="100">
        <v>1400</v>
      </c>
      <c r="F201" s="104"/>
      <c r="G201" s="104">
        <v>1600</v>
      </c>
      <c r="H201" s="53"/>
      <c r="I201" s="53"/>
      <c r="J201" s="53"/>
      <c r="K201" s="100"/>
      <c r="L201" s="100">
        <v>1500</v>
      </c>
      <c r="M201" s="53"/>
      <c r="N201" s="53"/>
      <c r="O201" s="53"/>
      <c r="P201" s="53"/>
      <c r="Q201" s="104">
        <v>1600</v>
      </c>
      <c r="R201" s="100"/>
      <c r="S201" s="100">
        <v>3000</v>
      </c>
      <c r="T201" s="104"/>
      <c r="U201" s="104">
        <v>3000</v>
      </c>
      <c r="V201" s="61"/>
      <c r="W201" s="52">
        <f t="shared" si="19"/>
        <v>13700</v>
      </c>
      <c r="X201" s="52">
        <v>6900</v>
      </c>
      <c r="Y201" s="53">
        <v>500</v>
      </c>
      <c r="Z201" s="53"/>
      <c r="AA201" s="53">
        <v>6300</v>
      </c>
      <c r="AB201" s="53"/>
      <c r="AC201" s="53"/>
      <c r="AD201" s="53">
        <f t="shared" si="20"/>
        <v>13700</v>
      </c>
      <c r="AE201" s="119">
        <f t="shared" si="21"/>
        <v>0</v>
      </c>
    </row>
    <row r="202" spans="1:31" ht="20.100000000000001" customHeight="1" x14ac:dyDescent="0.2">
      <c r="A202" s="61">
        <v>45052</v>
      </c>
      <c r="B202" s="53"/>
      <c r="C202" s="53"/>
      <c r="D202" s="104"/>
      <c r="E202" s="104">
        <v>2000</v>
      </c>
      <c r="F202" s="53"/>
      <c r="G202" s="53"/>
      <c r="H202" s="53"/>
      <c r="I202" s="53"/>
      <c r="J202" s="53"/>
      <c r="K202" s="53"/>
      <c r="L202" s="53"/>
      <c r="M202" s="53"/>
      <c r="N202" s="53"/>
      <c r="O202" s="104"/>
      <c r="P202" s="104">
        <v>3200</v>
      </c>
      <c r="Q202" s="53"/>
      <c r="R202" s="104"/>
      <c r="S202" s="104"/>
      <c r="T202" s="104">
        <v>4500</v>
      </c>
      <c r="U202" s="100"/>
      <c r="V202" s="162">
        <v>4500</v>
      </c>
      <c r="W202" s="52">
        <f t="shared" si="19"/>
        <v>14200</v>
      </c>
      <c r="X202" s="52">
        <v>11000</v>
      </c>
      <c r="Y202" s="53"/>
      <c r="Z202" s="53"/>
      <c r="AA202" s="53">
        <v>3200</v>
      </c>
      <c r="AB202" s="53"/>
      <c r="AC202" s="53"/>
      <c r="AD202" s="53">
        <f t="shared" si="20"/>
        <v>14200</v>
      </c>
      <c r="AE202" s="119">
        <f t="shared" si="21"/>
        <v>0</v>
      </c>
    </row>
    <row r="203" spans="1:31" ht="20.100000000000001" customHeight="1" x14ac:dyDescent="0.2">
      <c r="A203" s="61">
        <v>45053</v>
      </c>
      <c r="B203" s="53"/>
      <c r="C203" s="100"/>
      <c r="D203" s="100">
        <v>2000</v>
      </c>
      <c r="E203" s="104"/>
      <c r="F203" s="104">
        <v>2000</v>
      </c>
      <c r="G203" s="100"/>
      <c r="H203" s="100">
        <v>2000</v>
      </c>
      <c r="I203" s="53"/>
      <c r="J203" s="53"/>
      <c r="K203" s="100"/>
      <c r="L203" s="100"/>
      <c r="M203" s="100">
        <v>3000</v>
      </c>
      <c r="N203" s="104"/>
      <c r="O203" s="104">
        <v>3000</v>
      </c>
      <c r="P203" s="100"/>
      <c r="Q203" s="100">
        <v>3000</v>
      </c>
      <c r="R203" s="53"/>
      <c r="S203" s="53"/>
      <c r="T203" s="161"/>
      <c r="U203" s="53"/>
      <c r="V203" s="61"/>
      <c r="W203" s="52">
        <f t="shared" si="19"/>
        <v>15000</v>
      </c>
      <c r="X203" s="52">
        <v>11800</v>
      </c>
      <c r="Y203" s="53">
        <v>3200</v>
      </c>
      <c r="Z203" s="53"/>
      <c r="AA203" s="53"/>
      <c r="AB203" s="53"/>
      <c r="AC203" s="53"/>
      <c r="AD203" s="53">
        <f t="shared" si="20"/>
        <v>15000</v>
      </c>
      <c r="AE203" s="119">
        <f t="shared" si="21"/>
        <v>0</v>
      </c>
    </row>
    <row r="204" spans="1:31" ht="20.100000000000001" customHeight="1" x14ac:dyDescent="0.2">
      <c r="A204" s="61">
        <v>45054</v>
      </c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100"/>
      <c r="S204" s="100">
        <v>2600</v>
      </c>
      <c r="T204" s="53"/>
      <c r="U204" s="53"/>
      <c r="V204" s="61"/>
      <c r="W204" s="52">
        <f t="shared" si="19"/>
        <v>2600</v>
      </c>
      <c r="X204" s="52">
        <v>2600</v>
      </c>
      <c r="Y204" s="53"/>
      <c r="Z204" s="53"/>
      <c r="AA204" s="53"/>
      <c r="AB204" s="53"/>
      <c r="AC204" s="53"/>
      <c r="AD204" s="53">
        <f t="shared" si="20"/>
        <v>2600</v>
      </c>
      <c r="AE204" s="119">
        <f t="shared" si="21"/>
        <v>0</v>
      </c>
    </row>
    <row r="205" spans="1:31" ht="19.5" customHeight="1" x14ac:dyDescent="0.2">
      <c r="A205" s="61">
        <v>45055</v>
      </c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100"/>
      <c r="N205" s="100">
        <v>2100</v>
      </c>
      <c r="O205" s="104">
        <v>1000</v>
      </c>
      <c r="P205" s="53"/>
      <c r="Q205" s="104"/>
      <c r="R205" s="104">
        <v>2600</v>
      </c>
      <c r="S205" s="53"/>
      <c r="T205" s="53"/>
      <c r="U205" s="53"/>
      <c r="V205" s="53"/>
      <c r="W205" s="52">
        <f t="shared" si="19"/>
        <v>5700</v>
      </c>
      <c r="X205" s="52">
        <v>500</v>
      </c>
      <c r="Y205" s="53">
        <v>5200</v>
      </c>
      <c r="Z205" s="53"/>
      <c r="AA205" s="53"/>
      <c r="AB205" s="53"/>
      <c r="AC205" s="53"/>
      <c r="AD205" s="53">
        <f t="shared" si="20"/>
        <v>5700</v>
      </c>
      <c r="AE205" s="119">
        <f t="shared" si="21"/>
        <v>0</v>
      </c>
    </row>
    <row r="206" spans="1:31" ht="19.5" customHeight="1" x14ac:dyDescent="0.2">
      <c r="A206" s="61">
        <v>45056</v>
      </c>
      <c r="B206" s="53"/>
      <c r="C206" s="53"/>
      <c r="D206" s="53"/>
      <c r="E206" s="53"/>
      <c r="F206" s="53"/>
      <c r="G206" s="104"/>
      <c r="H206" s="104">
        <v>1400</v>
      </c>
      <c r="I206" s="53"/>
      <c r="J206" s="53"/>
      <c r="K206" s="53"/>
      <c r="L206" s="53"/>
      <c r="M206" s="53"/>
      <c r="N206" s="53"/>
      <c r="O206" s="53"/>
      <c r="P206" s="53"/>
      <c r="Q206" s="53"/>
      <c r="R206" s="136"/>
      <c r="S206" s="104">
        <v>2600</v>
      </c>
      <c r="T206" s="53"/>
      <c r="U206" s="53"/>
      <c r="V206" s="53"/>
      <c r="W206" s="52">
        <f t="shared" si="19"/>
        <v>4000</v>
      </c>
      <c r="X206" s="52">
        <v>2000</v>
      </c>
      <c r="Y206" s="53">
        <v>2000</v>
      </c>
      <c r="Z206" s="53"/>
      <c r="AA206" s="53"/>
      <c r="AB206" s="53"/>
      <c r="AC206" s="53"/>
      <c r="AD206" s="53">
        <f t="shared" si="20"/>
        <v>4000</v>
      </c>
      <c r="AE206" s="119">
        <f t="shared" si="21"/>
        <v>0</v>
      </c>
    </row>
    <row r="207" spans="1:31" ht="19.5" customHeight="1" x14ac:dyDescent="0.2">
      <c r="A207" s="61">
        <v>45057</v>
      </c>
      <c r="B207" s="53"/>
      <c r="C207" s="104"/>
      <c r="D207" s="104">
        <v>1400</v>
      </c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104">
        <v>1000</v>
      </c>
      <c r="P207" s="100"/>
      <c r="Q207" s="100">
        <v>2600</v>
      </c>
      <c r="R207" s="104"/>
      <c r="S207" s="104">
        <v>2600</v>
      </c>
      <c r="T207" s="53"/>
      <c r="U207" s="53"/>
      <c r="V207" s="53"/>
      <c r="W207" s="52">
        <f t="shared" si="19"/>
        <v>7600</v>
      </c>
      <c r="X207" s="52">
        <v>4400</v>
      </c>
      <c r="Y207" s="53">
        <v>3900</v>
      </c>
      <c r="Z207" s="53"/>
      <c r="AA207" s="53"/>
      <c r="AB207" s="53"/>
      <c r="AC207" s="53"/>
      <c r="AD207" s="53">
        <f t="shared" si="20"/>
        <v>8300</v>
      </c>
      <c r="AE207" s="119">
        <f t="shared" si="21"/>
        <v>-700</v>
      </c>
    </row>
    <row r="208" spans="1:31" ht="19.5" customHeight="1" x14ac:dyDescent="0.2">
      <c r="A208" s="61">
        <v>45058</v>
      </c>
      <c r="B208" s="100"/>
      <c r="C208" s="100">
        <v>1600</v>
      </c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100"/>
      <c r="P208" s="100">
        <v>2800</v>
      </c>
      <c r="Q208" s="104"/>
      <c r="R208" s="104"/>
      <c r="S208" s="104"/>
      <c r="T208" s="104">
        <v>6000</v>
      </c>
      <c r="U208" s="53"/>
      <c r="V208" s="53"/>
      <c r="W208" s="52">
        <f t="shared" si="19"/>
        <v>10400</v>
      </c>
      <c r="X208" s="52">
        <v>8800</v>
      </c>
      <c r="Y208" s="53"/>
      <c r="Z208" s="53"/>
      <c r="AA208" s="53">
        <v>1600</v>
      </c>
      <c r="AB208" s="53"/>
      <c r="AC208" s="53"/>
      <c r="AD208" s="53">
        <f t="shared" si="20"/>
        <v>10400</v>
      </c>
      <c r="AE208" s="119">
        <f t="shared" si="21"/>
        <v>0</v>
      </c>
    </row>
    <row r="209" spans="1:31" ht="19.5" customHeight="1" x14ac:dyDescent="0.2">
      <c r="A209" s="61">
        <v>45059</v>
      </c>
      <c r="B209" s="53"/>
      <c r="C209" s="104"/>
      <c r="D209" s="164">
        <v>2200</v>
      </c>
      <c r="E209" s="53"/>
      <c r="F209" s="53"/>
      <c r="G209" s="53"/>
      <c r="H209" s="53"/>
      <c r="I209" s="53"/>
      <c r="J209" s="53"/>
      <c r="K209" s="53"/>
      <c r="L209" s="104"/>
      <c r="M209" s="104"/>
      <c r="N209" s="104">
        <v>3500</v>
      </c>
      <c r="O209" s="53"/>
      <c r="P209" s="166"/>
      <c r="Q209" s="104">
        <v>2900</v>
      </c>
      <c r="R209" s="100"/>
      <c r="S209" s="100"/>
      <c r="T209" s="100">
        <v>4500</v>
      </c>
      <c r="U209" s="53"/>
      <c r="V209" s="53">
        <v>3300</v>
      </c>
      <c r="W209" s="52">
        <f t="shared" si="19"/>
        <v>16400</v>
      </c>
      <c r="X209" s="52">
        <v>7400</v>
      </c>
      <c r="Y209" s="53">
        <v>6600</v>
      </c>
      <c r="Z209" s="53"/>
      <c r="AA209" s="53">
        <v>2200</v>
      </c>
      <c r="AB209" s="53"/>
      <c r="AC209" s="53"/>
      <c r="AD209" s="53">
        <f t="shared" si="20"/>
        <v>16200</v>
      </c>
      <c r="AE209" s="119">
        <f t="shared" si="21"/>
        <v>200</v>
      </c>
    </row>
    <row r="210" spans="1:31" ht="20.100000000000001" customHeight="1" x14ac:dyDescent="0.2">
      <c r="A210" s="61">
        <v>45060</v>
      </c>
      <c r="B210" s="53"/>
      <c r="C210" s="100"/>
      <c r="D210" s="100">
        <v>2000</v>
      </c>
      <c r="E210" s="165"/>
      <c r="F210" s="165"/>
      <c r="G210" s="165">
        <v>3000</v>
      </c>
      <c r="H210" s="53"/>
      <c r="I210" s="53"/>
      <c r="J210" s="53"/>
      <c r="K210" s="165"/>
      <c r="L210" s="165"/>
      <c r="M210" s="165">
        <v>3000</v>
      </c>
      <c r="N210" s="53"/>
      <c r="O210" s="53"/>
      <c r="P210" s="137"/>
      <c r="Q210" s="100"/>
      <c r="R210" s="100">
        <v>3200</v>
      </c>
      <c r="S210" s="53"/>
      <c r="T210" s="53"/>
      <c r="U210" s="53"/>
      <c r="V210" s="53"/>
      <c r="W210" s="52">
        <f t="shared" si="19"/>
        <v>11200</v>
      </c>
      <c r="X210" s="52">
        <v>3900</v>
      </c>
      <c r="Y210" s="53">
        <v>7300</v>
      </c>
      <c r="Z210" s="53"/>
      <c r="AA210" s="53"/>
      <c r="AB210" s="53"/>
      <c r="AC210" s="53"/>
      <c r="AD210" s="53">
        <f t="shared" si="20"/>
        <v>11200</v>
      </c>
      <c r="AE210" s="119">
        <f t="shared" si="21"/>
        <v>0</v>
      </c>
    </row>
    <row r="211" spans="1:31" ht="20.100000000000001" customHeight="1" x14ac:dyDescent="0.2">
      <c r="A211" s="61">
        <v>45061</v>
      </c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104"/>
      <c r="P211" s="104">
        <v>2600</v>
      </c>
      <c r="Q211" s="100"/>
      <c r="R211" s="100">
        <v>2600</v>
      </c>
      <c r="S211" s="53"/>
      <c r="T211" s="53"/>
      <c r="U211" s="53"/>
      <c r="V211" s="53"/>
      <c r="W211" s="52">
        <f t="shared" si="19"/>
        <v>5200</v>
      </c>
      <c r="X211" s="52">
        <v>4200</v>
      </c>
      <c r="Y211" s="53">
        <v>1500</v>
      </c>
      <c r="Z211" s="53"/>
      <c r="AA211" s="53"/>
      <c r="AB211" s="53"/>
      <c r="AC211" s="53"/>
      <c r="AD211" s="53">
        <f t="shared" si="20"/>
        <v>5700</v>
      </c>
      <c r="AE211" s="119">
        <f t="shared" si="21"/>
        <v>-500</v>
      </c>
    </row>
    <row r="212" spans="1:31" ht="20.100000000000001" customHeight="1" x14ac:dyDescent="0.2">
      <c r="A212" s="61">
        <v>45062</v>
      </c>
      <c r="B212" s="53"/>
      <c r="C212" s="100"/>
      <c r="D212" s="100">
        <v>2200</v>
      </c>
      <c r="E212" s="53"/>
      <c r="F212" s="53"/>
      <c r="G212" s="53"/>
      <c r="H212" s="53"/>
      <c r="I212" s="53"/>
      <c r="J212" s="53"/>
      <c r="K212" s="53"/>
      <c r="L212" s="53"/>
      <c r="M212" s="104"/>
      <c r="N212" s="104">
        <v>2200</v>
      </c>
      <c r="O212" s="100">
        <v>1000</v>
      </c>
      <c r="P212" s="104"/>
      <c r="Q212" s="104">
        <v>2600</v>
      </c>
      <c r="R212" s="53"/>
      <c r="S212" s="53"/>
      <c r="T212" s="53"/>
      <c r="U212" s="53"/>
      <c r="V212" s="53"/>
      <c r="W212" s="52">
        <f t="shared" si="19"/>
        <v>8000</v>
      </c>
      <c r="X212" s="52">
        <v>4200</v>
      </c>
      <c r="Y212" s="53">
        <v>3800</v>
      </c>
      <c r="Z212" s="53"/>
      <c r="AA212" s="53"/>
      <c r="AB212" s="53"/>
      <c r="AC212" s="53"/>
      <c r="AD212" s="53">
        <f t="shared" si="20"/>
        <v>8000</v>
      </c>
      <c r="AE212" s="119">
        <f t="shared" si="21"/>
        <v>0</v>
      </c>
    </row>
    <row r="213" spans="1:31" ht="20.100000000000001" customHeight="1" x14ac:dyDescent="0.2">
      <c r="A213" s="61">
        <v>45063</v>
      </c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104"/>
      <c r="M213" s="104">
        <v>1800</v>
      </c>
      <c r="N213" s="53"/>
      <c r="O213" s="137"/>
      <c r="P213" s="100">
        <v>2600</v>
      </c>
      <c r="Q213" s="104"/>
      <c r="R213" s="104">
        <v>2800</v>
      </c>
      <c r="S213" s="53"/>
      <c r="T213" s="53"/>
      <c r="U213" s="53"/>
      <c r="V213" s="53"/>
      <c r="W213" s="52">
        <f t="shared" si="19"/>
        <v>7200</v>
      </c>
      <c r="X213" s="52">
        <v>2600</v>
      </c>
      <c r="Y213" s="53"/>
      <c r="Z213" s="53"/>
      <c r="AA213" s="53">
        <v>4600</v>
      </c>
      <c r="AB213" s="53"/>
      <c r="AC213" s="53"/>
      <c r="AD213" s="53">
        <f t="shared" si="20"/>
        <v>7200</v>
      </c>
      <c r="AE213" s="119">
        <f t="shared" si="21"/>
        <v>0</v>
      </c>
    </row>
    <row r="214" spans="1:31" ht="20.100000000000001" customHeight="1" x14ac:dyDescent="0.2">
      <c r="A214" s="61">
        <v>45064</v>
      </c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104">
        <v>1000</v>
      </c>
      <c r="P214" s="137"/>
      <c r="Q214" s="100">
        <v>2600</v>
      </c>
      <c r="R214" s="104"/>
      <c r="S214" s="104"/>
      <c r="T214" s="104">
        <v>3900</v>
      </c>
      <c r="U214" s="53"/>
      <c r="V214" s="53"/>
      <c r="W214" s="52">
        <f t="shared" si="19"/>
        <v>7500</v>
      </c>
      <c r="X214" s="52">
        <v>7500</v>
      </c>
      <c r="Y214" s="53"/>
      <c r="Z214" s="53"/>
      <c r="AA214" s="53"/>
      <c r="AB214" s="53"/>
      <c r="AC214" s="53"/>
      <c r="AD214" s="53">
        <f t="shared" si="20"/>
        <v>7500</v>
      </c>
      <c r="AE214" s="119">
        <f t="shared" si="21"/>
        <v>0</v>
      </c>
    </row>
    <row r="215" spans="1:31" ht="20.100000000000001" customHeight="1" x14ac:dyDescent="0.2">
      <c r="A215" s="61">
        <v>45065</v>
      </c>
      <c r="B215" s="53"/>
      <c r="C215" s="53"/>
      <c r="D215" s="104"/>
      <c r="E215" s="104">
        <v>1600</v>
      </c>
      <c r="F215" s="53"/>
      <c r="G215" s="53"/>
      <c r="H215" s="53"/>
      <c r="I215" s="53"/>
      <c r="J215" s="53"/>
      <c r="K215" s="53"/>
      <c r="L215" s="100"/>
      <c r="M215" s="100">
        <v>2200</v>
      </c>
      <c r="N215" s="53"/>
      <c r="O215" s="166">
        <v>1400</v>
      </c>
      <c r="P215" s="100"/>
      <c r="Q215" s="100">
        <v>3000</v>
      </c>
      <c r="R215" s="104"/>
      <c r="S215" s="104">
        <v>3000</v>
      </c>
      <c r="T215" s="53"/>
      <c r="U215" s="53"/>
      <c r="V215" s="53"/>
      <c r="W215" s="52">
        <f t="shared" si="19"/>
        <v>11200</v>
      </c>
      <c r="X215" s="5">
        <v>9600</v>
      </c>
      <c r="Y215" s="53"/>
      <c r="Z215" s="53"/>
      <c r="AA215" s="53">
        <v>1600</v>
      </c>
      <c r="AB215" s="53"/>
      <c r="AC215" s="53"/>
      <c r="AD215" s="53">
        <f t="shared" si="20"/>
        <v>11200</v>
      </c>
      <c r="AE215" s="119">
        <f t="shared" si="21"/>
        <v>0</v>
      </c>
    </row>
    <row r="216" spans="1:31" ht="20.100000000000001" customHeight="1" x14ac:dyDescent="0.2">
      <c r="A216" s="61">
        <v>45066</v>
      </c>
      <c r="B216" s="53"/>
      <c r="C216" s="104"/>
      <c r="D216" s="104">
        <v>2000</v>
      </c>
      <c r="E216" s="53"/>
      <c r="F216" s="53"/>
      <c r="G216" s="53"/>
      <c r="H216" s="53"/>
      <c r="I216" s="53"/>
      <c r="J216" s="53"/>
      <c r="K216" s="53"/>
      <c r="L216" s="53"/>
      <c r="M216" s="100">
        <v>1000</v>
      </c>
      <c r="N216" s="104"/>
      <c r="O216" s="104">
        <v>3000</v>
      </c>
      <c r="P216" s="104"/>
      <c r="Q216" s="104">
        <v>3000</v>
      </c>
      <c r="R216" s="137"/>
      <c r="S216" s="100"/>
      <c r="T216" s="100">
        <v>4500</v>
      </c>
      <c r="U216" s="104"/>
      <c r="V216" s="104">
        <v>3800</v>
      </c>
      <c r="W216" s="52">
        <f t="shared" si="19"/>
        <v>17300</v>
      </c>
      <c r="X216" s="52">
        <v>8460</v>
      </c>
      <c r="Y216" s="53">
        <v>8840</v>
      </c>
      <c r="Z216" s="53"/>
      <c r="AA216" s="53"/>
      <c r="AB216" s="53"/>
      <c r="AC216" s="53"/>
      <c r="AD216" s="53">
        <f t="shared" si="20"/>
        <v>17300</v>
      </c>
      <c r="AE216" s="119">
        <f t="shared" si="21"/>
        <v>0</v>
      </c>
    </row>
    <row r="217" spans="1:31" ht="20.100000000000001" customHeight="1" x14ac:dyDescent="0.2">
      <c r="A217" s="61">
        <v>45067</v>
      </c>
      <c r="B217" s="53"/>
      <c r="C217" s="104"/>
      <c r="D217" s="104">
        <v>2000</v>
      </c>
      <c r="E217" s="100"/>
      <c r="F217" s="100">
        <v>3000</v>
      </c>
      <c r="G217" s="53"/>
      <c r="H217" s="53"/>
      <c r="I217" s="53"/>
      <c r="J217" s="53"/>
      <c r="K217" s="104"/>
      <c r="L217" s="104"/>
      <c r="M217" s="104">
        <v>3000</v>
      </c>
      <c r="N217" s="53"/>
      <c r="O217" s="53"/>
      <c r="P217" s="53"/>
      <c r="Q217" s="100"/>
      <c r="R217" s="100">
        <v>3200</v>
      </c>
      <c r="S217" s="53"/>
      <c r="T217" s="53"/>
      <c r="U217" s="53"/>
      <c r="V217" s="53"/>
      <c r="W217" s="52">
        <f t="shared" si="19"/>
        <v>11200</v>
      </c>
      <c r="X217" s="52">
        <v>5000</v>
      </c>
      <c r="Y217" s="53">
        <v>3000</v>
      </c>
      <c r="Z217" s="53"/>
      <c r="AA217" s="53">
        <v>3200</v>
      </c>
      <c r="AB217" s="53"/>
      <c r="AC217" s="53"/>
      <c r="AD217" s="53">
        <f t="shared" si="20"/>
        <v>11200</v>
      </c>
      <c r="AE217" s="119">
        <f t="shared" si="21"/>
        <v>0</v>
      </c>
    </row>
    <row r="218" spans="1:31" ht="20.100000000000001" customHeight="1" x14ac:dyDescent="0.2">
      <c r="A218" s="61">
        <v>45068</v>
      </c>
      <c r="B218" s="53"/>
      <c r="C218" s="53"/>
      <c r="D218" s="100">
        <v>1300</v>
      </c>
      <c r="E218" s="104"/>
      <c r="F218" s="104">
        <v>2500</v>
      </c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2">
        <f t="shared" si="19"/>
        <v>3800</v>
      </c>
      <c r="X218" s="52">
        <v>450</v>
      </c>
      <c r="Y218" s="53">
        <v>3350</v>
      </c>
      <c r="Z218" s="53">
        <v>37300</v>
      </c>
      <c r="AA218" s="53"/>
      <c r="AB218" s="53"/>
      <c r="AC218" s="53"/>
      <c r="AD218" s="53">
        <f t="shared" si="20"/>
        <v>-33500</v>
      </c>
      <c r="AE218" s="119">
        <f t="shared" si="21"/>
        <v>37300</v>
      </c>
    </row>
    <row r="219" spans="1:31" ht="20.100000000000001" customHeight="1" x14ac:dyDescent="0.2">
      <c r="A219" s="61">
        <v>45069</v>
      </c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104"/>
      <c r="M219" s="104">
        <v>1600</v>
      </c>
      <c r="N219" s="53"/>
      <c r="O219" s="104">
        <v>1000</v>
      </c>
      <c r="P219" s="100"/>
      <c r="Q219" s="100">
        <v>2600</v>
      </c>
      <c r="R219" s="104"/>
      <c r="S219" s="104">
        <v>2600</v>
      </c>
      <c r="T219" s="53"/>
      <c r="U219" s="53"/>
      <c r="V219" s="53"/>
      <c r="W219" s="52">
        <f t="shared" si="19"/>
        <v>7800</v>
      </c>
      <c r="X219" s="52">
        <v>5700</v>
      </c>
      <c r="Y219" s="53">
        <v>2100</v>
      </c>
      <c r="Z219" s="53"/>
      <c r="AA219" s="53"/>
      <c r="AB219" s="53"/>
      <c r="AC219" s="53"/>
      <c r="AD219" s="53">
        <f t="shared" si="20"/>
        <v>7800</v>
      </c>
      <c r="AE219" s="119">
        <f t="shared" si="21"/>
        <v>0</v>
      </c>
    </row>
    <row r="220" spans="1:31" ht="20.100000000000001" customHeight="1" x14ac:dyDescent="0.2">
      <c r="A220" s="61">
        <v>45070</v>
      </c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104"/>
      <c r="P220" s="104"/>
      <c r="Q220" s="104">
        <v>3900</v>
      </c>
      <c r="R220" s="100"/>
      <c r="S220" s="100">
        <v>2600</v>
      </c>
      <c r="T220" s="53"/>
      <c r="U220" s="53"/>
      <c r="V220" s="53"/>
      <c r="W220" s="52">
        <f t="shared" si="19"/>
        <v>6500</v>
      </c>
      <c r="X220" s="52">
        <v>2700</v>
      </c>
      <c r="Y220" s="53">
        <v>3900</v>
      </c>
      <c r="Z220" s="53"/>
      <c r="AA220" s="53"/>
      <c r="AB220" s="53"/>
      <c r="AC220" s="53"/>
      <c r="AD220" s="53">
        <f t="shared" si="20"/>
        <v>6600</v>
      </c>
      <c r="AE220" s="119">
        <f t="shared" si="21"/>
        <v>-100</v>
      </c>
    </row>
    <row r="221" spans="1:31" ht="20.100000000000001" customHeight="1" x14ac:dyDescent="0.2">
      <c r="A221" s="61">
        <v>45071</v>
      </c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104"/>
      <c r="M221" s="104">
        <v>1400</v>
      </c>
      <c r="N221" s="53"/>
      <c r="O221" s="100">
        <v>1000</v>
      </c>
      <c r="P221" s="104"/>
      <c r="Q221" s="104">
        <v>2600</v>
      </c>
      <c r="R221" s="100"/>
      <c r="S221" s="100"/>
      <c r="T221" s="100">
        <v>3900</v>
      </c>
      <c r="U221" s="53"/>
      <c r="V221" s="53"/>
      <c r="W221" s="52">
        <f t="shared" si="19"/>
        <v>8900</v>
      </c>
      <c r="X221" s="52">
        <v>2200</v>
      </c>
      <c r="Y221" s="53">
        <v>6700</v>
      </c>
      <c r="Z221" s="53">
        <v>6000</v>
      </c>
      <c r="AA221" s="53"/>
      <c r="AB221" s="53"/>
      <c r="AC221" s="53"/>
      <c r="AD221" s="53">
        <f t="shared" si="20"/>
        <v>2900</v>
      </c>
      <c r="AE221" s="119">
        <f t="shared" si="21"/>
        <v>6000</v>
      </c>
    </row>
    <row r="222" spans="1:31" ht="20.100000000000001" customHeight="1" x14ac:dyDescent="0.2">
      <c r="A222" s="61">
        <v>45072</v>
      </c>
      <c r="B222" s="53"/>
      <c r="C222" s="104">
        <v>1600</v>
      </c>
      <c r="D222" s="100"/>
      <c r="E222" s="100">
        <v>3000</v>
      </c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2">
        <f t="shared" si="19"/>
        <v>4600</v>
      </c>
      <c r="X222" s="52">
        <v>3000</v>
      </c>
      <c r="Y222" s="53"/>
      <c r="Z222" s="53"/>
      <c r="AA222" s="53">
        <v>1600</v>
      </c>
      <c r="AB222" s="53"/>
      <c r="AC222" s="53"/>
      <c r="AD222" s="53">
        <f t="shared" si="20"/>
        <v>4600</v>
      </c>
      <c r="AE222" s="119">
        <f t="shared" si="21"/>
        <v>0</v>
      </c>
    </row>
    <row r="223" spans="1:31" ht="20.100000000000001" customHeight="1" x14ac:dyDescent="0.2">
      <c r="A223" s="61">
        <v>45073</v>
      </c>
      <c r="B223" s="53"/>
      <c r="C223" s="53"/>
      <c r="D223" s="100"/>
      <c r="E223" s="100">
        <v>2000</v>
      </c>
      <c r="F223" s="53"/>
      <c r="G223" s="53"/>
      <c r="H223" s="53"/>
      <c r="I223" s="53"/>
      <c r="J223" s="53"/>
      <c r="K223" s="53"/>
      <c r="L223" s="104">
        <v>1000</v>
      </c>
      <c r="M223" s="100"/>
      <c r="N223" s="100">
        <v>2500</v>
      </c>
      <c r="O223" s="104"/>
      <c r="P223" s="104"/>
      <c r="Q223" s="104">
        <v>4400</v>
      </c>
      <c r="R223" s="100"/>
      <c r="S223" s="100"/>
      <c r="T223" s="100">
        <v>4500</v>
      </c>
      <c r="U223" s="104"/>
      <c r="V223" s="104">
        <v>5500</v>
      </c>
      <c r="W223" s="52">
        <f t="shared" si="19"/>
        <v>19900</v>
      </c>
      <c r="X223" s="52">
        <v>13800</v>
      </c>
      <c r="Y223" s="53">
        <v>6600</v>
      </c>
      <c r="Z223" s="53"/>
      <c r="AA223" s="53"/>
      <c r="AB223" s="53"/>
      <c r="AC223" s="53"/>
      <c r="AD223" s="53">
        <f t="shared" si="20"/>
        <v>20400</v>
      </c>
      <c r="AE223" s="119">
        <f t="shared" si="21"/>
        <v>-500</v>
      </c>
    </row>
    <row r="224" spans="1:31" ht="20.100000000000001" customHeight="1" x14ac:dyDescent="0.2">
      <c r="A224" s="61">
        <v>45074</v>
      </c>
      <c r="B224" s="53"/>
      <c r="C224" s="100"/>
      <c r="D224" s="100">
        <v>1500</v>
      </c>
      <c r="E224" s="104"/>
      <c r="F224" s="104"/>
      <c r="G224" s="104">
        <v>3000</v>
      </c>
      <c r="H224" s="53"/>
      <c r="I224" s="53"/>
      <c r="J224" s="53"/>
      <c r="K224" s="100"/>
      <c r="L224" s="100"/>
      <c r="M224" s="100">
        <v>3000</v>
      </c>
      <c r="N224" s="104"/>
      <c r="O224" s="104">
        <v>2900</v>
      </c>
      <c r="P224" s="53"/>
      <c r="Q224" s="53"/>
      <c r="R224" s="53"/>
      <c r="S224" s="53"/>
      <c r="T224" s="53"/>
      <c r="U224" s="53"/>
      <c r="V224" s="53"/>
      <c r="W224" s="52">
        <f t="shared" si="19"/>
        <v>10400</v>
      </c>
      <c r="X224" s="52">
        <v>10400</v>
      </c>
      <c r="Y224" s="53"/>
      <c r="Z224" s="53"/>
      <c r="AA224" s="53"/>
      <c r="AB224" s="53"/>
      <c r="AC224" s="53"/>
      <c r="AD224" s="53">
        <f t="shared" si="20"/>
        <v>10400</v>
      </c>
      <c r="AE224" s="119">
        <f t="shared" si="21"/>
        <v>0</v>
      </c>
    </row>
    <row r="225" spans="1:31" ht="20.100000000000001" customHeight="1" x14ac:dyDescent="0.2">
      <c r="A225" s="61">
        <v>45075</v>
      </c>
      <c r="B225" s="53"/>
      <c r="C225" s="104"/>
      <c r="D225" s="104"/>
      <c r="E225" s="104">
        <v>2400</v>
      </c>
      <c r="F225" s="53"/>
      <c r="G225" s="53"/>
      <c r="H225" s="53"/>
      <c r="I225" s="53"/>
      <c r="J225" s="53"/>
      <c r="K225" s="53"/>
      <c r="L225" s="100"/>
      <c r="M225" s="100">
        <v>1600</v>
      </c>
      <c r="N225" s="53"/>
      <c r="O225" s="53"/>
      <c r="P225" s="53"/>
      <c r="Q225" s="104"/>
      <c r="R225" s="104">
        <v>2600</v>
      </c>
      <c r="S225" s="100"/>
      <c r="T225" s="100">
        <v>2600</v>
      </c>
      <c r="U225" s="53"/>
      <c r="V225" s="53"/>
      <c r="W225" s="52">
        <f t="shared" si="19"/>
        <v>9200</v>
      </c>
      <c r="X225" s="52">
        <v>4300</v>
      </c>
      <c r="Y225" s="53">
        <v>4900</v>
      </c>
      <c r="Z225" s="53"/>
      <c r="AA225" s="53"/>
      <c r="AB225" s="53"/>
      <c r="AC225" s="53"/>
      <c r="AD225" s="53">
        <f t="shared" si="20"/>
        <v>9200</v>
      </c>
      <c r="AE225" s="119">
        <f t="shared" si="21"/>
        <v>0</v>
      </c>
    </row>
    <row r="226" spans="1:31" ht="20.100000000000001" customHeight="1" x14ac:dyDescent="0.2">
      <c r="A226" s="61">
        <v>45076</v>
      </c>
      <c r="B226" s="53"/>
      <c r="C226" s="53"/>
      <c r="D226" s="53"/>
      <c r="E226" s="53"/>
      <c r="F226" s="53"/>
      <c r="G226" s="100"/>
      <c r="H226" s="100"/>
      <c r="I226" s="100">
        <v>2000</v>
      </c>
      <c r="J226" s="53"/>
      <c r="K226" s="53"/>
      <c r="L226" s="53"/>
      <c r="M226" s="53"/>
      <c r="N226" s="53"/>
      <c r="O226" s="104"/>
      <c r="P226" s="104">
        <v>2500</v>
      </c>
      <c r="Q226" s="100"/>
      <c r="R226" s="100">
        <v>2500</v>
      </c>
      <c r="S226" s="53"/>
      <c r="T226" s="53"/>
      <c r="U226" s="53"/>
      <c r="V226" s="53"/>
      <c r="W226" s="52">
        <f t="shared" si="19"/>
        <v>7000</v>
      </c>
      <c r="X226" s="52">
        <v>2900</v>
      </c>
      <c r="Y226" s="53">
        <v>2100</v>
      </c>
      <c r="Z226" s="53"/>
      <c r="AA226" s="53">
        <v>2000</v>
      </c>
      <c r="AB226" s="53"/>
      <c r="AC226" s="53"/>
      <c r="AD226" s="53">
        <f t="shared" si="20"/>
        <v>7000</v>
      </c>
      <c r="AE226" s="119">
        <f t="shared" si="21"/>
        <v>0</v>
      </c>
    </row>
    <row r="227" spans="1:31" ht="20.100000000000001" customHeight="1" x14ac:dyDescent="0.2">
      <c r="A227" s="61">
        <v>45077</v>
      </c>
      <c r="B227" s="53"/>
      <c r="C227" s="53"/>
      <c r="D227" s="53"/>
      <c r="E227" s="53"/>
      <c r="F227" s="53"/>
      <c r="G227" s="53"/>
      <c r="H227" s="100"/>
      <c r="I227" s="100">
        <v>1200</v>
      </c>
      <c r="J227" s="53"/>
      <c r="K227" s="53"/>
      <c r="L227" s="53"/>
      <c r="M227" s="53"/>
      <c r="N227" s="53"/>
      <c r="O227" s="53"/>
      <c r="P227" s="104"/>
      <c r="Q227" s="104">
        <v>2600</v>
      </c>
      <c r="R227" s="100"/>
      <c r="S227" s="100">
        <v>2600</v>
      </c>
      <c r="T227" s="53"/>
      <c r="U227" s="53"/>
      <c r="V227" s="53"/>
      <c r="W227" s="52">
        <f t="shared" si="19"/>
        <v>6400</v>
      </c>
      <c r="X227" s="52">
        <v>3660</v>
      </c>
      <c r="Y227" s="53">
        <v>2740</v>
      </c>
      <c r="Z227" s="53"/>
      <c r="AA227" s="53"/>
      <c r="AB227" s="53"/>
      <c r="AC227" s="53"/>
      <c r="AD227" s="53">
        <f t="shared" si="20"/>
        <v>6400</v>
      </c>
      <c r="AE227" s="119">
        <f t="shared" si="21"/>
        <v>0</v>
      </c>
    </row>
    <row r="228" spans="1:31" ht="20.100000000000001" customHeight="1" x14ac:dyDescent="0.2">
      <c r="A228" s="79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182">
        <f>SUM(W197:W227)</f>
        <v>277100</v>
      </c>
      <c r="X228" s="55">
        <f t="shared" ref="X228" si="22">SUM(X197:X227)</f>
        <v>159270</v>
      </c>
      <c r="Y228" s="55">
        <f t="shared" ref="Y228" si="23">SUM(Y197:Y227)</f>
        <v>93130</v>
      </c>
      <c r="Z228" s="55">
        <f t="shared" ref="Z228" si="24">SUM(Z197:Z227)</f>
        <v>43300</v>
      </c>
      <c r="AA228" s="55">
        <f t="shared" ref="AA228" si="25">SUM(AA197:AA227)</f>
        <v>26300</v>
      </c>
      <c r="AB228" s="55">
        <f t="shared" ref="AB228" si="26">SUM(AB197:AB227)</f>
        <v>0</v>
      </c>
      <c r="AC228" s="55">
        <f t="shared" ref="AC228" si="27">SUM(AC197:AC227)</f>
        <v>0</v>
      </c>
      <c r="AD228" s="55">
        <f t="shared" ref="AD228" si="28">SUM(AD197:AD227)</f>
        <v>235400</v>
      </c>
      <c r="AE228" s="55">
        <f t="shared" ref="AE228" si="29">SUM(AE197:AE227)</f>
        <v>41700</v>
      </c>
    </row>
    <row r="229" spans="1:31" ht="20.100000000000001" customHeight="1" x14ac:dyDescent="0.2">
      <c r="A229" s="167"/>
      <c r="B229" s="167"/>
      <c r="C229" s="167"/>
      <c r="D229" s="167"/>
      <c r="E229" s="167"/>
      <c r="F229" s="167"/>
      <c r="G229" s="167"/>
      <c r="H229" s="167"/>
      <c r="I229" s="167"/>
      <c r="J229" s="167"/>
      <c r="K229" s="167"/>
      <c r="L229" s="167"/>
      <c r="M229" s="167"/>
      <c r="N229" s="167"/>
      <c r="O229" s="167"/>
      <c r="P229" s="167"/>
      <c r="Q229" s="167"/>
      <c r="R229" s="167"/>
      <c r="S229" s="167"/>
      <c r="T229" s="167"/>
      <c r="U229" s="167"/>
      <c r="V229" s="167"/>
      <c r="W229" s="167"/>
      <c r="X229" s="167"/>
      <c r="Y229" s="167"/>
      <c r="AA229" s="5">
        <f>X228+AA228</f>
        <v>185570</v>
      </c>
    </row>
    <row r="230" spans="1:31" ht="20.100000000000001" customHeight="1" x14ac:dyDescent="0.2">
      <c r="A230" s="167"/>
      <c r="B230" s="167"/>
      <c r="C230" s="167"/>
      <c r="D230" s="167"/>
      <c r="E230" s="167"/>
      <c r="F230" s="167"/>
      <c r="G230" s="167"/>
      <c r="H230" s="167"/>
      <c r="I230" s="167"/>
      <c r="J230" s="167"/>
      <c r="K230" s="167"/>
      <c r="L230" s="167"/>
      <c r="M230" s="167"/>
      <c r="N230" s="167"/>
      <c r="O230" s="167"/>
      <c r="P230" s="167"/>
      <c r="Q230" s="167"/>
      <c r="R230" s="167"/>
      <c r="S230" s="167"/>
      <c r="T230" s="167"/>
      <c r="U230" s="167"/>
      <c r="V230" s="167"/>
      <c r="W230" s="167"/>
      <c r="X230" s="167"/>
      <c r="Y230" s="167"/>
      <c r="AA230" s="5">
        <v>-178745</v>
      </c>
    </row>
    <row r="232" spans="1:31" ht="20.100000000000001" customHeight="1" thickBot="1" x14ac:dyDescent="0.25"/>
    <row r="233" spans="1:31" ht="62.25" thickBot="1" x14ac:dyDescent="0.25">
      <c r="A233" s="294" t="s">
        <v>54</v>
      </c>
      <c r="B233" s="295"/>
      <c r="C233" s="295"/>
      <c r="D233" s="295"/>
      <c r="E233" s="295"/>
      <c r="F233" s="295"/>
      <c r="G233" s="295"/>
      <c r="H233" s="295"/>
      <c r="I233" s="295"/>
      <c r="J233" s="295"/>
      <c r="K233" s="295"/>
      <c r="L233" s="295"/>
      <c r="M233" s="295"/>
      <c r="N233" s="295"/>
      <c r="O233" s="295"/>
      <c r="P233" s="295"/>
      <c r="Q233" s="295"/>
      <c r="R233" s="295"/>
      <c r="S233" s="295"/>
      <c r="T233" s="295"/>
      <c r="U233" s="295"/>
      <c r="V233" s="295"/>
      <c r="W233" s="295"/>
      <c r="X233" s="295"/>
      <c r="Y233" s="295"/>
      <c r="Z233" s="295"/>
      <c r="AA233" s="295"/>
      <c r="AB233" s="295"/>
      <c r="AC233" s="295"/>
      <c r="AD233" s="295"/>
      <c r="AE233" s="296"/>
    </row>
    <row r="234" spans="1:31" ht="20.100000000000001" customHeight="1" x14ac:dyDescent="0.2">
      <c r="A234" s="185" t="s">
        <v>0</v>
      </c>
      <c r="B234" s="172" t="s">
        <v>1</v>
      </c>
      <c r="C234" s="172" t="s">
        <v>2</v>
      </c>
      <c r="D234" s="172" t="s">
        <v>3</v>
      </c>
      <c r="E234" s="172" t="s">
        <v>4</v>
      </c>
      <c r="F234" s="172" t="s">
        <v>5</v>
      </c>
      <c r="G234" s="172" t="s">
        <v>6</v>
      </c>
      <c r="H234" s="172" t="s">
        <v>7</v>
      </c>
      <c r="I234" s="172" t="s">
        <v>8</v>
      </c>
      <c r="J234" s="172" t="s">
        <v>9</v>
      </c>
      <c r="K234" s="172" t="s">
        <v>10</v>
      </c>
      <c r="L234" s="172" t="s">
        <v>11</v>
      </c>
      <c r="M234" s="172" t="s">
        <v>12</v>
      </c>
      <c r="N234" s="172" t="s">
        <v>1</v>
      </c>
      <c r="O234" s="172" t="s">
        <v>2</v>
      </c>
      <c r="P234" s="172" t="s">
        <v>3</v>
      </c>
      <c r="Q234" s="172" t="s">
        <v>4</v>
      </c>
      <c r="R234" s="172" t="s">
        <v>5</v>
      </c>
      <c r="S234" s="172" t="s">
        <v>6</v>
      </c>
      <c r="T234" s="172" t="s">
        <v>7</v>
      </c>
      <c r="U234" s="172" t="s">
        <v>8</v>
      </c>
      <c r="V234" s="172" t="s">
        <v>13</v>
      </c>
      <c r="W234" s="173" t="s">
        <v>45</v>
      </c>
      <c r="X234" s="172" t="s">
        <v>15</v>
      </c>
      <c r="Y234" s="172" t="s">
        <v>16</v>
      </c>
      <c r="Z234" s="172" t="s">
        <v>46</v>
      </c>
      <c r="AA234" s="172" t="s">
        <v>18</v>
      </c>
      <c r="AB234" s="172" t="s">
        <v>47</v>
      </c>
      <c r="AC234" s="172" t="s">
        <v>19</v>
      </c>
      <c r="AD234" s="172" t="s">
        <v>14</v>
      </c>
      <c r="AE234" s="174"/>
    </row>
    <row r="235" spans="1:31" s="70" customFormat="1" ht="20.100000000000001" customHeight="1" x14ac:dyDescent="0.2">
      <c r="A235" s="176">
        <v>45078</v>
      </c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104"/>
      <c r="M235" s="104">
        <v>1600</v>
      </c>
      <c r="N235" s="53"/>
      <c r="O235" s="100">
        <v>1000</v>
      </c>
      <c r="P235" s="107"/>
      <c r="Q235" s="160"/>
      <c r="R235" s="104"/>
      <c r="S235" s="104">
        <v>3900</v>
      </c>
      <c r="T235" s="52"/>
      <c r="U235" s="53"/>
      <c r="V235" s="53"/>
      <c r="W235" s="52">
        <f t="shared" ref="W235:W266" si="30">SUM(B235:V235)</f>
        <v>6500</v>
      </c>
      <c r="X235" s="52">
        <v>3900</v>
      </c>
      <c r="Y235" s="53">
        <v>2600</v>
      </c>
      <c r="Z235" s="53"/>
      <c r="AA235" s="53"/>
      <c r="AB235" s="53"/>
      <c r="AC235" s="53"/>
      <c r="AD235" s="53">
        <f t="shared" ref="AD235:AD266" si="31">X235+Y235-Z235+AA235-AB235-AC235</f>
        <v>6500</v>
      </c>
      <c r="AE235" s="119">
        <f t="shared" ref="AE235:AE266" si="32">W235-AD235</f>
        <v>0</v>
      </c>
    </row>
    <row r="236" spans="1:31" s="70" customFormat="1" ht="20.100000000000001" customHeight="1" x14ac:dyDescent="0.2">
      <c r="A236" s="176">
        <v>45079</v>
      </c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169"/>
      <c r="M236" s="169"/>
      <c r="N236" s="100"/>
      <c r="O236" s="100">
        <v>3000</v>
      </c>
      <c r="P236" s="170"/>
      <c r="Q236" s="170">
        <v>3200</v>
      </c>
      <c r="R236" s="104"/>
      <c r="S236" s="104">
        <v>3000</v>
      </c>
      <c r="T236" s="100"/>
      <c r="U236" s="100">
        <v>2500</v>
      </c>
      <c r="V236" s="53"/>
      <c r="W236" s="52">
        <f t="shared" si="30"/>
        <v>11700</v>
      </c>
      <c r="X236" s="52">
        <v>5000</v>
      </c>
      <c r="Y236" s="53">
        <v>3500</v>
      </c>
      <c r="Z236" s="53">
        <v>24000</v>
      </c>
      <c r="AA236" s="53">
        <v>3200</v>
      </c>
      <c r="AB236" s="53"/>
      <c r="AC236" s="53"/>
      <c r="AD236" s="53">
        <f t="shared" si="31"/>
        <v>-12300</v>
      </c>
      <c r="AE236" s="119">
        <f t="shared" si="32"/>
        <v>24000</v>
      </c>
    </row>
    <row r="237" spans="1:31" s="70" customFormat="1" ht="20.100000000000001" customHeight="1" x14ac:dyDescent="0.2">
      <c r="A237" s="176">
        <v>45080</v>
      </c>
      <c r="B237" s="53"/>
      <c r="C237" s="100"/>
      <c r="D237" s="100">
        <v>1600</v>
      </c>
      <c r="E237" s="104"/>
      <c r="F237" s="104">
        <v>3000</v>
      </c>
      <c r="G237" s="100"/>
      <c r="H237" s="100"/>
      <c r="I237" s="100">
        <v>4500</v>
      </c>
      <c r="J237" s="53"/>
      <c r="K237" s="53"/>
      <c r="L237" s="171"/>
      <c r="M237" s="170">
        <v>2200</v>
      </c>
      <c r="N237" s="53"/>
      <c r="O237" s="179"/>
      <c r="P237" s="100">
        <v>3000</v>
      </c>
      <c r="Q237" s="53"/>
      <c r="R237" s="53"/>
      <c r="S237" s="53"/>
      <c r="T237" s="53"/>
      <c r="U237" s="53"/>
      <c r="V237" s="53"/>
      <c r="W237" s="52">
        <f t="shared" si="30"/>
        <v>14300</v>
      </c>
      <c r="X237" s="52">
        <v>6000</v>
      </c>
      <c r="Y237" s="53">
        <v>6100</v>
      </c>
      <c r="Z237" s="53"/>
      <c r="AA237" s="53">
        <v>2200</v>
      </c>
      <c r="AB237" s="53"/>
      <c r="AC237" s="53"/>
      <c r="AD237" s="53">
        <f t="shared" si="31"/>
        <v>14300</v>
      </c>
      <c r="AE237" s="119">
        <f t="shared" si="32"/>
        <v>0</v>
      </c>
    </row>
    <row r="238" spans="1:31" s="70" customFormat="1" ht="20.100000000000001" customHeight="1" x14ac:dyDescent="0.2">
      <c r="A238" s="176">
        <v>45081</v>
      </c>
      <c r="B238" s="53"/>
      <c r="C238" s="104"/>
      <c r="D238" s="104">
        <v>2000</v>
      </c>
      <c r="E238" s="100"/>
      <c r="F238" s="100">
        <v>2000</v>
      </c>
      <c r="G238" s="53"/>
      <c r="H238" s="53"/>
      <c r="I238" s="53"/>
      <c r="J238" s="53"/>
      <c r="K238" s="104"/>
      <c r="L238" s="104"/>
      <c r="M238" s="104"/>
      <c r="N238" s="104">
        <v>4300</v>
      </c>
      <c r="O238" s="53"/>
      <c r="P238" s="100"/>
      <c r="Q238" s="100">
        <v>3000</v>
      </c>
      <c r="R238" s="104"/>
      <c r="S238" s="104">
        <v>3000</v>
      </c>
      <c r="T238" s="53"/>
      <c r="U238" s="53"/>
      <c r="V238" s="53"/>
      <c r="W238" s="52">
        <f t="shared" si="30"/>
        <v>14300</v>
      </c>
      <c r="X238" s="52">
        <v>12800</v>
      </c>
      <c r="Y238" s="53">
        <v>1500</v>
      </c>
      <c r="Z238" s="53"/>
      <c r="AA238" s="53"/>
      <c r="AB238" s="53"/>
      <c r="AC238" s="53"/>
      <c r="AD238" s="53">
        <f t="shared" si="31"/>
        <v>14300</v>
      </c>
      <c r="AE238" s="119">
        <f t="shared" si="32"/>
        <v>0</v>
      </c>
    </row>
    <row r="239" spans="1:31" s="70" customFormat="1" ht="20.100000000000001" customHeight="1" x14ac:dyDescent="0.2">
      <c r="A239" s="176">
        <v>45082</v>
      </c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104">
        <v>800</v>
      </c>
      <c r="N239" s="53"/>
      <c r="O239" s="53"/>
      <c r="P239" s="53"/>
      <c r="Q239" s="53"/>
      <c r="R239" s="53"/>
      <c r="S239" s="100"/>
      <c r="T239" s="100"/>
      <c r="U239" s="100">
        <v>3900</v>
      </c>
      <c r="V239" s="61"/>
      <c r="W239" s="52">
        <f t="shared" si="30"/>
        <v>4700</v>
      </c>
      <c r="X239" s="52">
        <v>1800</v>
      </c>
      <c r="Y239" s="53">
        <v>2900</v>
      </c>
      <c r="Z239" s="53"/>
      <c r="AA239" s="53"/>
      <c r="AB239" s="53"/>
      <c r="AC239" s="53"/>
      <c r="AD239" s="53">
        <f t="shared" si="31"/>
        <v>4700</v>
      </c>
      <c r="AE239" s="119">
        <f t="shared" si="32"/>
        <v>0</v>
      </c>
    </row>
    <row r="240" spans="1:31" s="70" customFormat="1" ht="20.100000000000001" customHeight="1" x14ac:dyDescent="0.2">
      <c r="A240" s="176">
        <v>45083</v>
      </c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100"/>
      <c r="N240" s="100">
        <v>2100</v>
      </c>
      <c r="O240" s="104">
        <v>1000</v>
      </c>
      <c r="P240" s="53"/>
      <c r="Q240" s="100"/>
      <c r="R240" s="100">
        <v>2600</v>
      </c>
      <c r="S240" s="104"/>
      <c r="T240" s="104">
        <v>2600</v>
      </c>
      <c r="U240" s="53"/>
      <c r="V240" s="161"/>
      <c r="W240" s="52">
        <f t="shared" si="30"/>
        <v>8300</v>
      </c>
      <c r="X240" s="52">
        <v>3800</v>
      </c>
      <c r="Y240" s="53">
        <v>4500</v>
      </c>
      <c r="Z240" s="53"/>
      <c r="AA240" s="53"/>
      <c r="AB240" s="53"/>
      <c r="AC240" s="53"/>
      <c r="AD240" s="53">
        <f t="shared" si="31"/>
        <v>8300</v>
      </c>
      <c r="AE240" s="119">
        <f t="shared" si="32"/>
        <v>0</v>
      </c>
    </row>
    <row r="241" spans="1:31" s="70" customFormat="1" ht="20.100000000000001" customHeight="1" x14ac:dyDescent="0.2">
      <c r="A241" s="176">
        <v>45084</v>
      </c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100"/>
      <c r="M241" s="100"/>
      <c r="N241" s="100">
        <v>2100</v>
      </c>
      <c r="O241" s="53"/>
      <c r="P241" s="53"/>
      <c r="Q241" s="53"/>
      <c r="R241" s="104"/>
      <c r="S241" s="104">
        <v>2600</v>
      </c>
      <c r="T241" s="161"/>
      <c r="U241" s="53"/>
      <c r="V241" s="61"/>
      <c r="W241" s="52">
        <f t="shared" si="30"/>
        <v>4700</v>
      </c>
      <c r="X241" s="52">
        <v>2570</v>
      </c>
      <c r="Y241" s="53">
        <v>2130</v>
      </c>
      <c r="Z241" s="53"/>
      <c r="AA241" s="53"/>
      <c r="AB241" s="53"/>
      <c r="AC241" s="53"/>
      <c r="AD241" s="53">
        <f t="shared" si="31"/>
        <v>4700</v>
      </c>
      <c r="AE241" s="119">
        <f t="shared" si="32"/>
        <v>0</v>
      </c>
    </row>
    <row r="242" spans="1:31" s="70" customFormat="1" ht="20.100000000000001" customHeight="1" x14ac:dyDescent="0.2">
      <c r="A242" s="176">
        <v>45085</v>
      </c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100">
        <v>1000</v>
      </c>
      <c r="P242" s="104"/>
      <c r="Q242" s="104">
        <v>2600</v>
      </c>
      <c r="R242" s="100"/>
      <c r="S242" s="100">
        <v>2600</v>
      </c>
      <c r="T242" s="53"/>
      <c r="U242" s="53"/>
      <c r="V242" s="61"/>
      <c r="W242" s="52">
        <f t="shared" si="30"/>
        <v>6200</v>
      </c>
      <c r="X242" s="52">
        <v>2300</v>
      </c>
      <c r="Y242" s="53">
        <v>3900</v>
      </c>
      <c r="Z242" s="53"/>
      <c r="AA242" s="53"/>
      <c r="AB242" s="53"/>
      <c r="AC242" s="53"/>
      <c r="AD242" s="53">
        <f t="shared" si="31"/>
        <v>6200</v>
      </c>
      <c r="AE242" s="119">
        <f t="shared" si="32"/>
        <v>0</v>
      </c>
    </row>
    <row r="243" spans="1:31" s="70" customFormat="1" ht="20.100000000000001" customHeight="1" x14ac:dyDescent="0.2">
      <c r="A243" s="176">
        <v>45086</v>
      </c>
      <c r="B243" s="53"/>
      <c r="C243" s="53"/>
      <c r="D243" s="53"/>
      <c r="E243" s="53"/>
      <c r="F243" s="104"/>
      <c r="G243" s="104"/>
      <c r="H243" s="104">
        <v>4500</v>
      </c>
      <c r="I243" s="53"/>
      <c r="J243" s="100"/>
      <c r="K243" s="100">
        <v>1200</v>
      </c>
      <c r="L243" s="53"/>
      <c r="M243" s="53"/>
      <c r="N243" s="53"/>
      <c r="O243" s="104"/>
      <c r="P243" s="104"/>
      <c r="Q243" s="104">
        <v>4400</v>
      </c>
      <c r="R243" s="53"/>
      <c r="S243" s="53"/>
      <c r="T243" s="53"/>
      <c r="U243" s="100"/>
      <c r="V243" s="100">
        <v>2500</v>
      </c>
      <c r="W243" s="52">
        <f t="shared" si="30"/>
        <v>12600</v>
      </c>
      <c r="X243" s="52">
        <v>11400</v>
      </c>
      <c r="Y243" s="53">
        <v>1200</v>
      </c>
      <c r="Z243" s="53"/>
      <c r="AA243" s="53"/>
      <c r="AB243" s="53"/>
      <c r="AC243" s="53"/>
      <c r="AD243" s="53">
        <f t="shared" si="31"/>
        <v>12600</v>
      </c>
      <c r="AE243" s="119">
        <f t="shared" si="32"/>
        <v>0</v>
      </c>
    </row>
    <row r="244" spans="1:31" s="70" customFormat="1" ht="20.100000000000001" customHeight="1" x14ac:dyDescent="0.2">
      <c r="A244" s="176">
        <v>45087</v>
      </c>
      <c r="B244" s="53"/>
      <c r="C244" s="100"/>
      <c r="D244" s="100">
        <v>1500</v>
      </c>
      <c r="E244" s="53"/>
      <c r="F244" s="53"/>
      <c r="G244" s="53"/>
      <c r="H244" s="53"/>
      <c r="I244" s="53"/>
      <c r="J244" s="53"/>
      <c r="K244" s="53"/>
      <c r="L244" s="53"/>
      <c r="M244" s="53"/>
      <c r="N244" s="100"/>
      <c r="O244" s="100"/>
      <c r="P244" s="100">
        <v>4500</v>
      </c>
      <c r="Q244" s="104"/>
      <c r="R244" s="104">
        <v>2900</v>
      </c>
      <c r="S244" s="100"/>
      <c r="T244" s="100"/>
      <c r="U244" s="100">
        <v>4500</v>
      </c>
      <c r="V244" s="53"/>
      <c r="W244" s="52">
        <f t="shared" si="30"/>
        <v>13400</v>
      </c>
      <c r="X244" s="52">
        <v>13400</v>
      </c>
      <c r="Y244" s="53"/>
      <c r="Z244" s="53"/>
      <c r="AA244" s="53"/>
      <c r="AB244" s="53"/>
      <c r="AC244" s="53"/>
      <c r="AD244" s="53">
        <f t="shared" si="31"/>
        <v>13400</v>
      </c>
      <c r="AE244" s="119">
        <f t="shared" si="32"/>
        <v>0</v>
      </c>
    </row>
    <row r="245" spans="1:31" s="70" customFormat="1" ht="20.100000000000001" customHeight="1" x14ac:dyDescent="0.2">
      <c r="A245" s="176">
        <v>45088</v>
      </c>
      <c r="B245" s="53"/>
      <c r="C245" s="100"/>
      <c r="D245" s="100">
        <v>2000</v>
      </c>
      <c r="E245" s="104"/>
      <c r="F245" s="104"/>
      <c r="G245" s="104">
        <v>3000</v>
      </c>
      <c r="H245" s="100"/>
      <c r="I245" s="100">
        <v>2000</v>
      </c>
      <c r="J245" s="53"/>
      <c r="K245" s="104"/>
      <c r="L245" s="104"/>
      <c r="M245" s="104">
        <v>3000</v>
      </c>
      <c r="N245" s="53"/>
      <c r="O245" s="53"/>
      <c r="P245" s="100"/>
      <c r="Q245" s="100"/>
      <c r="R245" s="100"/>
      <c r="S245" s="100">
        <v>6000</v>
      </c>
      <c r="T245" s="104"/>
      <c r="U245" s="104">
        <v>3000</v>
      </c>
      <c r="V245" s="53"/>
      <c r="W245" s="52">
        <f t="shared" si="30"/>
        <v>19000</v>
      </c>
      <c r="X245" s="52">
        <v>15700</v>
      </c>
      <c r="Y245" s="53">
        <v>3300</v>
      </c>
      <c r="Z245" s="53"/>
      <c r="AA245" s="53"/>
      <c r="AB245" s="53"/>
      <c r="AC245" s="53"/>
      <c r="AD245" s="53">
        <f t="shared" si="31"/>
        <v>19000</v>
      </c>
      <c r="AE245" s="119">
        <f t="shared" si="32"/>
        <v>0</v>
      </c>
    </row>
    <row r="246" spans="1:31" s="70" customFormat="1" ht="20.100000000000001" customHeight="1" x14ac:dyDescent="0.2">
      <c r="A246" s="176">
        <v>45089</v>
      </c>
      <c r="B246" s="53"/>
      <c r="C246" s="104"/>
      <c r="D246" s="104"/>
      <c r="E246" s="104">
        <v>2100</v>
      </c>
      <c r="F246" s="53"/>
      <c r="G246" s="100">
        <v>700</v>
      </c>
      <c r="H246" s="53"/>
      <c r="I246" s="53"/>
      <c r="J246" s="53"/>
      <c r="K246" s="53"/>
      <c r="L246" s="53"/>
      <c r="M246" s="53"/>
      <c r="N246" s="53"/>
      <c r="O246" s="53"/>
      <c r="P246" s="53"/>
      <c r="Q246" s="170"/>
      <c r="R246" s="170">
        <v>2800</v>
      </c>
      <c r="S246" s="100"/>
      <c r="T246" s="100">
        <v>2000</v>
      </c>
      <c r="U246" s="53"/>
      <c r="V246" s="53"/>
      <c r="W246" s="52">
        <f t="shared" si="30"/>
        <v>7600</v>
      </c>
      <c r="X246" s="52">
        <v>2500</v>
      </c>
      <c r="Y246" s="53">
        <v>2300</v>
      </c>
      <c r="Z246" s="53"/>
      <c r="AA246" s="53">
        <v>2800</v>
      </c>
      <c r="AB246" s="53"/>
      <c r="AC246" s="53"/>
      <c r="AD246" s="53">
        <f t="shared" si="31"/>
        <v>7600</v>
      </c>
      <c r="AE246" s="119">
        <f t="shared" si="32"/>
        <v>0</v>
      </c>
    </row>
    <row r="247" spans="1:31" s="70" customFormat="1" ht="20.100000000000001" customHeight="1" x14ac:dyDescent="0.2">
      <c r="A247" s="176">
        <v>45090</v>
      </c>
      <c r="B247" s="53"/>
      <c r="C247" s="53"/>
      <c r="D247" s="90"/>
      <c r="E247" s="53"/>
      <c r="F247" s="53"/>
      <c r="G247" s="53"/>
      <c r="H247" s="53"/>
      <c r="I247" s="53"/>
      <c r="J247" s="53"/>
      <c r="K247" s="53"/>
      <c r="L247" s="100"/>
      <c r="M247" s="100">
        <v>1600</v>
      </c>
      <c r="N247" s="53"/>
      <c r="O247" s="104"/>
      <c r="P247" s="166">
        <v>1000</v>
      </c>
      <c r="Q247" s="100"/>
      <c r="R247" s="100">
        <v>2600</v>
      </c>
      <c r="S247" s="53"/>
      <c r="T247" s="53"/>
      <c r="U247" s="53"/>
      <c r="V247" s="53"/>
      <c r="W247" s="52">
        <f t="shared" si="30"/>
        <v>5200</v>
      </c>
      <c r="X247" s="52">
        <v>1500</v>
      </c>
      <c r="Y247" s="53">
        <v>3700</v>
      </c>
      <c r="Z247" s="53"/>
      <c r="AA247" s="53"/>
      <c r="AB247" s="53"/>
      <c r="AC247" s="53"/>
      <c r="AD247" s="53">
        <f t="shared" si="31"/>
        <v>5200</v>
      </c>
      <c r="AE247" s="119">
        <f t="shared" si="32"/>
        <v>0</v>
      </c>
    </row>
    <row r="248" spans="1:31" s="70" customFormat="1" ht="20.100000000000001" customHeight="1" x14ac:dyDescent="0.2">
      <c r="A248" s="176">
        <v>45091</v>
      </c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100"/>
      <c r="Q248" s="100">
        <v>2400</v>
      </c>
      <c r="R248" s="104"/>
      <c r="S248" s="104"/>
      <c r="T248" s="104">
        <v>3900</v>
      </c>
      <c r="U248" s="53"/>
      <c r="V248" s="53"/>
      <c r="W248" s="52">
        <f t="shared" si="30"/>
        <v>6300</v>
      </c>
      <c r="X248" s="52">
        <v>4400</v>
      </c>
      <c r="Y248" s="53">
        <v>1900</v>
      </c>
      <c r="Z248" s="53"/>
      <c r="AA248" s="53"/>
      <c r="AB248" s="53"/>
      <c r="AC248" s="53"/>
      <c r="AD248" s="53">
        <f t="shared" si="31"/>
        <v>6300</v>
      </c>
      <c r="AE248" s="119">
        <f t="shared" si="32"/>
        <v>0</v>
      </c>
    </row>
    <row r="249" spans="1:31" s="70" customFormat="1" ht="20.100000000000001" customHeight="1" x14ac:dyDescent="0.2">
      <c r="A249" s="176">
        <v>45092</v>
      </c>
      <c r="B249" s="53"/>
      <c r="C249" s="104"/>
      <c r="D249" s="104">
        <v>1000</v>
      </c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100"/>
      <c r="R249" s="100">
        <v>2200</v>
      </c>
      <c r="S249" s="53"/>
      <c r="T249" s="53"/>
      <c r="U249" s="53"/>
      <c r="V249" s="53"/>
      <c r="W249" s="52">
        <f t="shared" si="30"/>
        <v>3200</v>
      </c>
      <c r="X249" s="52"/>
      <c r="Y249" s="53">
        <v>3200</v>
      </c>
      <c r="Z249" s="53"/>
      <c r="AA249" s="53"/>
      <c r="AB249" s="53"/>
      <c r="AC249" s="53"/>
      <c r="AD249" s="53">
        <f t="shared" si="31"/>
        <v>3200</v>
      </c>
      <c r="AE249" s="119">
        <f t="shared" si="32"/>
        <v>0</v>
      </c>
    </row>
    <row r="250" spans="1:31" s="70" customFormat="1" ht="20.100000000000001" customHeight="1" x14ac:dyDescent="0.2">
      <c r="A250" s="176">
        <v>45093</v>
      </c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2">
        <f t="shared" si="30"/>
        <v>0</v>
      </c>
      <c r="X250" s="52"/>
      <c r="Y250" s="53"/>
      <c r="Z250" s="53"/>
      <c r="AA250" s="53"/>
      <c r="AB250" s="53"/>
      <c r="AC250" s="53"/>
      <c r="AD250" s="53">
        <f t="shared" si="31"/>
        <v>0</v>
      </c>
      <c r="AE250" s="119">
        <f t="shared" si="32"/>
        <v>0</v>
      </c>
    </row>
    <row r="251" spans="1:31" s="70" customFormat="1" ht="20.100000000000001" customHeight="1" x14ac:dyDescent="0.2">
      <c r="A251" s="176">
        <v>45094</v>
      </c>
      <c r="B251" s="53"/>
      <c r="C251" s="137"/>
      <c r="D251" s="100">
        <v>1600</v>
      </c>
      <c r="E251" s="104"/>
      <c r="F251" s="104">
        <v>2000</v>
      </c>
      <c r="G251" s="53"/>
      <c r="H251" s="53"/>
      <c r="I251" s="53"/>
      <c r="J251" s="53"/>
      <c r="K251" s="53"/>
      <c r="L251" s="53"/>
      <c r="M251" s="53"/>
      <c r="N251" s="53"/>
      <c r="O251" s="166"/>
      <c r="P251" s="104">
        <v>2700</v>
      </c>
      <c r="Q251" s="100"/>
      <c r="R251" s="100">
        <v>3000</v>
      </c>
      <c r="S251" s="104"/>
      <c r="T251" s="104"/>
      <c r="U251" s="104">
        <v>4500</v>
      </c>
      <c r="V251" s="53"/>
      <c r="W251" s="52">
        <f t="shared" si="30"/>
        <v>13800</v>
      </c>
      <c r="X251" s="52">
        <v>8300</v>
      </c>
      <c r="Y251" s="53">
        <v>5500</v>
      </c>
      <c r="Z251" s="53"/>
      <c r="AA251" s="53"/>
      <c r="AB251" s="53"/>
      <c r="AC251" s="53"/>
      <c r="AD251" s="53">
        <f t="shared" si="31"/>
        <v>13800</v>
      </c>
      <c r="AE251" s="119">
        <f t="shared" si="32"/>
        <v>0</v>
      </c>
    </row>
    <row r="252" spans="1:31" s="70" customFormat="1" ht="20.100000000000001" customHeight="1" x14ac:dyDescent="0.2">
      <c r="A252" s="176">
        <v>45095</v>
      </c>
      <c r="B252" s="104"/>
      <c r="C252" s="104"/>
      <c r="D252" s="104">
        <v>3200</v>
      </c>
      <c r="E252" s="100"/>
      <c r="F252" s="100"/>
      <c r="G252" s="100">
        <v>3000</v>
      </c>
      <c r="H252" s="104"/>
      <c r="I252" s="104">
        <v>2000</v>
      </c>
      <c r="J252" s="53"/>
      <c r="K252" s="100"/>
      <c r="L252" s="100"/>
      <c r="M252" s="100">
        <v>3000</v>
      </c>
      <c r="N252" s="53"/>
      <c r="O252" s="53"/>
      <c r="P252" s="166"/>
      <c r="Q252" s="104">
        <v>3000</v>
      </c>
      <c r="R252" s="100"/>
      <c r="S252" s="100"/>
      <c r="T252" s="100">
        <v>4500</v>
      </c>
      <c r="U252" s="53"/>
      <c r="V252" s="53"/>
      <c r="W252" s="52">
        <f t="shared" si="30"/>
        <v>18700</v>
      </c>
      <c r="X252" s="52">
        <v>16750</v>
      </c>
      <c r="Y252" s="53">
        <v>2000</v>
      </c>
      <c r="Z252" s="53"/>
      <c r="AA252" s="53"/>
      <c r="AB252" s="53"/>
      <c r="AC252" s="53"/>
      <c r="AD252" s="53">
        <f t="shared" si="31"/>
        <v>18750</v>
      </c>
      <c r="AE252" s="177">
        <f t="shared" si="32"/>
        <v>-50</v>
      </c>
    </row>
    <row r="253" spans="1:31" s="70" customFormat="1" ht="20.100000000000001" customHeight="1" x14ac:dyDescent="0.2">
      <c r="A253" s="176">
        <v>45096</v>
      </c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P253" s="53"/>
      <c r="Q253" s="100"/>
      <c r="R253" s="100"/>
      <c r="S253" s="100">
        <v>3900</v>
      </c>
      <c r="T253" s="53"/>
      <c r="U253" s="53"/>
      <c r="V253" s="53"/>
      <c r="W253" s="52">
        <f t="shared" si="30"/>
        <v>3900</v>
      </c>
      <c r="X253" s="52">
        <v>3600</v>
      </c>
      <c r="Y253" s="53">
        <v>300</v>
      </c>
      <c r="Z253" s="53"/>
      <c r="AA253" s="53"/>
      <c r="AB253" s="53"/>
      <c r="AC253" s="53"/>
      <c r="AD253" s="53">
        <f t="shared" si="31"/>
        <v>3900</v>
      </c>
      <c r="AE253" s="119">
        <f t="shared" si="32"/>
        <v>0</v>
      </c>
    </row>
    <row r="254" spans="1:31" s="70" customFormat="1" ht="20.100000000000001" customHeight="1" x14ac:dyDescent="0.2">
      <c r="A254" s="176">
        <v>45097</v>
      </c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S254" s="53"/>
      <c r="T254" s="53"/>
      <c r="U254" s="53"/>
      <c r="V254" s="53"/>
      <c r="W254" s="52">
        <f t="shared" si="30"/>
        <v>0</v>
      </c>
      <c r="X254" s="52"/>
      <c r="Y254" s="53"/>
      <c r="Z254" s="53"/>
      <c r="AA254" s="53"/>
      <c r="AB254" s="53"/>
      <c r="AC254" s="53"/>
      <c r="AD254" s="53">
        <f t="shared" si="31"/>
        <v>0</v>
      </c>
      <c r="AE254" s="119">
        <f t="shared" si="32"/>
        <v>0</v>
      </c>
    </row>
    <row r="255" spans="1:31" s="70" customFormat="1" ht="20.100000000000001" customHeight="1" x14ac:dyDescent="0.2">
      <c r="A255" s="176">
        <v>45098</v>
      </c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2">
        <f t="shared" si="30"/>
        <v>0</v>
      </c>
      <c r="X255" s="52"/>
      <c r="Y255" s="53"/>
      <c r="Z255" s="53"/>
      <c r="AA255" s="53"/>
      <c r="AB255" s="53"/>
      <c r="AC255" s="53"/>
      <c r="AD255" s="53">
        <f t="shared" si="31"/>
        <v>0</v>
      </c>
      <c r="AE255" s="119">
        <f t="shared" si="32"/>
        <v>0</v>
      </c>
    </row>
    <row r="256" spans="1:31" s="70" customFormat="1" ht="20.100000000000001" customHeight="1" x14ac:dyDescent="0.2">
      <c r="A256" s="176">
        <v>45099</v>
      </c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2">
        <f t="shared" si="30"/>
        <v>0</v>
      </c>
      <c r="X256" s="52"/>
      <c r="Y256" s="53"/>
      <c r="Z256" s="53"/>
      <c r="AA256" s="53"/>
      <c r="AB256" s="53"/>
      <c r="AC256" s="53"/>
      <c r="AD256" s="53">
        <f t="shared" si="31"/>
        <v>0</v>
      </c>
      <c r="AE256" s="119">
        <f t="shared" si="32"/>
        <v>0</v>
      </c>
    </row>
    <row r="257" spans="1:31" s="70" customFormat="1" ht="20.100000000000001" customHeight="1" x14ac:dyDescent="0.2">
      <c r="A257" s="176">
        <v>45100</v>
      </c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2">
        <f t="shared" si="30"/>
        <v>0</v>
      </c>
      <c r="X257" s="52"/>
      <c r="Y257" s="53"/>
      <c r="Z257" s="53"/>
      <c r="AA257" s="53"/>
      <c r="AB257" s="53"/>
      <c r="AC257" s="53"/>
      <c r="AD257" s="53">
        <f t="shared" si="31"/>
        <v>0</v>
      </c>
      <c r="AE257" s="119">
        <f t="shared" si="32"/>
        <v>0</v>
      </c>
    </row>
    <row r="258" spans="1:31" s="70" customFormat="1" ht="20.100000000000001" customHeight="1" x14ac:dyDescent="0.2">
      <c r="A258" s="176">
        <v>45101</v>
      </c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2">
        <f t="shared" si="30"/>
        <v>0</v>
      </c>
      <c r="X258" s="52"/>
      <c r="Y258" s="53"/>
      <c r="Z258" s="53"/>
      <c r="AA258" s="53"/>
      <c r="AB258" s="53"/>
      <c r="AC258" s="53"/>
      <c r="AD258" s="53">
        <f t="shared" si="31"/>
        <v>0</v>
      </c>
      <c r="AE258" s="119">
        <f t="shared" si="32"/>
        <v>0</v>
      </c>
    </row>
    <row r="259" spans="1:31" s="70" customFormat="1" ht="20.100000000000001" customHeight="1" x14ac:dyDescent="0.2">
      <c r="A259" s="176">
        <v>45102</v>
      </c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2">
        <f t="shared" si="30"/>
        <v>0</v>
      </c>
      <c r="X259" s="52"/>
      <c r="Y259" s="53"/>
      <c r="Z259" s="53"/>
      <c r="AA259" s="53"/>
      <c r="AB259" s="53"/>
      <c r="AC259" s="53"/>
      <c r="AD259" s="53">
        <f t="shared" si="31"/>
        <v>0</v>
      </c>
      <c r="AE259" s="119">
        <f t="shared" si="32"/>
        <v>0</v>
      </c>
    </row>
    <row r="260" spans="1:31" s="70" customFormat="1" ht="20.100000000000001" customHeight="1" x14ac:dyDescent="0.2">
      <c r="A260" s="176">
        <v>45103</v>
      </c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2">
        <f t="shared" si="30"/>
        <v>0</v>
      </c>
      <c r="X260" s="52"/>
      <c r="Y260" s="53"/>
      <c r="Z260" s="53"/>
      <c r="AA260" s="53"/>
      <c r="AB260" s="53"/>
      <c r="AC260" s="53"/>
      <c r="AD260" s="53">
        <f t="shared" si="31"/>
        <v>0</v>
      </c>
      <c r="AE260" s="119">
        <f t="shared" si="32"/>
        <v>0</v>
      </c>
    </row>
    <row r="261" spans="1:31" s="70" customFormat="1" ht="20.100000000000001" customHeight="1" x14ac:dyDescent="0.2">
      <c r="A261" s="176">
        <v>45104</v>
      </c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2">
        <f t="shared" si="30"/>
        <v>0</v>
      </c>
      <c r="X261" s="52"/>
      <c r="Y261" s="53"/>
      <c r="Z261" s="53"/>
      <c r="AA261" s="53"/>
      <c r="AB261" s="53"/>
      <c r="AC261" s="53"/>
      <c r="AD261" s="53">
        <f t="shared" si="31"/>
        <v>0</v>
      </c>
      <c r="AE261" s="119">
        <f t="shared" si="32"/>
        <v>0</v>
      </c>
    </row>
    <row r="262" spans="1:31" s="70" customFormat="1" ht="20.100000000000001" customHeight="1" x14ac:dyDescent="0.2">
      <c r="A262" s="176">
        <v>45105</v>
      </c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2">
        <f t="shared" si="30"/>
        <v>0</v>
      </c>
      <c r="X262" s="52"/>
      <c r="Y262" s="53"/>
      <c r="Z262" s="53"/>
      <c r="AA262" s="53"/>
      <c r="AB262" s="53"/>
      <c r="AC262" s="53"/>
      <c r="AD262" s="53">
        <f t="shared" si="31"/>
        <v>0</v>
      </c>
      <c r="AE262" s="119">
        <f t="shared" si="32"/>
        <v>0</v>
      </c>
    </row>
    <row r="263" spans="1:31" s="70" customFormat="1" ht="20.100000000000001" customHeight="1" x14ac:dyDescent="0.2">
      <c r="A263" s="176">
        <v>45106</v>
      </c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2">
        <f t="shared" si="30"/>
        <v>0</v>
      </c>
      <c r="X263" s="52"/>
      <c r="Y263" s="53"/>
      <c r="Z263" s="53"/>
      <c r="AA263" s="53"/>
      <c r="AB263" s="53"/>
      <c r="AC263" s="53"/>
      <c r="AD263" s="53">
        <f t="shared" si="31"/>
        <v>0</v>
      </c>
      <c r="AE263" s="119">
        <f t="shared" si="32"/>
        <v>0</v>
      </c>
    </row>
    <row r="264" spans="1:31" s="70" customFormat="1" ht="20.100000000000001" customHeight="1" x14ac:dyDescent="0.2">
      <c r="A264" s="176">
        <v>45107</v>
      </c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2">
        <f t="shared" si="30"/>
        <v>0</v>
      </c>
      <c r="X264" s="52"/>
      <c r="Y264" s="53"/>
      <c r="Z264" s="53"/>
      <c r="AA264" s="53"/>
      <c r="AB264" s="53"/>
      <c r="AC264" s="53"/>
      <c r="AD264" s="53">
        <f t="shared" si="31"/>
        <v>0</v>
      </c>
      <c r="AE264" s="119">
        <f t="shared" si="32"/>
        <v>0</v>
      </c>
    </row>
    <row r="265" spans="1:31" s="70" customFormat="1" ht="20.100000000000001" customHeight="1" x14ac:dyDescent="0.2">
      <c r="A265" s="61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182">
        <f>SUM(W235:W264)</f>
        <v>174400</v>
      </c>
      <c r="X265" s="52">
        <f>SUM(X235:X264)</f>
        <v>115720</v>
      </c>
      <c r="Y265" s="53">
        <f>SUM(Y235:Y264)</f>
        <v>50530</v>
      </c>
      <c r="Z265" s="53"/>
      <c r="AA265" s="53">
        <f>SUM(AA235:AA264)</f>
        <v>8200</v>
      </c>
      <c r="AB265" s="53"/>
      <c r="AC265" s="53"/>
      <c r="AD265" s="53">
        <f t="shared" si="31"/>
        <v>174450</v>
      </c>
      <c r="AE265" s="119">
        <f t="shared" si="32"/>
        <v>-50</v>
      </c>
    </row>
    <row r="266" spans="1:31" s="70" customFormat="1" ht="20.100000000000001" customHeight="1" x14ac:dyDescent="0.2">
      <c r="A266" s="61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2">
        <f t="shared" si="30"/>
        <v>0</v>
      </c>
      <c r="X266" s="53"/>
      <c r="Y266" s="53"/>
      <c r="Z266" s="53"/>
      <c r="AA266" s="53"/>
      <c r="AB266" s="53"/>
      <c r="AC266" s="53"/>
      <c r="AD266" s="53">
        <f t="shared" si="31"/>
        <v>0</v>
      </c>
      <c r="AE266" s="119">
        <f t="shared" si="32"/>
        <v>0</v>
      </c>
    </row>
    <row r="267" spans="1:31" s="70" customFormat="1" ht="20.100000000000001" customHeight="1" x14ac:dyDescent="0.2">
      <c r="A267" s="168"/>
      <c r="B267" s="168"/>
      <c r="C267" s="168"/>
      <c r="D267" s="168"/>
      <c r="E267" s="168"/>
      <c r="F267" s="168"/>
      <c r="G267" s="168"/>
      <c r="H267" s="168"/>
      <c r="I267" s="168"/>
      <c r="J267" s="168"/>
      <c r="K267" s="168"/>
      <c r="L267" s="168"/>
      <c r="M267" s="168"/>
      <c r="N267" s="168"/>
      <c r="O267" s="168"/>
      <c r="P267" s="168"/>
      <c r="Q267" s="168"/>
      <c r="R267" s="168"/>
      <c r="S267" s="168"/>
      <c r="T267" s="168"/>
      <c r="U267" s="168"/>
      <c r="V267" s="168"/>
      <c r="W267" s="168"/>
      <c r="X267" s="168"/>
      <c r="Y267" s="168"/>
    </row>
    <row r="268" spans="1:31" ht="20.100000000000001" customHeight="1" x14ac:dyDescent="0.2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</row>
    <row r="269" spans="1:31" ht="20.100000000000001" customHeight="1" x14ac:dyDescent="0.2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</row>
    <row r="270" spans="1:31" s="326" customFormat="1" ht="20.100000000000001" customHeight="1" thickBot="1" x14ac:dyDescent="0.25"/>
    <row r="271" spans="1:31" ht="20.100000000000001" customHeight="1" x14ac:dyDescent="0.2">
      <c r="A271" s="314" t="s">
        <v>55</v>
      </c>
      <c r="B271" s="315"/>
      <c r="C271" s="315"/>
      <c r="D271" s="315"/>
      <c r="E271" s="315"/>
      <c r="F271" s="315"/>
      <c r="G271" s="315"/>
      <c r="H271" s="315"/>
      <c r="I271" s="315"/>
      <c r="J271" s="315"/>
      <c r="K271" s="315"/>
      <c r="L271" s="315"/>
      <c r="M271" s="315"/>
      <c r="N271" s="315"/>
      <c r="O271" s="315"/>
      <c r="P271" s="315"/>
      <c r="Q271" s="315"/>
      <c r="R271" s="315"/>
      <c r="S271" s="315"/>
      <c r="T271" s="315"/>
      <c r="U271" s="315"/>
      <c r="V271" s="315"/>
      <c r="W271" s="315"/>
      <c r="X271" s="315"/>
      <c r="Y271" s="315"/>
      <c r="Z271" s="315"/>
      <c r="AA271" s="315"/>
      <c r="AB271" s="315"/>
      <c r="AC271" s="315"/>
      <c r="AD271" s="315"/>
      <c r="AE271" s="316"/>
    </row>
    <row r="272" spans="1:31" ht="20.100000000000001" customHeight="1" thickBot="1" x14ac:dyDescent="0.25">
      <c r="A272" s="317"/>
      <c r="B272" s="318"/>
      <c r="C272" s="318"/>
      <c r="D272" s="318"/>
      <c r="E272" s="318"/>
      <c r="F272" s="318"/>
      <c r="G272" s="318"/>
      <c r="H272" s="318"/>
      <c r="I272" s="318"/>
      <c r="J272" s="318"/>
      <c r="K272" s="318"/>
      <c r="L272" s="318"/>
      <c r="M272" s="318"/>
      <c r="N272" s="318"/>
      <c r="O272" s="318"/>
      <c r="P272" s="318"/>
      <c r="Q272" s="318"/>
      <c r="R272" s="318"/>
      <c r="S272" s="318"/>
      <c r="T272" s="318"/>
      <c r="U272" s="318"/>
      <c r="V272" s="318"/>
      <c r="W272" s="318"/>
      <c r="X272" s="318"/>
      <c r="Y272" s="318"/>
      <c r="Z272" s="318"/>
      <c r="AA272" s="318"/>
      <c r="AB272" s="318"/>
      <c r="AC272" s="318"/>
      <c r="AD272" s="318"/>
      <c r="AE272" s="319"/>
    </row>
    <row r="273" spans="1:31" ht="20.100000000000001" customHeight="1" x14ac:dyDescent="0.2">
      <c r="A273" s="175" t="s">
        <v>0</v>
      </c>
      <c r="B273" s="172" t="s">
        <v>1</v>
      </c>
      <c r="C273" s="172" t="s">
        <v>2</v>
      </c>
      <c r="D273" s="172" t="s">
        <v>3</v>
      </c>
      <c r="E273" s="172" t="s">
        <v>4</v>
      </c>
      <c r="F273" s="172" t="s">
        <v>5</v>
      </c>
      <c r="G273" s="172" t="s">
        <v>6</v>
      </c>
      <c r="H273" s="172" t="s">
        <v>7</v>
      </c>
      <c r="I273" s="172" t="s">
        <v>8</v>
      </c>
      <c r="J273" s="172" t="s">
        <v>9</v>
      </c>
      <c r="K273" s="172" t="s">
        <v>10</v>
      </c>
      <c r="L273" s="172" t="s">
        <v>11</v>
      </c>
      <c r="M273" s="172" t="s">
        <v>12</v>
      </c>
      <c r="N273" s="172" t="s">
        <v>1</v>
      </c>
      <c r="O273" s="172" t="s">
        <v>2</v>
      </c>
      <c r="P273" s="172" t="s">
        <v>3</v>
      </c>
      <c r="Q273" s="172" t="s">
        <v>4</v>
      </c>
      <c r="R273" s="172" t="s">
        <v>5</v>
      </c>
      <c r="S273" s="172" t="s">
        <v>6</v>
      </c>
      <c r="T273" s="172" t="s">
        <v>7</v>
      </c>
      <c r="U273" s="172" t="s">
        <v>8</v>
      </c>
      <c r="V273" s="172" t="s">
        <v>13</v>
      </c>
      <c r="W273" s="173" t="s">
        <v>45</v>
      </c>
      <c r="X273" s="172" t="s">
        <v>15</v>
      </c>
      <c r="Y273" s="172" t="s">
        <v>16</v>
      </c>
      <c r="Z273" s="172" t="s">
        <v>46</v>
      </c>
      <c r="AA273" s="172" t="s">
        <v>18</v>
      </c>
      <c r="AB273" s="172" t="s">
        <v>47</v>
      </c>
      <c r="AC273" s="172" t="s">
        <v>19</v>
      </c>
      <c r="AD273" s="172" t="s">
        <v>14</v>
      </c>
      <c r="AE273" s="174"/>
    </row>
    <row r="274" spans="1:31" ht="20.100000000000001" customHeight="1" x14ac:dyDescent="0.2">
      <c r="A274" s="176">
        <v>45108</v>
      </c>
      <c r="B274" s="70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107"/>
      <c r="Q274" s="178"/>
      <c r="R274" s="53"/>
      <c r="S274" s="53"/>
      <c r="T274" s="52"/>
      <c r="U274" s="53"/>
      <c r="V274" s="53"/>
      <c r="W274" s="52">
        <f t="shared" ref="W274:W303" si="33">SUM(B274:V274)</f>
        <v>0</v>
      </c>
      <c r="X274" s="52"/>
      <c r="Y274" s="53"/>
      <c r="Z274" s="53"/>
      <c r="AA274" s="53"/>
      <c r="AB274" s="53"/>
      <c r="AC274" s="53"/>
      <c r="AD274" s="53">
        <f>X274+Y274+AA274</f>
        <v>0</v>
      </c>
      <c r="AE274" s="119">
        <f t="shared" ref="AE274:AE303" si="34">W274-AD274</f>
        <v>0</v>
      </c>
    </row>
    <row r="275" spans="1:31" ht="20.100000000000001" customHeight="1" x14ac:dyDescent="0.2">
      <c r="A275" s="176">
        <v>45109</v>
      </c>
      <c r="B275" s="53"/>
      <c r="C275" s="53"/>
      <c r="D275" s="53"/>
      <c r="E275" s="53"/>
      <c r="F275" s="53"/>
      <c r="G275" s="53"/>
      <c r="H275" s="53"/>
      <c r="I275" s="100"/>
      <c r="J275" s="100"/>
      <c r="K275" s="100">
        <v>2400</v>
      </c>
      <c r="L275" s="53"/>
      <c r="M275" s="104"/>
      <c r="N275" s="104"/>
      <c r="O275" s="104"/>
      <c r="P275" s="104">
        <v>5500</v>
      </c>
      <c r="Q275" s="100"/>
      <c r="R275" s="100">
        <v>3000</v>
      </c>
      <c r="S275" s="53"/>
      <c r="T275" s="53"/>
      <c r="U275" s="53"/>
      <c r="V275" s="53"/>
      <c r="W275" s="52">
        <f t="shared" si="33"/>
        <v>10900</v>
      </c>
      <c r="X275" s="52">
        <v>6400</v>
      </c>
      <c r="Y275" s="53">
        <v>4500</v>
      </c>
      <c r="Z275" s="53"/>
      <c r="AA275" s="53"/>
      <c r="AB275" s="53"/>
      <c r="AC275" s="53"/>
      <c r="AD275" s="53">
        <f t="shared" ref="AD275:AD304" si="35">X275+Y275+AA275</f>
        <v>10900</v>
      </c>
      <c r="AE275" s="119">
        <f t="shared" si="34"/>
        <v>0</v>
      </c>
    </row>
    <row r="276" spans="1:31" ht="20.100000000000001" customHeight="1" x14ac:dyDescent="0.2">
      <c r="A276" s="176">
        <v>45110</v>
      </c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70"/>
      <c r="M276" s="53"/>
      <c r="N276" s="53"/>
      <c r="O276" s="179"/>
      <c r="P276" s="53"/>
      <c r="Q276" s="100"/>
      <c r="R276" s="100">
        <v>2600</v>
      </c>
      <c r="S276" s="104"/>
      <c r="T276" s="104">
        <v>2600</v>
      </c>
      <c r="U276" s="53"/>
      <c r="V276" s="53"/>
      <c r="W276" s="52">
        <f t="shared" si="33"/>
        <v>5200</v>
      </c>
      <c r="X276" s="52">
        <v>4000</v>
      </c>
      <c r="Y276" s="53">
        <v>1200</v>
      </c>
      <c r="Z276" s="53"/>
      <c r="AA276" s="53"/>
      <c r="AB276" s="53"/>
      <c r="AC276" s="53"/>
      <c r="AD276" s="53">
        <f t="shared" si="35"/>
        <v>5200</v>
      </c>
      <c r="AE276" s="119">
        <f t="shared" si="34"/>
        <v>0</v>
      </c>
    </row>
    <row r="277" spans="1:31" ht="20.100000000000001" customHeight="1" x14ac:dyDescent="0.2">
      <c r="A277" s="176">
        <v>45111</v>
      </c>
      <c r="B277" s="53"/>
      <c r="C277" s="104"/>
      <c r="D277" s="104">
        <v>1400</v>
      </c>
      <c r="E277" s="53"/>
      <c r="F277" s="53"/>
      <c r="G277" s="53"/>
      <c r="H277" s="53"/>
      <c r="I277" s="104"/>
      <c r="J277" s="104"/>
      <c r="K277" s="104">
        <v>4200</v>
      </c>
      <c r="L277" s="53"/>
      <c r="M277" s="53"/>
      <c r="N277" s="53"/>
      <c r="O277" s="100">
        <v>1200</v>
      </c>
      <c r="P277" s="53"/>
      <c r="Q277" s="53"/>
      <c r="R277" s="104"/>
      <c r="S277" s="104"/>
      <c r="T277" s="104">
        <v>3900</v>
      </c>
      <c r="U277" s="53"/>
      <c r="V277" s="53"/>
      <c r="W277" s="52">
        <f t="shared" si="33"/>
        <v>10700</v>
      </c>
      <c r="X277" s="52">
        <v>7500</v>
      </c>
      <c r="Y277" s="53">
        <v>3200</v>
      </c>
      <c r="Z277" s="53"/>
      <c r="AA277" s="53"/>
      <c r="AB277" s="53"/>
      <c r="AC277" s="53"/>
      <c r="AD277" s="53">
        <f t="shared" si="35"/>
        <v>10700</v>
      </c>
      <c r="AE277" s="119">
        <f t="shared" si="34"/>
        <v>0</v>
      </c>
    </row>
    <row r="278" spans="1:31" ht="20.100000000000001" customHeight="1" x14ac:dyDescent="0.2">
      <c r="A278" s="176">
        <v>45112</v>
      </c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70"/>
      <c r="P278" s="53"/>
      <c r="Q278" s="53"/>
      <c r="R278" s="53"/>
      <c r="S278" s="53"/>
      <c r="T278" s="53"/>
      <c r="U278" s="53"/>
      <c r="V278" s="61"/>
      <c r="W278" s="52">
        <f t="shared" si="33"/>
        <v>0</v>
      </c>
      <c r="X278" s="52"/>
      <c r="Y278" s="53"/>
      <c r="Z278" s="53"/>
      <c r="AA278" s="53"/>
      <c r="AB278" s="53"/>
      <c r="AC278" s="53"/>
      <c r="AD278" s="53">
        <f t="shared" si="35"/>
        <v>0</v>
      </c>
      <c r="AE278" s="119">
        <f t="shared" si="34"/>
        <v>0</v>
      </c>
    </row>
    <row r="279" spans="1:31" ht="20.100000000000001" customHeight="1" x14ac:dyDescent="0.2">
      <c r="A279" s="176">
        <v>45113</v>
      </c>
      <c r="B279" s="53"/>
      <c r="C279" s="100"/>
      <c r="D279" s="100">
        <v>1600</v>
      </c>
      <c r="E279" s="53"/>
      <c r="F279" s="53"/>
      <c r="G279" s="53"/>
      <c r="H279" s="53"/>
      <c r="I279" s="53"/>
      <c r="J279" s="53"/>
      <c r="K279" s="104"/>
      <c r="L279" s="104"/>
      <c r="M279" s="104">
        <v>2300</v>
      </c>
      <c r="N279" s="53"/>
      <c r="O279" s="100">
        <v>1200</v>
      </c>
      <c r="P279" s="53"/>
      <c r="Q279" s="53"/>
      <c r="R279" s="104"/>
      <c r="S279" s="104">
        <v>2600</v>
      </c>
      <c r="T279" s="53"/>
      <c r="U279" s="53"/>
      <c r="V279" s="161"/>
      <c r="W279" s="52">
        <f t="shared" si="33"/>
        <v>7700</v>
      </c>
      <c r="X279" s="52">
        <v>4800</v>
      </c>
      <c r="Y279" s="53">
        <v>2900</v>
      </c>
      <c r="Z279" s="53"/>
      <c r="AA279" s="53"/>
      <c r="AB279" s="53"/>
      <c r="AC279" s="53"/>
      <c r="AD279" s="53">
        <f t="shared" si="35"/>
        <v>7700</v>
      </c>
      <c r="AE279" s="119">
        <f t="shared" si="34"/>
        <v>0</v>
      </c>
    </row>
    <row r="280" spans="1:31" ht="20.100000000000001" customHeight="1" x14ac:dyDescent="0.2">
      <c r="A280" s="176">
        <v>45114</v>
      </c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180">
        <v>1600</v>
      </c>
      <c r="O280" s="53"/>
      <c r="P280" s="100"/>
      <c r="Q280" s="100">
        <v>3000</v>
      </c>
      <c r="R280" s="104"/>
      <c r="S280" s="104"/>
      <c r="T280" s="181">
        <v>4500</v>
      </c>
      <c r="U280" s="53"/>
      <c r="V280" s="61"/>
      <c r="W280" s="52">
        <f t="shared" si="33"/>
        <v>9100</v>
      </c>
      <c r="X280" s="52">
        <v>7500</v>
      </c>
      <c r="Y280" s="53"/>
      <c r="Z280" s="53"/>
      <c r="AA280" s="53">
        <v>1600</v>
      </c>
      <c r="AB280" s="53"/>
      <c r="AC280" s="53"/>
      <c r="AD280" s="53">
        <f t="shared" si="35"/>
        <v>9100</v>
      </c>
      <c r="AE280" s="119">
        <f t="shared" si="34"/>
        <v>0</v>
      </c>
    </row>
    <row r="281" spans="1:31" ht="20.100000000000001" customHeight="1" x14ac:dyDescent="0.2">
      <c r="A281" s="176">
        <v>45115</v>
      </c>
      <c r="B281" s="53"/>
      <c r="C281" s="104"/>
      <c r="D281" s="104"/>
      <c r="E281" s="104">
        <v>3000</v>
      </c>
      <c r="F281" s="100"/>
      <c r="G281" s="100">
        <v>3300</v>
      </c>
      <c r="H281" s="100"/>
      <c r="I281" s="53"/>
      <c r="J281" s="53"/>
      <c r="K281" s="53"/>
      <c r="L281" s="53"/>
      <c r="M281" s="53"/>
      <c r="N281" s="53"/>
      <c r="O281" s="180">
        <v>1600</v>
      </c>
      <c r="P281" s="180"/>
      <c r="Q281" s="180">
        <v>3200</v>
      </c>
      <c r="R281" s="100"/>
      <c r="S281" s="100"/>
      <c r="T281" s="100"/>
      <c r="U281" s="100">
        <v>5200</v>
      </c>
      <c r="V281" s="61"/>
      <c r="W281" s="52">
        <f t="shared" si="33"/>
        <v>16300</v>
      </c>
      <c r="X281" s="52">
        <v>7060</v>
      </c>
      <c r="Y281" s="53">
        <v>4090</v>
      </c>
      <c r="Z281" s="53"/>
      <c r="AA281" s="53">
        <v>4800</v>
      </c>
      <c r="AB281" s="53"/>
      <c r="AC281" s="53"/>
      <c r="AD281" s="53">
        <f t="shared" si="35"/>
        <v>15950</v>
      </c>
      <c r="AE281" s="119">
        <f t="shared" si="34"/>
        <v>350</v>
      </c>
    </row>
    <row r="282" spans="1:31" ht="20.100000000000001" customHeight="1" x14ac:dyDescent="0.2">
      <c r="A282" s="176">
        <v>45116</v>
      </c>
      <c r="B282" s="53"/>
      <c r="C282" s="100"/>
      <c r="D282" s="100">
        <v>2200</v>
      </c>
      <c r="E282" s="104"/>
      <c r="F282" s="104"/>
      <c r="G282" s="104">
        <v>3000</v>
      </c>
      <c r="H282" s="100"/>
      <c r="I282" s="100">
        <v>2200</v>
      </c>
      <c r="J282" s="104">
        <v>1100</v>
      </c>
      <c r="K282" s="100"/>
      <c r="L282" s="100"/>
      <c r="M282" s="100">
        <v>3000</v>
      </c>
      <c r="N282" s="104"/>
      <c r="O282" s="104">
        <v>3200</v>
      </c>
      <c r="P282" s="53"/>
      <c r="Q282" s="53"/>
      <c r="R282" s="53"/>
      <c r="S282" s="53"/>
      <c r="T282" s="53"/>
      <c r="U282" s="53"/>
      <c r="V282" s="53"/>
      <c r="W282" s="52">
        <f t="shared" si="33"/>
        <v>14700</v>
      </c>
      <c r="X282" s="52">
        <v>12050</v>
      </c>
      <c r="Y282" s="53">
        <v>2650</v>
      </c>
      <c r="Z282" s="53"/>
      <c r="AA282" s="53"/>
      <c r="AB282" s="53"/>
      <c r="AC282" s="53"/>
      <c r="AD282" s="53">
        <f t="shared" si="35"/>
        <v>14700</v>
      </c>
      <c r="AE282" s="119">
        <f t="shared" si="34"/>
        <v>0</v>
      </c>
    </row>
    <row r="283" spans="1:31" ht="20.100000000000001" customHeight="1" x14ac:dyDescent="0.2">
      <c r="A283" s="176">
        <v>45117</v>
      </c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104"/>
      <c r="R283" s="104">
        <v>2800</v>
      </c>
      <c r="S283" s="100"/>
      <c r="T283" s="100"/>
      <c r="U283" s="100">
        <v>3900</v>
      </c>
      <c r="V283" s="53"/>
      <c r="W283" s="52">
        <f t="shared" si="33"/>
        <v>6700</v>
      </c>
      <c r="X283" s="52">
        <v>4900</v>
      </c>
      <c r="Y283" s="53">
        <v>1800</v>
      </c>
      <c r="Z283" s="53"/>
      <c r="AA283" s="53"/>
      <c r="AB283" s="53"/>
      <c r="AC283" s="53"/>
      <c r="AD283" s="53">
        <f t="shared" si="35"/>
        <v>6700</v>
      </c>
      <c r="AE283" s="119">
        <f t="shared" si="34"/>
        <v>0</v>
      </c>
    </row>
    <row r="284" spans="1:31" ht="20.100000000000001" customHeight="1" x14ac:dyDescent="0.2">
      <c r="A284" s="176">
        <v>45118</v>
      </c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100">
        <v>1200</v>
      </c>
      <c r="P284" s="53"/>
      <c r="Q284" s="53"/>
      <c r="R284" s="104"/>
      <c r="S284" s="104"/>
      <c r="T284" s="104">
        <v>4200</v>
      </c>
      <c r="U284" s="53"/>
      <c r="V284" s="53"/>
      <c r="W284" s="52">
        <f t="shared" si="33"/>
        <v>5400</v>
      </c>
      <c r="X284" s="52">
        <v>4100</v>
      </c>
      <c r="Y284" s="53">
        <v>1300</v>
      </c>
      <c r="Z284" s="53"/>
      <c r="AA284" s="53"/>
      <c r="AB284" s="53"/>
      <c r="AC284" s="53"/>
      <c r="AD284" s="53">
        <f t="shared" si="35"/>
        <v>5400</v>
      </c>
      <c r="AE284" s="119">
        <f t="shared" si="34"/>
        <v>0</v>
      </c>
    </row>
    <row r="285" spans="1:31" ht="20.100000000000001" customHeight="1" x14ac:dyDescent="0.2">
      <c r="A285" s="176">
        <v>45119</v>
      </c>
      <c r="B285" s="53"/>
      <c r="C285" s="53"/>
      <c r="D285" s="53"/>
      <c r="E285" s="53"/>
      <c r="F285" s="104"/>
      <c r="G285" s="104"/>
      <c r="H285" s="104">
        <v>2700</v>
      </c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2">
        <f t="shared" si="33"/>
        <v>2700</v>
      </c>
      <c r="X285" s="52">
        <v>1000</v>
      </c>
      <c r="Y285" s="53">
        <v>1700</v>
      </c>
      <c r="Z285" s="53"/>
      <c r="AA285" s="53"/>
      <c r="AB285" s="53"/>
      <c r="AC285" s="53"/>
      <c r="AD285" s="53">
        <f t="shared" si="35"/>
        <v>2700</v>
      </c>
      <c r="AE285" s="119">
        <f t="shared" si="34"/>
        <v>0</v>
      </c>
    </row>
    <row r="286" spans="1:31" ht="20.100000000000001" customHeight="1" x14ac:dyDescent="0.2">
      <c r="A286" s="176">
        <v>45120</v>
      </c>
      <c r="B286" s="53"/>
      <c r="C286" s="100"/>
      <c r="D286" s="100">
        <v>1900</v>
      </c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104">
        <v>1200</v>
      </c>
      <c r="P286" s="70"/>
      <c r="Q286" s="53"/>
      <c r="R286" s="100"/>
      <c r="S286" s="100">
        <v>2800</v>
      </c>
      <c r="T286" s="53"/>
      <c r="U286" s="53"/>
      <c r="V286" s="53"/>
      <c r="W286" s="52">
        <f t="shared" si="33"/>
        <v>5900</v>
      </c>
      <c r="X286" s="52">
        <v>3900</v>
      </c>
      <c r="Y286" s="53">
        <v>2000</v>
      </c>
      <c r="Z286" s="53"/>
      <c r="AA286" s="53"/>
      <c r="AB286" s="53"/>
      <c r="AC286" s="53"/>
      <c r="AD286" s="53">
        <f t="shared" si="35"/>
        <v>5900</v>
      </c>
      <c r="AE286" s="119">
        <f t="shared" si="34"/>
        <v>0</v>
      </c>
    </row>
    <row r="287" spans="1:31" ht="20.100000000000001" customHeight="1" x14ac:dyDescent="0.2">
      <c r="A287" s="176">
        <v>45121</v>
      </c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100"/>
      <c r="S287" s="100"/>
      <c r="T287" s="100">
        <v>4800</v>
      </c>
      <c r="U287" s="53"/>
      <c r="V287" s="53"/>
      <c r="W287" s="52">
        <f t="shared" si="33"/>
        <v>4800</v>
      </c>
      <c r="X287" s="52">
        <v>4800</v>
      </c>
      <c r="Y287" s="53"/>
      <c r="Z287" s="53"/>
      <c r="AA287" s="53"/>
      <c r="AB287" s="53"/>
      <c r="AC287" s="53"/>
      <c r="AD287" s="53">
        <f t="shared" si="35"/>
        <v>4800</v>
      </c>
      <c r="AE287" s="119">
        <f t="shared" si="34"/>
        <v>0</v>
      </c>
    </row>
    <row r="288" spans="1:31" ht="20.100000000000001" customHeight="1" x14ac:dyDescent="0.2">
      <c r="A288" s="176">
        <v>45122</v>
      </c>
      <c r="B288" s="53"/>
      <c r="C288" s="100"/>
      <c r="D288" s="100"/>
      <c r="E288" s="100">
        <v>3000</v>
      </c>
      <c r="F288" s="180"/>
      <c r="G288" s="180">
        <v>2200</v>
      </c>
      <c r="H288" s="53"/>
      <c r="I288" s="104"/>
      <c r="J288" s="104">
        <v>2200</v>
      </c>
      <c r="K288" s="53"/>
      <c r="L288" s="53"/>
      <c r="M288" s="53"/>
      <c r="N288" s="100"/>
      <c r="O288" s="100">
        <v>3100</v>
      </c>
      <c r="P288" s="180"/>
      <c r="Q288" s="180">
        <v>3200</v>
      </c>
      <c r="R288" s="100"/>
      <c r="S288" s="100"/>
      <c r="T288" s="100">
        <v>4800</v>
      </c>
      <c r="U288" s="104"/>
      <c r="V288" s="104">
        <v>3100</v>
      </c>
      <c r="W288" s="52">
        <f t="shared" si="33"/>
        <v>21600</v>
      </c>
      <c r="X288" s="52">
        <v>13400</v>
      </c>
      <c r="Y288" s="53">
        <v>2800</v>
      </c>
      <c r="Z288" s="53"/>
      <c r="AA288" s="53">
        <v>5400</v>
      </c>
      <c r="AB288" s="53"/>
      <c r="AC288" s="53"/>
      <c r="AD288" s="53">
        <f t="shared" si="35"/>
        <v>21600</v>
      </c>
      <c r="AE288" s="119">
        <f t="shared" si="34"/>
        <v>0</v>
      </c>
    </row>
    <row r="289" spans="1:31" ht="20.100000000000001" customHeight="1" x14ac:dyDescent="0.2">
      <c r="A289" s="176">
        <v>45123</v>
      </c>
      <c r="B289" s="104"/>
      <c r="C289" s="104"/>
      <c r="D289" s="104">
        <v>3600</v>
      </c>
      <c r="E289" s="100"/>
      <c r="F289" s="100"/>
      <c r="G289" s="100">
        <v>3300</v>
      </c>
      <c r="H289" s="53"/>
      <c r="I289" s="53"/>
      <c r="J289" s="53"/>
      <c r="K289" s="104"/>
      <c r="L289" s="104"/>
      <c r="M289" s="104">
        <v>3200</v>
      </c>
      <c r="N289" s="53"/>
      <c r="O289" s="53"/>
      <c r="P289" s="53"/>
      <c r="Q289" s="53"/>
      <c r="R289" s="53"/>
      <c r="S289" s="53"/>
      <c r="T289" s="53"/>
      <c r="U289" s="53"/>
      <c r="V289" s="53"/>
      <c r="W289" s="52">
        <f t="shared" si="33"/>
        <v>10100</v>
      </c>
      <c r="X289" s="52">
        <v>6940</v>
      </c>
      <c r="Y289" s="53">
        <v>3160</v>
      </c>
      <c r="Z289" s="53"/>
      <c r="AA289" s="53"/>
      <c r="AB289" s="53"/>
      <c r="AC289" s="53"/>
      <c r="AD289" s="53">
        <f t="shared" si="35"/>
        <v>10100</v>
      </c>
      <c r="AE289" s="119">
        <f t="shared" si="34"/>
        <v>0</v>
      </c>
    </row>
    <row r="290" spans="1:31" ht="20.100000000000001" customHeight="1" x14ac:dyDescent="0.2">
      <c r="A290" s="176">
        <v>45124</v>
      </c>
      <c r="B290" s="53"/>
      <c r="C290" s="70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70"/>
      <c r="P290" s="53"/>
      <c r="Q290" s="53"/>
      <c r="R290" s="104"/>
      <c r="S290" s="104"/>
      <c r="T290" s="104">
        <v>4200</v>
      </c>
      <c r="U290" s="53"/>
      <c r="V290" s="53"/>
      <c r="W290" s="52">
        <f t="shared" si="33"/>
        <v>4200</v>
      </c>
      <c r="X290" s="52">
        <v>4200</v>
      </c>
      <c r="Y290" s="53"/>
      <c r="Z290" s="53"/>
      <c r="AA290" s="53"/>
      <c r="AB290" s="53"/>
      <c r="AC290" s="53"/>
      <c r="AD290" s="53">
        <f t="shared" si="35"/>
        <v>4200</v>
      </c>
      <c r="AE290" s="119">
        <f t="shared" si="34"/>
        <v>0</v>
      </c>
    </row>
    <row r="291" spans="1:31" ht="20.100000000000001" customHeight="1" x14ac:dyDescent="0.2">
      <c r="A291" s="176">
        <v>45125</v>
      </c>
      <c r="B291" s="53"/>
      <c r="C291" s="100"/>
      <c r="D291" s="100">
        <v>2000</v>
      </c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104">
        <v>1200</v>
      </c>
      <c r="P291" s="137"/>
      <c r="Q291" s="100"/>
      <c r="R291" s="100">
        <v>4200</v>
      </c>
      <c r="S291" s="104"/>
      <c r="T291" s="104">
        <v>2600</v>
      </c>
      <c r="U291" s="53"/>
      <c r="V291" s="53"/>
      <c r="W291" s="52">
        <f t="shared" si="33"/>
        <v>10000</v>
      </c>
      <c r="X291" s="52">
        <v>4800</v>
      </c>
      <c r="Y291" s="53">
        <v>5000</v>
      </c>
      <c r="Z291" s="53"/>
      <c r="AA291" s="53"/>
      <c r="AB291" s="53"/>
      <c r="AC291" s="53"/>
      <c r="AD291" s="53">
        <f t="shared" si="35"/>
        <v>9800</v>
      </c>
      <c r="AE291" s="119">
        <f t="shared" si="34"/>
        <v>200</v>
      </c>
    </row>
    <row r="292" spans="1:31" ht="20.100000000000001" customHeight="1" x14ac:dyDescent="0.2">
      <c r="A292" s="176">
        <v>45126</v>
      </c>
      <c r="B292" s="53"/>
      <c r="C292" s="53"/>
      <c r="D292" s="53"/>
      <c r="E292" s="53"/>
      <c r="F292" s="53"/>
      <c r="G292" s="53"/>
      <c r="H292" s="104"/>
      <c r="I292" s="104">
        <v>2000</v>
      </c>
      <c r="J292" s="53"/>
      <c r="K292" s="53"/>
      <c r="L292" s="53"/>
      <c r="M292" s="53"/>
      <c r="N292" s="53"/>
      <c r="O292" s="70"/>
      <c r="P292" s="53"/>
      <c r="Q292" s="100"/>
      <c r="R292" s="100">
        <v>2800</v>
      </c>
      <c r="S292" s="104"/>
      <c r="T292" s="104">
        <v>2800</v>
      </c>
      <c r="U292" s="53"/>
      <c r="V292" s="53"/>
      <c r="W292" s="52">
        <f t="shared" si="33"/>
        <v>7600</v>
      </c>
      <c r="X292" s="52">
        <v>2000</v>
      </c>
      <c r="Y292" s="53">
        <v>5600</v>
      </c>
      <c r="Z292" s="53"/>
      <c r="AA292" s="53"/>
      <c r="AB292" s="53"/>
      <c r="AC292" s="53"/>
      <c r="AD292" s="53">
        <f t="shared" si="35"/>
        <v>7600</v>
      </c>
      <c r="AE292" s="119">
        <f t="shared" si="34"/>
        <v>0</v>
      </c>
    </row>
    <row r="293" spans="1:31" ht="20.100000000000001" customHeight="1" x14ac:dyDescent="0.2">
      <c r="A293" s="176">
        <v>45127</v>
      </c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100">
        <v>1200</v>
      </c>
      <c r="P293" s="104"/>
      <c r="Q293" s="104">
        <v>2800</v>
      </c>
      <c r="R293" s="137"/>
      <c r="S293" s="100">
        <v>2800</v>
      </c>
      <c r="T293" s="53"/>
      <c r="U293" s="53"/>
      <c r="V293" s="53"/>
      <c r="W293" s="52">
        <f t="shared" si="33"/>
        <v>6800</v>
      </c>
      <c r="X293" s="52">
        <v>4800</v>
      </c>
      <c r="Y293" s="53">
        <v>1800</v>
      </c>
      <c r="Z293" s="53"/>
      <c r="AA293" s="53"/>
      <c r="AB293" s="53"/>
      <c r="AC293" s="53"/>
      <c r="AD293" s="53">
        <f t="shared" si="35"/>
        <v>6600</v>
      </c>
      <c r="AE293" s="119">
        <f t="shared" si="34"/>
        <v>200</v>
      </c>
    </row>
    <row r="294" spans="1:31" ht="20.100000000000001" customHeight="1" x14ac:dyDescent="0.2">
      <c r="A294" s="176">
        <v>45128</v>
      </c>
      <c r="B294" s="53"/>
      <c r="C294" s="53"/>
      <c r="D294" s="104">
        <v>900</v>
      </c>
      <c r="E294" s="53"/>
      <c r="F294" s="53"/>
      <c r="G294" s="53"/>
      <c r="H294" s="53"/>
      <c r="I294" s="53"/>
      <c r="J294" s="53"/>
      <c r="K294" s="53"/>
      <c r="L294" s="100"/>
      <c r="M294" s="100">
        <v>2200</v>
      </c>
      <c r="N294" s="53"/>
      <c r="O294" s="53"/>
      <c r="P294" s="180"/>
      <c r="Q294" s="180">
        <v>3500</v>
      </c>
      <c r="R294" s="104"/>
      <c r="S294" s="104">
        <v>3200</v>
      </c>
      <c r="T294" s="53"/>
      <c r="U294" s="53"/>
      <c r="V294" s="53"/>
      <c r="W294" s="52">
        <f t="shared" si="33"/>
        <v>9800</v>
      </c>
      <c r="X294" s="52">
        <v>4860</v>
      </c>
      <c r="Y294" s="53">
        <v>1500</v>
      </c>
      <c r="Z294" s="53"/>
      <c r="AA294" s="53">
        <v>3500</v>
      </c>
      <c r="AB294" s="53"/>
      <c r="AC294" s="53"/>
      <c r="AD294" s="53">
        <f t="shared" si="35"/>
        <v>9860</v>
      </c>
      <c r="AE294" s="119">
        <f t="shared" si="34"/>
        <v>-60</v>
      </c>
    </row>
    <row r="295" spans="1:31" ht="20.100000000000001" customHeight="1" x14ac:dyDescent="0.2">
      <c r="A295" s="176">
        <v>45129</v>
      </c>
      <c r="B295" s="53"/>
      <c r="C295" s="104"/>
      <c r="D295" s="104"/>
      <c r="E295" s="104">
        <v>3000</v>
      </c>
      <c r="F295" s="53"/>
      <c r="G295" s="53"/>
      <c r="H295" s="53"/>
      <c r="I295" s="53"/>
      <c r="J295" s="53"/>
      <c r="K295" s="53"/>
      <c r="L295" s="53"/>
      <c r="M295" s="53"/>
      <c r="N295" s="100"/>
      <c r="O295" s="100">
        <v>3200</v>
      </c>
      <c r="P295" s="180"/>
      <c r="Q295" s="180">
        <v>3500</v>
      </c>
      <c r="R295" s="53"/>
      <c r="S295" s="53"/>
      <c r="T295" s="53"/>
      <c r="U295" s="53"/>
      <c r="V295" s="53"/>
      <c r="W295" s="52">
        <f t="shared" si="33"/>
        <v>9700</v>
      </c>
      <c r="X295" s="52">
        <v>3000</v>
      </c>
      <c r="Y295" s="53">
        <v>3200</v>
      </c>
      <c r="Z295" s="53"/>
      <c r="AA295" s="53">
        <v>3500</v>
      </c>
      <c r="AB295" s="53"/>
      <c r="AC295" s="53"/>
      <c r="AD295" s="53">
        <f t="shared" si="35"/>
        <v>9700</v>
      </c>
      <c r="AE295" s="119">
        <f t="shared" si="34"/>
        <v>0</v>
      </c>
    </row>
    <row r="296" spans="1:31" ht="20.100000000000001" customHeight="1" x14ac:dyDescent="0.2">
      <c r="A296" s="176">
        <v>45130</v>
      </c>
      <c r="B296" s="53"/>
      <c r="C296" s="100"/>
      <c r="D296" s="100">
        <v>2200</v>
      </c>
      <c r="E296" s="104"/>
      <c r="F296" s="104"/>
      <c r="G296" s="104">
        <v>3300</v>
      </c>
      <c r="H296" s="100"/>
      <c r="I296" s="100"/>
      <c r="J296" s="100">
        <v>3300</v>
      </c>
      <c r="K296" s="104"/>
      <c r="L296" s="104"/>
      <c r="M296" s="104">
        <v>3200</v>
      </c>
      <c r="N296" s="100"/>
      <c r="O296" s="100">
        <v>3200</v>
      </c>
      <c r="P296" s="53"/>
      <c r="Q296" s="104"/>
      <c r="R296" s="104">
        <v>3200</v>
      </c>
      <c r="S296" s="53"/>
      <c r="T296" s="53"/>
      <c r="U296" s="53"/>
      <c r="V296" s="53"/>
      <c r="W296" s="52">
        <f t="shared" si="33"/>
        <v>18400</v>
      </c>
      <c r="X296" s="52">
        <v>13200</v>
      </c>
      <c r="Y296" s="53">
        <v>5200</v>
      </c>
      <c r="Z296" s="53"/>
      <c r="AA296" s="53"/>
      <c r="AB296" s="53"/>
      <c r="AC296" s="53"/>
      <c r="AD296" s="53">
        <f t="shared" si="35"/>
        <v>18400</v>
      </c>
      <c r="AE296" s="119">
        <f t="shared" si="34"/>
        <v>0</v>
      </c>
    </row>
    <row r="297" spans="1:31" ht="20.100000000000001" customHeight="1" x14ac:dyDescent="0.2">
      <c r="A297" s="176">
        <v>45131</v>
      </c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100"/>
      <c r="Q297" s="100"/>
      <c r="R297" s="100">
        <v>4200</v>
      </c>
      <c r="S297" s="104"/>
      <c r="T297" s="104">
        <v>2600</v>
      </c>
      <c r="U297" s="100"/>
      <c r="V297" s="100">
        <v>5600</v>
      </c>
      <c r="W297" s="52">
        <f t="shared" si="33"/>
        <v>12400</v>
      </c>
      <c r="X297" s="52">
        <v>6800</v>
      </c>
      <c r="Y297" s="53">
        <v>5600</v>
      </c>
      <c r="Z297" s="53"/>
      <c r="AA297" s="53"/>
      <c r="AB297" s="53"/>
      <c r="AC297" s="53"/>
      <c r="AD297" s="53">
        <f>X297+Y297+AA297</f>
        <v>12400</v>
      </c>
      <c r="AE297" s="119">
        <f t="shared" si="34"/>
        <v>0</v>
      </c>
    </row>
    <row r="298" spans="1:31" ht="20.100000000000001" customHeight="1" x14ac:dyDescent="0.2">
      <c r="A298" s="176">
        <v>45132</v>
      </c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104">
        <v>1200</v>
      </c>
      <c r="P298" s="104"/>
      <c r="Q298" s="104"/>
      <c r="R298" s="104">
        <v>4900</v>
      </c>
      <c r="S298" s="53"/>
      <c r="T298" s="53"/>
      <c r="U298" s="53"/>
      <c r="V298" s="53"/>
      <c r="W298" s="52">
        <f t="shared" si="33"/>
        <v>6100</v>
      </c>
      <c r="X298" s="52">
        <v>3100</v>
      </c>
      <c r="Y298" s="53">
        <v>1800</v>
      </c>
      <c r="Z298" s="53"/>
      <c r="AA298" s="53"/>
      <c r="AB298" s="53"/>
      <c r="AC298" s="53"/>
      <c r="AD298" s="53">
        <f t="shared" si="35"/>
        <v>4900</v>
      </c>
      <c r="AE298" s="119">
        <f t="shared" si="34"/>
        <v>1200</v>
      </c>
    </row>
    <row r="299" spans="1:31" ht="20.100000000000001" customHeight="1" x14ac:dyDescent="0.2">
      <c r="A299" s="176">
        <v>45133</v>
      </c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104"/>
      <c r="Q299" s="104">
        <v>2800</v>
      </c>
      <c r="R299" s="100"/>
      <c r="S299" s="100"/>
      <c r="T299" s="100">
        <v>4200</v>
      </c>
      <c r="U299" s="53"/>
      <c r="V299" s="53"/>
      <c r="W299" s="52">
        <f t="shared" si="33"/>
        <v>7000</v>
      </c>
      <c r="X299" s="52">
        <v>7000</v>
      </c>
      <c r="Y299" s="53"/>
      <c r="Z299" s="53"/>
      <c r="AA299" s="53"/>
      <c r="AB299" s="53"/>
      <c r="AC299" s="53"/>
      <c r="AD299" s="53">
        <f t="shared" si="35"/>
        <v>7000</v>
      </c>
      <c r="AE299" s="119">
        <f t="shared" si="34"/>
        <v>0</v>
      </c>
    </row>
    <row r="300" spans="1:31" ht="20.100000000000001" customHeight="1" x14ac:dyDescent="0.2">
      <c r="A300" s="176">
        <v>45134</v>
      </c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100"/>
      <c r="S300" s="100">
        <v>2800</v>
      </c>
      <c r="T300" s="53"/>
      <c r="U300" s="53"/>
      <c r="V300" s="53"/>
      <c r="W300" s="52">
        <f t="shared" si="33"/>
        <v>2800</v>
      </c>
      <c r="X300" s="52"/>
      <c r="Y300" s="53">
        <v>2800</v>
      </c>
      <c r="Z300" s="53"/>
      <c r="AA300" s="53"/>
      <c r="AB300" s="53"/>
      <c r="AC300" s="53"/>
      <c r="AD300" s="53">
        <f t="shared" si="35"/>
        <v>2800</v>
      </c>
      <c r="AE300" s="119">
        <f t="shared" si="34"/>
        <v>0</v>
      </c>
    </row>
    <row r="301" spans="1:31" ht="20.100000000000001" customHeight="1" x14ac:dyDescent="0.2">
      <c r="A301" s="176">
        <v>45135</v>
      </c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104"/>
      <c r="Q301" s="104">
        <v>3200</v>
      </c>
      <c r="R301" s="100"/>
      <c r="S301" s="100"/>
      <c r="T301" s="100">
        <v>4800</v>
      </c>
      <c r="U301" s="53"/>
      <c r="V301" s="53"/>
      <c r="W301" s="52">
        <f t="shared" si="33"/>
        <v>8000</v>
      </c>
      <c r="X301" s="52">
        <v>7000</v>
      </c>
      <c r="Y301" s="53">
        <v>1000</v>
      </c>
      <c r="Z301" s="53"/>
      <c r="AA301" s="53"/>
      <c r="AB301" s="53"/>
      <c r="AC301" s="53"/>
      <c r="AD301" s="53">
        <f t="shared" si="35"/>
        <v>8000</v>
      </c>
      <c r="AE301" s="119">
        <f t="shared" si="34"/>
        <v>0</v>
      </c>
    </row>
    <row r="302" spans="1:31" ht="20.100000000000001" customHeight="1" x14ac:dyDescent="0.2">
      <c r="A302" s="176">
        <v>45136</v>
      </c>
      <c r="B302" s="53"/>
      <c r="C302" s="104"/>
      <c r="D302" s="104"/>
      <c r="E302" s="104">
        <v>3000</v>
      </c>
      <c r="F302" s="100"/>
      <c r="G302" s="100">
        <v>2200</v>
      </c>
      <c r="H302" s="53"/>
      <c r="I302" s="53"/>
      <c r="J302" s="100"/>
      <c r="K302" s="100"/>
      <c r="L302" s="100">
        <v>3300</v>
      </c>
      <c r="M302" s="53"/>
      <c r="N302" s="53"/>
      <c r="O302" s="100">
        <v>1600</v>
      </c>
      <c r="P302" s="180"/>
      <c r="Q302" s="180">
        <v>3500</v>
      </c>
      <c r="R302" s="100"/>
      <c r="S302" s="100"/>
      <c r="T302" s="100">
        <v>4800</v>
      </c>
      <c r="U302" s="53"/>
      <c r="V302" s="53"/>
      <c r="W302" s="52">
        <f t="shared" si="33"/>
        <v>18400</v>
      </c>
      <c r="X302" s="52">
        <v>10000</v>
      </c>
      <c r="Y302" s="53">
        <v>4900</v>
      </c>
      <c r="Z302" s="53"/>
      <c r="AA302" s="53">
        <v>3500</v>
      </c>
      <c r="AB302" s="53"/>
      <c r="AC302" s="53"/>
      <c r="AD302" s="53">
        <f t="shared" si="35"/>
        <v>18400</v>
      </c>
      <c r="AE302" s="119">
        <f t="shared" si="34"/>
        <v>0</v>
      </c>
    </row>
    <row r="303" spans="1:31" ht="20.100000000000001" customHeight="1" x14ac:dyDescent="0.2">
      <c r="A303" s="176">
        <v>45137</v>
      </c>
      <c r="B303" s="53"/>
      <c r="C303" s="100"/>
      <c r="D303" s="100">
        <v>2200</v>
      </c>
      <c r="E303" s="104"/>
      <c r="F303" s="104"/>
      <c r="G303" s="104"/>
      <c r="H303" s="104">
        <v>4400</v>
      </c>
      <c r="I303" s="100">
        <v>2200</v>
      </c>
      <c r="J303" s="100"/>
      <c r="K303" s="104">
        <v>3200</v>
      </c>
      <c r="L303" s="104"/>
      <c r="M303" s="104"/>
      <c r="N303" s="100"/>
      <c r="O303" s="100">
        <v>3200</v>
      </c>
      <c r="P303" s="104"/>
      <c r="Q303" s="104">
        <v>3200</v>
      </c>
      <c r="R303" s="100"/>
      <c r="S303" s="100">
        <v>3100</v>
      </c>
      <c r="T303" s="53"/>
      <c r="U303" s="53"/>
      <c r="V303" s="53"/>
      <c r="W303" s="52">
        <f t="shared" si="33"/>
        <v>21500</v>
      </c>
      <c r="X303" s="52">
        <v>17500</v>
      </c>
      <c r="Y303" s="53">
        <v>4000</v>
      </c>
      <c r="Z303" s="53"/>
      <c r="AA303" s="53"/>
      <c r="AB303" s="53"/>
      <c r="AC303" s="53"/>
      <c r="AD303" s="53">
        <f t="shared" si="35"/>
        <v>21500</v>
      </c>
      <c r="AE303" s="119">
        <f t="shared" si="34"/>
        <v>0</v>
      </c>
    </row>
    <row r="304" spans="1:31" ht="20.100000000000001" customHeight="1" x14ac:dyDescent="0.2">
      <c r="A304" s="204">
        <v>45138</v>
      </c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100"/>
      <c r="Q304" s="100"/>
      <c r="R304" s="100">
        <v>4200</v>
      </c>
      <c r="S304" s="104"/>
      <c r="T304" s="104"/>
      <c r="U304" s="104">
        <v>4000</v>
      </c>
      <c r="V304" s="53"/>
      <c r="W304" s="52">
        <v>8200</v>
      </c>
      <c r="X304" s="52">
        <v>5200</v>
      </c>
      <c r="Y304" s="53">
        <v>3000</v>
      </c>
      <c r="Z304" s="53">
        <v>15700</v>
      </c>
      <c r="AA304" s="53"/>
      <c r="AB304" s="53"/>
      <c r="AC304" s="53"/>
      <c r="AD304" s="53">
        <f t="shared" si="35"/>
        <v>8200</v>
      </c>
      <c r="AE304" s="119"/>
    </row>
    <row r="305" spans="1:36" ht="20.100000000000001" customHeight="1" x14ac:dyDescent="0.2">
      <c r="A305" s="176"/>
      <c r="B305" s="207"/>
      <c r="C305" s="207"/>
      <c r="D305" s="207"/>
      <c r="E305" s="207"/>
      <c r="F305" s="207"/>
      <c r="G305" s="207"/>
      <c r="H305" s="207"/>
      <c r="I305" s="207"/>
      <c r="J305" s="207"/>
      <c r="K305" s="207"/>
      <c r="L305" s="207"/>
      <c r="M305" s="207"/>
      <c r="N305" s="207"/>
      <c r="O305" s="207"/>
      <c r="P305" s="207"/>
      <c r="Q305" s="207"/>
      <c r="R305" s="207"/>
      <c r="S305" s="207"/>
      <c r="T305" s="207"/>
      <c r="U305" s="207"/>
      <c r="V305" s="207"/>
      <c r="W305" s="208">
        <f>SUM(W274:W304)</f>
        <v>282700</v>
      </c>
      <c r="X305" s="208">
        <f>SUM(X274:X304)</f>
        <v>181810</v>
      </c>
      <c r="Y305" s="209">
        <f>SUM(Y274:Y304)</f>
        <v>76700</v>
      </c>
      <c r="Z305" s="209">
        <f>SUM(Z274:Z304)</f>
        <v>15700</v>
      </c>
      <c r="AA305" s="209">
        <f>SUM(AA274:AA304)</f>
        <v>22300</v>
      </c>
      <c r="AB305" s="209"/>
      <c r="AC305" s="209"/>
      <c r="AD305" s="209">
        <f>SUM(AD274:AD304)</f>
        <v>280810</v>
      </c>
      <c r="AE305" s="210">
        <f>SUM(AE274:AE304)</f>
        <v>1890</v>
      </c>
    </row>
    <row r="308" spans="1:36" ht="20.100000000000001" customHeight="1" thickBot="1" x14ac:dyDescent="0.25"/>
    <row r="309" spans="1:36" ht="20.100000000000001" customHeight="1" x14ac:dyDescent="0.2">
      <c r="A309" s="314" t="s">
        <v>56</v>
      </c>
      <c r="B309" s="315"/>
      <c r="C309" s="315"/>
      <c r="D309" s="315"/>
      <c r="E309" s="315"/>
      <c r="F309" s="315"/>
      <c r="G309" s="315"/>
      <c r="H309" s="315"/>
      <c r="I309" s="315"/>
      <c r="J309" s="315"/>
      <c r="K309" s="315"/>
      <c r="L309" s="315"/>
      <c r="M309" s="315"/>
      <c r="N309" s="315"/>
      <c r="O309" s="315"/>
      <c r="P309" s="315"/>
      <c r="Q309" s="315"/>
      <c r="R309" s="315"/>
      <c r="S309" s="315"/>
      <c r="T309" s="315"/>
      <c r="U309" s="315"/>
      <c r="V309" s="315"/>
      <c r="W309" s="315"/>
      <c r="X309" s="315"/>
      <c r="Y309" s="315"/>
      <c r="Z309" s="315"/>
      <c r="AA309" s="315"/>
      <c r="AB309" s="315"/>
      <c r="AC309" s="315"/>
      <c r="AD309" s="315"/>
      <c r="AE309" s="316"/>
    </row>
    <row r="310" spans="1:36" ht="20.100000000000001" customHeight="1" thickBot="1" x14ac:dyDescent="0.25">
      <c r="A310" s="317"/>
      <c r="B310" s="318"/>
      <c r="C310" s="318"/>
      <c r="D310" s="318"/>
      <c r="E310" s="318"/>
      <c r="F310" s="318"/>
      <c r="G310" s="318"/>
      <c r="H310" s="318"/>
      <c r="I310" s="318"/>
      <c r="J310" s="318"/>
      <c r="K310" s="318"/>
      <c r="L310" s="318"/>
      <c r="M310" s="318"/>
      <c r="N310" s="318"/>
      <c r="O310" s="318"/>
      <c r="P310" s="318"/>
      <c r="Q310" s="318"/>
      <c r="R310" s="318"/>
      <c r="S310" s="318"/>
      <c r="T310" s="318"/>
      <c r="U310" s="318"/>
      <c r="V310" s="318"/>
      <c r="W310" s="318"/>
      <c r="X310" s="318"/>
      <c r="Y310" s="318"/>
      <c r="Z310" s="318"/>
      <c r="AA310" s="318"/>
      <c r="AB310" s="318"/>
      <c r="AC310" s="318"/>
      <c r="AD310" s="318"/>
      <c r="AE310" s="319"/>
    </row>
    <row r="311" spans="1:36" ht="20.100000000000001" customHeight="1" x14ac:dyDescent="0.2">
      <c r="A311" s="175" t="s">
        <v>0</v>
      </c>
      <c r="B311" s="172" t="s">
        <v>1</v>
      </c>
      <c r="C311" s="172" t="s">
        <v>2</v>
      </c>
      <c r="D311" s="172" t="s">
        <v>3</v>
      </c>
      <c r="E311" s="172" t="s">
        <v>4</v>
      </c>
      <c r="F311" s="172" t="s">
        <v>5</v>
      </c>
      <c r="G311" s="172" t="s">
        <v>6</v>
      </c>
      <c r="H311" s="172" t="s">
        <v>7</v>
      </c>
      <c r="I311" s="172" t="s">
        <v>8</v>
      </c>
      <c r="J311" s="172" t="s">
        <v>9</v>
      </c>
      <c r="K311" s="172" t="s">
        <v>10</v>
      </c>
      <c r="L311" s="172" t="s">
        <v>11</v>
      </c>
      <c r="M311" s="172" t="s">
        <v>12</v>
      </c>
      <c r="N311" s="172" t="s">
        <v>1</v>
      </c>
      <c r="O311" s="172" t="s">
        <v>2</v>
      </c>
      <c r="P311" s="172" t="s">
        <v>3</v>
      </c>
      <c r="Q311" s="172" t="s">
        <v>4</v>
      </c>
      <c r="R311" s="172" t="s">
        <v>5</v>
      </c>
      <c r="S311" s="172" t="s">
        <v>6</v>
      </c>
      <c r="T311" s="172" t="s">
        <v>7</v>
      </c>
      <c r="U311" s="172" t="s">
        <v>8</v>
      </c>
      <c r="V311" s="172" t="s">
        <v>13</v>
      </c>
      <c r="W311" s="173" t="s">
        <v>45</v>
      </c>
      <c r="X311" s="172" t="s">
        <v>15</v>
      </c>
      <c r="Y311" s="172" t="s">
        <v>16</v>
      </c>
      <c r="Z311" s="172" t="s">
        <v>46</v>
      </c>
      <c r="AA311" s="172" t="s">
        <v>18</v>
      </c>
      <c r="AB311" s="172" t="s">
        <v>47</v>
      </c>
      <c r="AC311" s="172" t="s">
        <v>19</v>
      </c>
      <c r="AD311" s="172" t="s">
        <v>14</v>
      </c>
      <c r="AE311" s="174"/>
      <c r="AH311" s="229" t="s">
        <v>57</v>
      </c>
      <c r="AI311" s="230" t="s">
        <v>58</v>
      </c>
      <c r="AJ311" s="225"/>
    </row>
    <row r="312" spans="1:36" ht="20.100000000000001" customHeight="1" x14ac:dyDescent="0.2">
      <c r="A312" s="176">
        <v>45139</v>
      </c>
      <c r="B312" s="70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100">
        <v>1200</v>
      </c>
      <c r="P312" s="136"/>
      <c r="Q312" s="160">
        <v>2600</v>
      </c>
      <c r="R312" s="100"/>
      <c r="S312" s="100">
        <v>2400</v>
      </c>
      <c r="T312" s="52"/>
      <c r="U312" s="53"/>
      <c r="V312" s="53"/>
      <c r="W312" s="52">
        <f>SUM(B312:V312)</f>
        <v>6200</v>
      </c>
      <c r="X312" s="52">
        <v>3200</v>
      </c>
      <c r="Y312" s="53">
        <v>1800</v>
      </c>
      <c r="Z312" s="53"/>
      <c r="AA312" s="53"/>
      <c r="AB312" s="53"/>
      <c r="AC312" s="53"/>
      <c r="AD312" s="53">
        <f>SUM(X312,Y312,AA312)</f>
        <v>5000</v>
      </c>
      <c r="AE312" s="224">
        <f t="shared" ref="AE312:AE342" si="36">W312-AD312</f>
        <v>1200</v>
      </c>
      <c r="AH312" s="225"/>
      <c r="AI312" s="231">
        <v>5</v>
      </c>
      <c r="AJ312" s="225" t="s">
        <v>59</v>
      </c>
    </row>
    <row r="313" spans="1:36" ht="20.100000000000001" customHeight="1" x14ac:dyDescent="0.2">
      <c r="A313" s="176">
        <v>45140</v>
      </c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104"/>
      <c r="R313" s="104"/>
      <c r="S313" s="104">
        <v>4900</v>
      </c>
      <c r="T313" s="53"/>
      <c r="U313" s="53"/>
      <c r="V313" s="53"/>
      <c r="W313" s="52">
        <f t="shared" ref="W313:W342" si="37">SUM(B313:V313)</f>
        <v>4900</v>
      </c>
      <c r="X313" s="52">
        <v>4900</v>
      </c>
      <c r="Y313" s="53"/>
      <c r="Z313" s="53"/>
      <c r="AA313" s="53"/>
      <c r="AB313" s="53"/>
      <c r="AC313" s="53"/>
      <c r="AD313" s="53">
        <f t="shared" ref="AD313:AD342" si="38">SUM(X313,Y313,AA313)</f>
        <v>4900</v>
      </c>
      <c r="AE313" s="205">
        <f t="shared" si="36"/>
        <v>0</v>
      </c>
      <c r="AH313" s="225"/>
      <c r="AI313" s="231">
        <v>3</v>
      </c>
      <c r="AJ313" s="225" t="s">
        <v>60</v>
      </c>
    </row>
    <row r="314" spans="1:36" ht="20.100000000000001" customHeight="1" x14ac:dyDescent="0.2">
      <c r="A314" s="176">
        <v>45141</v>
      </c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70"/>
      <c r="M314" s="53"/>
      <c r="N314" s="53"/>
      <c r="O314" s="206">
        <v>1200</v>
      </c>
      <c r="P314" s="53"/>
      <c r="Q314" s="53"/>
      <c r="R314" s="104"/>
      <c r="S314" s="104">
        <v>2800</v>
      </c>
      <c r="T314" s="53"/>
      <c r="U314" s="53"/>
      <c r="V314" s="53"/>
      <c r="W314" s="52">
        <f t="shared" si="37"/>
        <v>4000</v>
      </c>
      <c r="X314" s="52"/>
      <c r="Y314" s="53">
        <v>2800</v>
      </c>
      <c r="Z314" s="53">
        <v>6500</v>
      </c>
      <c r="AA314" s="53"/>
      <c r="AB314" s="53"/>
      <c r="AC314" s="53"/>
      <c r="AD314" s="53">
        <f t="shared" si="38"/>
        <v>2800</v>
      </c>
      <c r="AE314" s="224">
        <f t="shared" si="36"/>
        <v>1200</v>
      </c>
      <c r="AH314" s="225"/>
      <c r="AI314" s="231">
        <v>3</v>
      </c>
      <c r="AJ314" s="225" t="s">
        <v>61</v>
      </c>
    </row>
    <row r="315" spans="1:36" ht="20.100000000000001" customHeight="1" x14ac:dyDescent="0.2">
      <c r="A315" s="176">
        <v>45142</v>
      </c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100"/>
      <c r="N315" s="100">
        <v>2500</v>
      </c>
      <c r="O315" s="53"/>
      <c r="P315" s="104"/>
      <c r="Q315" s="104">
        <v>3000</v>
      </c>
      <c r="R315" s="100"/>
      <c r="S315" s="100"/>
      <c r="T315" s="100">
        <v>4800</v>
      </c>
      <c r="U315" s="53"/>
      <c r="V315" s="53"/>
      <c r="W315" s="52">
        <f t="shared" si="37"/>
        <v>10300</v>
      </c>
      <c r="X315" s="52">
        <v>10300</v>
      </c>
      <c r="Y315" s="53"/>
      <c r="Z315" s="53"/>
      <c r="AA315" s="53"/>
      <c r="AB315" s="53"/>
      <c r="AC315" s="53"/>
      <c r="AD315" s="53">
        <f t="shared" si="38"/>
        <v>10300</v>
      </c>
      <c r="AE315" s="205">
        <f t="shared" si="36"/>
        <v>0</v>
      </c>
      <c r="AH315" s="235">
        <v>1</v>
      </c>
      <c r="AI315" s="231">
        <v>6</v>
      </c>
      <c r="AJ315" s="225" t="s">
        <v>62</v>
      </c>
    </row>
    <row r="316" spans="1:36" ht="20.100000000000001" customHeight="1" x14ac:dyDescent="0.2">
      <c r="A316" s="176">
        <v>45143</v>
      </c>
      <c r="B316" s="53"/>
      <c r="C316" s="100"/>
      <c r="D316" s="100">
        <v>2200</v>
      </c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70"/>
      <c r="P316" s="104"/>
      <c r="Q316" s="104"/>
      <c r="R316" s="104">
        <v>4600</v>
      </c>
      <c r="S316" s="100"/>
      <c r="T316" s="100">
        <v>3200</v>
      </c>
      <c r="U316" s="53"/>
      <c r="V316" s="61"/>
      <c r="W316" s="52">
        <f t="shared" si="37"/>
        <v>10000</v>
      </c>
      <c r="X316" s="52">
        <v>3900</v>
      </c>
      <c r="Y316" s="53">
        <v>6100</v>
      </c>
      <c r="Z316" s="53"/>
      <c r="AA316" s="53"/>
      <c r="AB316" s="53"/>
      <c r="AC316" s="53"/>
      <c r="AD316" s="53">
        <f t="shared" si="38"/>
        <v>10000</v>
      </c>
      <c r="AE316" s="205">
        <f t="shared" si="36"/>
        <v>0</v>
      </c>
      <c r="AH316" s="233">
        <v>2</v>
      </c>
      <c r="AI316" s="234">
        <v>7</v>
      </c>
      <c r="AJ316" s="233" t="s">
        <v>63</v>
      </c>
    </row>
    <row r="317" spans="1:36" ht="20.100000000000001" customHeight="1" x14ac:dyDescent="0.2">
      <c r="A317" s="176">
        <v>45144</v>
      </c>
      <c r="B317" s="53"/>
      <c r="C317" s="100"/>
      <c r="D317" s="100">
        <v>2200</v>
      </c>
      <c r="E317" s="104"/>
      <c r="F317" s="104"/>
      <c r="G317" s="104">
        <v>3300</v>
      </c>
      <c r="H317" s="100"/>
      <c r="I317" s="100"/>
      <c r="J317" s="100">
        <v>3300</v>
      </c>
      <c r="K317" s="104"/>
      <c r="L317" s="104"/>
      <c r="M317" s="104">
        <v>3200</v>
      </c>
      <c r="N317" s="100"/>
      <c r="O317" s="100">
        <v>3200</v>
      </c>
      <c r="P317" s="104"/>
      <c r="Q317" s="104">
        <v>3200</v>
      </c>
      <c r="R317" s="100">
        <v>1500</v>
      </c>
      <c r="S317" s="53"/>
      <c r="T317" s="53"/>
      <c r="U317" s="53"/>
      <c r="V317" s="161"/>
      <c r="W317" s="52">
        <f t="shared" si="37"/>
        <v>19900</v>
      </c>
      <c r="X317" s="52">
        <v>16100</v>
      </c>
      <c r="Y317" s="53">
        <v>3800</v>
      </c>
      <c r="Z317" s="53"/>
      <c r="AA317" s="53"/>
      <c r="AB317" s="53"/>
      <c r="AC317" s="53"/>
      <c r="AD317" s="53">
        <f t="shared" si="38"/>
        <v>19900</v>
      </c>
      <c r="AE317" s="205">
        <f t="shared" si="36"/>
        <v>0</v>
      </c>
      <c r="AH317" s="233">
        <v>11</v>
      </c>
      <c r="AI317" s="234">
        <v>5</v>
      </c>
      <c r="AJ317" s="233" t="s">
        <v>64</v>
      </c>
    </row>
    <row r="318" spans="1:36" ht="20.100000000000001" customHeight="1" x14ac:dyDescent="0.2">
      <c r="A318" s="176">
        <v>45145</v>
      </c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100"/>
      <c r="Q318" s="100"/>
      <c r="R318" s="100">
        <v>4200</v>
      </c>
      <c r="S318" s="104"/>
      <c r="T318" s="181"/>
      <c r="U318" s="104">
        <v>4000</v>
      </c>
      <c r="V318" s="61"/>
      <c r="W318" s="52">
        <f t="shared" si="37"/>
        <v>8200</v>
      </c>
      <c r="X318" s="52">
        <v>5900</v>
      </c>
      <c r="Y318" s="53">
        <v>2300</v>
      </c>
      <c r="Z318" s="53">
        <v>9900</v>
      </c>
      <c r="AA318" s="53"/>
      <c r="AB318" s="53"/>
      <c r="AC318" s="53"/>
      <c r="AD318" s="53">
        <f t="shared" si="38"/>
        <v>8200</v>
      </c>
      <c r="AE318" s="205">
        <f t="shared" si="36"/>
        <v>0</v>
      </c>
      <c r="AH318" s="225"/>
      <c r="AI318" s="231">
        <v>6</v>
      </c>
      <c r="AJ318" s="225" t="s">
        <v>65</v>
      </c>
    </row>
    <row r="319" spans="1:36" ht="20.100000000000001" customHeight="1" x14ac:dyDescent="0.2">
      <c r="A319" s="176">
        <v>45146</v>
      </c>
      <c r="B319" s="53"/>
      <c r="C319" s="53"/>
      <c r="D319" s="53"/>
      <c r="E319" s="53"/>
      <c r="F319" s="53"/>
      <c r="G319" s="53"/>
      <c r="H319" s="53"/>
      <c r="I319" s="53"/>
      <c r="J319" s="53"/>
      <c r="K319" s="100"/>
      <c r="L319" s="100">
        <v>1200</v>
      </c>
      <c r="M319" s="53"/>
      <c r="N319" s="53"/>
      <c r="O319" s="104">
        <v>1200</v>
      </c>
      <c r="P319" s="53"/>
      <c r="Q319" s="53"/>
      <c r="R319" s="100"/>
      <c r="S319" s="100">
        <v>2400</v>
      </c>
      <c r="T319" s="53"/>
      <c r="U319" s="53"/>
      <c r="V319" s="61"/>
      <c r="W319" s="52">
        <f t="shared" si="37"/>
        <v>4800</v>
      </c>
      <c r="X319" s="52">
        <v>2400</v>
      </c>
      <c r="Y319" s="53">
        <v>1200</v>
      </c>
      <c r="Z319" s="53">
        <v>1800</v>
      </c>
      <c r="AA319" s="53"/>
      <c r="AB319" s="53"/>
      <c r="AC319" s="53"/>
      <c r="AD319" s="53">
        <f t="shared" si="38"/>
        <v>3600</v>
      </c>
      <c r="AE319" s="224">
        <f t="shared" si="36"/>
        <v>1200</v>
      </c>
      <c r="AH319" s="225">
        <v>2</v>
      </c>
      <c r="AI319" s="231">
        <v>3</v>
      </c>
      <c r="AJ319" s="225" t="s">
        <v>66</v>
      </c>
    </row>
    <row r="320" spans="1:36" ht="20.100000000000001" customHeight="1" x14ac:dyDescent="0.2">
      <c r="A320" s="176">
        <v>45147</v>
      </c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100"/>
      <c r="R320" s="100"/>
      <c r="S320" s="100">
        <v>4200</v>
      </c>
      <c r="T320" s="53"/>
      <c r="U320" s="53"/>
      <c r="V320" s="53"/>
      <c r="W320" s="52">
        <f t="shared" si="37"/>
        <v>4200</v>
      </c>
      <c r="X320" s="52">
        <v>4200</v>
      </c>
      <c r="Y320" s="53"/>
      <c r="Z320" s="53"/>
      <c r="AA320" s="53"/>
      <c r="AB320" s="53"/>
      <c r="AC320" s="53"/>
      <c r="AD320" s="53">
        <f t="shared" si="38"/>
        <v>4200</v>
      </c>
      <c r="AE320" s="205">
        <f t="shared" si="36"/>
        <v>0</v>
      </c>
      <c r="AH320" s="226"/>
      <c r="AI320" s="231">
        <v>3</v>
      </c>
      <c r="AJ320" s="225" t="s">
        <v>60</v>
      </c>
    </row>
    <row r="321" spans="1:36" ht="20.100000000000001" customHeight="1" x14ac:dyDescent="0.2">
      <c r="A321" s="176">
        <v>45148</v>
      </c>
      <c r="B321" s="53"/>
      <c r="C321" s="53"/>
      <c r="D321" s="53"/>
      <c r="E321" s="53"/>
      <c r="F321" s="53"/>
      <c r="G321" s="53"/>
      <c r="H321" s="53"/>
      <c r="I321" s="100"/>
      <c r="J321" s="100">
        <v>1200</v>
      </c>
      <c r="K321" s="53"/>
      <c r="L321" s="53"/>
      <c r="M321" s="53"/>
      <c r="N321" s="53"/>
      <c r="O321" s="104">
        <v>1200</v>
      </c>
      <c r="P321" s="53"/>
      <c r="Q321" s="53"/>
      <c r="R321" s="100"/>
      <c r="S321" s="100">
        <v>2800</v>
      </c>
      <c r="T321" s="53"/>
      <c r="U321" s="53"/>
      <c r="V321" s="53"/>
      <c r="W321" s="52">
        <f t="shared" si="37"/>
        <v>5200</v>
      </c>
      <c r="X321" s="52">
        <v>2200</v>
      </c>
      <c r="Y321" s="53">
        <v>3000</v>
      </c>
      <c r="Z321" s="53">
        <v>2000</v>
      </c>
      <c r="AA321" s="53"/>
      <c r="AB321" s="53"/>
      <c r="AC321" s="53"/>
      <c r="AD321" s="53">
        <f t="shared" si="38"/>
        <v>5200</v>
      </c>
      <c r="AE321" s="205">
        <f t="shared" si="36"/>
        <v>0</v>
      </c>
      <c r="AF321" s="5" t="s">
        <v>67</v>
      </c>
      <c r="AH321" s="225">
        <v>2</v>
      </c>
      <c r="AI321" s="232">
        <v>3</v>
      </c>
      <c r="AJ321" s="225" t="s">
        <v>61</v>
      </c>
    </row>
    <row r="322" spans="1:36" ht="20.100000000000001" customHeight="1" x14ac:dyDescent="0.2">
      <c r="A322" s="176">
        <v>45149</v>
      </c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104"/>
      <c r="M322" s="104">
        <v>1200</v>
      </c>
      <c r="N322" s="53"/>
      <c r="O322" s="53"/>
      <c r="P322" s="53"/>
      <c r="Q322" s="53"/>
      <c r="R322" s="100"/>
      <c r="S322" s="100"/>
      <c r="T322" s="100">
        <v>4800</v>
      </c>
      <c r="U322" s="53"/>
      <c r="V322" s="53"/>
      <c r="W322" s="52">
        <f t="shared" si="37"/>
        <v>6000</v>
      </c>
      <c r="X322" s="52">
        <v>5800</v>
      </c>
      <c r="Y322" s="53">
        <v>200</v>
      </c>
      <c r="Z322" s="53"/>
      <c r="AA322" s="53"/>
      <c r="AB322" s="53"/>
      <c r="AC322" s="53"/>
      <c r="AD322" s="53">
        <f t="shared" si="38"/>
        <v>6000</v>
      </c>
      <c r="AE322" s="205">
        <f t="shared" si="36"/>
        <v>0</v>
      </c>
      <c r="AH322" s="227">
        <v>2</v>
      </c>
      <c r="AI322" s="231">
        <v>3</v>
      </c>
      <c r="AJ322" s="225" t="s">
        <v>62</v>
      </c>
    </row>
    <row r="323" spans="1:36" ht="20.100000000000001" customHeight="1" x14ac:dyDescent="0.2">
      <c r="A323" s="176">
        <v>45150</v>
      </c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104"/>
      <c r="P323" s="104"/>
      <c r="Q323" s="104">
        <v>4800</v>
      </c>
      <c r="R323" s="180"/>
      <c r="S323" s="180">
        <v>3500</v>
      </c>
      <c r="T323" s="53"/>
      <c r="U323" s="53"/>
      <c r="V323" s="53"/>
      <c r="W323" s="52">
        <f t="shared" si="37"/>
        <v>8300</v>
      </c>
      <c r="X323" s="52">
        <v>4800</v>
      </c>
      <c r="Y323" s="53"/>
      <c r="Z323" s="53"/>
      <c r="AA323" s="53">
        <v>3500</v>
      </c>
      <c r="AB323" s="53"/>
      <c r="AC323" s="53"/>
      <c r="AD323" s="53">
        <f t="shared" si="38"/>
        <v>8300</v>
      </c>
      <c r="AE323" s="205">
        <f t="shared" si="36"/>
        <v>0</v>
      </c>
      <c r="AH323" s="233"/>
      <c r="AI323" s="234">
        <v>5</v>
      </c>
      <c r="AJ323" s="233" t="s">
        <v>63</v>
      </c>
    </row>
    <row r="324" spans="1:36" ht="20.100000000000001" customHeight="1" x14ac:dyDescent="0.2">
      <c r="A324" s="176">
        <v>45151</v>
      </c>
      <c r="B324" s="53"/>
      <c r="C324" s="100"/>
      <c r="D324" s="100">
        <v>2200</v>
      </c>
      <c r="E324" s="104"/>
      <c r="F324" s="104"/>
      <c r="G324" s="104">
        <v>3300</v>
      </c>
      <c r="H324" s="53"/>
      <c r="I324" s="53"/>
      <c r="J324" s="53"/>
      <c r="K324" s="53"/>
      <c r="L324" s="180"/>
      <c r="M324" s="180">
        <v>2200</v>
      </c>
      <c r="N324" s="53"/>
      <c r="O324" s="53"/>
      <c r="P324" s="70"/>
      <c r="Q324" s="53"/>
      <c r="R324" s="104"/>
      <c r="S324" s="104">
        <v>3200</v>
      </c>
      <c r="T324" s="53"/>
      <c r="U324" s="53"/>
      <c r="V324" s="53"/>
      <c r="W324" s="52">
        <f t="shared" si="37"/>
        <v>10900</v>
      </c>
      <c r="X324" s="52">
        <v>6000</v>
      </c>
      <c r="Y324" s="53">
        <v>2700</v>
      </c>
      <c r="Z324" s="53"/>
      <c r="AA324" s="53">
        <v>2200</v>
      </c>
      <c r="AB324" s="53"/>
      <c r="AC324" s="53"/>
      <c r="AD324" s="53">
        <f t="shared" si="38"/>
        <v>10900</v>
      </c>
      <c r="AE324" s="205">
        <f t="shared" si="36"/>
        <v>0</v>
      </c>
      <c r="AH324" s="233">
        <v>7</v>
      </c>
      <c r="AI324" s="234">
        <v>2</v>
      </c>
      <c r="AJ324" s="233" t="s">
        <v>64</v>
      </c>
    </row>
    <row r="325" spans="1:36" ht="20.100000000000001" customHeight="1" x14ac:dyDescent="0.2">
      <c r="A325" s="176">
        <v>45152</v>
      </c>
      <c r="B325" s="53"/>
      <c r="C325" s="53"/>
      <c r="D325" s="100"/>
      <c r="E325" s="100"/>
      <c r="F325" s="100">
        <v>4200</v>
      </c>
      <c r="G325" s="104"/>
      <c r="H325" s="104"/>
      <c r="I325" s="104">
        <v>3600</v>
      </c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2">
        <f t="shared" si="37"/>
        <v>7800</v>
      </c>
      <c r="X325" s="52">
        <v>6700</v>
      </c>
      <c r="Y325" s="53">
        <v>1100</v>
      </c>
      <c r="Z325" s="53"/>
      <c r="AA325" s="53"/>
      <c r="AB325" s="53"/>
      <c r="AC325" s="53"/>
      <c r="AD325" s="53">
        <f t="shared" si="38"/>
        <v>7800</v>
      </c>
      <c r="AE325" s="205">
        <f t="shared" si="36"/>
        <v>0</v>
      </c>
      <c r="AH325" s="225">
        <v>6</v>
      </c>
      <c r="AI325" s="231"/>
      <c r="AJ325" s="225" t="s">
        <v>65</v>
      </c>
    </row>
    <row r="326" spans="1:36" ht="20.100000000000001" customHeight="1" x14ac:dyDescent="0.2">
      <c r="A326" s="176">
        <v>45153</v>
      </c>
      <c r="B326" s="53"/>
      <c r="C326" s="104"/>
      <c r="D326" s="104">
        <v>2000</v>
      </c>
      <c r="E326" s="100"/>
      <c r="F326" s="100">
        <v>1200</v>
      </c>
      <c r="G326" s="53"/>
      <c r="H326" s="104"/>
      <c r="I326" s="104"/>
      <c r="J326" s="104">
        <v>1800</v>
      </c>
      <c r="K326" s="53"/>
      <c r="L326" s="53"/>
      <c r="M326" s="53"/>
      <c r="N326" s="53"/>
      <c r="O326" s="53"/>
      <c r="P326" s="104"/>
      <c r="Q326" s="104">
        <v>2800</v>
      </c>
      <c r="R326" s="100"/>
      <c r="S326" s="100">
        <v>2400</v>
      </c>
      <c r="T326" s="53"/>
      <c r="U326" s="53"/>
      <c r="V326" s="53"/>
      <c r="W326" s="52">
        <f t="shared" si="37"/>
        <v>10200</v>
      </c>
      <c r="X326" s="52">
        <v>9000</v>
      </c>
      <c r="Y326" s="53">
        <v>1200</v>
      </c>
      <c r="Z326" s="53"/>
      <c r="AA326" s="53"/>
      <c r="AB326" s="53"/>
      <c r="AC326" s="53"/>
      <c r="AD326" s="53">
        <f t="shared" si="38"/>
        <v>10200</v>
      </c>
      <c r="AE326" s="205">
        <f t="shared" si="36"/>
        <v>0</v>
      </c>
      <c r="AH326" s="225">
        <v>7</v>
      </c>
      <c r="AI326" s="231">
        <v>4</v>
      </c>
      <c r="AJ326" s="225" t="s">
        <v>66</v>
      </c>
    </row>
    <row r="327" spans="1:36" ht="20.100000000000001" customHeight="1" x14ac:dyDescent="0.2">
      <c r="A327" s="176">
        <v>45154</v>
      </c>
      <c r="B327" s="53"/>
      <c r="C327" s="100"/>
      <c r="D327" s="100">
        <v>1200</v>
      </c>
      <c r="E327" s="104"/>
      <c r="F327" s="104"/>
      <c r="G327" s="104"/>
      <c r="H327" s="104">
        <v>2400</v>
      </c>
      <c r="I327" s="53"/>
      <c r="J327" s="53"/>
      <c r="K327" s="53"/>
      <c r="L327" s="100"/>
      <c r="M327" s="100">
        <v>1200</v>
      </c>
      <c r="N327" s="53"/>
      <c r="O327" s="53"/>
      <c r="P327" s="53"/>
      <c r="Q327" s="100"/>
      <c r="R327" s="100"/>
      <c r="S327" s="100"/>
      <c r="T327" s="100">
        <v>5600</v>
      </c>
      <c r="U327" s="53"/>
      <c r="V327" s="53"/>
      <c r="W327" s="52">
        <f t="shared" si="37"/>
        <v>10400</v>
      </c>
      <c r="X327" s="52">
        <v>7830</v>
      </c>
      <c r="Y327" s="53">
        <v>2570</v>
      </c>
      <c r="Z327" s="53"/>
      <c r="AA327" s="53"/>
      <c r="AB327" s="53"/>
      <c r="AC327" s="53"/>
      <c r="AD327" s="53">
        <f t="shared" si="38"/>
        <v>10400</v>
      </c>
      <c r="AE327" s="205">
        <f t="shared" si="36"/>
        <v>0</v>
      </c>
      <c r="AH327" s="225">
        <v>8</v>
      </c>
      <c r="AI327" s="231">
        <v>4</v>
      </c>
      <c r="AJ327" s="225" t="s">
        <v>60</v>
      </c>
    </row>
    <row r="328" spans="1:36" ht="20.100000000000001" customHeight="1" x14ac:dyDescent="0.2">
      <c r="A328" s="176">
        <v>45155</v>
      </c>
      <c r="B328" s="53"/>
      <c r="C328" s="70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166">
        <v>1200</v>
      </c>
      <c r="P328" s="53"/>
      <c r="Q328" s="53"/>
      <c r="R328" s="100"/>
      <c r="S328" s="100">
        <v>2800</v>
      </c>
      <c r="T328" s="53"/>
      <c r="U328" s="53"/>
      <c r="V328" s="53"/>
      <c r="W328" s="52">
        <f t="shared" si="37"/>
        <v>4000</v>
      </c>
      <c r="X328" s="52">
        <v>1200</v>
      </c>
      <c r="Y328" s="53">
        <v>1600</v>
      </c>
      <c r="Z328" s="53"/>
      <c r="AA328" s="53"/>
      <c r="AB328" s="53"/>
      <c r="AC328" s="53"/>
      <c r="AD328" s="53">
        <f t="shared" si="38"/>
        <v>2800</v>
      </c>
      <c r="AE328" s="224">
        <f t="shared" si="36"/>
        <v>1200</v>
      </c>
      <c r="AH328" s="225"/>
      <c r="AI328" s="231">
        <v>3</v>
      </c>
      <c r="AJ328" s="225" t="s">
        <v>61</v>
      </c>
    </row>
    <row r="329" spans="1:36" ht="20.100000000000001" customHeight="1" x14ac:dyDescent="0.2">
      <c r="A329" s="176">
        <v>45156</v>
      </c>
      <c r="B329" s="53"/>
      <c r="C329" s="53"/>
      <c r="D329" s="53"/>
      <c r="E329" s="53"/>
      <c r="F329" s="53"/>
      <c r="G329" s="53"/>
      <c r="H329" s="53"/>
      <c r="I329" s="53"/>
      <c r="J329" s="53"/>
      <c r="K329" s="104"/>
      <c r="L329" s="104">
        <v>1200</v>
      </c>
      <c r="M329" s="53"/>
      <c r="N329" s="53"/>
      <c r="O329" s="53"/>
      <c r="P329" s="223"/>
      <c r="Q329" s="180">
        <v>3500</v>
      </c>
      <c r="R329" s="100"/>
      <c r="S329" s="100"/>
      <c r="T329" s="100">
        <v>4800</v>
      </c>
      <c r="U329" s="53"/>
      <c r="V329" s="53"/>
      <c r="W329" s="52">
        <f t="shared" si="37"/>
        <v>9500</v>
      </c>
      <c r="X329" s="52">
        <v>6000</v>
      </c>
      <c r="Y329" s="53"/>
      <c r="Z329" s="53">
        <v>9370</v>
      </c>
      <c r="AA329" s="53">
        <v>3500</v>
      </c>
      <c r="AB329" s="53"/>
      <c r="AC329" s="53"/>
      <c r="AD329" s="53">
        <f t="shared" si="38"/>
        <v>9500</v>
      </c>
      <c r="AE329" s="205">
        <f t="shared" si="36"/>
        <v>0</v>
      </c>
      <c r="AH329" s="225">
        <v>2</v>
      </c>
      <c r="AI329" s="231">
        <v>5</v>
      </c>
      <c r="AJ329" s="225" t="s">
        <v>62</v>
      </c>
    </row>
    <row r="330" spans="1:36" ht="20.100000000000001" customHeight="1" x14ac:dyDescent="0.2">
      <c r="A330" s="176">
        <v>45157</v>
      </c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70"/>
      <c r="P330" s="104"/>
      <c r="Q330" s="104">
        <v>3200</v>
      </c>
      <c r="R330" s="100"/>
      <c r="S330" s="100"/>
      <c r="T330" s="100">
        <v>4800</v>
      </c>
      <c r="U330" s="53"/>
      <c r="V330" s="53"/>
      <c r="W330" s="52">
        <f t="shared" si="37"/>
        <v>8000</v>
      </c>
      <c r="X330" s="52">
        <v>4200</v>
      </c>
      <c r="Y330" s="53">
        <v>3800</v>
      </c>
      <c r="Z330" s="53"/>
      <c r="AA330" s="53"/>
      <c r="AB330" s="53"/>
      <c r="AC330" s="53"/>
      <c r="AD330" s="53">
        <f t="shared" si="38"/>
        <v>8000</v>
      </c>
      <c r="AE330" s="205">
        <f t="shared" si="36"/>
        <v>0</v>
      </c>
      <c r="AH330" s="233"/>
      <c r="AI330" s="234">
        <v>5</v>
      </c>
      <c r="AJ330" s="233" t="s">
        <v>63</v>
      </c>
    </row>
    <row r="331" spans="1:36" ht="20.100000000000001" customHeight="1" x14ac:dyDescent="0.2">
      <c r="A331" s="176">
        <v>45158</v>
      </c>
      <c r="B331" s="53"/>
      <c r="C331" s="104"/>
      <c r="D331" s="104">
        <v>2200</v>
      </c>
      <c r="E331" s="100"/>
      <c r="F331" s="100"/>
      <c r="G331" s="100">
        <v>3300</v>
      </c>
      <c r="H331" s="104">
        <v>1100</v>
      </c>
      <c r="I331" s="100"/>
      <c r="J331" s="100">
        <v>2000</v>
      </c>
      <c r="K331" s="104"/>
      <c r="L331" s="104"/>
      <c r="M331" s="104">
        <v>3200</v>
      </c>
      <c r="N331" s="100"/>
      <c r="O331" s="100">
        <v>3000</v>
      </c>
      <c r="P331" s="104"/>
      <c r="Q331" s="104">
        <v>3100</v>
      </c>
      <c r="R331" s="70"/>
      <c r="S331" s="53"/>
      <c r="T331" s="53"/>
      <c r="U331" s="53"/>
      <c r="V331" s="53"/>
      <c r="W331" s="52">
        <f t="shared" si="37"/>
        <v>17900</v>
      </c>
      <c r="X331" s="52">
        <v>14300</v>
      </c>
      <c r="Y331" s="53">
        <v>3600</v>
      </c>
      <c r="Z331" s="53"/>
      <c r="AA331" s="53"/>
      <c r="AB331" s="53"/>
      <c r="AC331" s="53"/>
      <c r="AD331" s="53">
        <f t="shared" si="38"/>
        <v>17900</v>
      </c>
      <c r="AE331" s="205">
        <f t="shared" si="36"/>
        <v>0</v>
      </c>
      <c r="AH331" s="233">
        <v>11</v>
      </c>
      <c r="AI331" s="234">
        <v>4</v>
      </c>
      <c r="AJ331" s="233" t="s">
        <v>64</v>
      </c>
    </row>
    <row r="332" spans="1:36" ht="20.100000000000001" customHeight="1" x14ac:dyDescent="0.2">
      <c r="A332" s="176">
        <v>45159</v>
      </c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100"/>
      <c r="Q332" s="100"/>
      <c r="R332" s="100">
        <v>4200</v>
      </c>
      <c r="S332" s="104"/>
      <c r="T332" s="104"/>
      <c r="U332" s="104">
        <v>3600</v>
      </c>
      <c r="V332" s="53"/>
      <c r="W332" s="52">
        <f t="shared" si="37"/>
        <v>7800</v>
      </c>
      <c r="X332" s="52">
        <v>6200</v>
      </c>
      <c r="Y332" s="53">
        <v>1600</v>
      </c>
      <c r="Z332" s="53">
        <v>1500</v>
      </c>
      <c r="AA332" s="53"/>
      <c r="AB332" s="53"/>
      <c r="AC332" s="53"/>
      <c r="AD332" s="53">
        <f t="shared" si="38"/>
        <v>7800</v>
      </c>
      <c r="AE332" s="205">
        <f t="shared" si="36"/>
        <v>0</v>
      </c>
      <c r="AH332" s="225"/>
      <c r="AI332" s="231">
        <v>6</v>
      </c>
      <c r="AJ332" s="225" t="s">
        <v>65</v>
      </c>
    </row>
    <row r="333" spans="1:36" ht="20.100000000000001" customHeight="1" x14ac:dyDescent="0.2">
      <c r="A333" s="176">
        <v>45160</v>
      </c>
      <c r="B333" s="53"/>
      <c r="C333" s="53"/>
      <c r="D333" s="53"/>
      <c r="E333" s="53"/>
      <c r="F333" s="53"/>
      <c r="G333" s="53"/>
      <c r="H333" s="53"/>
      <c r="I333" s="53"/>
      <c r="J333" s="100">
        <v>700</v>
      </c>
      <c r="K333" s="53"/>
      <c r="L333" s="53"/>
      <c r="M333" s="53"/>
      <c r="N333" s="53"/>
      <c r="O333" s="104">
        <v>1200</v>
      </c>
      <c r="P333" s="53"/>
      <c r="Q333" s="53"/>
      <c r="R333" s="100"/>
      <c r="S333" s="100">
        <v>2400</v>
      </c>
      <c r="T333" s="53"/>
      <c r="U333" s="53"/>
      <c r="V333" s="53"/>
      <c r="W333" s="52">
        <f t="shared" si="37"/>
        <v>4300</v>
      </c>
      <c r="X333" s="52">
        <v>3100</v>
      </c>
      <c r="Y333" s="53"/>
      <c r="Z333" s="53">
        <v>500</v>
      </c>
      <c r="AA333" s="53"/>
      <c r="AB333" s="53"/>
      <c r="AC333" s="53"/>
      <c r="AD333" s="53">
        <f t="shared" si="38"/>
        <v>3100</v>
      </c>
      <c r="AE333" s="224">
        <f t="shared" si="36"/>
        <v>1200</v>
      </c>
      <c r="AG333" s="5">
        <v>30</v>
      </c>
      <c r="AH333" s="225">
        <v>1</v>
      </c>
      <c r="AI333" s="231">
        <v>3</v>
      </c>
      <c r="AJ333" s="225" t="s">
        <v>66</v>
      </c>
    </row>
    <row r="334" spans="1:36" ht="20.100000000000001" customHeight="1" x14ac:dyDescent="0.2">
      <c r="A334" s="176">
        <v>45161</v>
      </c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104"/>
      <c r="R334" s="104"/>
      <c r="S334" s="104">
        <v>4900</v>
      </c>
      <c r="T334" s="53"/>
      <c r="U334" s="53"/>
      <c r="V334" s="53"/>
      <c r="W334" s="52">
        <f t="shared" si="37"/>
        <v>4900</v>
      </c>
      <c r="X334" s="52">
        <v>4900</v>
      </c>
      <c r="Y334" s="53"/>
      <c r="Z334" s="53"/>
      <c r="AA334" s="53"/>
      <c r="AB334" s="53"/>
      <c r="AC334" s="53"/>
      <c r="AD334" s="53">
        <f t="shared" si="38"/>
        <v>4900</v>
      </c>
      <c r="AE334" s="205">
        <f t="shared" si="36"/>
        <v>0</v>
      </c>
      <c r="AH334" s="225"/>
      <c r="AI334" s="231">
        <v>3</v>
      </c>
      <c r="AJ334" s="225" t="s">
        <v>60</v>
      </c>
    </row>
    <row r="335" spans="1:36" ht="20.100000000000001" customHeight="1" x14ac:dyDescent="0.2">
      <c r="A335" s="176">
        <v>45162</v>
      </c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104">
        <v>1200</v>
      </c>
      <c r="P335" s="53"/>
      <c r="Q335" s="53"/>
      <c r="R335" s="100"/>
      <c r="S335" s="100">
        <v>2800</v>
      </c>
      <c r="T335" s="53"/>
      <c r="U335" s="53"/>
      <c r="V335" s="53"/>
      <c r="W335" s="52">
        <f t="shared" si="37"/>
        <v>4000</v>
      </c>
      <c r="X335" s="52"/>
      <c r="Y335" s="53">
        <v>2800</v>
      </c>
      <c r="Z335" s="53"/>
      <c r="AA335" s="53"/>
      <c r="AB335" s="53"/>
      <c r="AC335" s="53"/>
      <c r="AD335" s="53">
        <f t="shared" si="38"/>
        <v>2800</v>
      </c>
      <c r="AE335" s="224">
        <f t="shared" si="36"/>
        <v>1200</v>
      </c>
      <c r="AH335" s="225"/>
      <c r="AI335" s="231">
        <v>3</v>
      </c>
      <c r="AJ335" s="225" t="s">
        <v>61</v>
      </c>
    </row>
    <row r="336" spans="1:36" ht="20.100000000000001" customHeight="1" x14ac:dyDescent="0.2">
      <c r="A336" s="176">
        <v>45163</v>
      </c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104"/>
      <c r="Q336" s="104">
        <v>2800</v>
      </c>
      <c r="R336" s="100"/>
      <c r="S336" s="100">
        <v>2800</v>
      </c>
      <c r="T336" s="53"/>
      <c r="U336" s="53"/>
      <c r="V336" s="53"/>
      <c r="W336" s="52">
        <f t="shared" si="37"/>
        <v>5600</v>
      </c>
      <c r="X336" s="52">
        <v>3800</v>
      </c>
      <c r="Y336" s="53">
        <v>1800</v>
      </c>
      <c r="Z336" s="53"/>
      <c r="AA336" s="53"/>
      <c r="AB336" s="53"/>
      <c r="AC336" s="53"/>
      <c r="AD336" s="53">
        <f t="shared" si="38"/>
        <v>5600</v>
      </c>
      <c r="AE336" s="205">
        <f t="shared" si="36"/>
        <v>0</v>
      </c>
      <c r="AH336" s="225"/>
      <c r="AI336" s="231">
        <v>4</v>
      </c>
      <c r="AJ336" s="225" t="s">
        <v>62</v>
      </c>
    </row>
    <row r="337" spans="1:38" ht="20.100000000000001" customHeight="1" x14ac:dyDescent="0.2">
      <c r="A337" s="176">
        <v>45164</v>
      </c>
      <c r="B337" s="53"/>
      <c r="C337" s="53"/>
      <c r="D337" s="104"/>
      <c r="E337" s="104">
        <v>2000</v>
      </c>
      <c r="F337" s="100"/>
      <c r="G337" s="100"/>
      <c r="H337" s="100"/>
      <c r="I337" s="100">
        <v>4000</v>
      </c>
      <c r="J337" s="104"/>
      <c r="K337" s="104">
        <v>2200</v>
      </c>
      <c r="L337" s="100"/>
      <c r="M337" s="100">
        <v>2100</v>
      </c>
      <c r="N337" s="53"/>
      <c r="O337" s="53"/>
      <c r="P337" s="104"/>
      <c r="Q337" s="104">
        <v>3200</v>
      </c>
      <c r="R337" s="100"/>
      <c r="S337" s="100"/>
      <c r="T337" s="100">
        <v>4800</v>
      </c>
      <c r="U337" s="104"/>
      <c r="V337" s="104">
        <v>4000</v>
      </c>
      <c r="W337" s="52">
        <f t="shared" si="37"/>
        <v>22300</v>
      </c>
      <c r="X337" s="52">
        <v>14700</v>
      </c>
      <c r="Y337" s="53">
        <v>7600</v>
      </c>
      <c r="Z337" s="53"/>
      <c r="AA337" s="53"/>
      <c r="AB337" s="53"/>
      <c r="AC337" s="53"/>
      <c r="AD337" s="53">
        <f t="shared" si="38"/>
        <v>22300</v>
      </c>
      <c r="AE337" s="205">
        <f t="shared" si="36"/>
        <v>0</v>
      </c>
      <c r="AH337" s="233">
        <v>10</v>
      </c>
      <c r="AI337" s="234">
        <v>7</v>
      </c>
      <c r="AJ337" s="233" t="s">
        <v>63</v>
      </c>
    </row>
    <row r="338" spans="1:38" ht="20.100000000000001" customHeight="1" x14ac:dyDescent="0.2">
      <c r="A338" s="176">
        <v>45165</v>
      </c>
      <c r="B338" s="53"/>
      <c r="C338" s="104"/>
      <c r="D338" s="104">
        <v>2200</v>
      </c>
      <c r="E338" s="100"/>
      <c r="F338" s="100"/>
      <c r="G338" s="100">
        <v>3300</v>
      </c>
      <c r="H338" s="104"/>
      <c r="I338" s="104"/>
      <c r="J338" s="104"/>
      <c r="K338" s="104"/>
      <c r="L338" s="104"/>
      <c r="M338" s="104"/>
      <c r="N338" s="104">
        <v>6600</v>
      </c>
      <c r="O338" s="53"/>
      <c r="P338" s="100"/>
      <c r="Q338" s="100">
        <v>3200</v>
      </c>
      <c r="R338" s="53"/>
      <c r="S338" s="192"/>
      <c r="T338" s="53"/>
      <c r="U338" s="53"/>
      <c r="V338" s="53"/>
      <c r="W338" s="52">
        <f t="shared" si="37"/>
        <v>15300</v>
      </c>
      <c r="X338" s="52">
        <v>14300</v>
      </c>
      <c r="Y338" s="53">
        <v>1000</v>
      </c>
      <c r="Z338" s="53"/>
      <c r="AA338" s="53"/>
      <c r="AB338" s="53"/>
      <c r="AC338" s="53"/>
      <c r="AD338" s="53">
        <f t="shared" si="38"/>
        <v>15300</v>
      </c>
      <c r="AE338" s="205">
        <f t="shared" si="36"/>
        <v>0</v>
      </c>
      <c r="AH338" s="233">
        <v>12</v>
      </c>
      <c r="AI338" s="234">
        <v>2</v>
      </c>
      <c r="AJ338" s="233" t="s">
        <v>64</v>
      </c>
    </row>
    <row r="339" spans="1:38" ht="20.100000000000001" customHeight="1" x14ac:dyDescent="0.2">
      <c r="A339" s="176">
        <v>45166</v>
      </c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100"/>
      <c r="Q339" s="100"/>
      <c r="R339" s="100">
        <v>4200</v>
      </c>
      <c r="S339" s="53"/>
      <c r="T339" s="53"/>
      <c r="U339" s="53"/>
      <c r="V339" s="53"/>
      <c r="W339" s="52">
        <f t="shared" si="37"/>
        <v>4200</v>
      </c>
      <c r="X339" s="52">
        <v>2100</v>
      </c>
      <c r="Y339" s="53">
        <v>2100</v>
      </c>
      <c r="Z339" s="53">
        <v>13800</v>
      </c>
      <c r="AA339" s="53"/>
      <c r="AB339" s="53"/>
      <c r="AC339" s="53"/>
      <c r="AD339" s="53">
        <f t="shared" si="38"/>
        <v>4200</v>
      </c>
      <c r="AE339" s="205">
        <f t="shared" si="36"/>
        <v>0</v>
      </c>
      <c r="AG339" s="5">
        <v>100</v>
      </c>
      <c r="AH339" s="225"/>
      <c r="AI339" s="231">
        <v>3</v>
      </c>
      <c r="AJ339" s="225" t="s">
        <v>65</v>
      </c>
    </row>
    <row r="340" spans="1:38" ht="20.100000000000001" customHeight="1" x14ac:dyDescent="0.2">
      <c r="A340" s="176">
        <v>45167</v>
      </c>
      <c r="B340" s="53"/>
      <c r="C340" s="100"/>
      <c r="D340" s="100">
        <v>1300</v>
      </c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104">
        <v>1200</v>
      </c>
      <c r="P340" s="100"/>
      <c r="Q340" s="100">
        <v>2600</v>
      </c>
      <c r="R340" s="104"/>
      <c r="S340" s="104">
        <v>2400</v>
      </c>
      <c r="T340" s="100"/>
      <c r="U340" s="100">
        <v>2800</v>
      </c>
      <c r="V340" s="53"/>
      <c r="W340" s="52">
        <f t="shared" si="37"/>
        <v>10300</v>
      </c>
      <c r="X340" s="52">
        <v>6700</v>
      </c>
      <c r="Y340" s="53">
        <v>3600</v>
      </c>
      <c r="Z340" s="53"/>
      <c r="AA340" s="53"/>
      <c r="AB340" s="53"/>
      <c r="AC340" s="53"/>
      <c r="AD340" s="53">
        <f t="shared" si="38"/>
        <v>10300</v>
      </c>
      <c r="AE340" s="205">
        <f t="shared" si="36"/>
        <v>0</v>
      </c>
      <c r="AH340" s="225">
        <v>2</v>
      </c>
      <c r="AI340" s="231">
        <v>7</v>
      </c>
      <c r="AJ340" s="225" t="s">
        <v>66</v>
      </c>
    </row>
    <row r="341" spans="1:38" ht="20.100000000000001" customHeight="1" x14ac:dyDescent="0.2">
      <c r="A341" s="176">
        <v>45168</v>
      </c>
      <c r="B341" s="53"/>
      <c r="C341" s="104"/>
      <c r="D341" s="104">
        <v>1200</v>
      </c>
      <c r="E341" s="53"/>
      <c r="F341" s="100"/>
      <c r="G341" s="100"/>
      <c r="H341" s="100"/>
      <c r="I341" s="100"/>
      <c r="J341" s="100">
        <v>7000</v>
      </c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2">
        <f t="shared" si="37"/>
        <v>8200</v>
      </c>
      <c r="X341" s="52">
        <v>8000</v>
      </c>
      <c r="Y341" s="53">
        <v>200</v>
      </c>
      <c r="Z341" s="53">
        <v>5500</v>
      </c>
      <c r="AA341" s="53"/>
      <c r="AB341" s="53"/>
      <c r="AC341" s="53"/>
      <c r="AD341" s="53">
        <f t="shared" si="38"/>
        <v>8200</v>
      </c>
      <c r="AE341" s="205">
        <f t="shared" si="36"/>
        <v>0</v>
      </c>
      <c r="AH341" s="225">
        <v>7</v>
      </c>
      <c r="AI341" s="231"/>
      <c r="AJ341" s="225" t="s">
        <v>60</v>
      </c>
    </row>
    <row r="342" spans="1:38" ht="20.100000000000001" customHeight="1" x14ac:dyDescent="0.2">
      <c r="A342" s="176">
        <v>45169</v>
      </c>
      <c r="B342" s="53"/>
      <c r="C342" s="53"/>
      <c r="D342" s="53"/>
      <c r="E342" s="53"/>
      <c r="F342" s="53"/>
      <c r="G342" s="104"/>
      <c r="H342" s="104">
        <v>1200</v>
      </c>
      <c r="I342" s="53"/>
      <c r="J342" s="53"/>
      <c r="K342" s="53"/>
      <c r="L342" s="53"/>
      <c r="M342" s="53"/>
      <c r="N342" s="53"/>
      <c r="O342" s="53"/>
      <c r="P342" s="53"/>
      <c r="Q342" s="53"/>
      <c r="R342" s="100"/>
      <c r="S342" s="100">
        <v>2800</v>
      </c>
      <c r="T342" s="53"/>
      <c r="U342" s="53"/>
      <c r="V342" s="53"/>
      <c r="W342" s="52">
        <f t="shared" si="37"/>
        <v>4000</v>
      </c>
      <c r="X342" s="52">
        <v>1500</v>
      </c>
      <c r="Y342" s="53">
        <v>2500</v>
      </c>
      <c r="Z342" s="53"/>
      <c r="AA342" s="53"/>
      <c r="AB342" s="53"/>
      <c r="AC342" s="53"/>
      <c r="AD342" s="53">
        <f t="shared" si="38"/>
        <v>4000</v>
      </c>
      <c r="AE342" s="205">
        <f t="shared" si="36"/>
        <v>0</v>
      </c>
      <c r="AH342" s="225"/>
      <c r="AI342" s="231"/>
      <c r="AJ342" s="231" t="s">
        <v>61</v>
      </c>
      <c r="AK342" s="228" t="s">
        <v>68</v>
      </c>
      <c r="AL342" s="228" t="s">
        <v>69</v>
      </c>
    </row>
    <row r="343" spans="1:38" ht="20.100000000000001" customHeight="1" x14ac:dyDescent="0.2">
      <c r="A343" s="176"/>
      <c r="B343" s="207"/>
      <c r="C343" s="207"/>
      <c r="D343" s="207"/>
      <c r="E343" s="207"/>
      <c r="F343" s="207"/>
      <c r="G343" s="207"/>
      <c r="H343" s="207"/>
      <c r="I343" s="207"/>
      <c r="J343" s="207"/>
      <c r="K343" s="207"/>
      <c r="L343" s="207"/>
      <c r="M343" s="207"/>
      <c r="N343" s="207"/>
      <c r="O343" s="209"/>
      <c r="P343" s="207"/>
      <c r="Q343" s="207"/>
      <c r="R343" s="207"/>
      <c r="S343" s="207"/>
      <c r="T343" s="207"/>
      <c r="U343" s="207"/>
      <c r="V343" s="207"/>
      <c r="W343" s="208">
        <f>SUM(W312:W342)</f>
        <v>261600</v>
      </c>
      <c r="X343" s="209">
        <f>SUM(X312:X342)</f>
        <v>184230</v>
      </c>
      <c r="Y343" s="209">
        <f>SUM(Y312:Y342)</f>
        <v>60970</v>
      </c>
      <c r="Z343" s="209">
        <f>SUM(Z312:Z342)</f>
        <v>50870</v>
      </c>
      <c r="AA343" s="209">
        <f>SUM(AA312:AA342)</f>
        <v>9200</v>
      </c>
      <c r="AB343" s="207"/>
      <c r="AC343" s="207"/>
      <c r="AD343" s="209">
        <f>SUM(AD312:AD342)</f>
        <v>254400</v>
      </c>
      <c r="AE343" s="211">
        <f>SUM(AE312:AE342)</f>
        <v>7200</v>
      </c>
      <c r="AH343" s="236">
        <f>SUM(AH312:AH342)</f>
        <v>93</v>
      </c>
      <c r="AI343" s="237">
        <f>SUM(AI312:AI342)</f>
        <v>117</v>
      </c>
      <c r="AJ343" s="230"/>
      <c r="AK343" s="228" t="s">
        <v>70</v>
      </c>
      <c r="AL343" s="228" t="s">
        <v>71</v>
      </c>
    </row>
    <row r="344" spans="1:38" ht="20.100000000000001" customHeight="1" x14ac:dyDescent="0.2">
      <c r="X344" s="5">
        <v>7200</v>
      </c>
      <c r="AH344" s="225" t="s">
        <v>72</v>
      </c>
      <c r="AI344" s="225">
        <v>210</v>
      </c>
    </row>
    <row r="345" spans="1:38" ht="20.100000000000001" customHeight="1" x14ac:dyDescent="0.2">
      <c r="W345" s="5" t="s">
        <v>73</v>
      </c>
      <c r="X345" s="5">
        <f>SUM(X343:X344)</f>
        <v>191430</v>
      </c>
    </row>
    <row r="349" spans="1:38" ht="20.100000000000001" customHeight="1" thickBot="1" x14ac:dyDescent="0.25"/>
    <row r="350" spans="1:38" ht="20.100000000000001" customHeight="1" x14ac:dyDescent="0.2">
      <c r="A350" s="320" t="s">
        <v>74</v>
      </c>
      <c r="B350" s="321"/>
      <c r="C350" s="321"/>
      <c r="D350" s="321"/>
      <c r="E350" s="321"/>
      <c r="F350" s="321"/>
      <c r="G350" s="321"/>
      <c r="H350" s="321"/>
      <c r="I350" s="321"/>
      <c r="J350" s="321"/>
      <c r="K350" s="321"/>
      <c r="L350" s="321"/>
      <c r="M350" s="321"/>
      <c r="N350" s="321"/>
      <c r="O350" s="321"/>
      <c r="P350" s="321"/>
      <c r="Q350" s="321"/>
      <c r="R350" s="321"/>
      <c r="S350" s="321"/>
      <c r="T350" s="321"/>
      <c r="U350" s="321"/>
      <c r="V350" s="321"/>
      <c r="W350" s="321"/>
      <c r="X350" s="321"/>
      <c r="Y350" s="321"/>
      <c r="Z350" s="321"/>
      <c r="AA350" s="321"/>
      <c r="AB350" s="321"/>
      <c r="AC350" s="321"/>
      <c r="AD350" s="321"/>
      <c r="AE350" s="321"/>
      <c r="AF350" s="321"/>
      <c r="AG350" s="321"/>
      <c r="AH350" s="322"/>
    </row>
    <row r="351" spans="1:38" ht="32.25" customHeight="1" thickBot="1" x14ac:dyDescent="0.25">
      <c r="A351" s="323"/>
      <c r="B351" s="324"/>
      <c r="C351" s="324"/>
      <c r="D351" s="324"/>
      <c r="E351" s="324"/>
      <c r="F351" s="324"/>
      <c r="G351" s="324"/>
      <c r="H351" s="324"/>
      <c r="I351" s="324"/>
      <c r="J351" s="324"/>
      <c r="K351" s="324"/>
      <c r="L351" s="324"/>
      <c r="M351" s="324"/>
      <c r="N351" s="324"/>
      <c r="O351" s="324"/>
      <c r="P351" s="324"/>
      <c r="Q351" s="324"/>
      <c r="R351" s="324"/>
      <c r="S351" s="324"/>
      <c r="T351" s="324"/>
      <c r="U351" s="324"/>
      <c r="V351" s="324"/>
      <c r="W351" s="324"/>
      <c r="X351" s="324"/>
      <c r="Y351" s="324"/>
      <c r="Z351" s="324"/>
      <c r="AA351" s="324"/>
      <c r="AB351" s="324"/>
      <c r="AC351" s="324"/>
      <c r="AD351" s="324"/>
      <c r="AE351" s="324"/>
      <c r="AF351" s="324"/>
      <c r="AG351" s="324"/>
      <c r="AH351" s="325"/>
    </row>
    <row r="352" spans="1:38" ht="20.100000000000001" customHeight="1" x14ac:dyDescent="0.2">
      <c r="A352" s="268" t="s">
        <v>0</v>
      </c>
      <c r="B352" s="269" t="s">
        <v>1</v>
      </c>
      <c r="C352" s="269" t="s">
        <v>2</v>
      </c>
      <c r="D352" s="269" t="s">
        <v>3</v>
      </c>
      <c r="E352" s="269" t="s">
        <v>4</v>
      </c>
      <c r="F352" s="269" t="s">
        <v>5</v>
      </c>
      <c r="G352" s="269" t="s">
        <v>6</v>
      </c>
      <c r="H352" s="269" t="s">
        <v>7</v>
      </c>
      <c r="I352" s="269" t="s">
        <v>8</v>
      </c>
      <c r="J352" s="269" t="s">
        <v>9</v>
      </c>
      <c r="K352" s="269" t="s">
        <v>10</v>
      </c>
      <c r="L352" s="269" t="s">
        <v>11</v>
      </c>
      <c r="M352" s="269" t="s">
        <v>12</v>
      </c>
      <c r="N352" s="269" t="s">
        <v>1</v>
      </c>
      <c r="O352" s="269" t="s">
        <v>2</v>
      </c>
      <c r="P352" s="269" t="s">
        <v>3</v>
      </c>
      <c r="Q352" s="269" t="s">
        <v>4</v>
      </c>
      <c r="R352" s="269" t="s">
        <v>5</v>
      </c>
      <c r="S352" s="269" t="s">
        <v>6</v>
      </c>
      <c r="T352" s="269" t="s">
        <v>7</v>
      </c>
      <c r="U352" s="269" t="s">
        <v>8</v>
      </c>
      <c r="V352" s="269" t="s">
        <v>13</v>
      </c>
      <c r="W352" s="269" t="s">
        <v>45</v>
      </c>
      <c r="X352" s="269" t="s">
        <v>15</v>
      </c>
      <c r="Y352" s="269" t="s">
        <v>16</v>
      </c>
      <c r="Z352" s="269" t="s">
        <v>46</v>
      </c>
      <c r="AA352" s="269" t="s">
        <v>18</v>
      </c>
      <c r="AB352" s="269" t="s">
        <v>47</v>
      </c>
      <c r="AC352" s="269" t="s">
        <v>19</v>
      </c>
      <c r="AD352" s="269" t="s">
        <v>14</v>
      </c>
      <c r="AE352" s="270" t="s">
        <v>20</v>
      </c>
      <c r="AF352" s="271" t="s">
        <v>75</v>
      </c>
      <c r="AG352" s="271" t="s">
        <v>76</v>
      </c>
      <c r="AH352" s="272" t="s">
        <v>77</v>
      </c>
      <c r="AJ352" s="229" t="s">
        <v>57</v>
      </c>
      <c r="AK352" s="230" t="s">
        <v>58</v>
      </c>
      <c r="AL352" s="225"/>
    </row>
    <row r="353" spans="1:38" ht="20.100000000000001" customHeight="1" x14ac:dyDescent="0.2">
      <c r="A353" s="247">
        <v>45170</v>
      </c>
      <c r="B353" s="70">
        <v>0</v>
      </c>
      <c r="C353" s="248"/>
      <c r="D353" s="248"/>
      <c r="E353" s="248"/>
      <c r="F353" s="248"/>
      <c r="G353" s="248"/>
      <c r="H353" s="248"/>
      <c r="I353" s="248"/>
      <c r="J353" s="248"/>
      <c r="K353" s="248"/>
      <c r="L353" s="248"/>
      <c r="M353" s="248"/>
      <c r="N353" s="248"/>
      <c r="O353" s="250"/>
      <c r="P353" s="251"/>
      <c r="Q353" s="252">
        <v>4200</v>
      </c>
      <c r="R353" s="262"/>
      <c r="S353" s="262"/>
      <c r="T353" s="263">
        <v>4200</v>
      </c>
      <c r="U353" s="248"/>
      <c r="V353" s="248"/>
      <c r="W353" s="249">
        <f>SUM(B353:V353)</f>
        <v>8400</v>
      </c>
      <c r="X353" s="249">
        <v>8400</v>
      </c>
      <c r="Y353" s="248"/>
      <c r="Z353" s="248"/>
      <c r="AA353" s="248"/>
      <c r="AB353" s="248"/>
      <c r="AC353" s="248"/>
      <c r="AD353" s="248">
        <f>SUM(X353,Y353,AA353)</f>
        <v>8400</v>
      </c>
      <c r="AE353" s="253">
        <f>W353-AD353</f>
        <v>0</v>
      </c>
      <c r="AF353" s="231">
        <v>700</v>
      </c>
      <c r="AG353" s="312"/>
      <c r="AH353" s="225"/>
      <c r="AJ353" s="225"/>
      <c r="AK353" s="231">
        <v>6</v>
      </c>
      <c r="AL353" s="225" t="s">
        <v>78</v>
      </c>
    </row>
    <row r="354" spans="1:38" ht="20.100000000000001" customHeight="1" x14ac:dyDescent="0.2">
      <c r="A354" s="176">
        <v>45171</v>
      </c>
      <c r="B354" s="53"/>
      <c r="C354" s="100"/>
      <c r="D354" s="100">
        <v>2200</v>
      </c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104"/>
      <c r="Q354" s="104">
        <v>3200</v>
      </c>
      <c r="R354" s="255"/>
      <c r="S354" s="255"/>
      <c r="T354" s="255">
        <v>5250</v>
      </c>
      <c r="U354" s="53"/>
      <c r="V354" s="53"/>
      <c r="W354" s="249">
        <f t="shared" ref="W354:W382" si="39">SUM(B354:V354)</f>
        <v>10650</v>
      </c>
      <c r="X354" s="52">
        <v>3400</v>
      </c>
      <c r="Y354" s="53">
        <v>2000</v>
      </c>
      <c r="Z354" s="53"/>
      <c r="AA354" s="53">
        <v>5250</v>
      </c>
      <c r="AB354" s="53"/>
      <c r="AC354" s="53"/>
      <c r="AD354" s="248">
        <f t="shared" ref="AD354:AD382" si="40">SUM(X354,Y354,AA354)</f>
        <v>10650</v>
      </c>
      <c r="AE354" s="253">
        <f t="shared" ref="AE354:AE382" si="41">W354-AD354</f>
        <v>0</v>
      </c>
      <c r="AF354" s="231">
        <v>660</v>
      </c>
      <c r="AG354" s="313"/>
      <c r="AH354" s="225"/>
      <c r="AJ354" s="233">
        <v>2</v>
      </c>
      <c r="AK354" s="234">
        <v>5</v>
      </c>
      <c r="AL354" s="233" t="s">
        <v>79</v>
      </c>
    </row>
    <row r="355" spans="1:38" ht="20.100000000000001" customHeight="1" x14ac:dyDescent="0.2">
      <c r="A355" s="176">
        <v>45172</v>
      </c>
      <c r="B355" s="100"/>
      <c r="C355" s="100"/>
      <c r="D355" s="100">
        <v>2700</v>
      </c>
      <c r="E355" s="104"/>
      <c r="F355" s="104"/>
      <c r="G355" s="104">
        <v>3300</v>
      </c>
      <c r="H355" s="53"/>
      <c r="I355" s="53"/>
      <c r="J355" s="53"/>
      <c r="K355" s="100"/>
      <c r="L355" s="137">
        <v>2200</v>
      </c>
      <c r="M355" s="104">
        <v>1100</v>
      </c>
      <c r="N355" s="100"/>
      <c r="O355" s="206"/>
      <c r="P355" s="100">
        <v>4800</v>
      </c>
      <c r="Q355" s="104"/>
      <c r="R355" s="104">
        <v>2800</v>
      </c>
      <c r="S355" s="53"/>
      <c r="T355" s="53"/>
      <c r="U355" s="53"/>
      <c r="V355" s="53"/>
      <c r="W355" s="249">
        <f t="shared" si="39"/>
        <v>16900</v>
      </c>
      <c r="X355" s="52">
        <v>13800</v>
      </c>
      <c r="Y355" s="53">
        <v>3100</v>
      </c>
      <c r="Z355" s="53"/>
      <c r="AA355" s="53"/>
      <c r="AB355" s="53"/>
      <c r="AC355" s="53"/>
      <c r="AD355" s="248">
        <f t="shared" si="40"/>
        <v>16900</v>
      </c>
      <c r="AE355" s="253">
        <f t="shared" si="41"/>
        <v>0</v>
      </c>
      <c r="AF355" s="231">
        <v>920</v>
      </c>
      <c r="AG355" s="231">
        <v>200</v>
      </c>
      <c r="AH355" s="225"/>
      <c r="AJ355" s="233">
        <v>9</v>
      </c>
      <c r="AK355" s="234">
        <v>5</v>
      </c>
      <c r="AL355" s="233" t="s">
        <v>80</v>
      </c>
    </row>
    <row r="356" spans="1:38" ht="20.100000000000001" customHeight="1" x14ac:dyDescent="0.2">
      <c r="A356" s="176">
        <v>45173</v>
      </c>
      <c r="B356" s="53"/>
      <c r="C356" s="53"/>
      <c r="D356" s="53"/>
      <c r="E356" s="53"/>
      <c r="F356" s="53"/>
      <c r="G356" s="53"/>
      <c r="H356" s="53"/>
      <c r="I356" s="53"/>
      <c r="J356" s="53"/>
      <c r="K356" s="100"/>
      <c r="L356" s="100"/>
      <c r="M356" s="100">
        <v>1800</v>
      </c>
      <c r="N356" s="53"/>
      <c r="O356" s="53"/>
      <c r="P356" s="104"/>
      <c r="Q356" s="104"/>
      <c r="R356" s="104">
        <v>3900</v>
      </c>
      <c r="S356" s="100"/>
      <c r="T356" s="100"/>
      <c r="U356" s="100"/>
      <c r="V356" s="100">
        <v>5600</v>
      </c>
      <c r="W356" s="249">
        <f t="shared" si="39"/>
        <v>11300</v>
      </c>
      <c r="X356" s="52">
        <v>8400</v>
      </c>
      <c r="Y356" s="53">
        <v>2900</v>
      </c>
      <c r="Z356" s="53"/>
      <c r="AA356" s="53"/>
      <c r="AB356" s="53"/>
      <c r="AC356" s="53"/>
      <c r="AD356" s="248">
        <f t="shared" si="40"/>
        <v>11300</v>
      </c>
      <c r="AE356" s="253">
        <f t="shared" si="41"/>
        <v>0</v>
      </c>
      <c r="AF356" s="231">
        <v>670</v>
      </c>
      <c r="AG356" s="231">
        <v>370</v>
      </c>
      <c r="AH356" s="225"/>
      <c r="AJ356" s="235" t="s">
        <v>81</v>
      </c>
      <c r="AK356" s="231">
        <v>4</v>
      </c>
      <c r="AL356" s="225" t="s">
        <v>82</v>
      </c>
    </row>
    <row r="357" spans="1:38" ht="20.100000000000001" customHeight="1" x14ac:dyDescent="0.2">
      <c r="A357" s="176">
        <v>45174</v>
      </c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137">
        <v>1200</v>
      </c>
      <c r="P357" s="53"/>
      <c r="Q357" s="53"/>
      <c r="R357" s="104"/>
      <c r="S357" s="104">
        <v>2400</v>
      </c>
      <c r="T357" s="53"/>
      <c r="U357" s="53"/>
      <c r="V357" s="61"/>
      <c r="W357" s="249">
        <f t="shared" si="39"/>
        <v>3600</v>
      </c>
      <c r="X357" s="52">
        <v>2400</v>
      </c>
      <c r="Y357" s="53"/>
      <c r="Z357" s="53"/>
      <c r="AA357" s="53"/>
      <c r="AB357" s="53"/>
      <c r="AC357" s="53"/>
      <c r="AD357" s="248">
        <f t="shared" si="40"/>
        <v>2400</v>
      </c>
      <c r="AE357" s="265">
        <f t="shared" si="41"/>
        <v>1200</v>
      </c>
      <c r="AF357" s="231">
        <v>0</v>
      </c>
      <c r="AG357" s="231">
        <v>300</v>
      </c>
      <c r="AH357" s="225"/>
      <c r="AJ357" s="257"/>
      <c r="AK357" s="258">
        <v>3</v>
      </c>
      <c r="AL357" s="225" t="s">
        <v>83</v>
      </c>
    </row>
    <row r="358" spans="1:38" ht="20.100000000000001" customHeight="1" x14ac:dyDescent="0.2">
      <c r="A358" s="176">
        <v>45175</v>
      </c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100"/>
      <c r="R358" s="100"/>
      <c r="S358" s="100"/>
      <c r="T358" s="100">
        <v>5600</v>
      </c>
      <c r="U358" s="104"/>
      <c r="V358" s="181">
        <v>2400</v>
      </c>
      <c r="W358" s="249">
        <f t="shared" si="39"/>
        <v>8000</v>
      </c>
      <c r="X358" s="52">
        <v>7000</v>
      </c>
      <c r="Y358" s="53">
        <v>1000</v>
      </c>
      <c r="Z358" s="53"/>
      <c r="AA358" s="53"/>
      <c r="AB358" s="53"/>
      <c r="AC358" s="53"/>
      <c r="AD358" s="248">
        <f t="shared" si="40"/>
        <v>8000</v>
      </c>
      <c r="AE358" s="253">
        <f t="shared" si="41"/>
        <v>0</v>
      </c>
      <c r="AF358" s="231">
        <v>620</v>
      </c>
      <c r="AG358" s="231">
        <v>50</v>
      </c>
      <c r="AH358" s="225"/>
      <c r="AJ358" s="257"/>
      <c r="AK358" s="258">
        <v>6</v>
      </c>
      <c r="AL358" s="225" t="s">
        <v>84</v>
      </c>
    </row>
    <row r="359" spans="1:38" ht="20.100000000000001" customHeight="1" x14ac:dyDescent="0.2">
      <c r="A359" s="176">
        <v>45176</v>
      </c>
      <c r="B359" s="53"/>
      <c r="C359" s="53"/>
      <c r="D359" s="104"/>
      <c r="E359" s="104"/>
      <c r="F359" s="104">
        <v>1500</v>
      </c>
      <c r="G359" s="53"/>
      <c r="H359" s="53"/>
      <c r="I359" s="53"/>
      <c r="J359" s="100"/>
      <c r="K359" s="100"/>
      <c r="L359" s="100">
        <v>1800</v>
      </c>
      <c r="M359" s="104"/>
      <c r="N359" s="104">
        <v>2100</v>
      </c>
      <c r="O359" s="53"/>
      <c r="P359" s="53"/>
      <c r="Q359" s="53"/>
      <c r="R359" s="53"/>
      <c r="S359" s="53"/>
      <c r="T359" s="161"/>
      <c r="U359" s="53"/>
      <c r="V359" s="61"/>
      <c r="W359" s="249">
        <f t="shared" si="39"/>
        <v>5400</v>
      </c>
      <c r="X359" s="52">
        <v>2850</v>
      </c>
      <c r="Y359" s="53">
        <v>2600</v>
      </c>
      <c r="Z359" s="53">
        <v>8500</v>
      </c>
      <c r="AA359" s="53"/>
      <c r="AB359" s="53"/>
      <c r="AC359" s="53"/>
      <c r="AD359" s="248">
        <f t="shared" si="40"/>
        <v>5450</v>
      </c>
      <c r="AE359" s="253">
        <f t="shared" si="41"/>
        <v>-50</v>
      </c>
      <c r="AF359" s="231">
        <v>60</v>
      </c>
      <c r="AG359" s="231">
        <v>100</v>
      </c>
      <c r="AH359" s="225">
        <v>520</v>
      </c>
      <c r="AJ359" s="257">
        <v>7</v>
      </c>
      <c r="AK359" s="258">
        <v>1</v>
      </c>
      <c r="AL359" s="225" t="s">
        <v>85</v>
      </c>
    </row>
    <row r="360" spans="1:38" ht="20.100000000000001" customHeight="1" x14ac:dyDescent="0.2">
      <c r="A360" s="176">
        <v>45177</v>
      </c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255"/>
      <c r="Q360" s="255">
        <v>3500</v>
      </c>
      <c r="R360" s="100"/>
      <c r="S360" s="100"/>
      <c r="T360" s="100">
        <v>4900</v>
      </c>
      <c r="U360" s="53"/>
      <c r="V360" s="61"/>
      <c r="W360" s="249">
        <f t="shared" si="39"/>
        <v>8400</v>
      </c>
      <c r="X360" s="52">
        <v>4900</v>
      </c>
      <c r="Y360" s="53"/>
      <c r="Z360" s="53">
        <v>1100</v>
      </c>
      <c r="AA360" s="53">
        <v>3500</v>
      </c>
      <c r="AB360" s="53"/>
      <c r="AC360" s="53"/>
      <c r="AD360" s="248">
        <f t="shared" si="40"/>
        <v>8400</v>
      </c>
      <c r="AE360" s="253">
        <f t="shared" si="41"/>
        <v>0</v>
      </c>
      <c r="AF360" s="231">
        <v>940</v>
      </c>
      <c r="AG360" s="231"/>
      <c r="AH360" s="225">
        <v>400</v>
      </c>
      <c r="AJ360" s="257"/>
      <c r="AK360" s="258">
        <v>5</v>
      </c>
      <c r="AL360" s="257" t="s">
        <v>78</v>
      </c>
    </row>
    <row r="361" spans="1:38" ht="20.100000000000001" customHeight="1" x14ac:dyDescent="0.2">
      <c r="A361" s="176">
        <v>45178</v>
      </c>
      <c r="B361" s="53"/>
      <c r="C361" s="100"/>
      <c r="D361" s="100">
        <v>2200</v>
      </c>
      <c r="E361" s="53"/>
      <c r="F361" s="53"/>
      <c r="G361" s="53"/>
      <c r="H361" s="53"/>
      <c r="I361" s="53"/>
      <c r="J361" s="53"/>
      <c r="K361" s="53"/>
      <c r="L361" s="104"/>
      <c r="M361" s="104">
        <v>2200</v>
      </c>
      <c r="N361" s="53"/>
      <c r="O361" s="53"/>
      <c r="P361" s="100"/>
      <c r="Q361" s="100">
        <v>3200</v>
      </c>
      <c r="R361" s="104"/>
      <c r="S361" s="104"/>
      <c r="T361" s="104">
        <v>4800</v>
      </c>
      <c r="U361" s="100"/>
      <c r="V361" s="100">
        <v>4700</v>
      </c>
      <c r="W361" s="249">
        <f t="shared" si="39"/>
        <v>17100</v>
      </c>
      <c r="X361" s="52">
        <v>12600</v>
      </c>
      <c r="Y361" s="53">
        <v>4500</v>
      </c>
      <c r="Z361" s="53"/>
      <c r="AA361" s="53"/>
      <c r="AB361" s="53"/>
      <c r="AC361" s="53"/>
      <c r="AD361" s="248">
        <f t="shared" si="40"/>
        <v>17100</v>
      </c>
      <c r="AE361" s="253">
        <f t="shared" si="41"/>
        <v>0</v>
      </c>
      <c r="AF361" s="231">
        <v>800</v>
      </c>
      <c r="AG361" s="231">
        <v>320</v>
      </c>
      <c r="AH361" s="225"/>
      <c r="AJ361" s="260">
        <v>4</v>
      </c>
      <c r="AK361" s="234">
        <v>8</v>
      </c>
      <c r="AL361" s="233" t="s">
        <v>79</v>
      </c>
    </row>
    <row r="362" spans="1:38" ht="20.100000000000001" customHeight="1" x14ac:dyDescent="0.2">
      <c r="A362" s="176">
        <v>45179</v>
      </c>
      <c r="B362" s="53"/>
      <c r="C362" s="273"/>
      <c r="D362" s="273">
        <v>2200</v>
      </c>
      <c r="E362" s="100"/>
      <c r="F362" s="100"/>
      <c r="G362" s="100">
        <v>3300</v>
      </c>
      <c r="H362" s="53"/>
      <c r="I362" s="53"/>
      <c r="J362" s="53"/>
      <c r="K362" s="273">
        <v>1100</v>
      </c>
      <c r="L362" s="273"/>
      <c r="M362" s="273">
        <v>2200</v>
      </c>
      <c r="N362" s="53"/>
      <c r="O362" s="53"/>
      <c r="P362" s="53"/>
      <c r="Q362" s="53"/>
      <c r="R362" s="100"/>
      <c r="S362" s="100">
        <v>3900</v>
      </c>
      <c r="T362" s="53"/>
      <c r="U362" s="53"/>
      <c r="V362" s="53"/>
      <c r="W362" s="249">
        <f t="shared" si="39"/>
        <v>12700</v>
      </c>
      <c r="X362" s="52">
        <v>4300</v>
      </c>
      <c r="Y362" s="53">
        <v>2900</v>
      </c>
      <c r="Z362" s="53"/>
      <c r="AA362" s="53">
        <v>5500</v>
      </c>
      <c r="AB362" s="53"/>
      <c r="AC362" s="53"/>
      <c r="AD362" s="248">
        <f t="shared" si="40"/>
        <v>12700</v>
      </c>
      <c r="AE362" s="253">
        <f t="shared" si="41"/>
        <v>0</v>
      </c>
      <c r="AF362" s="231">
        <v>140</v>
      </c>
      <c r="AG362" s="231">
        <v>515</v>
      </c>
      <c r="AH362" s="225"/>
      <c r="AJ362" s="233"/>
      <c r="AK362" s="261"/>
      <c r="AL362" s="233" t="s">
        <v>80</v>
      </c>
    </row>
    <row r="363" spans="1:38" ht="20.100000000000001" customHeight="1" x14ac:dyDescent="0.2">
      <c r="A363" s="176">
        <v>45180</v>
      </c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104"/>
      <c r="Q363" s="104"/>
      <c r="R363" s="104">
        <v>3900</v>
      </c>
      <c r="S363" s="53"/>
      <c r="T363" s="53"/>
      <c r="U363" s="53"/>
      <c r="V363" s="53"/>
      <c r="W363" s="249">
        <f t="shared" si="39"/>
        <v>3900</v>
      </c>
      <c r="X363" s="52">
        <v>3300</v>
      </c>
      <c r="Y363" s="53">
        <v>600</v>
      </c>
      <c r="Z363" s="53"/>
      <c r="AA363" s="53"/>
      <c r="AB363" s="53"/>
      <c r="AC363" s="53"/>
      <c r="AD363" s="248">
        <f t="shared" si="40"/>
        <v>3900</v>
      </c>
      <c r="AE363" s="253">
        <f t="shared" si="41"/>
        <v>0</v>
      </c>
      <c r="AF363" s="231">
        <v>60</v>
      </c>
      <c r="AG363" s="231">
        <v>180</v>
      </c>
      <c r="AH363" s="225"/>
      <c r="AJ363" s="259"/>
      <c r="AK363" s="258"/>
      <c r="AL363" s="225" t="s">
        <v>82</v>
      </c>
    </row>
    <row r="364" spans="1:38" ht="20.100000000000001" customHeight="1" x14ac:dyDescent="0.2">
      <c r="A364" s="176">
        <v>45181</v>
      </c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100"/>
      <c r="R364" s="100">
        <v>2000</v>
      </c>
      <c r="S364" s="53"/>
      <c r="T364" s="53"/>
      <c r="U364" s="53"/>
      <c r="V364" s="53"/>
      <c r="W364" s="249">
        <f t="shared" si="39"/>
        <v>2000</v>
      </c>
      <c r="X364" s="52">
        <v>2000</v>
      </c>
      <c r="Y364" s="53"/>
      <c r="Z364" s="53"/>
      <c r="AA364" s="53"/>
      <c r="AB364" s="53"/>
      <c r="AC364" s="53"/>
      <c r="AD364" s="248">
        <f t="shared" si="40"/>
        <v>2000</v>
      </c>
      <c r="AE364" s="253">
        <f t="shared" si="41"/>
        <v>0</v>
      </c>
      <c r="AF364" s="231">
        <v>100</v>
      </c>
      <c r="AG364" s="231"/>
      <c r="AH364" s="225"/>
      <c r="AJ364" s="257"/>
      <c r="AK364" s="258"/>
      <c r="AL364" s="225" t="s">
        <v>83</v>
      </c>
    </row>
    <row r="365" spans="1:38" ht="20.100000000000001" customHeight="1" x14ac:dyDescent="0.2">
      <c r="A365" s="176">
        <v>45182</v>
      </c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70"/>
      <c r="Q365" s="53"/>
      <c r="R365" s="53"/>
      <c r="S365" s="53"/>
      <c r="T365" s="53"/>
      <c r="U365" s="53"/>
      <c r="V365" s="53"/>
      <c r="W365" s="249">
        <f t="shared" si="39"/>
        <v>0</v>
      </c>
      <c r="X365" s="52"/>
      <c r="Y365" s="53"/>
      <c r="Z365" s="53"/>
      <c r="AA365" s="53"/>
      <c r="AB365" s="53"/>
      <c r="AC365" s="53"/>
      <c r="AD365" s="248">
        <f t="shared" si="40"/>
        <v>0</v>
      </c>
      <c r="AE365" s="253">
        <f t="shared" si="41"/>
        <v>0</v>
      </c>
      <c r="AF365" s="231"/>
      <c r="AG365" s="231"/>
      <c r="AH365" s="225"/>
      <c r="AJ365" s="257"/>
      <c r="AK365" s="258"/>
      <c r="AL365" s="225" t="s">
        <v>84</v>
      </c>
    </row>
    <row r="366" spans="1:38" ht="20.100000000000001" customHeight="1" x14ac:dyDescent="0.2">
      <c r="A366" s="176">
        <v>45183</v>
      </c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249">
        <f t="shared" si="39"/>
        <v>0</v>
      </c>
      <c r="X366" s="52"/>
      <c r="Y366" s="53"/>
      <c r="Z366" s="53"/>
      <c r="AA366" s="53"/>
      <c r="AB366" s="53"/>
      <c r="AC366" s="53"/>
      <c r="AD366" s="248">
        <f t="shared" si="40"/>
        <v>0</v>
      </c>
      <c r="AE366" s="253">
        <f t="shared" si="41"/>
        <v>0</v>
      </c>
      <c r="AF366" s="231"/>
      <c r="AG366" s="231"/>
      <c r="AH366" s="225"/>
      <c r="AJ366" s="257"/>
      <c r="AK366" s="258"/>
      <c r="AL366" s="225" t="s">
        <v>85</v>
      </c>
    </row>
    <row r="367" spans="1:38" ht="20.100000000000001" customHeight="1" x14ac:dyDescent="0.2">
      <c r="A367" s="176">
        <v>45184</v>
      </c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249">
        <f t="shared" si="39"/>
        <v>0</v>
      </c>
      <c r="X367" s="52"/>
      <c r="Y367" s="53"/>
      <c r="Z367" s="53"/>
      <c r="AA367" s="53"/>
      <c r="AB367" s="53"/>
      <c r="AC367" s="53"/>
      <c r="AD367" s="248">
        <f t="shared" si="40"/>
        <v>0</v>
      </c>
      <c r="AE367" s="253">
        <f t="shared" si="41"/>
        <v>0</v>
      </c>
      <c r="AF367" s="231"/>
      <c r="AG367" s="231"/>
      <c r="AH367" s="225"/>
      <c r="AJ367" s="257"/>
      <c r="AK367" s="258"/>
      <c r="AL367" s="225" t="s">
        <v>78</v>
      </c>
    </row>
    <row r="368" spans="1:38" ht="20.100000000000001" customHeight="1" x14ac:dyDescent="0.2">
      <c r="A368" s="176">
        <v>45185</v>
      </c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249">
        <f t="shared" si="39"/>
        <v>0</v>
      </c>
      <c r="X368" s="52"/>
      <c r="Y368" s="53"/>
      <c r="Z368" s="53"/>
      <c r="AA368" s="53"/>
      <c r="AB368" s="53"/>
      <c r="AC368" s="53"/>
      <c r="AD368" s="248">
        <f t="shared" si="40"/>
        <v>0</v>
      </c>
      <c r="AE368" s="253">
        <f t="shared" si="41"/>
        <v>0</v>
      </c>
      <c r="AF368" s="231"/>
      <c r="AG368" s="231"/>
      <c r="AH368" s="225"/>
      <c r="AJ368" s="233"/>
      <c r="AK368" s="234"/>
      <c r="AL368" s="233" t="s">
        <v>79</v>
      </c>
    </row>
    <row r="369" spans="1:40" ht="20.100000000000001" customHeight="1" x14ac:dyDescent="0.2">
      <c r="A369" s="176">
        <v>45186</v>
      </c>
      <c r="B369" s="53"/>
      <c r="C369" s="70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70"/>
      <c r="P369" s="53"/>
      <c r="Q369" s="53"/>
      <c r="R369" s="53"/>
      <c r="S369" s="53"/>
      <c r="T369" s="53"/>
      <c r="U369" s="53"/>
      <c r="V369" s="53"/>
      <c r="W369" s="249">
        <f t="shared" si="39"/>
        <v>0</v>
      </c>
      <c r="X369" s="52"/>
      <c r="Y369" s="53"/>
      <c r="Z369" s="53"/>
      <c r="AA369" s="53"/>
      <c r="AB369" s="53"/>
      <c r="AC369" s="53"/>
      <c r="AD369" s="248">
        <f t="shared" si="40"/>
        <v>0</v>
      </c>
      <c r="AE369" s="253">
        <f t="shared" si="41"/>
        <v>0</v>
      </c>
      <c r="AF369" s="231"/>
      <c r="AG369" s="231"/>
      <c r="AH369" s="225"/>
      <c r="AJ369" s="233"/>
      <c r="AK369" s="234"/>
      <c r="AL369" s="233" t="s">
        <v>80</v>
      </c>
    </row>
    <row r="370" spans="1:40" ht="20.100000000000001" customHeight="1" x14ac:dyDescent="0.2">
      <c r="A370" s="176">
        <v>45187</v>
      </c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70"/>
      <c r="Q370" s="53"/>
      <c r="R370" s="53"/>
      <c r="S370" s="53"/>
      <c r="T370" s="53"/>
      <c r="U370" s="53"/>
      <c r="V370" s="53"/>
      <c r="W370" s="249">
        <f t="shared" si="39"/>
        <v>0</v>
      </c>
      <c r="X370" s="52"/>
      <c r="Y370" s="53"/>
      <c r="Z370" s="53"/>
      <c r="AA370" s="53"/>
      <c r="AB370" s="53"/>
      <c r="AC370" s="53"/>
      <c r="AD370" s="248">
        <f t="shared" si="40"/>
        <v>0</v>
      </c>
      <c r="AE370" s="253">
        <f t="shared" si="41"/>
        <v>0</v>
      </c>
      <c r="AF370" s="231"/>
      <c r="AG370" s="231"/>
      <c r="AH370" s="225"/>
      <c r="AJ370" s="257"/>
      <c r="AK370" s="258"/>
      <c r="AL370" s="225" t="s">
        <v>82</v>
      </c>
    </row>
    <row r="371" spans="1:40" ht="20.100000000000001" customHeight="1" x14ac:dyDescent="0.2">
      <c r="A371" s="176">
        <v>45188</v>
      </c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70"/>
      <c r="P371" s="53"/>
      <c r="Q371" s="53"/>
      <c r="R371" s="53"/>
      <c r="S371" s="53"/>
      <c r="T371" s="53"/>
      <c r="U371" s="53"/>
      <c r="V371" s="53"/>
      <c r="W371" s="249">
        <f t="shared" si="39"/>
        <v>0</v>
      </c>
      <c r="X371" s="52"/>
      <c r="Y371" s="53"/>
      <c r="Z371" s="53"/>
      <c r="AA371" s="53"/>
      <c r="AB371" s="53"/>
      <c r="AC371" s="53"/>
      <c r="AD371" s="248">
        <f t="shared" si="40"/>
        <v>0</v>
      </c>
      <c r="AE371" s="253">
        <f t="shared" si="41"/>
        <v>0</v>
      </c>
      <c r="AF371" s="231"/>
      <c r="AG371" s="231"/>
      <c r="AH371" s="225"/>
      <c r="AJ371" s="257"/>
      <c r="AK371" s="258"/>
      <c r="AL371" s="225" t="s">
        <v>83</v>
      </c>
    </row>
    <row r="372" spans="1:40" ht="20.100000000000001" customHeight="1" x14ac:dyDescent="0.2">
      <c r="A372" s="176">
        <v>45189</v>
      </c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70"/>
      <c r="S372" s="53"/>
      <c r="T372" s="53"/>
      <c r="U372" s="53"/>
      <c r="V372" s="53"/>
      <c r="W372" s="249">
        <f t="shared" si="39"/>
        <v>0</v>
      </c>
      <c r="X372" s="52"/>
      <c r="Y372" s="53"/>
      <c r="Z372" s="53"/>
      <c r="AA372" s="53"/>
      <c r="AB372" s="53"/>
      <c r="AC372" s="53"/>
      <c r="AD372" s="248">
        <f t="shared" si="40"/>
        <v>0</v>
      </c>
      <c r="AE372" s="253">
        <f t="shared" si="41"/>
        <v>0</v>
      </c>
      <c r="AF372" s="231"/>
      <c r="AG372" s="231"/>
      <c r="AH372" s="225"/>
      <c r="AJ372" s="257"/>
      <c r="AK372" s="258"/>
      <c r="AL372" s="225" t="s">
        <v>84</v>
      </c>
    </row>
    <row r="373" spans="1:40" ht="20.100000000000001" customHeight="1" x14ac:dyDescent="0.2">
      <c r="A373" s="176">
        <v>45190</v>
      </c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249">
        <f t="shared" si="39"/>
        <v>0</v>
      </c>
      <c r="X373" s="52"/>
      <c r="Y373" s="53"/>
      <c r="Z373" s="53"/>
      <c r="AA373" s="53"/>
      <c r="AB373" s="53"/>
      <c r="AC373" s="53"/>
      <c r="AD373" s="248">
        <f t="shared" si="40"/>
        <v>0</v>
      </c>
      <c r="AE373" s="253">
        <f t="shared" si="41"/>
        <v>0</v>
      </c>
      <c r="AF373" s="231"/>
      <c r="AG373" s="231"/>
      <c r="AH373" s="225"/>
      <c r="AJ373" s="257"/>
      <c r="AK373" s="258"/>
      <c r="AL373" s="225" t="s">
        <v>85</v>
      </c>
    </row>
    <row r="374" spans="1:40" ht="20.100000000000001" customHeight="1" x14ac:dyDescent="0.2">
      <c r="A374" s="176">
        <v>45191</v>
      </c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249">
        <f t="shared" si="39"/>
        <v>0</v>
      </c>
      <c r="X374" s="52"/>
      <c r="Y374" s="53"/>
      <c r="Z374" s="53"/>
      <c r="AA374" s="53"/>
      <c r="AB374" s="53"/>
      <c r="AC374" s="53"/>
      <c r="AD374" s="248">
        <f t="shared" si="40"/>
        <v>0</v>
      </c>
      <c r="AE374" s="253">
        <f t="shared" si="41"/>
        <v>0</v>
      </c>
      <c r="AF374" s="231"/>
      <c r="AG374" s="231"/>
      <c r="AH374" s="225"/>
      <c r="AJ374" s="257"/>
      <c r="AK374" s="258"/>
      <c r="AL374" s="225" t="s">
        <v>78</v>
      </c>
    </row>
    <row r="375" spans="1:40" ht="20.100000000000001" customHeight="1" x14ac:dyDescent="0.2">
      <c r="A375" s="176">
        <v>45192</v>
      </c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249">
        <f t="shared" si="39"/>
        <v>0</v>
      </c>
      <c r="X375" s="52"/>
      <c r="Y375" s="53"/>
      <c r="Z375" s="53"/>
      <c r="AA375" s="53"/>
      <c r="AB375" s="53"/>
      <c r="AC375" s="53"/>
      <c r="AD375" s="248">
        <f t="shared" si="40"/>
        <v>0</v>
      </c>
      <c r="AE375" s="253">
        <f t="shared" si="41"/>
        <v>0</v>
      </c>
      <c r="AF375" s="231"/>
      <c r="AG375" s="231"/>
      <c r="AH375" s="225"/>
      <c r="AJ375" s="233"/>
      <c r="AK375" s="234"/>
      <c r="AL375" s="233" t="s">
        <v>79</v>
      </c>
    </row>
    <row r="376" spans="1:40" ht="20.100000000000001" customHeight="1" x14ac:dyDescent="0.2">
      <c r="A376" s="176">
        <v>45193</v>
      </c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249">
        <f t="shared" si="39"/>
        <v>0</v>
      </c>
      <c r="X376" s="52"/>
      <c r="Y376" s="53"/>
      <c r="Z376" s="53"/>
      <c r="AA376" s="53"/>
      <c r="AB376" s="53"/>
      <c r="AC376" s="53"/>
      <c r="AD376" s="248">
        <f t="shared" si="40"/>
        <v>0</v>
      </c>
      <c r="AE376" s="253">
        <f t="shared" si="41"/>
        <v>0</v>
      </c>
      <c r="AF376" s="231"/>
      <c r="AG376" s="231"/>
      <c r="AH376" s="225"/>
      <c r="AJ376" s="233"/>
      <c r="AK376" s="234"/>
      <c r="AL376" s="233" t="s">
        <v>80</v>
      </c>
    </row>
    <row r="377" spans="1:40" ht="20.100000000000001" customHeight="1" x14ac:dyDescent="0.2">
      <c r="A377" s="176">
        <v>45194</v>
      </c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249">
        <f t="shared" si="39"/>
        <v>0</v>
      </c>
      <c r="X377" s="52"/>
      <c r="Y377" s="53"/>
      <c r="Z377" s="53"/>
      <c r="AA377" s="53"/>
      <c r="AB377" s="53"/>
      <c r="AC377" s="53"/>
      <c r="AD377" s="248">
        <f t="shared" si="40"/>
        <v>0</v>
      </c>
      <c r="AE377" s="253">
        <f t="shared" si="41"/>
        <v>0</v>
      </c>
      <c r="AF377" s="231"/>
      <c r="AG377" s="231"/>
      <c r="AH377" s="225"/>
      <c r="AJ377" s="257"/>
      <c r="AK377" s="258"/>
      <c r="AL377" s="225" t="s">
        <v>82</v>
      </c>
    </row>
    <row r="378" spans="1:40" ht="20.100000000000001" customHeight="1" x14ac:dyDescent="0.2">
      <c r="A378" s="176">
        <v>45195</v>
      </c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249">
        <f t="shared" si="39"/>
        <v>0</v>
      </c>
      <c r="X378" s="52"/>
      <c r="Y378" s="53"/>
      <c r="Z378" s="53"/>
      <c r="AA378" s="53"/>
      <c r="AB378" s="53"/>
      <c r="AC378" s="53"/>
      <c r="AD378" s="248">
        <f t="shared" si="40"/>
        <v>0</v>
      </c>
      <c r="AE378" s="253">
        <f t="shared" si="41"/>
        <v>0</v>
      </c>
      <c r="AF378" s="231"/>
      <c r="AG378" s="231"/>
      <c r="AH378" s="225"/>
      <c r="AJ378" s="257"/>
      <c r="AK378" s="258"/>
      <c r="AL378" s="225" t="s">
        <v>83</v>
      </c>
    </row>
    <row r="379" spans="1:40" ht="20.100000000000001" customHeight="1" x14ac:dyDescent="0.2">
      <c r="A379" s="176">
        <v>45196</v>
      </c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192"/>
      <c r="T379" s="53"/>
      <c r="U379" s="53"/>
      <c r="V379" s="53"/>
      <c r="W379" s="249">
        <f t="shared" si="39"/>
        <v>0</v>
      </c>
      <c r="X379" s="52"/>
      <c r="Y379" s="53"/>
      <c r="Z379" s="53"/>
      <c r="AA379" s="53"/>
      <c r="AB379" s="53"/>
      <c r="AC379" s="53"/>
      <c r="AD379" s="248">
        <f t="shared" si="40"/>
        <v>0</v>
      </c>
      <c r="AE379" s="253">
        <f t="shared" si="41"/>
        <v>0</v>
      </c>
      <c r="AF379" s="231"/>
      <c r="AG379" s="231"/>
      <c r="AH379" s="225"/>
      <c r="AJ379" s="257"/>
      <c r="AK379" s="258"/>
      <c r="AL379" s="225" t="s">
        <v>84</v>
      </c>
    </row>
    <row r="380" spans="1:40" ht="20.100000000000001" customHeight="1" x14ac:dyDescent="0.2">
      <c r="A380" s="176">
        <v>45197</v>
      </c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249">
        <f t="shared" si="39"/>
        <v>0</v>
      </c>
      <c r="X380" s="52"/>
      <c r="Y380" s="53"/>
      <c r="Z380" s="53"/>
      <c r="AA380" s="53"/>
      <c r="AB380" s="53"/>
      <c r="AC380" s="53"/>
      <c r="AD380" s="248">
        <f t="shared" si="40"/>
        <v>0</v>
      </c>
      <c r="AE380" s="253">
        <f t="shared" si="41"/>
        <v>0</v>
      </c>
      <c r="AF380" s="231"/>
      <c r="AG380" s="231"/>
      <c r="AH380" s="225"/>
      <c r="AJ380" s="257"/>
      <c r="AK380" s="258"/>
      <c r="AL380" s="225" t="s">
        <v>85</v>
      </c>
    </row>
    <row r="381" spans="1:40" ht="20.100000000000001" customHeight="1" x14ac:dyDescent="0.2">
      <c r="A381" s="176">
        <v>45198</v>
      </c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249">
        <f t="shared" si="39"/>
        <v>0</v>
      </c>
      <c r="X381" s="52"/>
      <c r="Y381" s="53"/>
      <c r="Z381" s="53"/>
      <c r="AA381" s="53"/>
      <c r="AB381" s="53"/>
      <c r="AC381" s="53"/>
      <c r="AD381" s="248">
        <f t="shared" si="40"/>
        <v>0</v>
      </c>
      <c r="AE381" s="253">
        <f t="shared" si="41"/>
        <v>0</v>
      </c>
      <c r="AF381" s="231"/>
      <c r="AG381" s="231"/>
      <c r="AH381" s="225"/>
      <c r="AJ381" s="257"/>
      <c r="AK381" s="258"/>
      <c r="AL381" s="225" t="s">
        <v>78</v>
      </c>
    </row>
    <row r="382" spans="1:40" ht="20.100000000000001" customHeight="1" x14ac:dyDescent="0.2">
      <c r="A382" s="176">
        <v>45199</v>
      </c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249">
        <f t="shared" si="39"/>
        <v>0</v>
      </c>
      <c r="X382" s="52"/>
      <c r="Y382" s="53"/>
      <c r="Z382" s="53"/>
      <c r="AA382" s="53"/>
      <c r="AB382" s="53"/>
      <c r="AC382" s="53"/>
      <c r="AD382" s="248">
        <f t="shared" si="40"/>
        <v>0</v>
      </c>
      <c r="AE382" s="253">
        <f t="shared" si="41"/>
        <v>0</v>
      </c>
      <c r="AF382" s="231"/>
      <c r="AG382" s="231"/>
      <c r="AH382" s="225"/>
      <c r="AJ382" s="233"/>
      <c r="AK382" s="234"/>
      <c r="AL382" s="233" t="s">
        <v>79</v>
      </c>
    </row>
    <row r="383" spans="1:40" ht="20.100000000000001" customHeight="1" x14ac:dyDescent="0.2">
      <c r="A383" s="176"/>
      <c r="B383" s="207"/>
      <c r="C383" s="207"/>
      <c r="D383" s="207"/>
      <c r="E383" s="207"/>
      <c r="F383" s="207"/>
      <c r="G383" s="207"/>
      <c r="H383" s="207"/>
      <c r="I383" s="207"/>
      <c r="J383" s="207"/>
      <c r="K383" s="207"/>
      <c r="L383" s="207"/>
      <c r="M383" s="207"/>
      <c r="N383" s="207"/>
      <c r="O383" s="209"/>
      <c r="P383" s="207"/>
      <c r="Q383" s="207"/>
      <c r="R383" s="207"/>
      <c r="S383" s="207"/>
      <c r="T383" s="207"/>
      <c r="U383" s="207"/>
      <c r="V383" s="207"/>
      <c r="W383" s="208">
        <f>SUM(W353:W382)</f>
        <v>108350</v>
      </c>
      <c r="X383" s="209">
        <f>SUM(X353:X382)</f>
        <v>73350</v>
      </c>
      <c r="Y383" s="209">
        <f>SUM(Y353:Y382)</f>
        <v>19600</v>
      </c>
      <c r="Z383" s="209">
        <f>SUM(Z353:Z382)</f>
        <v>9600</v>
      </c>
      <c r="AA383" s="209">
        <f>SUM(AA353:AA382)</f>
        <v>14250</v>
      </c>
      <c r="AB383" s="207"/>
      <c r="AC383" s="207"/>
      <c r="AD383" s="209">
        <f>SUM(AD353:AD382)</f>
        <v>107200</v>
      </c>
      <c r="AE383" s="254">
        <f>SUM(AE353:AE382)</f>
        <v>1150</v>
      </c>
      <c r="AF383" s="266">
        <f>SUM(AF353:AF382)</f>
        <v>5670</v>
      </c>
      <c r="AG383" s="266">
        <f>SUM(AG353:AG382)</f>
        <v>2035</v>
      </c>
      <c r="AH383" s="267">
        <f>SUM(AH353:AH382)</f>
        <v>920</v>
      </c>
      <c r="AJ383" s="233"/>
      <c r="AK383" s="234"/>
      <c r="AL383" s="233" t="s">
        <v>80</v>
      </c>
      <c r="AM383" s="228" t="s">
        <v>68</v>
      </c>
      <c r="AN383" s="228">
        <f>SUM(AJ354:AK355,AJ361:AK362,AJ368:AK369,AJ375:AK376,AJ382:AK383,)</f>
        <v>33</v>
      </c>
    </row>
    <row r="384" spans="1:40" ht="20.100000000000001" customHeight="1" x14ac:dyDescent="0.2">
      <c r="AJ384" s="264" t="s">
        <v>86</v>
      </c>
      <c r="AK384" s="237">
        <f>SUM(AK353:AK383)</f>
        <v>43</v>
      </c>
      <c r="AL384" s="230"/>
      <c r="AM384" s="228" t="s">
        <v>70</v>
      </c>
      <c r="AN384" s="228">
        <f>AK385-AN383</f>
        <v>35</v>
      </c>
    </row>
    <row r="385" spans="1:37" ht="20.100000000000001" customHeight="1" x14ac:dyDescent="0.2">
      <c r="AJ385" s="225" t="s">
        <v>72</v>
      </c>
      <c r="AK385" s="225">
        <f>AJ384+AK384</f>
        <v>68</v>
      </c>
    </row>
    <row r="386" spans="1:37" ht="20.100000000000001" customHeight="1" thickBot="1" x14ac:dyDescent="0.25"/>
    <row r="387" spans="1:37" ht="20.100000000000001" customHeight="1" x14ac:dyDescent="0.2">
      <c r="A387" s="320" t="s">
        <v>87</v>
      </c>
      <c r="B387" s="321"/>
      <c r="C387" s="321"/>
      <c r="D387" s="321"/>
      <c r="E387" s="321"/>
      <c r="F387" s="321"/>
      <c r="G387" s="321"/>
      <c r="H387" s="321"/>
      <c r="I387" s="321"/>
      <c r="J387" s="321"/>
      <c r="K387" s="321"/>
      <c r="L387" s="321"/>
      <c r="M387" s="321"/>
      <c r="N387" s="321"/>
      <c r="O387" s="321"/>
      <c r="P387" s="321"/>
      <c r="Q387" s="321"/>
      <c r="R387" s="321"/>
      <c r="S387" s="321"/>
      <c r="T387" s="321"/>
      <c r="U387" s="321"/>
      <c r="V387" s="321"/>
      <c r="W387" s="321"/>
      <c r="X387" s="321"/>
      <c r="Y387" s="321"/>
      <c r="Z387" s="321"/>
      <c r="AA387" s="321"/>
      <c r="AB387" s="321"/>
      <c r="AC387" s="321"/>
      <c r="AD387" s="321"/>
      <c r="AE387" s="321"/>
      <c r="AF387" s="321"/>
      <c r="AG387" s="321"/>
      <c r="AH387" s="322"/>
    </row>
    <row r="388" spans="1:37" ht="20.100000000000001" customHeight="1" thickBot="1" x14ac:dyDescent="0.25">
      <c r="A388" s="323"/>
      <c r="B388" s="324"/>
      <c r="C388" s="324"/>
      <c r="D388" s="324"/>
      <c r="E388" s="324"/>
      <c r="F388" s="324"/>
      <c r="G388" s="324"/>
      <c r="H388" s="324"/>
      <c r="I388" s="324"/>
      <c r="J388" s="324"/>
      <c r="K388" s="324"/>
      <c r="L388" s="324"/>
      <c r="M388" s="324"/>
      <c r="N388" s="324"/>
      <c r="O388" s="324"/>
      <c r="P388" s="324"/>
      <c r="Q388" s="324"/>
      <c r="R388" s="324"/>
      <c r="S388" s="324"/>
      <c r="T388" s="324"/>
      <c r="U388" s="324"/>
      <c r="V388" s="324"/>
      <c r="W388" s="324"/>
      <c r="X388" s="324"/>
      <c r="Y388" s="324"/>
      <c r="Z388" s="324"/>
      <c r="AA388" s="324"/>
      <c r="AB388" s="324"/>
      <c r="AC388" s="324"/>
      <c r="AD388" s="324"/>
      <c r="AE388" s="324"/>
      <c r="AF388" s="324"/>
      <c r="AG388" s="324"/>
      <c r="AH388" s="325"/>
    </row>
    <row r="389" spans="1:37" ht="20.100000000000001" customHeight="1" x14ac:dyDescent="0.2">
      <c r="A389" s="268" t="s">
        <v>0</v>
      </c>
      <c r="B389" s="269" t="s">
        <v>1</v>
      </c>
      <c r="C389" s="269" t="s">
        <v>2</v>
      </c>
      <c r="D389" s="269" t="s">
        <v>3</v>
      </c>
      <c r="E389" s="269" t="s">
        <v>4</v>
      </c>
      <c r="F389" s="269" t="s">
        <v>5</v>
      </c>
      <c r="G389" s="269" t="s">
        <v>6</v>
      </c>
      <c r="H389" s="269" t="s">
        <v>7</v>
      </c>
      <c r="I389" s="269" t="s">
        <v>8</v>
      </c>
      <c r="J389" s="269" t="s">
        <v>9</v>
      </c>
      <c r="K389" s="269" t="s">
        <v>10</v>
      </c>
      <c r="L389" s="269" t="s">
        <v>11</v>
      </c>
      <c r="M389" s="269" t="s">
        <v>12</v>
      </c>
      <c r="N389" s="269" t="s">
        <v>1</v>
      </c>
      <c r="O389" s="269" t="s">
        <v>2</v>
      </c>
      <c r="P389" s="269" t="s">
        <v>3</v>
      </c>
      <c r="Q389" s="269" t="s">
        <v>4</v>
      </c>
      <c r="R389" s="269" t="s">
        <v>5</v>
      </c>
      <c r="S389" s="269" t="s">
        <v>6</v>
      </c>
      <c r="T389" s="269" t="s">
        <v>7</v>
      </c>
      <c r="U389" s="269" t="s">
        <v>8</v>
      </c>
      <c r="V389" s="269" t="s">
        <v>13</v>
      </c>
      <c r="W389" s="269" t="s">
        <v>45</v>
      </c>
      <c r="X389" s="269" t="s">
        <v>15</v>
      </c>
      <c r="Y389" s="269" t="s">
        <v>88</v>
      </c>
      <c r="Z389" s="269" t="s">
        <v>89</v>
      </c>
      <c r="AA389" s="269" t="s">
        <v>18</v>
      </c>
      <c r="AB389" s="269" t="s">
        <v>47</v>
      </c>
      <c r="AC389" s="269" t="s">
        <v>19</v>
      </c>
      <c r="AD389" s="269" t="s">
        <v>14</v>
      </c>
      <c r="AE389" s="270" t="s">
        <v>20</v>
      </c>
      <c r="AF389" s="271" t="s">
        <v>75</v>
      </c>
      <c r="AG389" s="278" t="s">
        <v>76</v>
      </c>
      <c r="AH389" s="272" t="s">
        <v>77</v>
      </c>
    </row>
    <row r="390" spans="1:37" ht="20.100000000000001" customHeight="1" x14ac:dyDescent="0.2">
      <c r="A390" s="247">
        <v>45323</v>
      </c>
      <c r="B390" s="70" t="s">
        <v>90</v>
      </c>
      <c r="C390" s="248"/>
      <c r="D390" s="248"/>
      <c r="E390" s="248"/>
      <c r="F390" s="248"/>
      <c r="G390" s="248"/>
      <c r="H390" s="248"/>
      <c r="I390" s="248"/>
      <c r="J390" s="248"/>
      <c r="K390" s="248"/>
      <c r="L390" s="248"/>
      <c r="M390" s="248"/>
      <c r="N390" s="248"/>
      <c r="O390" s="248"/>
      <c r="P390" s="275"/>
      <c r="Q390" s="276"/>
      <c r="R390" s="248"/>
      <c r="S390" s="248"/>
      <c r="T390" s="249"/>
      <c r="U390" s="248"/>
      <c r="V390" s="248"/>
      <c r="W390" s="249">
        <f>SUM(B390:V390)</f>
        <v>0</v>
      </c>
      <c r="X390" s="249"/>
      <c r="Y390" s="248"/>
      <c r="Z390" s="248"/>
      <c r="AA390" s="248"/>
      <c r="AB390" s="248"/>
      <c r="AC390" s="248"/>
      <c r="AD390" s="248">
        <f>SUM(X390:AA390)</f>
        <v>0</v>
      </c>
      <c r="AE390" s="253">
        <f>W390-AD390</f>
        <v>0</v>
      </c>
      <c r="AF390" s="258"/>
      <c r="AG390" s="187"/>
      <c r="AH390" s="277"/>
    </row>
    <row r="391" spans="1:37" ht="20.100000000000001" customHeight="1" x14ac:dyDescent="0.2">
      <c r="A391" s="247">
        <v>45324</v>
      </c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249">
        <f t="shared" ref="W391:W419" si="42">SUM(B391:V391)</f>
        <v>0</v>
      </c>
      <c r="X391" s="52"/>
      <c r="Y391" s="53"/>
      <c r="Z391" s="53"/>
      <c r="AA391" s="53"/>
      <c r="AB391" s="53"/>
      <c r="AC391" s="53"/>
      <c r="AD391" s="248">
        <f t="shared" ref="AD391:AD419" si="43">SUM(X391:AA391)</f>
        <v>0</v>
      </c>
      <c r="AE391" s="253">
        <f t="shared" ref="AE391:AE419" si="44">W391-AD391</f>
        <v>0</v>
      </c>
      <c r="AF391" s="258"/>
      <c r="AG391" s="187"/>
      <c r="AH391" s="277"/>
    </row>
    <row r="392" spans="1:37" ht="20.100000000000001" customHeight="1" x14ac:dyDescent="0.2">
      <c r="A392" s="247">
        <v>45325</v>
      </c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70"/>
      <c r="M392" s="53"/>
      <c r="N392" s="53"/>
      <c r="O392" s="179"/>
      <c r="P392" s="53"/>
      <c r="Q392" s="53"/>
      <c r="R392" s="53"/>
      <c r="S392" s="53"/>
      <c r="T392" s="53"/>
      <c r="U392" s="53"/>
      <c r="V392" s="53"/>
      <c r="W392" s="249">
        <f t="shared" si="42"/>
        <v>0</v>
      </c>
      <c r="X392" s="52"/>
      <c r="Y392" s="53"/>
      <c r="Z392" s="53"/>
      <c r="AA392" s="53"/>
      <c r="AB392" s="53"/>
      <c r="AC392" s="53"/>
      <c r="AD392" s="248">
        <f t="shared" si="43"/>
        <v>0</v>
      </c>
      <c r="AE392" s="253">
        <f t="shared" si="44"/>
        <v>0</v>
      </c>
      <c r="AF392" s="258"/>
      <c r="AG392" s="279"/>
      <c r="AH392" s="257"/>
    </row>
    <row r="393" spans="1:37" ht="20.100000000000001" customHeight="1" x14ac:dyDescent="0.2">
      <c r="A393" s="247">
        <v>45326</v>
      </c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249">
        <f t="shared" si="42"/>
        <v>0</v>
      </c>
      <c r="X393" s="52"/>
      <c r="Y393" s="53"/>
      <c r="Z393" s="53"/>
      <c r="AA393" s="53"/>
      <c r="AB393" s="53"/>
      <c r="AC393" s="53"/>
      <c r="AD393" s="248">
        <f t="shared" si="43"/>
        <v>0</v>
      </c>
      <c r="AE393" s="253">
        <f t="shared" si="44"/>
        <v>0</v>
      </c>
      <c r="AF393" s="258"/>
      <c r="AG393" s="258"/>
      <c r="AH393" s="257"/>
    </row>
    <row r="394" spans="1:37" ht="20.100000000000001" customHeight="1" x14ac:dyDescent="0.2">
      <c r="A394" s="247">
        <v>45327</v>
      </c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70"/>
      <c r="P394" s="53"/>
      <c r="Q394" s="53"/>
      <c r="R394" s="53"/>
      <c r="S394" s="53"/>
      <c r="T394" s="53"/>
      <c r="U394" s="53"/>
      <c r="V394" s="61"/>
      <c r="W394" s="249">
        <f t="shared" si="42"/>
        <v>0</v>
      </c>
      <c r="X394" s="52"/>
      <c r="Y394" s="53"/>
      <c r="Z394" s="53"/>
      <c r="AA394" s="53"/>
      <c r="AB394" s="53"/>
      <c r="AC394" s="53"/>
      <c r="AD394" s="248">
        <f t="shared" si="43"/>
        <v>0</v>
      </c>
      <c r="AE394" s="253">
        <f t="shared" si="44"/>
        <v>0</v>
      </c>
      <c r="AF394" s="258"/>
      <c r="AG394" s="258"/>
      <c r="AH394" s="257"/>
    </row>
    <row r="395" spans="1:37" ht="20.100000000000001" customHeight="1" x14ac:dyDescent="0.2">
      <c r="A395" s="247">
        <v>45328</v>
      </c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161"/>
      <c r="W395" s="249">
        <f t="shared" si="42"/>
        <v>0</v>
      </c>
      <c r="X395" s="52"/>
      <c r="Y395" s="53"/>
      <c r="Z395" s="53"/>
      <c r="AA395" s="53"/>
      <c r="AB395" s="53"/>
      <c r="AC395" s="53"/>
      <c r="AD395" s="248">
        <f t="shared" si="43"/>
        <v>0</v>
      </c>
      <c r="AE395" s="253">
        <f t="shared" si="44"/>
        <v>0</v>
      </c>
      <c r="AF395" s="258"/>
      <c r="AG395" s="258"/>
      <c r="AH395" s="257"/>
    </row>
    <row r="396" spans="1:37" ht="20.100000000000001" customHeight="1" x14ac:dyDescent="0.2">
      <c r="A396" s="247">
        <v>45329</v>
      </c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161"/>
      <c r="U396" s="53"/>
      <c r="V396" s="61"/>
      <c r="W396" s="249">
        <f t="shared" si="42"/>
        <v>0</v>
      </c>
      <c r="X396" s="52"/>
      <c r="Y396" s="53"/>
      <c r="Z396" s="53"/>
      <c r="AA396" s="53"/>
      <c r="AB396" s="53"/>
      <c r="AC396" s="53"/>
      <c r="AD396" s="248">
        <f t="shared" si="43"/>
        <v>0</v>
      </c>
      <c r="AE396" s="253">
        <f t="shared" si="44"/>
        <v>0</v>
      </c>
      <c r="AF396" s="258"/>
      <c r="AG396" s="258"/>
      <c r="AH396" s="257"/>
    </row>
    <row r="397" spans="1:37" ht="20.100000000000001" customHeight="1" x14ac:dyDescent="0.2">
      <c r="A397" s="247">
        <v>45330</v>
      </c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61"/>
      <c r="W397" s="249">
        <f t="shared" si="42"/>
        <v>0</v>
      </c>
      <c r="X397" s="52"/>
      <c r="Y397" s="53"/>
      <c r="Z397" s="53"/>
      <c r="AA397" s="53"/>
      <c r="AB397" s="53"/>
      <c r="AC397" s="53"/>
      <c r="AD397" s="248">
        <f t="shared" si="43"/>
        <v>0</v>
      </c>
      <c r="AE397" s="253">
        <f t="shared" si="44"/>
        <v>0</v>
      </c>
      <c r="AF397" s="258"/>
      <c r="AG397" s="258"/>
      <c r="AH397" s="257"/>
    </row>
    <row r="398" spans="1:37" ht="20.100000000000001" customHeight="1" x14ac:dyDescent="0.2">
      <c r="A398" s="247">
        <v>45331</v>
      </c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249">
        <f t="shared" si="42"/>
        <v>0</v>
      </c>
      <c r="X398" s="52"/>
      <c r="Y398" s="53"/>
      <c r="Z398" s="53"/>
      <c r="AA398" s="53"/>
      <c r="AB398" s="53"/>
      <c r="AC398" s="53"/>
      <c r="AD398" s="248">
        <f t="shared" si="43"/>
        <v>0</v>
      </c>
      <c r="AE398" s="253">
        <f t="shared" si="44"/>
        <v>0</v>
      </c>
      <c r="AF398" s="258"/>
      <c r="AG398" s="258"/>
      <c r="AH398" s="257"/>
    </row>
    <row r="399" spans="1:37" ht="20.100000000000001" customHeight="1" x14ac:dyDescent="0.2">
      <c r="A399" s="247">
        <v>45332</v>
      </c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249">
        <f t="shared" si="42"/>
        <v>0</v>
      </c>
      <c r="X399" s="52"/>
      <c r="Y399" s="53"/>
      <c r="Z399" s="53"/>
      <c r="AA399" s="53"/>
      <c r="AB399" s="53"/>
      <c r="AC399" s="53"/>
      <c r="AD399" s="248">
        <f t="shared" si="43"/>
        <v>0</v>
      </c>
      <c r="AE399" s="253">
        <f t="shared" si="44"/>
        <v>0</v>
      </c>
      <c r="AF399" s="258"/>
      <c r="AG399" s="258"/>
      <c r="AH399" s="257"/>
    </row>
    <row r="400" spans="1:37" ht="20.100000000000001" customHeight="1" x14ac:dyDescent="0.2">
      <c r="A400" s="247">
        <v>45333</v>
      </c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249">
        <f t="shared" si="42"/>
        <v>0</v>
      </c>
      <c r="X400" s="52"/>
      <c r="Y400" s="53"/>
      <c r="Z400" s="53"/>
      <c r="AA400" s="53"/>
      <c r="AB400" s="53"/>
      <c r="AC400" s="53"/>
      <c r="AD400" s="248">
        <f t="shared" si="43"/>
        <v>0</v>
      </c>
      <c r="AE400" s="253">
        <f t="shared" si="44"/>
        <v>0</v>
      </c>
      <c r="AF400" s="258"/>
      <c r="AG400" s="258"/>
      <c r="AH400" s="257"/>
    </row>
    <row r="401" spans="1:34" ht="20.100000000000001" customHeight="1" x14ac:dyDescent="0.2">
      <c r="A401" s="247">
        <v>45334</v>
      </c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249">
        <f t="shared" si="42"/>
        <v>0</v>
      </c>
      <c r="X401" s="52"/>
      <c r="Y401" s="53"/>
      <c r="Z401" s="53"/>
      <c r="AA401" s="53"/>
      <c r="AB401" s="53"/>
      <c r="AC401" s="53"/>
      <c r="AD401" s="248">
        <f t="shared" si="43"/>
        <v>0</v>
      </c>
      <c r="AE401" s="253">
        <f t="shared" si="44"/>
        <v>0</v>
      </c>
      <c r="AF401" s="258"/>
      <c r="AG401" s="258"/>
      <c r="AH401" s="257"/>
    </row>
    <row r="402" spans="1:34" ht="20.100000000000001" customHeight="1" x14ac:dyDescent="0.2">
      <c r="A402" s="247">
        <v>45335</v>
      </c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70"/>
      <c r="Q402" s="53"/>
      <c r="R402" s="53"/>
      <c r="S402" s="53"/>
      <c r="T402" s="53"/>
      <c r="U402" s="53"/>
      <c r="V402" s="53"/>
      <c r="W402" s="249">
        <f t="shared" si="42"/>
        <v>0</v>
      </c>
      <c r="X402" s="52"/>
      <c r="Y402" s="53"/>
      <c r="Z402" s="53"/>
      <c r="AA402" s="53"/>
      <c r="AB402" s="53"/>
      <c r="AC402" s="53"/>
      <c r="AD402" s="248">
        <f t="shared" si="43"/>
        <v>0</v>
      </c>
      <c r="AE402" s="253">
        <f t="shared" si="44"/>
        <v>0</v>
      </c>
      <c r="AF402" s="258"/>
      <c r="AG402" s="258"/>
      <c r="AH402" s="257"/>
    </row>
    <row r="403" spans="1:34" ht="20.100000000000001" customHeight="1" x14ac:dyDescent="0.2">
      <c r="A403" s="247">
        <v>45336</v>
      </c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249">
        <f t="shared" si="42"/>
        <v>0</v>
      </c>
      <c r="X403" s="52"/>
      <c r="Y403" s="53"/>
      <c r="Z403" s="53"/>
      <c r="AA403" s="53"/>
      <c r="AB403" s="53"/>
      <c r="AC403" s="53"/>
      <c r="AD403" s="248">
        <f t="shared" si="43"/>
        <v>0</v>
      </c>
      <c r="AE403" s="253">
        <f t="shared" si="44"/>
        <v>0</v>
      </c>
      <c r="AF403" s="258"/>
      <c r="AG403" s="258"/>
      <c r="AH403" s="257"/>
    </row>
    <row r="404" spans="1:34" ht="20.100000000000001" customHeight="1" x14ac:dyDescent="0.2">
      <c r="A404" s="247">
        <v>45337</v>
      </c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249">
        <f t="shared" si="42"/>
        <v>0</v>
      </c>
      <c r="X404" s="52"/>
      <c r="Y404" s="53"/>
      <c r="Z404" s="53"/>
      <c r="AA404" s="53"/>
      <c r="AB404" s="53"/>
      <c r="AC404" s="53"/>
      <c r="AD404" s="248">
        <f t="shared" si="43"/>
        <v>0</v>
      </c>
      <c r="AE404" s="253">
        <f t="shared" si="44"/>
        <v>0</v>
      </c>
      <c r="AF404" s="258"/>
      <c r="AG404" s="258"/>
      <c r="AH404" s="257"/>
    </row>
    <row r="405" spans="1:34" ht="20.100000000000001" customHeight="1" x14ac:dyDescent="0.2">
      <c r="A405" s="247">
        <v>45338</v>
      </c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249">
        <f t="shared" si="42"/>
        <v>0</v>
      </c>
      <c r="X405" s="52"/>
      <c r="Y405" s="53"/>
      <c r="Z405" s="53"/>
      <c r="AA405" s="53"/>
      <c r="AB405" s="53"/>
      <c r="AC405" s="53"/>
      <c r="AD405" s="248">
        <f t="shared" si="43"/>
        <v>0</v>
      </c>
      <c r="AE405" s="253">
        <f t="shared" si="44"/>
        <v>0</v>
      </c>
      <c r="AF405" s="258"/>
      <c r="AG405" s="258"/>
      <c r="AH405" s="257"/>
    </row>
    <row r="406" spans="1:34" ht="20.100000000000001" customHeight="1" x14ac:dyDescent="0.2">
      <c r="A406" s="247">
        <v>45339</v>
      </c>
      <c r="B406" s="53"/>
      <c r="C406" s="70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70"/>
      <c r="P406" s="53"/>
      <c r="Q406" s="53"/>
      <c r="R406" s="53"/>
      <c r="S406" s="53"/>
      <c r="T406" s="53"/>
      <c r="U406" s="53"/>
      <c r="V406" s="53"/>
      <c r="W406" s="249">
        <f t="shared" si="42"/>
        <v>0</v>
      </c>
      <c r="X406" s="52"/>
      <c r="Y406" s="53"/>
      <c r="Z406" s="53"/>
      <c r="AA406" s="53"/>
      <c r="AB406" s="53"/>
      <c r="AC406" s="53"/>
      <c r="AD406" s="248">
        <f t="shared" si="43"/>
        <v>0</v>
      </c>
      <c r="AE406" s="253">
        <f t="shared" si="44"/>
        <v>0</v>
      </c>
      <c r="AF406" s="258"/>
      <c r="AG406" s="258"/>
      <c r="AH406" s="257"/>
    </row>
    <row r="407" spans="1:34" ht="20.100000000000001" customHeight="1" x14ac:dyDescent="0.2">
      <c r="A407" s="247">
        <v>45340</v>
      </c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70"/>
      <c r="Q407" s="53"/>
      <c r="R407" s="53"/>
      <c r="S407" s="53"/>
      <c r="T407" s="53"/>
      <c r="U407" s="53"/>
      <c r="V407" s="53"/>
      <c r="W407" s="249">
        <f t="shared" si="42"/>
        <v>0</v>
      </c>
      <c r="X407" s="52"/>
      <c r="Y407" s="53"/>
      <c r="Z407" s="53"/>
      <c r="AA407" s="53"/>
      <c r="AB407" s="53"/>
      <c r="AC407" s="53"/>
      <c r="AD407" s="248">
        <f t="shared" si="43"/>
        <v>0</v>
      </c>
      <c r="AE407" s="253">
        <f t="shared" si="44"/>
        <v>0</v>
      </c>
      <c r="AF407" s="258"/>
      <c r="AG407" s="258"/>
      <c r="AH407" s="257"/>
    </row>
    <row r="408" spans="1:34" ht="20.100000000000001" customHeight="1" x14ac:dyDescent="0.2">
      <c r="A408" s="247">
        <v>45341</v>
      </c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70"/>
      <c r="P408" s="53"/>
      <c r="Q408" s="53"/>
      <c r="R408" s="53"/>
      <c r="S408" s="53"/>
      <c r="T408" s="53"/>
      <c r="U408" s="53"/>
      <c r="V408" s="53"/>
      <c r="W408" s="249">
        <f t="shared" si="42"/>
        <v>0</v>
      </c>
      <c r="X408" s="52"/>
      <c r="Y408" s="53"/>
      <c r="Z408" s="53"/>
      <c r="AA408" s="53"/>
      <c r="AB408" s="53"/>
      <c r="AC408" s="53"/>
      <c r="AD408" s="248">
        <f t="shared" si="43"/>
        <v>0</v>
      </c>
      <c r="AE408" s="253">
        <f t="shared" si="44"/>
        <v>0</v>
      </c>
      <c r="AF408" s="258"/>
      <c r="AG408" s="258"/>
      <c r="AH408" s="257"/>
    </row>
    <row r="409" spans="1:34" ht="20.100000000000001" customHeight="1" x14ac:dyDescent="0.2">
      <c r="A409" s="247">
        <v>45342</v>
      </c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70"/>
      <c r="S409" s="53"/>
      <c r="T409" s="53"/>
      <c r="U409" s="53"/>
      <c r="V409" s="53"/>
      <c r="W409" s="249">
        <f t="shared" si="42"/>
        <v>0</v>
      </c>
      <c r="X409" s="52"/>
      <c r="Y409" s="53"/>
      <c r="Z409" s="53"/>
      <c r="AA409" s="53"/>
      <c r="AB409" s="53"/>
      <c r="AC409" s="53"/>
      <c r="AD409" s="248">
        <f t="shared" si="43"/>
        <v>0</v>
      </c>
      <c r="AE409" s="253">
        <f t="shared" si="44"/>
        <v>0</v>
      </c>
      <c r="AF409" s="258"/>
      <c r="AG409" s="258"/>
      <c r="AH409" s="257"/>
    </row>
    <row r="410" spans="1:34" ht="20.100000000000001" customHeight="1" x14ac:dyDescent="0.2">
      <c r="A410" s="247">
        <v>45343</v>
      </c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249">
        <f t="shared" si="42"/>
        <v>0</v>
      </c>
      <c r="X410" s="52"/>
      <c r="Y410" s="53"/>
      <c r="Z410" s="53"/>
      <c r="AA410" s="53"/>
      <c r="AB410" s="53"/>
      <c r="AC410" s="53"/>
      <c r="AD410" s="248">
        <f t="shared" si="43"/>
        <v>0</v>
      </c>
      <c r="AE410" s="253">
        <f t="shared" si="44"/>
        <v>0</v>
      </c>
      <c r="AF410" s="258"/>
      <c r="AG410" s="258"/>
      <c r="AH410" s="257"/>
    </row>
    <row r="411" spans="1:34" ht="20.100000000000001" customHeight="1" x14ac:dyDescent="0.2">
      <c r="A411" s="247">
        <v>45344</v>
      </c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249">
        <f t="shared" si="42"/>
        <v>0</v>
      </c>
      <c r="X411" s="52"/>
      <c r="Y411" s="53"/>
      <c r="Z411" s="53"/>
      <c r="AA411" s="53"/>
      <c r="AB411" s="53"/>
      <c r="AC411" s="53"/>
      <c r="AD411" s="248">
        <f t="shared" si="43"/>
        <v>0</v>
      </c>
      <c r="AE411" s="253">
        <f t="shared" si="44"/>
        <v>0</v>
      </c>
      <c r="AF411" s="258"/>
      <c r="AG411" s="258"/>
      <c r="AH411" s="257"/>
    </row>
    <row r="412" spans="1:34" ht="20.100000000000001" customHeight="1" x14ac:dyDescent="0.2">
      <c r="A412" s="247">
        <v>45345</v>
      </c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249">
        <f t="shared" si="42"/>
        <v>0</v>
      </c>
      <c r="X412" s="52"/>
      <c r="Y412" s="53"/>
      <c r="Z412" s="53"/>
      <c r="AA412" s="53"/>
      <c r="AB412" s="53"/>
      <c r="AC412" s="53"/>
      <c r="AD412" s="248">
        <f t="shared" si="43"/>
        <v>0</v>
      </c>
      <c r="AE412" s="253">
        <f t="shared" si="44"/>
        <v>0</v>
      </c>
      <c r="AF412" s="258"/>
      <c r="AG412" s="258"/>
      <c r="AH412" s="257"/>
    </row>
    <row r="413" spans="1:34" ht="20.100000000000001" customHeight="1" x14ac:dyDescent="0.2">
      <c r="A413" s="247">
        <v>45346</v>
      </c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104"/>
      <c r="Q413" s="104">
        <v>2800</v>
      </c>
      <c r="R413" s="100"/>
      <c r="S413" s="100">
        <v>2800</v>
      </c>
      <c r="T413" s="255"/>
      <c r="U413" s="255">
        <v>3315</v>
      </c>
      <c r="V413" s="104">
        <v>1000</v>
      </c>
      <c r="W413" s="249">
        <f t="shared" si="42"/>
        <v>9915</v>
      </c>
      <c r="X413" s="52"/>
      <c r="Y413" s="53">
        <v>6600</v>
      </c>
      <c r="Z413" s="53"/>
      <c r="AA413" s="53">
        <v>3315</v>
      </c>
      <c r="AB413" s="53"/>
      <c r="AC413" s="53"/>
      <c r="AD413" s="248">
        <f t="shared" si="43"/>
        <v>9915</v>
      </c>
      <c r="AE413" s="253">
        <f t="shared" si="44"/>
        <v>0</v>
      </c>
      <c r="AF413" s="258"/>
      <c r="AG413" s="258"/>
      <c r="AH413" s="257"/>
    </row>
    <row r="414" spans="1:34" ht="20.100000000000001" customHeight="1" x14ac:dyDescent="0.2">
      <c r="A414" s="247">
        <v>45347</v>
      </c>
      <c r="B414" s="53"/>
      <c r="C414" s="104"/>
      <c r="D414" s="104">
        <v>1800</v>
      </c>
      <c r="E414" s="100"/>
      <c r="F414" s="100">
        <v>2000</v>
      </c>
      <c r="G414" s="104">
        <v>1000</v>
      </c>
      <c r="H414" s="53"/>
      <c r="I414" s="53"/>
      <c r="J414" s="100"/>
      <c r="K414" s="100">
        <v>2000</v>
      </c>
      <c r="L414" s="53"/>
      <c r="M414" s="53"/>
      <c r="N414" s="104"/>
      <c r="O414" s="104"/>
      <c r="P414" s="104">
        <v>4000</v>
      </c>
      <c r="Q414" s="100"/>
      <c r="R414" s="100">
        <v>3000</v>
      </c>
      <c r="S414" s="53"/>
      <c r="T414" s="53"/>
      <c r="U414" s="53"/>
      <c r="V414" s="53"/>
      <c r="W414" s="249">
        <f t="shared" si="42"/>
        <v>13800</v>
      </c>
      <c r="X414" s="52">
        <v>5800</v>
      </c>
      <c r="Y414" s="53">
        <v>8000</v>
      </c>
      <c r="Z414" s="53"/>
      <c r="AA414" s="53"/>
      <c r="AB414" s="53"/>
      <c r="AC414" s="53"/>
      <c r="AD414" s="248">
        <f t="shared" si="43"/>
        <v>13800</v>
      </c>
      <c r="AE414" s="253">
        <f t="shared" si="44"/>
        <v>0</v>
      </c>
      <c r="AF414" s="258"/>
      <c r="AG414" s="258"/>
      <c r="AH414" s="257"/>
    </row>
    <row r="415" spans="1:34" ht="20.100000000000001" customHeight="1" x14ac:dyDescent="0.2">
      <c r="A415" s="247">
        <v>45348</v>
      </c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104"/>
      <c r="R415" s="104">
        <v>2600</v>
      </c>
      <c r="S415" s="53"/>
      <c r="T415" s="53"/>
      <c r="U415" s="53"/>
      <c r="V415" s="53"/>
      <c r="W415" s="249">
        <f t="shared" si="42"/>
        <v>2600</v>
      </c>
      <c r="X415" s="52"/>
      <c r="Y415" s="53">
        <v>2600</v>
      </c>
      <c r="Z415" s="53"/>
      <c r="AA415" s="53"/>
      <c r="AB415" s="53"/>
      <c r="AC415" s="53"/>
      <c r="AD415" s="248">
        <f t="shared" si="43"/>
        <v>2600</v>
      </c>
      <c r="AE415" s="253">
        <f t="shared" si="44"/>
        <v>0</v>
      </c>
      <c r="AF415" s="258"/>
      <c r="AG415" s="258"/>
      <c r="AH415" s="257"/>
    </row>
    <row r="416" spans="1:34" ht="20.100000000000001" customHeight="1" x14ac:dyDescent="0.2">
      <c r="A416" s="247">
        <v>45349</v>
      </c>
      <c r="B416" s="53"/>
      <c r="C416" s="53"/>
      <c r="D416" s="53"/>
      <c r="E416" s="53"/>
      <c r="F416" s="53"/>
      <c r="G416" s="53"/>
      <c r="H416" s="53"/>
      <c r="I416" s="100"/>
      <c r="J416" s="100"/>
      <c r="K416" s="100">
        <v>1800</v>
      </c>
      <c r="L416" s="53"/>
      <c r="M416" s="53"/>
      <c r="N416" s="53"/>
      <c r="O416" s="53"/>
      <c r="P416" s="53"/>
      <c r="Q416" s="53"/>
      <c r="R416" s="104"/>
      <c r="S416" s="104">
        <v>2600</v>
      </c>
      <c r="T416" s="53"/>
      <c r="U416" s="53"/>
      <c r="V416" s="53"/>
      <c r="W416" s="249">
        <f t="shared" si="42"/>
        <v>4400</v>
      </c>
      <c r="X416" s="52">
        <v>3900</v>
      </c>
      <c r="Y416" s="53">
        <v>500</v>
      </c>
      <c r="Z416" s="53"/>
      <c r="AA416" s="53"/>
      <c r="AB416" s="53"/>
      <c r="AC416" s="53"/>
      <c r="AD416" s="248">
        <f t="shared" si="43"/>
        <v>4400</v>
      </c>
      <c r="AE416" s="253">
        <f t="shared" si="44"/>
        <v>0</v>
      </c>
      <c r="AF416" s="258"/>
      <c r="AG416" s="258"/>
      <c r="AH416" s="257"/>
    </row>
    <row r="417" spans="1:34" ht="20.100000000000001" customHeight="1" x14ac:dyDescent="0.2">
      <c r="A417" s="247">
        <v>45350</v>
      </c>
      <c r="B417" s="53"/>
      <c r="C417" s="53"/>
      <c r="D417" s="53"/>
      <c r="E417" s="53"/>
      <c r="F417" s="53"/>
      <c r="G417" s="53"/>
      <c r="H417" s="104"/>
      <c r="I417" s="104">
        <v>1000</v>
      </c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249">
        <f t="shared" si="42"/>
        <v>1000</v>
      </c>
      <c r="X417" s="52">
        <v>1000</v>
      </c>
      <c r="Y417" s="53"/>
      <c r="Z417" s="53"/>
      <c r="AA417" s="53"/>
      <c r="AB417" s="53"/>
      <c r="AC417" s="53"/>
      <c r="AD417" s="248">
        <f t="shared" si="43"/>
        <v>1000</v>
      </c>
      <c r="AE417" s="253">
        <f t="shared" si="44"/>
        <v>0</v>
      </c>
      <c r="AF417" s="258"/>
      <c r="AG417" s="258"/>
      <c r="AH417" s="257"/>
    </row>
    <row r="418" spans="1:34" ht="20.100000000000001" customHeight="1" x14ac:dyDescent="0.2">
      <c r="A418" s="247">
        <v>45351</v>
      </c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100">
        <v>1250</v>
      </c>
      <c r="M418" s="100"/>
      <c r="N418" s="53"/>
      <c r="O418" s="53"/>
      <c r="P418" s="53"/>
      <c r="Q418" s="53"/>
      <c r="R418" s="104"/>
      <c r="S418" s="104">
        <v>2800</v>
      </c>
      <c r="T418" s="53"/>
      <c r="U418" s="53"/>
      <c r="V418" s="53"/>
      <c r="W418" s="249">
        <f t="shared" si="42"/>
        <v>4050</v>
      </c>
      <c r="X418" s="52">
        <v>500</v>
      </c>
      <c r="Y418" s="53">
        <v>3550</v>
      </c>
      <c r="Z418" s="53"/>
      <c r="AA418" s="53"/>
      <c r="AB418" s="53"/>
      <c r="AC418" s="53"/>
      <c r="AD418" s="248">
        <f t="shared" si="43"/>
        <v>4050</v>
      </c>
      <c r="AE418" s="253">
        <f t="shared" si="44"/>
        <v>0</v>
      </c>
      <c r="AF418" s="258"/>
      <c r="AG418" s="258"/>
      <c r="AH418" s="257"/>
    </row>
    <row r="419" spans="1:34" ht="20.100000000000001" customHeight="1" x14ac:dyDescent="0.2">
      <c r="A419" s="247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249">
        <f t="shared" si="42"/>
        <v>0</v>
      </c>
      <c r="X419" s="52"/>
      <c r="Y419" s="53"/>
      <c r="Z419" s="53"/>
      <c r="AA419" s="53"/>
      <c r="AB419" s="53"/>
      <c r="AC419" s="53"/>
      <c r="AD419" s="248">
        <f t="shared" si="43"/>
        <v>0</v>
      </c>
      <c r="AE419" s="253">
        <f t="shared" si="44"/>
        <v>0</v>
      </c>
      <c r="AF419" s="258"/>
      <c r="AG419" s="258"/>
      <c r="AH419" s="257"/>
    </row>
    <row r="420" spans="1:34" ht="20.100000000000001" customHeight="1" x14ac:dyDescent="0.2">
      <c r="A420" s="176"/>
      <c r="B420" s="207"/>
      <c r="C420" s="207"/>
      <c r="D420" s="207"/>
      <c r="E420" s="207"/>
      <c r="F420" s="207"/>
      <c r="G420" s="207"/>
      <c r="H420" s="207"/>
      <c r="I420" s="207"/>
      <c r="J420" s="207"/>
      <c r="K420" s="207"/>
      <c r="L420" s="207"/>
      <c r="M420" s="207"/>
      <c r="N420" s="207"/>
      <c r="O420" s="209"/>
      <c r="P420" s="207"/>
      <c r="Q420" s="207"/>
      <c r="R420" s="207"/>
      <c r="S420" s="207"/>
      <c r="T420" s="207"/>
      <c r="U420" s="207"/>
      <c r="V420" s="207"/>
      <c r="W420" s="208">
        <f>SUM(W393:W419)</f>
        <v>35765</v>
      </c>
      <c r="X420" s="209">
        <f>SUM(X390:X419)</f>
        <v>11200</v>
      </c>
      <c r="Y420" s="209">
        <f>SUM(Y390:Y419)</f>
        <v>21250</v>
      </c>
      <c r="Z420" s="209">
        <f>SUM(Z390:Z419)</f>
        <v>0</v>
      </c>
      <c r="AA420" s="209">
        <f>SUM(AA390:AA419)</f>
        <v>3315</v>
      </c>
      <c r="AB420" s="207"/>
      <c r="AC420" s="207"/>
      <c r="AD420" s="209">
        <f>SUM(AD390:AD419)</f>
        <v>35765</v>
      </c>
      <c r="AE420" s="254">
        <f>SUM(AE390:AE419)</f>
        <v>0</v>
      </c>
      <c r="AF420" s="266">
        <f>SUM(AF390:AF419)</f>
        <v>0</v>
      </c>
      <c r="AG420" s="266">
        <f>SUM(AG390:AG419)</f>
        <v>0</v>
      </c>
      <c r="AH420" s="267">
        <f>SUM(AH390:AH419)</f>
        <v>0</v>
      </c>
    </row>
    <row r="422" spans="1:34" ht="20.100000000000001" customHeight="1" thickBot="1" x14ac:dyDescent="0.25"/>
    <row r="423" spans="1:34" ht="20.100000000000001" customHeight="1" x14ac:dyDescent="0.2">
      <c r="A423" s="320" t="s">
        <v>91</v>
      </c>
      <c r="B423" s="321"/>
      <c r="C423" s="321"/>
      <c r="D423" s="321"/>
      <c r="E423" s="321"/>
      <c r="F423" s="321"/>
      <c r="G423" s="321"/>
      <c r="H423" s="321"/>
      <c r="I423" s="321"/>
      <c r="J423" s="321"/>
      <c r="K423" s="321"/>
      <c r="L423" s="321"/>
      <c r="M423" s="321"/>
      <c r="N423" s="321"/>
      <c r="O423" s="321"/>
      <c r="P423" s="321"/>
      <c r="Q423" s="321"/>
      <c r="R423" s="321"/>
      <c r="S423" s="321"/>
      <c r="T423" s="321"/>
      <c r="U423" s="321"/>
      <c r="V423" s="321"/>
      <c r="W423" s="321"/>
      <c r="X423" s="321"/>
      <c r="Y423" s="321"/>
      <c r="Z423" s="321"/>
      <c r="AA423" s="321"/>
      <c r="AB423" s="321"/>
      <c r="AC423" s="321"/>
      <c r="AD423" s="321"/>
      <c r="AE423" s="321"/>
      <c r="AF423" s="321"/>
      <c r="AG423" s="321"/>
      <c r="AH423" s="322"/>
    </row>
    <row r="424" spans="1:34" ht="20.100000000000001" customHeight="1" thickBot="1" x14ac:dyDescent="0.25">
      <c r="A424" s="323"/>
      <c r="B424" s="324"/>
      <c r="C424" s="324"/>
      <c r="D424" s="324"/>
      <c r="E424" s="324"/>
      <c r="F424" s="324"/>
      <c r="G424" s="324"/>
      <c r="H424" s="324"/>
      <c r="I424" s="324"/>
      <c r="J424" s="324"/>
      <c r="K424" s="324"/>
      <c r="L424" s="324"/>
      <c r="M424" s="324"/>
      <c r="N424" s="324"/>
      <c r="O424" s="324"/>
      <c r="P424" s="324"/>
      <c r="Q424" s="324"/>
      <c r="R424" s="324"/>
      <c r="S424" s="324"/>
      <c r="T424" s="324"/>
      <c r="U424" s="324"/>
      <c r="V424" s="324"/>
      <c r="W424" s="324"/>
      <c r="X424" s="324"/>
      <c r="Y424" s="324"/>
      <c r="Z424" s="324"/>
      <c r="AA424" s="324"/>
      <c r="AB424" s="324"/>
      <c r="AC424" s="324"/>
      <c r="AD424" s="324"/>
      <c r="AE424" s="324"/>
      <c r="AF424" s="324"/>
      <c r="AG424" s="324"/>
      <c r="AH424" s="325"/>
    </row>
    <row r="425" spans="1:34" ht="20.100000000000001" customHeight="1" x14ac:dyDescent="0.2">
      <c r="A425" s="268" t="s">
        <v>0</v>
      </c>
      <c r="B425" s="269" t="s">
        <v>1</v>
      </c>
      <c r="C425" s="269" t="s">
        <v>2</v>
      </c>
      <c r="D425" s="269" t="s">
        <v>3</v>
      </c>
      <c r="E425" s="269" t="s">
        <v>4</v>
      </c>
      <c r="F425" s="269" t="s">
        <v>5</v>
      </c>
      <c r="G425" s="269" t="s">
        <v>6</v>
      </c>
      <c r="H425" s="269" t="s">
        <v>7</v>
      </c>
      <c r="I425" s="269" t="s">
        <v>8</v>
      </c>
      <c r="J425" s="269" t="s">
        <v>9</v>
      </c>
      <c r="K425" s="269" t="s">
        <v>10</v>
      </c>
      <c r="L425" s="269" t="s">
        <v>11</v>
      </c>
      <c r="M425" s="269" t="s">
        <v>12</v>
      </c>
      <c r="N425" s="269" t="s">
        <v>1</v>
      </c>
      <c r="O425" s="269" t="s">
        <v>2</v>
      </c>
      <c r="P425" s="269" t="s">
        <v>3</v>
      </c>
      <c r="Q425" s="269" t="s">
        <v>4</v>
      </c>
      <c r="R425" s="269" t="s">
        <v>5</v>
      </c>
      <c r="S425" s="269" t="s">
        <v>6</v>
      </c>
      <c r="T425" s="269" t="s">
        <v>7</v>
      </c>
      <c r="U425" s="269" t="s">
        <v>8</v>
      </c>
      <c r="V425" s="269" t="s">
        <v>13</v>
      </c>
      <c r="W425" s="269" t="s">
        <v>45</v>
      </c>
      <c r="X425" s="269" t="s">
        <v>15</v>
      </c>
      <c r="Y425" s="269" t="s">
        <v>88</v>
      </c>
      <c r="Z425" s="269" t="s">
        <v>89</v>
      </c>
      <c r="AA425" s="269" t="s">
        <v>18</v>
      </c>
      <c r="AB425" s="269" t="s">
        <v>47</v>
      </c>
      <c r="AC425" s="269" t="s">
        <v>19</v>
      </c>
      <c r="AD425" s="269" t="s">
        <v>14</v>
      </c>
      <c r="AE425" s="270" t="s">
        <v>20</v>
      </c>
      <c r="AF425" s="271" t="s">
        <v>75</v>
      </c>
      <c r="AG425" s="278" t="s">
        <v>76</v>
      </c>
      <c r="AH425" s="272" t="s">
        <v>77</v>
      </c>
    </row>
    <row r="426" spans="1:34" ht="20.100000000000001" customHeight="1" x14ac:dyDescent="0.2">
      <c r="A426" s="247">
        <v>45352</v>
      </c>
      <c r="B426" s="70"/>
      <c r="C426" s="248"/>
      <c r="D426" s="248"/>
      <c r="E426" s="248"/>
      <c r="F426" s="248"/>
      <c r="G426" s="262"/>
      <c r="H426" s="262"/>
      <c r="I426" s="262">
        <v>1500</v>
      </c>
      <c r="J426" s="248"/>
      <c r="K426" s="248"/>
      <c r="L426" s="248"/>
      <c r="M426" s="248"/>
      <c r="N426" s="248"/>
      <c r="O426" s="250"/>
      <c r="P426" s="250">
        <v>2600</v>
      </c>
      <c r="Q426" s="262">
        <v>1300</v>
      </c>
      <c r="R426" s="250">
        <v>2600</v>
      </c>
      <c r="S426" s="250"/>
      <c r="T426" s="249"/>
      <c r="U426" s="248"/>
      <c r="V426" s="248"/>
      <c r="W426" s="249">
        <f>SUM(B426:V426)</f>
        <v>8000</v>
      </c>
      <c r="X426" s="249">
        <v>6800</v>
      </c>
      <c r="Y426" s="248">
        <v>1200</v>
      </c>
      <c r="Z426" s="248"/>
      <c r="AA426" s="248"/>
      <c r="AB426" s="248"/>
      <c r="AC426" s="248"/>
      <c r="AD426" s="248">
        <f>SUM(X426:AA426)</f>
        <v>8000</v>
      </c>
      <c r="AE426" s="253">
        <f>W426-AD426</f>
        <v>0</v>
      </c>
      <c r="AF426" s="327">
        <v>870</v>
      </c>
      <c r="AG426" s="327">
        <v>240</v>
      </c>
      <c r="AH426" s="277"/>
    </row>
    <row r="427" spans="1:34" ht="20.100000000000001" customHeight="1" x14ac:dyDescent="0.2">
      <c r="A427" s="247">
        <v>45353</v>
      </c>
      <c r="B427" s="53"/>
      <c r="C427" s="53"/>
      <c r="D427" s="280"/>
      <c r="E427" s="280"/>
      <c r="F427" s="280">
        <v>2073</v>
      </c>
      <c r="G427" s="53"/>
      <c r="H427" s="53"/>
      <c r="I427" s="53"/>
      <c r="J427" s="53"/>
      <c r="K427" s="53"/>
      <c r="L427" s="280"/>
      <c r="M427" s="280">
        <v>1862</v>
      </c>
      <c r="N427" s="104">
        <v>3000</v>
      </c>
      <c r="O427" s="104"/>
      <c r="P427" s="100">
        <v>3000</v>
      </c>
      <c r="Q427" s="100"/>
      <c r="R427" s="104">
        <v>2800</v>
      </c>
      <c r="S427" s="104"/>
      <c r="T427" s="100"/>
      <c r="U427" s="100">
        <v>3000</v>
      </c>
      <c r="V427" s="53"/>
      <c r="W427" s="249">
        <f t="shared" ref="W427:W456" si="45">SUM(B427:V427)</f>
        <v>15735</v>
      </c>
      <c r="X427" s="52">
        <v>4800</v>
      </c>
      <c r="Y427" s="53">
        <v>7000</v>
      </c>
      <c r="Z427" s="53"/>
      <c r="AA427" s="53">
        <v>3935</v>
      </c>
      <c r="AB427" s="53"/>
      <c r="AC427" s="53"/>
      <c r="AD427" s="248">
        <f t="shared" ref="AD427:AD456" si="46">SUM(X427:AA427)</f>
        <v>15735</v>
      </c>
      <c r="AE427" s="253">
        <f t="shared" ref="AE427:AE456" si="47">W427-AD427</f>
        <v>0</v>
      </c>
      <c r="AF427" s="328"/>
      <c r="AG427" s="328"/>
      <c r="AH427" s="277"/>
    </row>
    <row r="428" spans="1:34" ht="20.100000000000001" customHeight="1" x14ac:dyDescent="0.2">
      <c r="A428" s="247">
        <v>45354</v>
      </c>
      <c r="B428" s="53"/>
      <c r="C428" s="104"/>
      <c r="D428" s="104">
        <v>2000</v>
      </c>
      <c r="E428" s="53"/>
      <c r="F428" s="53"/>
      <c r="G428" s="53"/>
      <c r="H428" s="53"/>
      <c r="I428" s="53"/>
      <c r="J428" s="53"/>
      <c r="K428" s="53"/>
      <c r="L428" s="70"/>
      <c r="M428" s="53"/>
      <c r="N428" s="53"/>
      <c r="O428" s="179"/>
      <c r="P428" s="53"/>
      <c r="Q428" s="53"/>
      <c r="R428" s="53"/>
      <c r="S428" s="53"/>
      <c r="T428" s="53"/>
      <c r="U428" s="53"/>
      <c r="V428" s="53"/>
      <c r="W428" s="249">
        <f t="shared" si="45"/>
        <v>2000</v>
      </c>
      <c r="X428" s="52">
        <v>2000</v>
      </c>
      <c r="Y428" s="53"/>
      <c r="Z428" s="53"/>
      <c r="AA428" s="53"/>
      <c r="AB428" s="53"/>
      <c r="AC428" s="53"/>
      <c r="AD428" s="248">
        <f t="shared" si="46"/>
        <v>2000</v>
      </c>
      <c r="AE428" s="253">
        <f t="shared" si="47"/>
        <v>0</v>
      </c>
      <c r="AF428" s="328"/>
      <c r="AG428" s="328"/>
      <c r="AH428" s="257"/>
    </row>
    <row r="429" spans="1:34" ht="20.100000000000001" customHeight="1" x14ac:dyDescent="0.2">
      <c r="A429" s="247">
        <v>45355</v>
      </c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100"/>
      <c r="N429" s="100"/>
      <c r="O429" s="100">
        <v>3100</v>
      </c>
      <c r="P429" s="53"/>
      <c r="Q429" s="53"/>
      <c r="R429" s="53"/>
      <c r="S429" s="104"/>
      <c r="T429" s="104">
        <v>2400</v>
      </c>
      <c r="U429" s="104">
        <v>600</v>
      </c>
      <c r="V429" s="53"/>
      <c r="W429" s="249">
        <f t="shared" si="45"/>
        <v>6100</v>
      </c>
      <c r="X429" s="52">
        <v>3500</v>
      </c>
      <c r="Y429" s="53">
        <v>2600</v>
      </c>
      <c r="Z429" s="53"/>
      <c r="AA429" s="53"/>
      <c r="AB429" s="53"/>
      <c r="AC429" s="53"/>
      <c r="AD429" s="248">
        <f t="shared" si="46"/>
        <v>6100</v>
      </c>
      <c r="AE429" s="253">
        <f t="shared" si="47"/>
        <v>0</v>
      </c>
      <c r="AF429" s="328"/>
      <c r="AG429" s="328"/>
      <c r="AH429" s="257"/>
    </row>
    <row r="430" spans="1:34" ht="20.100000000000001" customHeight="1" x14ac:dyDescent="0.2">
      <c r="A430" s="247">
        <v>45356</v>
      </c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70"/>
      <c r="P430" s="53"/>
      <c r="Q430" s="100"/>
      <c r="R430" s="100">
        <v>2600</v>
      </c>
      <c r="S430" s="104"/>
      <c r="T430" s="104">
        <v>2600</v>
      </c>
      <c r="U430" s="53"/>
      <c r="V430" s="61"/>
      <c r="W430" s="249">
        <f t="shared" si="45"/>
        <v>5200</v>
      </c>
      <c r="X430" s="52">
        <v>2600</v>
      </c>
      <c r="Y430" s="53">
        <v>2600</v>
      </c>
      <c r="Z430" s="53"/>
      <c r="AA430" s="53"/>
      <c r="AB430" s="53"/>
      <c r="AC430" s="53"/>
      <c r="AD430" s="248">
        <f t="shared" si="46"/>
        <v>5200</v>
      </c>
      <c r="AE430" s="253">
        <f t="shared" si="47"/>
        <v>0</v>
      </c>
      <c r="AF430" s="328"/>
      <c r="AG430" s="328"/>
      <c r="AH430" s="257"/>
    </row>
    <row r="431" spans="1:34" ht="20.100000000000001" customHeight="1" x14ac:dyDescent="0.2">
      <c r="A431" s="247">
        <v>45357</v>
      </c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104"/>
      <c r="N431" s="104">
        <v>2000</v>
      </c>
      <c r="O431" s="53"/>
      <c r="P431" s="53"/>
      <c r="Q431" s="100"/>
      <c r="R431" s="100"/>
      <c r="S431" s="100"/>
      <c r="T431" s="100">
        <v>5200</v>
      </c>
      <c r="U431" s="53"/>
      <c r="V431" s="161"/>
      <c r="W431" s="249">
        <f t="shared" si="45"/>
        <v>7200</v>
      </c>
      <c r="X431" s="52">
        <v>5700</v>
      </c>
      <c r="Y431" s="53">
        <v>1500</v>
      </c>
      <c r="Z431" s="53"/>
      <c r="AA431" s="53"/>
      <c r="AB431" s="53"/>
      <c r="AC431" s="53"/>
      <c r="AD431" s="248">
        <f t="shared" si="46"/>
        <v>7200</v>
      </c>
      <c r="AE431" s="253">
        <f t="shared" si="47"/>
        <v>0</v>
      </c>
      <c r="AF431" s="328"/>
      <c r="AG431" s="328"/>
      <c r="AH431" s="257"/>
    </row>
    <row r="432" spans="1:34" ht="20.100000000000001" customHeight="1" x14ac:dyDescent="0.2">
      <c r="A432" s="247">
        <v>45358</v>
      </c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100"/>
      <c r="M432" s="100">
        <v>1400</v>
      </c>
      <c r="N432" s="53"/>
      <c r="O432" s="53"/>
      <c r="P432" s="104"/>
      <c r="Q432" s="104">
        <v>2400</v>
      </c>
      <c r="R432" s="281"/>
      <c r="S432" s="281">
        <v>500</v>
      </c>
      <c r="T432" s="161"/>
      <c r="U432" s="53"/>
      <c r="V432" s="61"/>
      <c r="W432" s="249">
        <f t="shared" si="45"/>
        <v>4300</v>
      </c>
      <c r="X432" s="52">
        <v>1200</v>
      </c>
      <c r="Y432" s="53">
        <v>3100</v>
      </c>
      <c r="Z432" s="53"/>
      <c r="AA432" s="53"/>
      <c r="AB432" s="53"/>
      <c r="AC432" s="53"/>
      <c r="AD432" s="248">
        <f t="shared" si="46"/>
        <v>4300</v>
      </c>
      <c r="AE432" s="253">
        <f t="shared" si="47"/>
        <v>0</v>
      </c>
      <c r="AF432" s="328"/>
      <c r="AG432" s="328"/>
      <c r="AH432" s="257"/>
    </row>
    <row r="433" spans="1:34" ht="20.100000000000001" customHeight="1" x14ac:dyDescent="0.2">
      <c r="A433" s="247">
        <v>45359</v>
      </c>
      <c r="B433" s="53"/>
      <c r="C433" s="53"/>
      <c r="D433" s="104"/>
      <c r="E433" s="104">
        <v>1000</v>
      </c>
      <c r="F433" s="280"/>
      <c r="G433" s="280">
        <v>1938</v>
      </c>
      <c r="H433" s="53"/>
      <c r="I433" s="53"/>
      <c r="J433" s="53"/>
      <c r="K433" s="53"/>
      <c r="L433" s="53"/>
      <c r="M433" s="53"/>
      <c r="N433" s="100"/>
      <c r="O433" s="100">
        <v>2600</v>
      </c>
      <c r="P433" s="53"/>
      <c r="Q433" s="53"/>
      <c r="R433" s="104"/>
      <c r="S433" s="104">
        <v>2600</v>
      </c>
      <c r="T433" s="53"/>
      <c r="U433" s="53"/>
      <c r="V433" s="61"/>
      <c r="W433" s="249">
        <f t="shared" si="45"/>
        <v>8138</v>
      </c>
      <c r="X433" s="52">
        <v>7138</v>
      </c>
      <c r="Y433" s="53">
        <v>1000</v>
      </c>
      <c r="Z433" s="53"/>
      <c r="AA433" s="53"/>
      <c r="AB433" s="53"/>
      <c r="AC433" s="53"/>
      <c r="AD433" s="248">
        <f t="shared" si="46"/>
        <v>8138</v>
      </c>
      <c r="AE433" s="253">
        <f t="shared" si="47"/>
        <v>0</v>
      </c>
      <c r="AF433" s="328"/>
      <c r="AG433" s="328"/>
      <c r="AH433" s="257"/>
    </row>
    <row r="434" spans="1:34" ht="20.100000000000001" customHeight="1" x14ac:dyDescent="0.2">
      <c r="A434" s="247">
        <v>45360</v>
      </c>
      <c r="B434" s="53"/>
      <c r="C434" s="53"/>
      <c r="D434" s="100"/>
      <c r="E434" s="100">
        <v>2000</v>
      </c>
      <c r="F434" s="53"/>
      <c r="G434" s="53"/>
      <c r="H434" s="53"/>
      <c r="I434" s="53"/>
      <c r="J434" s="53"/>
      <c r="K434" s="53"/>
      <c r="L434" s="53"/>
      <c r="M434" s="104"/>
      <c r="N434" s="104">
        <v>2500</v>
      </c>
      <c r="O434" s="100"/>
      <c r="P434" s="100">
        <v>3000</v>
      </c>
      <c r="Q434" s="104"/>
      <c r="R434" s="104">
        <v>3000</v>
      </c>
      <c r="S434" s="100"/>
      <c r="T434" s="100"/>
      <c r="U434" s="100">
        <v>4500</v>
      </c>
      <c r="V434" s="53"/>
      <c r="W434" s="249">
        <f t="shared" si="45"/>
        <v>15000</v>
      </c>
      <c r="X434" s="52">
        <v>13900</v>
      </c>
      <c r="Y434" s="53">
        <v>900</v>
      </c>
      <c r="Z434" s="53"/>
      <c r="AA434" s="53"/>
      <c r="AB434" s="53"/>
      <c r="AC434" s="53"/>
      <c r="AD434" s="248">
        <f t="shared" si="46"/>
        <v>14800</v>
      </c>
      <c r="AE434" s="253">
        <f t="shared" si="47"/>
        <v>200</v>
      </c>
      <c r="AF434" s="328"/>
      <c r="AG434" s="328"/>
      <c r="AH434" s="257"/>
    </row>
    <row r="435" spans="1:34" ht="20.100000000000001" customHeight="1" x14ac:dyDescent="0.2">
      <c r="A435" s="247">
        <v>45361</v>
      </c>
      <c r="B435" s="53"/>
      <c r="C435" s="104"/>
      <c r="D435" s="104">
        <v>2000</v>
      </c>
      <c r="E435" s="100"/>
      <c r="F435" s="100">
        <v>2000</v>
      </c>
      <c r="G435" s="104"/>
      <c r="H435" s="104"/>
      <c r="I435" s="104"/>
      <c r="J435" s="104"/>
      <c r="K435" s="104"/>
      <c r="L435" s="104"/>
      <c r="M435" s="104"/>
      <c r="N435" s="104">
        <v>7000</v>
      </c>
      <c r="O435" s="100"/>
      <c r="P435" s="100">
        <v>3000</v>
      </c>
      <c r="Q435" s="280"/>
      <c r="R435" s="280">
        <v>2831</v>
      </c>
      <c r="S435" s="53"/>
      <c r="T435" s="53"/>
      <c r="U435" s="53"/>
      <c r="V435" s="53"/>
      <c r="W435" s="249">
        <f t="shared" si="45"/>
        <v>16831</v>
      </c>
      <c r="X435" s="52">
        <v>9500</v>
      </c>
      <c r="Y435" s="53">
        <v>4500</v>
      </c>
      <c r="Z435" s="53"/>
      <c r="AA435" s="53">
        <v>2831</v>
      </c>
      <c r="AB435" s="53"/>
      <c r="AC435" s="53"/>
      <c r="AD435" s="248">
        <f t="shared" si="46"/>
        <v>16831</v>
      </c>
      <c r="AE435" s="253">
        <f t="shared" si="47"/>
        <v>0</v>
      </c>
      <c r="AF435" s="328"/>
      <c r="AG435" s="328"/>
      <c r="AH435" s="257"/>
    </row>
    <row r="436" spans="1:34" ht="20.100000000000001" customHeight="1" x14ac:dyDescent="0.2">
      <c r="A436" s="247">
        <v>45362</v>
      </c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104"/>
      <c r="T436" s="104">
        <v>2600</v>
      </c>
      <c r="U436" s="53"/>
      <c r="V436" s="53"/>
      <c r="W436" s="249">
        <f t="shared" si="45"/>
        <v>2600</v>
      </c>
      <c r="X436" s="52">
        <v>2600</v>
      </c>
      <c r="Y436" s="53"/>
      <c r="Z436" s="53"/>
      <c r="AA436" s="53"/>
      <c r="AB436" s="53"/>
      <c r="AC436" s="53"/>
      <c r="AD436" s="248">
        <f t="shared" si="46"/>
        <v>2600</v>
      </c>
      <c r="AE436" s="253">
        <f t="shared" si="47"/>
        <v>0</v>
      </c>
      <c r="AF436" s="329"/>
      <c r="AG436" s="329"/>
      <c r="AH436" s="257"/>
    </row>
    <row r="437" spans="1:34" ht="20.100000000000001" customHeight="1" x14ac:dyDescent="0.2">
      <c r="A437" s="247">
        <v>45363</v>
      </c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104">
        <v>1100</v>
      </c>
      <c r="P437" s="53"/>
      <c r="Q437" s="53"/>
      <c r="R437" s="100"/>
      <c r="S437" s="100">
        <v>2600</v>
      </c>
      <c r="T437" s="53"/>
      <c r="U437" s="53"/>
      <c r="V437" s="53"/>
      <c r="W437" s="249">
        <f t="shared" si="45"/>
        <v>3700</v>
      </c>
      <c r="X437" s="52">
        <v>500</v>
      </c>
      <c r="Y437" s="53">
        <v>2100</v>
      </c>
      <c r="Z437" s="53"/>
      <c r="AA437" s="53"/>
      <c r="AB437" s="53"/>
      <c r="AC437" s="53"/>
      <c r="AD437" s="248">
        <f t="shared" si="46"/>
        <v>2600</v>
      </c>
      <c r="AE437" s="253">
        <f t="shared" si="47"/>
        <v>1100</v>
      </c>
      <c r="AF437" s="330">
        <v>320</v>
      </c>
      <c r="AG437" s="330">
        <v>130</v>
      </c>
      <c r="AH437" s="257"/>
    </row>
    <row r="438" spans="1:34" ht="20.100000000000001" customHeight="1" x14ac:dyDescent="0.2">
      <c r="A438" s="247">
        <v>45364</v>
      </c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70"/>
      <c r="Q438" s="104"/>
      <c r="R438" s="104"/>
      <c r="S438" s="104">
        <v>3900</v>
      </c>
      <c r="T438" s="53"/>
      <c r="U438" s="53"/>
      <c r="V438" s="53"/>
      <c r="W438" s="249">
        <f t="shared" si="45"/>
        <v>3900</v>
      </c>
      <c r="X438" s="52">
        <v>3900</v>
      </c>
      <c r="Y438" s="53"/>
      <c r="Z438" s="53"/>
      <c r="AA438" s="53"/>
      <c r="AB438" s="53"/>
      <c r="AC438" s="53"/>
      <c r="AD438" s="248">
        <f t="shared" si="46"/>
        <v>3900</v>
      </c>
      <c r="AE438" s="253">
        <f t="shared" si="47"/>
        <v>0</v>
      </c>
      <c r="AF438" s="331"/>
      <c r="AG438" s="331"/>
      <c r="AH438" s="257"/>
    </row>
    <row r="439" spans="1:34" ht="20.100000000000001" customHeight="1" x14ac:dyDescent="0.2">
      <c r="A439" s="247">
        <v>45365</v>
      </c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100"/>
      <c r="N439" s="100">
        <v>2100</v>
      </c>
      <c r="O439" s="104">
        <v>1100</v>
      </c>
      <c r="P439" s="53"/>
      <c r="Q439" s="100"/>
      <c r="R439" s="100">
        <v>2600</v>
      </c>
      <c r="S439" s="104"/>
      <c r="T439" s="104">
        <v>2400</v>
      </c>
      <c r="U439" s="53"/>
      <c r="V439" s="53"/>
      <c r="W439" s="249">
        <f t="shared" si="45"/>
        <v>8200</v>
      </c>
      <c r="X439" s="52">
        <v>3100</v>
      </c>
      <c r="Y439" s="53">
        <v>4000</v>
      </c>
      <c r="Z439" s="53"/>
      <c r="AA439" s="53"/>
      <c r="AB439" s="53"/>
      <c r="AC439" s="53"/>
      <c r="AD439" s="248">
        <f t="shared" si="46"/>
        <v>7100</v>
      </c>
      <c r="AE439" s="253">
        <f t="shared" si="47"/>
        <v>1100</v>
      </c>
      <c r="AF439" s="331"/>
      <c r="AG439" s="331"/>
      <c r="AH439" s="257"/>
    </row>
    <row r="440" spans="1:34" ht="20.100000000000001" customHeight="1" x14ac:dyDescent="0.2">
      <c r="A440" s="247">
        <v>45366</v>
      </c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104"/>
      <c r="O440" s="104">
        <v>2600</v>
      </c>
      <c r="P440" s="100"/>
      <c r="Q440" s="100">
        <v>2500</v>
      </c>
      <c r="R440" s="104"/>
      <c r="S440" s="104">
        <v>2600</v>
      </c>
      <c r="T440" s="53"/>
      <c r="U440" s="53"/>
      <c r="V440" s="53"/>
      <c r="W440" s="249">
        <f t="shared" si="45"/>
        <v>7700</v>
      </c>
      <c r="X440" s="52">
        <v>6700</v>
      </c>
      <c r="Y440" s="53">
        <v>1000</v>
      </c>
      <c r="Z440" s="53"/>
      <c r="AA440" s="53"/>
      <c r="AB440" s="53"/>
      <c r="AC440" s="53"/>
      <c r="AD440" s="248">
        <f t="shared" si="46"/>
        <v>7700</v>
      </c>
      <c r="AE440" s="253">
        <f t="shared" si="47"/>
        <v>0</v>
      </c>
      <c r="AF440" s="331"/>
      <c r="AG440" s="331"/>
      <c r="AH440" s="257"/>
    </row>
    <row r="441" spans="1:34" ht="20.100000000000001" customHeight="1" x14ac:dyDescent="0.2">
      <c r="A441" s="247">
        <v>45367</v>
      </c>
      <c r="B441" s="53"/>
      <c r="C441" s="53"/>
      <c r="D441" s="280"/>
      <c r="E441" s="280">
        <v>1786</v>
      </c>
      <c r="F441" s="53"/>
      <c r="G441" s="53"/>
      <c r="H441" s="53"/>
      <c r="I441" s="53"/>
      <c r="J441" s="53"/>
      <c r="K441" s="104">
        <v>2000</v>
      </c>
      <c r="L441" s="104"/>
      <c r="M441" s="100">
        <v>1000</v>
      </c>
      <c r="N441" s="53"/>
      <c r="O441" s="104"/>
      <c r="P441" s="104">
        <v>3000</v>
      </c>
      <c r="Q441" s="53"/>
      <c r="R441" s="100"/>
      <c r="S441" s="100">
        <v>3000</v>
      </c>
      <c r="T441" s="53"/>
      <c r="U441" s="104"/>
      <c r="V441" s="104">
        <v>1800</v>
      </c>
      <c r="W441" s="249">
        <f t="shared" si="45"/>
        <v>12586</v>
      </c>
      <c r="X441" s="52">
        <v>3200</v>
      </c>
      <c r="Y441" s="53">
        <v>7600</v>
      </c>
      <c r="Z441" s="53"/>
      <c r="AA441" s="53">
        <v>1786</v>
      </c>
      <c r="AB441" s="53"/>
      <c r="AC441" s="53"/>
      <c r="AD441" s="248">
        <f t="shared" si="46"/>
        <v>12586</v>
      </c>
      <c r="AE441" s="253">
        <f t="shared" si="47"/>
        <v>0</v>
      </c>
      <c r="AF441" s="331"/>
      <c r="AG441" s="331"/>
      <c r="AH441" s="257"/>
    </row>
    <row r="442" spans="1:34" ht="20.100000000000001" customHeight="1" x14ac:dyDescent="0.2">
      <c r="A442" s="247">
        <v>45368</v>
      </c>
      <c r="B442" s="53"/>
      <c r="C442" s="137"/>
      <c r="D442" s="100">
        <v>2000</v>
      </c>
      <c r="E442" s="104"/>
      <c r="F442" s="104">
        <v>2000</v>
      </c>
      <c r="G442" s="100"/>
      <c r="H442" s="100"/>
      <c r="I442" s="100"/>
      <c r="J442" s="100"/>
      <c r="K442" s="100"/>
      <c r="L442" s="100"/>
      <c r="M442" s="100"/>
      <c r="N442" s="100"/>
      <c r="O442" s="137"/>
      <c r="P442" s="100"/>
      <c r="Q442" s="100"/>
      <c r="R442" s="100"/>
      <c r="S442" s="53"/>
      <c r="T442" s="53"/>
      <c r="U442" s="53"/>
      <c r="V442" s="53"/>
      <c r="W442" s="249">
        <f t="shared" si="45"/>
        <v>4000</v>
      </c>
      <c r="X442" s="52"/>
      <c r="Y442" s="53">
        <v>4000</v>
      </c>
      <c r="Z442" s="53"/>
      <c r="AA442" s="53"/>
      <c r="AB442" s="53"/>
      <c r="AC442" s="53"/>
      <c r="AD442" s="248">
        <f t="shared" si="46"/>
        <v>4000</v>
      </c>
      <c r="AE442" s="253">
        <f t="shared" si="47"/>
        <v>0</v>
      </c>
      <c r="AF442" s="331"/>
      <c r="AG442" s="331"/>
      <c r="AH442" s="257"/>
    </row>
    <row r="443" spans="1:34" ht="20.100000000000001" customHeight="1" x14ac:dyDescent="0.2">
      <c r="A443" s="247">
        <v>45369</v>
      </c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70"/>
      <c r="Q443" s="53"/>
      <c r="R443" s="280"/>
      <c r="S443" s="280">
        <v>2443</v>
      </c>
      <c r="T443" s="53"/>
      <c r="U443" s="53"/>
      <c r="V443" s="53"/>
      <c r="W443" s="249">
        <f t="shared" si="45"/>
        <v>2443</v>
      </c>
      <c r="X443" s="52"/>
      <c r="Y443" s="53"/>
      <c r="Z443" s="53"/>
      <c r="AA443" s="53">
        <v>2443</v>
      </c>
      <c r="AB443" s="53"/>
      <c r="AC443" s="53"/>
      <c r="AD443" s="248">
        <f t="shared" si="46"/>
        <v>2443</v>
      </c>
      <c r="AE443" s="253">
        <f t="shared" si="47"/>
        <v>0</v>
      </c>
      <c r="AF443" s="332"/>
      <c r="AG443" s="332"/>
      <c r="AH443" s="257"/>
    </row>
    <row r="444" spans="1:34" ht="20.100000000000001" customHeight="1" x14ac:dyDescent="0.2">
      <c r="A444" s="247">
        <v>45370</v>
      </c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166">
        <v>1100</v>
      </c>
      <c r="P444" s="100"/>
      <c r="Q444" s="100"/>
      <c r="R444" s="100">
        <v>3900</v>
      </c>
      <c r="S444" s="53"/>
      <c r="T444" s="53"/>
      <c r="U444" s="53"/>
      <c r="V444" s="53"/>
      <c r="W444" s="249">
        <f t="shared" si="45"/>
        <v>5000</v>
      </c>
      <c r="X444" s="52">
        <v>1800</v>
      </c>
      <c r="Y444" s="53">
        <v>2100</v>
      </c>
      <c r="Z444" s="53"/>
      <c r="AA444" s="53"/>
      <c r="AB444" s="53"/>
      <c r="AC444" s="53"/>
      <c r="AD444" s="248">
        <f t="shared" si="46"/>
        <v>3900</v>
      </c>
      <c r="AE444" s="253">
        <f t="shared" si="47"/>
        <v>1100</v>
      </c>
      <c r="AF444" s="327">
        <v>340</v>
      </c>
      <c r="AG444" s="327">
        <v>520</v>
      </c>
      <c r="AH444" s="257"/>
    </row>
    <row r="445" spans="1:34" ht="20.100000000000001" customHeight="1" x14ac:dyDescent="0.2">
      <c r="A445" s="247">
        <v>45371</v>
      </c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104"/>
      <c r="M445" s="104">
        <v>1500</v>
      </c>
      <c r="N445" s="53"/>
      <c r="O445" s="53"/>
      <c r="P445" s="53"/>
      <c r="Q445" s="100"/>
      <c r="R445" s="137"/>
      <c r="S445" s="100">
        <v>3900</v>
      </c>
      <c r="T445" s="53"/>
      <c r="U445" s="53"/>
      <c r="V445" s="53"/>
      <c r="W445" s="249">
        <f t="shared" si="45"/>
        <v>5400</v>
      </c>
      <c r="X445" s="52">
        <v>5400</v>
      </c>
      <c r="Y445" s="53"/>
      <c r="Z445" s="53"/>
      <c r="AA445" s="53"/>
      <c r="AB445" s="53"/>
      <c r="AC445" s="53"/>
      <c r="AD445" s="248">
        <f t="shared" si="46"/>
        <v>5400</v>
      </c>
      <c r="AE445" s="253">
        <f t="shared" si="47"/>
        <v>0</v>
      </c>
      <c r="AF445" s="328"/>
      <c r="AG445" s="328"/>
      <c r="AH445" s="257"/>
    </row>
    <row r="446" spans="1:34" ht="20.100000000000001" customHeight="1" x14ac:dyDescent="0.2">
      <c r="A446" s="247">
        <v>45372</v>
      </c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104">
        <v>1100</v>
      </c>
      <c r="P446" s="100"/>
      <c r="Q446" s="100">
        <v>2600</v>
      </c>
      <c r="R446" s="104"/>
      <c r="S446" s="104">
        <v>2600</v>
      </c>
      <c r="T446" s="53"/>
      <c r="U446" s="53"/>
      <c r="V446" s="53"/>
      <c r="W446" s="249">
        <f t="shared" si="45"/>
        <v>6300</v>
      </c>
      <c r="X446" s="52">
        <v>1000</v>
      </c>
      <c r="Y446" s="53">
        <v>4200</v>
      </c>
      <c r="Z446" s="53"/>
      <c r="AA446" s="53"/>
      <c r="AB446" s="53"/>
      <c r="AC446" s="53"/>
      <c r="AD446" s="248">
        <f t="shared" si="46"/>
        <v>5200</v>
      </c>
      <c r="AE446" s="253">
        <f t="shared" si="47"/>
        <v>1100</v>
      </c>
      <c r="AF446" s="328"/>
      <c r="AG446" s="328"/>
      <c r="AH446" s="257"/>
    </row>
    <row r="447" spans="1:34" ht="20.100000000000001" customHeight="1" x14ac:dyDescent="0.2">
      <c r="A447" s="247">
        <v>45373</v>
      </c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100"/>
      <c r="S447" s="100">
        <v>2600</v>
      </c>
      <c r="T447" s="53"/>
      <c r="U447" s="53"/>
      <c r="V447" s="53"/>
      <c r="W447" s="249">
        <f t="shared" si="45"/>
        <v>2600</v>
      </c>
      <c r="X447" s="52">
        <v>1000</v>
      </c>
      <c r="Y447" s="53">
        <v>1600</v>
      </c>
      <c r="Z447" s="53"/>
      <c r="AA447" s="53"/>
      <c r="AB447" s="53"/>
      <c r="AC447" s="53"/>
      <c r="AD447" s="248">
        <f t="shared" si="46"/>
        <v>2600</v>
      </c>
      <c r="AE447" s="253">
        <f t="shared" si="47"/>
        <v>0</v>
      </c>
      <c r="AF447" s="328"/>
      <c r="AG447" s="328"/>
      <c r="AH447" s="257"/>
    </row>
    <row r="448" spans="1:34" ht="20.100000000000001" customHeight="1" x14ac:dyDescent="0.2">
      <c r="A448" s="247">
        <v>45374</v>
      </c>
      <c r="B448" s="53"/>
      <c r="C448" s="104"/>
      <c r="D448" s="104"/>
      <c r="E448" s="104">
        <v>3000</v>
      </c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100"/>
      <c r="Q448" s="100">
        <v>3000</v>
      </c>
      <c r="R448" s="104"/>
      <c r="S448" s="104"/>
      <c r="T448" s="104">
        <v>4500</v>
      </c>
      <c r="U448" s="53"/>
      <c r="V448" s="53"/>
      <c r="W448" s="249">
        <f t="shared" si="45"/>
        <v>10500</v>
      </c>
      <c r="X448" s="52">
        <v>10500</v>
      </c>
      <c r="Y448" s="53"/>
      <c r="Z448" s="53"/>
      <c r="AA448" s="53"/>
      <c r="AB448" s="53"/>
      <c r="AC448" s="53"/>
      <c r="AD448" s="248">
        <f t="shared" si="46"/>
        <v>10500</v>
      </c>
      <c r="AE448" s="253">
        <f t="shared" si="47"/>
        <v>0</v>
      </c>
      <c r="AF448" s="329"/>
      <c r="AG448" s="329"/>
      <c r="AH448" s="257"/>
    </row>
    <row r="449" spans="1:34" ht="20.100000000000001" customHeight="1" x14ac:dyDescent="0.2">
      <c r="A449" s="247">
        <v>45375</v>
      </c>
      <c r="B449" s="53"/>
      <c r="C449" s="104"/>
      <c r="D449" s="104">
        <v>2000</v>
      </c>
      <c r="E449" s="100"/>
      <c r="F449" s="100">
        <v>2000</v>
      </c>
      <c r="G449" s="53"/>
      <c r="H449" s="53"/>
      <c r="I449" s="104"/>
      <c r="J449" s="104">
        <v>2000</v>
      </c>
      <c r="K449" s="53"/>
      <c r="L449" s="53"/>
      <c r="M449" s="53"/>
      <c r="N449" s="53"/>
      <c r="O449" s="53"/>
      <c r="P449" s="53"/>
      <c r="Q449" s="53"/>
      <c r="R449" s="100"/>
      <c r="S449" s="100">
        <v>3000</v>
      </c>
      <c r="T449" s="53"/>
      <c r="U449" s="53"/>
      <c r="V449" s="53"/>
      <c r="W449" s="249">
        <f t="shared" si="45"/>
        <v>9000</v>
      </c>
      <c r="X449" s="52">
        <v>5000</v>
      </c>
      <c r="Y449" s="53">
        <v>4000</v>
      </c>
      <c r="Z449" s="53"/>
      <c r="AA449" s="53"/>
      <c r="AB449" s="53"/>
      <c r="AC449" s="53"/>
      <c r="AD449" s="248">
        <f t="shared" si="46"/>
        <v>9000</v>
      </c>
      <c r="AE449" s="253">
        <f t="shared" si="47"/>
        <v>0</v>
      </c>
      <c r="AF449" s="339">
        <v>440</v>
      </c>
      <c r="AG449" s="258"/>
      <c r="AH449" s="257"/>
    </row>
    <row r="450" spans="1:34" ht="20.100000000000001" customHeight="1" x14ac:dyDescent="0.2">
      <c r="A450" s="247">
        <v>45376</v>
      </c>
      <c r="B450" s="53"/>
      <c r="C450" s="104"/>
      <c r="D450" s="104">
        <v>1600</v>
      </c>
      <c r="E450" s="100"/>
      <c r="F450" s="100">
        <v>1500</v>
      </c>
      <c r="G450" s="53"/>
      <c r="H450" s="53"/>
      <c r="I450" s="53"/>
      <c r="J450" s="53"/>
      <c r="K450" s="104"/>
      <c r="L450" s="104"/>
      <c r="M450" s="104">
        <v>2000</v>
      </c>
      <c r="N450" s="53"/>
      <c r="O450" s="53"/>
      <c r="P450" s="53"/>
      <c r="Q450" s="53"/>
      <c r="R450" s="53"/>
      <c r="S450" s="53"/>
      <c r="T450" s="53"/>
      <c r="U450" s="53"/>
      <c r="V450" s="53"/>
      <c r="W450" s="249">
        <f t="shared" si="45"/>
        <v>5100</v>
      </c>
      <c r="X450" s="52">
        <v>1000</v>
      </c>
      <c r="Y450" s="53">
        <v>4100</v>
      </c>
      <c r="Z450" s="53"/>
      <c r="AA450" s="53"/>
      <c r="AB450" s="53"/>
      <c r="AC450" s="53"/>
      <c r="AD450" s="248">
        <f t="shared" si="46"/>
        <v>5100</v>
      </c>
      <c r="AE450" s="253">
        <f t="shared" si="47"/>
        <v>0</v>
      </c>
      <c r="AF450" s="340"/>
      <c r="AG450" s="258"/>
      <c r="AH450" s="257"/>
    </row>
    <row r="451" spans="1:34" ht="20.100000000000001" customHeight="1" x14ac:dyDescent="0.2">
      <c r="A451" s="247">
        <v>45377</v>
      </c>
      <c r="B451" s="53"/>
      <c r="C451" s="53"/>
      <c r="D451" s="53"/>
      <c r="E451" s="53"/>
      <c r="F451" s="104"/>
      <c r="G451" s="104">
        <v>1600</v>
      </c>
      <c r="H451" s="53"/>
      <c r="I451" s="53"/>
      <c r="J451" s="53"/>
      <c r="K451" s="53"/>
      <c r="L451" s="53"/>
      <c r="M451" s="53"/>
      <c r="N451" s="53"/>
      <c r="O451" s="100">
        <v>1100</v>
      </c>
      <c r="P451" s="53"/>
      <c r="Q451" s="104"/>
      <c r="R451" s="104"/>
      <c r="S451" s="104">
        <v>3900</v>
      </c>
      <c r="T451" s="53"/>
      <c r="U451" s="53"/>
      <c r="V451" s="53"/>
      <c r="W451" s="249">
        <f t="shared" si="45"/>
        <v>6600</v>
      </c>
      <c r="X451" s="52">
        <v>4500</v>
      </c>
      <c r="Y451" s="53">
        <v>1000</v>
      </c>
      <c r="Z451" s="53"/>
      <c r="AA451" s="53"/>
      <c r="AB451" s="53"/>
      <c r="AC451" s="53"/>
      <c r="AD451" s="248">
        <f t="shared" si="46"/>
        <v>5500</v>
      </c>
      <c r="AE451" s="253">
        <f t="shared" si="47"/>
        <v>1100</v>
      </c>
      <c r="AF451" s="340"/>
      <c r="AG451" s="258"/>
      <c r="AH451" s="257"/>
    </row>
    <row r="452" spans="1:34" ht="20.100000000000001" customHeight="1" x14ac:dyDescent="0.2">
      <c r="A452" s="247">
        <v>45378</v>
      </c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100"/>
      <c r="O452" s="100"/>
      <c r="P452" s="100"/>
      <c r="Q452" s="100">
        <v>5000</v>
      </c>
      <c r="R452" s="53"/>
      <c r="S452" s="53"/>
      <c r="T452" s="53"/>
      <c r="U452" s="53"/>
      <c r="V452" s="53"/>
      <c r="W452" s="249">
        <f t="shared" si="45"/>
        <v>5000</v>
      </c>
      <c r="X452" s="52"/>
      <c r="Y452" s="53">
        <v>5000</v>
      </c>
      <c r="Z452" s="53"/>
      <c r="AA452" s="53"/>
      <c r="AB452" s="53"/>
      <c r="AC452" s="53"/>
      <c r="AD452" s="248">
        <f t="shared" si="46"/>
        <v>5000</v>
      </c>
      <c r="AE452" s="253">
        <f t="shared" si="47"/>
        <v>0</v>
      </c>
      <c r="AF452" s="341"/>
      <c r="AG452" s="258"/>
      <c r="AH452" s="257"/>
    </row>
    <row r="453" spans="1:34" ht="20.100000000000001" customHeight="1" x14ac:dyDescent="0.2">
      <c r="A453" s="247">
        <v>45379</v>
      </c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104"/>
      <c r="O453" s="104"/>
      <c r="P453" s="104"/>
      <c r="Q453" s="104">
        <v>5000</v>
      </c>
      <c r="R453" s="282"/>
      <c r="S453" s="282"/>
      <c r="T453" s="282">
        <v>4000</v>
      </c>
      <c r="U453" s="53"/>
      <c r="V453" s="53"/>
      <c r="W453" s="249">
        <f t="shared" si="45"/>
        <v>9000</v>
      </c>
      <c r="X453" s="52"/>
      <c r="Y453" s="53"/>
      <c r="Z453" s="53"/>
      <c r="AA453" s="53">
        <v>4000</v>
      </c>
      <c r="AB453" s="53"/>
      <c r="AC453" s="53"/>
      <c r="AD453" s="248">
        <f t="shared" si="46"/>
        <v>4000</v>
      </c>
      <c r="AE453" s="253">
        <f t="shared" si="47"/>
        <v>5000</v>
      </c>
      <c r="AF453" s="258"/>
      <c r="AG453" s="258"/>
      <c r="AH453" s="257"/>
    </row>
    <row r="454" spans="1:34" ht="20.100000000000001" customHeight="1" x14ac:dyDescent="0.2">
      <c r="A454" s="247">
        <v>45380</v>
      </c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280">
        <v>1377</v>
      </c>
      <c r="Q454" s="280">
        <v>1377</v>
      </c>
      <c r="R454" s="100"/>
      <c r="S454" s="100">
        <v>2600</v>
      </c>
      <c r="T454" s="104"/>
      <c r="U454" s="104">
        <v>2300</v>
      </c>
      <c r="V454" s="53"/>
      <c r="W454" s="249">
        <f t="shared" si="45"/>
        <v>7654</v>
      </c>
      <c r="X454" s="52">
        <v>2000</v>
      </c>
      <c r="Y454" s="53">
        <v>2900</v>
      </c>
      <c r="Z454" s="53"/>
      <c r="AA454" s="53">
        <v>2754</v>
      </c>
      <c r="AB454" s="53"/>
      <c r="AC454" s="53"/>
      <c r="AD454" s="248">
        <f t="shared" si="46"/>
        <v>7654</v>
      </c>
      <c r="AE454" s="253">
        <f t="shared" si="47"/>
        <v>0</v>
      </c>
      <c r="AF454" s="258"/>
      <c r="AG454" s="258"/>
      <c r="AH454" s="257"/>
    </row>
    <row r="455" spans="1:34" ht="20.100000000000001" customHeight="1" x14ac:dyDescent="0.2">
      <c r="A455" s="247">
        <v>45381</v>
      </c>
      <c r="B455" s="53"/>
      <c r="C455" s="280"/>
      <c r="D455" s="280">
        <v>1938</v>
      </c>
      <c r="E455" s="53"/>
      <c r="F455" s="53"/>
      <c r="G455" s="53"/>
      <c r="H455" s="53"/>
      <c r="I455" s="53"/>
      <c r="J455" s="53"/>
      <c r="K455" s="53"/>
      <c r="L455" s="53"/>
      <c r="M455" s="280">
        <v>893</v>
      </c>
      <c r="N455" s="280">
        <v>1377</v>
      </c>
      <c r="O455" s="53"/>
      <c r="P455" s="280"/>
      <c r="Q455" s="280">
        <v>2831</v>
      </c>
      <c r="R455" s="280"/>
      <c r="S455" s="280">
        <v>2922</v>
      </c>
      <c r="T455" s="53"/>
      <c r="U455" s="53"/>
      <c r="V455" s="53"/>
      <c r="W455" s="249">
        <f>SUM(B455:V455)</f>
        <v>9961</v>
      </c>
      <c r="X455" s="52"/>
      <c r="Y455" s="53"/>
      <c r="Z455" s="53"/>
      <c r="AA455" s="53">
        <v>9961</v>
      </c>
      <c r="AB455" s="53"/>
      <c r="AC455" s="53"/>
      <c r="AD455" s="248">
        <f t="shared" si="46"/>
        <v>9961</v>
      </c>
      <c r="AE455" s="253">
        <f t="shared" si="47"/>
        <v>0</v>
      </c>
      <c r="AF455" s="258"/>
      <c r="AG455" s="258"/>
      <c r="AH455" s="257"/>
    </row>
    <row r="456" spans="1:34" ht="20.100000000000001" customHeight="1" x14ac:dyDescent="0.2">
      <c r="A456" s="247">
        <v>45382</v>
      </c>
      <c r="B456" s="53"/>
      <c r="C456" s="100"/>
      <c r="D456" s="100">
        <v>2000</v>
      </c>
      <c r="E456" s="104"/>
      <c r="F456" s="104">
        <v>1800</v>
      </c>
      <c r="G456" s="280"/>
      <c r="H456" s="280">
        <v>1862</v>
      </c>
      <c r="I456" s="53"/>
      <c r="J456" s="53"/>
      <c r="K456" s="53"/>
      <c r="L456" s="53"/>
      <c r="M456" s="100"/>
      <c r="N456" s="100">
        <v>2300</v>
      </c>
      <c r="O456" s="53"/>
      <c r="P456" s="53"/>
      <c r="Q456" s="53"/>
      <c r="R456" s="53"/>
      <c r="S456" s="53"/>
      <c r="T456" s="53"/>
      <c r="U456" s="53"/>
      <c r="V456" s="53"/>
      <c r="W456" s="249">
        <f t="shared" si="45"/>
        <v>7962</v>
      </c>
      <c r="X456" s="52">
        <v>1900</v>
      </c>
      <c r="Y456" s="53">
        <v>3400</v>
      </c>
      <c r="Z456" s="53"/>
      <c r="AA456" s="53">
        <v>1862</v>
      </c>
      <c r="AB456" s="53"/>
      <c r="AC456" s="53"/>
      <c r="AD456" s="248">
        <f t="shared" si="46"/>
        <v>7162</v>
      </c>
      <c r="AE456" s="253">
        <f t="shared" si="47"/>
        <v>800</v>
      </c>
      <c r="AF456" s="258"/>
      <c r="AG456" s="258"/>
      <c r="AH456" s="257"/>
    </row>
    <row r="457" spans="1:34" ht="20.100000000000001" customHeight="1" x14ac:dyDescent="0.2">
      <c r="A457" s="176"/>
      <c r="B457" s="207"/>
      <c r="C457" s="207"/>
      <c r="D457" s="207"/>
      <c r="E457" s="207"/>
      <c r="F457" s="207"/>
      <c r="G457" s="207"/>
      <c r="H457" s="207"/>
      <c r="I457" s="207"/>
      <c r="J457" s="207"/>
      <c r="K457" s="207"/>
      <c r="L457" s="207"/>
      <c r="M457" s="207"/>
      <c r="N457" s="207"/>
      <c r="O457" s="209"/>
      <c r="P457" s="207"/>
      <c r="Q457" s="207"/>
      <c r="R457" s="207"/>
      <c r="S457" s="207"/>
      <c r="T457" s="207"/>
      <c r="U457" s="207"/>
      <c r="V457" s="207"/>
      <c r="W457" s="208">
        <f>SUM(W426:W456)</f>
        <v>223710</v>
      </c>
      <c r="X457" s="209">
        <f>SUM(X426:X456)</f>
        <v>111238</v>
      </c>
      <c r="Y457" s="209">
        <f>SUM(Y426:Y456)</f>
        <v>71400</v>
      </c>
      <c r="Z457" s="209">
        <f>SUM(Z426:Z456)</f>
        <v>0</v>
      </c>
      <c r="AA457" s="209">
        <f>SUM(AA426:AA456)</f>
        <v>29572</v>
      </c>
      <c r="AB457" s="207"/>
      <c r="AC457" s="207"/>
      <c r="AD457" s="209">
        <f>SUM(AD426:AD456)</f>
        <v>212210</v>
      </c>
      <c r="AE457" s="254">
        <f>SUM(AE426:AE456)</f>
        <v>11500</v>
      </c>
      <c r="AF457" s="266">
        <f>SUM(AF426:AF456)</f>
        <v>1970</v>
      </c>
      <c r="AG457" s="266">
        <f>SUM(AG426:AG456)</f>
        <v>890</v>
      </c>
      <c r="AH457" s="267">
        <f>SUM(AH426:AH456)</f>
        <v>0</v>
      </c>
    </row>
    <row r="460" spans="1:34" ht="20.100000000000001" customHeight="1" thickBot="1" x14ac:dyDescent="0.25"/>
    <row r="461" spans="1:34" ht="20.100000000000001" customHeight="1" x14ac:dyDescent="0.2">
      <c r="A461" s="320" t="s">
        <v>92</v>
      </c>
      <c r="B461" s="321"/>
      <c r="C461" s="321"/>
      <c r="D461" s="321"/>
      <c r="E461" s="321"/>
      <c r="F461" s="321"/>
      <c r="G461" s="321"/>
      <c r="H461" s="321"/>
      <c r="I461" s="321"/>
      <c r="J461" s="321"/>
      <c r="K461" s="321"/>
      <c r="L461" s="321"/>
      <c r="M461" s="321"/>
      <c r="N461" s="321"/>
      <c r="O461" s="321"/>
      <c r="P461" s="321"/>
      <c r="Q461" s="321"/>
      <c r="R461" s="321"/>
      <c r="S461" s="321"/>
      <c r="T461" s="321"/>
      <c r="U461" s="321"/>
      <c r="V461" s="321"/>
      <c r="W461" s="321"/>
      <c r="X461" s="321"/>
      <c r="Y461" s="321"/>
      <c r="Z461" s="321"/>
      <c r="AA461" s="321"/>
      <c r="AB461" s="321"/>
      <c r="AC461" s="321"/>
      <c r="AD461" s="321"/>
      <c r="AE461" s="321"/>
      <c r="AF461" s="321"/>
      <c r="AG461" s="321"/>
      <c r="AH461" s="322"/>
    </row>
    <row r="462" spans="1:34" ht="20.100000000000001" customHeight="1" thickBot="1" x14ac:dyDescent="0.25">
      <c r="A462" s="323"/>
      <c r="B462" s="324"/>
      <c r="C462" s="324"/>
      <c r="D462" s="324"/>
      <c r="E462" s="324"/>
      <c r="F462" s="324"/>
      <c r="G462" s="324"/>
      <c r="H462" s="324"/>
      <c r="I462" s="324"/>
      <c r="J462" s="324"/>
      <c r="K462" s="324"/>
      <c r="L462" s="324"/>
      <c r="M462" s="324"/>
      <c r="N462" s="324"/>
      <c r="O462" s="324"/>
      <c r="P462" s="324"/>
      <c r="Q462" s="324"/>
      <c r="R462" s="324"/>
      <c r="S462" s="324"/>
      <c r="T462" s="324"/>
      <c r="U462" s="324"/>
      <c r="V462" s="324"/>
      <c r="W462" s="324"/>
      <c r="X462" s="324"/>
      <c r="Y462" s="324"/>
      <c r="Z462" s="324"/>
      <c r="AA462" s="324"/>
      <c r="AB462" s="324"/>
      <c r="AC462" s="324"/>
      <c r="AD462" s="324"/>
      <c r="AE462" s="324"/>
      <c r="AF462" s="324"/>
      <c r="AG462" s="324"/>
      <c r="AH462" s="325"/>
    </row>
    <row r="463" spans="1:34" ht="20.100000000000001" customHeight="1" x14ac:dyDescent="0.2">
      <c r="A463" s="268" t="s">
        <v>0</v>
      </c>
      <c r="B463" s="269" t="s">
        <v>1</v>
      </c>
      <c r="C463" s="269" t="s">
        <v>2</v>
      </c>
      <c r="D463" s="269" t="s">
        <v>3</v>
      </c>
      <c r="E463" s="269" t="s">
        <v>4</v>
      </c>
      <c r="F463" s="269" t="s">
        <v>5</v>
      </c>
      <c r="G463" s="269" t="s">
        <v>6</v>
      </c>
      <c r="H463" s="269" t="s">
        <v>7</v>
      </c>
      <c r="I463" s="269" t="s">
        <v>8</v>
      </c>
      <c r="J463" s="269" t="s">
        <v>9</v>
      </c>
      <c r="K463" s="269" t="s">
        <v>10</v>
      </c>
      <c r="L463" s="269" t="s">
        <v>11</v>
      </c>
      <c r="M463" s="269" t="s">
        <v>12</v>
      </c>
      <c r="N463" s="269" t="s">
        <v>1</v>
      </c>
      <c r="O463" s="269" t="s">
        <v>2</v>
      </c>
      <c r="P463" s="269" t="s">
        <v>3</v>
      </c>
      <c r="Q463" s="269" t="s">
        <v>4</v>
      </c>
      <c r="R463" s="269" t="s">
        <v>5</v>
      </c>
      <c r="S463" s="269" t="s">
        <v>6</v>
      </c>
      <c r="T463" s="269" t="s">
        <v>7</v>
      </c>
      <c r="U463" s="269" t="s">
        <v>8</v>
      </c>
      <c r="V463" s="269" t="s">
        <v>13</v>
      </c>
      <c r="W463" s="269" t="s">
        <v>45</v>
      </c>
      <c r="X463" s="269" t="s">
        <v>15</v>
      </c>
      <c r="Y463" s="269" t="s">
        <v>88</v>
      </c>
      <c r="Z463" s="269" t="s">
        <v>89</v>
      </c>
      <c r="AA463" s="269" t="s">
        <v>18</v>
      </c>
      <c r="AB463" s="269" t="s">
        <v>47</v>
      </c>
      <c r="AC463" s="269" t="s">
        <v>19</v>
      </c>
      <c r="AD463" s="269" t="s">
        <v>14</v>
      </c>
      <c r="AE463" s="270" t="s">
        <v>20</v>
      </c>
      <c r="AF463" s="278" t="s">
        <v>75</v>
      </c>
      <c r="AG463" s="278" t="s">
        <v>76</v>
      </c>
      <c r="AH463" s="272" t="s">
        <v>77</v>
      </c>
    </row>
    <row r="464" spans="1:34" ht="20.100000000000001" customHeight="1" x14ac:dyDescent="0.2">
      <c r="A464" s="247">
        <v>45383</v>
      </c>
      <c r="B464" s="70"/>
      <c r="C464" s="248"/>
      <c r="D464" s="248"/>
      <c r="E464" s="248"/>
      <c r="F464" s="248"/>
      <c r="G464" s="248"/>
      <c r="H464" s="248"/>
      <c r="I464" s="248"/>
      <c r="J464" s="248"/>
      <c r="K464" s="248"/>
      <c r="L464" s="262"/>
      <c r="M464" s="262">
        <v>1400</v>
      </c>
      <c r="N464" s="248"/>
      <c r="O464" s="248"/>
      <c r="P464" s="248"/>
      <c r="Q464" s="250"/>
      <c r="R464" s="250">
        <v>2600</v>
      </c>
      <c r="S464" s="262">
        <v>2600</v>
      </c>
      <c r="T464" s="263"/>
      <c r="U464" s="248"/>
      <c r="V464" s="248"/>
      <c r="W464" s="249">
        <f>SUM(B464:V464)</f>
        <v>6600</v>
      </c>
      <c r="X464" s="249">
        <v>5700</v>
      </c>
      <c r="Y464" s="248">
        <v>900</v>
      </c>
      <c r="Z464" s="248"/>
      <c r="AA464" s="248"/>
      <c r="AB464" s="248"/>
      <c r="AC464" s="248"/>
      <c r="AD464" s="248">
        <f>SUM(X464:AC464)</f>
        <v>6600</v>
      </c>
      <c r="AE464" s="253">
        <f>W464-AD464</f>
        <v>0</v>
      </c>
      <c r="AF464" s="284">
        <v>1170</v>
      </c>
      <c r="AG464" s="284"/>
      <c r="AH464" s="277"/>
    </row>
    <row r="465" spans="1:34" ht="20.100000000000001" customHeight="1" x14ac:dyDescent="0.2">
      <c r="A465" s="247">
        <v>45384</v>
      </c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100">
        <v>1100</v>
      </c>
      <c r="P465" s="53"/>
      <c r="Q465" s="104">
        <v>2600</v>
      </c>
      <c r="R465" s="104"/>
      <c r="S465" s="100">
        <v>1900</v>
      </c>
      <c r="T465" s="100"/>
      <c r="U465" s="53"/>
      <c r="V465" s="53"/>
      <c r="W465" s="249">
        <f t="shared" ref="W465:W492" si="48">SUM(B465:V465)</f>
        <v>5600</v>
      </c>
      <c r="X465" s="52">
        <v>2150</v>
      </c>
      <c r="Y465" s="53">
        <v>2450</v>
      </c>
      <c r="Z465" s="53"/>
      <c r="AA465" s="53"/>
      <c r="AB465" s="53"/>
      <c r="AC465" s="53"/>
      <c r="AD465" s="248">
        <f t="shared" ref="AD465:AD495" si="49">SUM(X465:AC465)</f>
        <v>4600</v>
      </c>
      <c r="AE465" s="253">
        <f t="shared" ref="AE465:AE494" si="50">W465-AD465</f>
        <v>1000</v>
      </c>
      <c r="AF465" s="284">
        <v>390</v>
      </c>
      <c r="AG465" s="284"/>
      <c r="AH465" s="277"/>
    </row>
    <row r="466" spans="1:34" ht="20.100000000000001" customHeight="1" x14ac:dyDescent="0.2">
      <c r="A466" s="247">
        <v>45385</v>
      </c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70"/>
      <c r="M466" s="53"/>
      <c r="N466" s="53"/>
      <c r="O466" s="179"/>
      <c r="P466" s="53"/>
      <c r="Q466" s="104"/>
      <c r="R466" s="104"/>
      <c r="S466" s="104">
        <v>3900</v>
      </c>
      <c r="T466" s="53"/>
      <c r="U466" s="53"/>
      <c r="V466" s="53"/>
      <c r="W466" s="249">
        <f t="shared" si="48"/>
        <v>3900</v>
      </c>
      <c r="X466" s="52">
        <v>3900</v>
      </c>
      <c r="Y466" s="53"/>
      <c r="Z466" s="53"/>
      <c r="AA466" s="53"/>
      <c r="AB466" s="53"/>
      <c r="AC466" s="53"/>
      <c r="AD466" s="248">
        <f t="shared" si="49"/>
        <v>3900</v>
      </c>
      <c r="AE466" s="253">
        <f t="shared" si="50"/>
        <v>0</v>
      </c>
      <c r="AF466" s="284"/>
      <c r="AG466" s="284"/>
      <c r="AH466" s="277"/>
    </row>
    <row r="467" spans="1:34" ht="20.100000000000001" customHeight="1" x14ac:dyDescent="0.2">
      <c r="A467" s="247">
        <v>45386</v>
      </c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104"/>
      <c r="M467" s="104"/>
      <c r="N467" s="104"/>
      <c r="O467" s="104"/>
      <c r="P467" s="104"/>
      <c r="Q467" s="104"/>
      <c r="R467" s="104"/>
      <c r="S467" s="104">
        <v>9300</v>
      </c>
      <c r="T467" s="53"/>
      <c r="U467" s="53"/>
      <c r="V467" s="53"/>
      <c r="W467" s="249">
        <f t="shared" si="48"/>
        <v>9300</v>
      </c>
      <c r="X467" s="52">
        <v>2000</v>
      </c>
      <c r="Y467" s="53">
        <v>7300</v>
      </c>
      <c r="Z467" s="53"/>
      <c r="AA467" s="53"/>
      <c r="AB467" s="53"/>
      <c r="AC467" s="53"/>
      <c r="AD467" s="248">
        <f t="shared" si="49"/>
        <v>9300</v>
      </c>
      <c r="AE467" s="253">
        <f t="shared" si="50"/>
        <v>0</v>
      </c>
      <c r="AF467" s="284"/>
      <c r="AG467" s="284"/>
      <c r="AH467" s="277"/>
    </row>
    <row r="468" spans="1:34" ht="20.100000000000001" customHeight="1" x14ac:dyDescent="0.2">
      <c r="A468" s="247">
        <v>45387</v>
      </c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100"/>
      <c r="O468" s="137">
        <v>2600</v>
      </c>
      <c r="P468" s="104"/>
      <c r="Q468" s="104">
        <v>2600</v>
      </c>
      <c r="R468" s="100"/>
      <c r="S468" s="100"/>
      <c r="T468" s="100">
        <v>3900</v>
      </c>
      <c r="U468" s="53"/>
      <c r="V468" s="61"/>
      <c r="W468" s="249">
        <f t="shared" si="48"/>
        <v>9100</v>
      </c>
      <c r="X468" s="52">
        <v>5700</v>
      </c>
      <c r="Y468" s="53">
        <v>3400</v>
      </c>
      <c r="Z468" s="53"/>
      <c r="AA468" s="53"/>
      <c r="AB468" s="53"/>
      <c r="AC468" s="53"/>
      <c r="AD468" s="248">
        <f t="shared" si="49"/>
        <v>9100</v>
      </c>
      <c r="AE468" s="253">
        <f t="shared" si="50"/>
        <v>0</v>
      </c>
      <c r="AF468" s="284"/>
      <c r="AG468" s="284"/>
      <c r="AH468" s="277"/>
    </row>
    <row r="469" spans="1:34" ht="20.100000000000001" customHeight="1" x14ac:dyDescent="0.2">
      <c r="A469" s="247">
        <v>45388</v>
      </c>
      <c r="B469" s="53"/>
      <c r="C469" s="280">
        <v>1862</v>
      </c>
      <c r="D469" s="280"/>
      <c r="E469" s="280">
        <v>1786</v>
      </c>
      <c r="F469" s="280"/>
      <c r="G469" s="53"/>
      <c r="H469" s="53"/>
      <c r="I469" s="53"/>
      <c r="J469" s="53"/>
      <c r="K469" s="53"/>
      <c r="L469" s="53"/>
      <c r="M469" s="282"/>
      <c r="N469" s="282"/>
      <c r="O469" s="282"/>
      <c r="P469" s="282"/>
      <c r="Q469" s="282"/>
      <c r="R469" s="282"/>
      <c r="S469" s="282"/>
      <c r="T469" s="282">
        <v>10200</v>
      </c>
      <c r="U469" s="53"/>
      <c r="V469" s="161"/>
      <c r="W469" s="249">
        <f t="shared" si="48"/>
        <v>13848</v>
      </c>
      <c r="X469" s="52">
        <v>10200</v>
      </c>
      <c r="Y469" s="53"/>
      <c r="Z469" s="53"/>
      <c r="AA469" s="53">
        <v>3648</v>
      </c>
      <c r="AB469" s="53"/>
      <c r="AC469" s="53"/>
      <c r="AD469" s="248">
        <f t="shared" si="49"/>
        <v>13848</v>
      </c>
      <c r="AE469" s="253">
        <f t="shared" si="50"/>
        <v>0</v>
      </c>
      <c r="AF469" s="339">
        <v>6708</v>
      </c>
      <c r="AG469" s="284"/>
      <c r="AH469" s="277"/>
    </row>
    <row r="470" spans="1:34" ht="20.100000000000001" customHeight="1" x14ac:dyDescent="0.2">
      <c r="A470" s="247">
        <v>45389</v>
      </c>
      <c r="B470" s="280">
        <v>969</v>
      </c>
      <c r="C470" s="280"/>
      <c r="D470" s="280">
        <v>1938</v>
      </c>
      <c r="E470" s="104"/>
      <c r="F470" s="104">
        <v>1800</v>
      </c>
      <c r="G470" s="53"/>
      <c r="H470" s="53"/>
      <c r="I470" s="53"/>
      <c r="J470" s="104"/>
      <c r="K470" s="104">
        <v>2000</v>
      </c>
      <c r="L470" s="104"/>
      <c r="M470" s="104"/>
      <c r="N470" s="104">
        <v>3500</v>
      </c>
      <c r="O470" s="104"/>
      <c r="P470" s="104">
        <v>2000</v>
      </c>
      <c r="Q470" s="53"/>
      <c r="R470" s="53"/>
      <c r="S470" s="53"/>
      <c r="T470" s="161"/>
      <c r="U470" s="53"/>
      <c r="V470" s="61"/>
      <c r="W470" s="249">
        <f>SUM(B470:V470)</f>
        <v>12207</v>
      </c>
      <c r="X470" s="52">
        <v>6000</v>
      </c>
      <c r="Y470" s="53">
        <v>3300</v>
      </c>
      <c r="Z470" s="53"/>
      <c r="AA470" s="53">
        <v>2907</v>
      </c>
      <c r="AB470" s="53"/>
      <c r="AC470" s="53"/>
      <c r="AD470" s="248">
        <f>SUM(X470:AC470)</f>
        <v>12207</v>
      </c>
      <c r="AE470" s="253">
        <f t="shared" si="50"/>
        <v>0</v>
      </c>
      <c r="AF470" s="340"/>
      <c r="AG470" s="284"/>
      <c r="AH470" s="277"/>
    </row>
    <row r="471" spans="1:34" ht="19.5" customHeight="1" x14ac:dyDescent="0.2">
      <c r="A471" s="247">
        <v>45390</v>
      </c>
      <c r="B471" s="53"/>
      <c r="C471" s="280">
        <v>699</v>
      </c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104"/>
      <c r="R471" s="104">
        <v>2900</v>
      </c>
      <c r="S471" s="53"/>
      <c r="T471" s="53"/>
      <c r="U471" s="53"/>
      <c r="V471" s="61"/>
      <c r="W471" s="249">
        <f t="shared" si="48"/>
        <v>3599</v>
      </c>
      <c r="X471" s="52">
        <v>2900</v>
      </c>
      <c r="Y471" s="53"/>
      <c r="Z471" s="53"/>
      <c r="AA471" s="53">
        <v>699</v>
      </c>
      <c r="AB471" s="53"/>
      <c r="AC471" s="53"/>
      <c r="AD471" s="248">
        <f t="shared" si="49"/>
        <v>3599</v>
      </c>
      <c r="AE471" s="253">
        <f t="shared" si="50"/>
        <v>0</v>
      </c>
      <c r="AF471" s="340"/>
      <c r="AG471" s="284"/>
      <c r="AH471" s="277"/>
    </row>
    <row r="472" spans="1:34" ht="20.100000000000001" customHeight="1" x14ac:dyDescent="0.2">
      <c r="A472" s="247">
        <v>45391</v>
      </c>
      <c r="B472" s="53"/>
      <c r="C472" s="53"/>
      <c r="D472" s="104">
        <v>800</v>
      </c>
      <c r="E472" s="53"/>
      <c r="F472" s="53"/>
      <c r="G472" s="53"/>
      <c r="H472" s="53"/>
      <c r="I472" s="53"/>
      <c r="J472" s="53"/>
      <c r="K472" s="282"/>
      <c r="L472" s="282"/>
      <c r="M472" s="282">
        <v>2250</v>
      </c>
      <c r="N472" s="53"/>
      <c r="O472" s="53"/>
      <c r="P472" s="104"/>
      <c r="Q472" s="104">
        <v>2600</v>
      </c>
      <c r="R472" s="53"/>
      <c r="S472" s="53"/>
      <c r="T472" s="53"/>
      <c r="U472" s="53"/>
      <c r="V472" s="53"/>
      <c r="W472" s="249">
        <f t="shared" si="48"/>
        <v>5650</v>
      </c>
      <c r="X472" s="52"/>
      <c r="Y472" s="53">
        <v>2600</v>
      </c>
      <c r="Z472" s="53"/>
      <c r="AA472" s="53">
        <v>2250</v>
      </c>
      <c r="AB472" s="53"/>
      <c r="AC472" s="53"/>
      <c r="AD472" s="248">
        <f t="shared" si="49"/>
        <v>4850</v>
      </c>
      <c r="AE472" s="253">
        <f t="shared" si="50"/>
        <v>800</v>
      </c>
      <c r="AF472" s="340"/>
      <c r="AG472" s="284"/>
      <c r="AH472" s="277"/>
    </row>
    <row r="473" spans="1:34" ht="20.100000000000001" customHeight="1" x14ac:dyDescent="0.2">
      <c r="A473" s="247">
        <v>45392</v>
      </c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104"/>
      <c r="R473" s="104">
        <v>2600</v>
      </c>
      <c r="S473" s="53"/>
      <c r="T473" s="53"/>
      <c r="U473" s="53"/>
      <c r="V473" s="53"/>
      <c r="W473" s="249">
        <f t="shared" si="48"/>
        <v>2600</v>
      </c>
      <c r="X473" s="52">
        <v>2600</v>
      </c>
      <c r="Y473" s="53"/>
      <c r="Z473" s="53"/>
      <c r="AA473" s="53"/>
      <c r="AB473" s="53"/>
      <c r="AC473" s="53"/>
      <c r="AD473" s="248">
        <f t="shared" si="49"/>
        <v>2600</v>
      </c>
      <c r="AE473" s="253">
        <f t="shared" si="50"/>
        <v>0</v>
      </c>
      <c r="AF473" s="340"/>
      <c r="AG473" s="284"/>
      <c r="AH473" s="277"/>
    </row>
    <row r="474" spans="1:34" ht="20.100000000000001" customHeight="1" x14ac:dyDescent="0.2">
      <c r="A474" s="247">
        <v>45393</v>
      </c>
      <c r="B474" s="53"/>
      <c r="C474" s="104"/>
      <c r="D474" s="104"/>
      <c r="E474" s="104">
        <v>2400</v>
      </c>
      <c r="F474" s="53"/>
      <c r="G474" s="104"/>
      <c r="H474" s="104">
        <v>1600</v>
      </c>
      <c r="I474" s="53"/>
      <c r="J474" s="53"/>
      <c r="K474" s="53"/>
      <c r="L474" s="53"/>
      <c r="M474" s="104"/>
      <c r="N474" s="104">
        <v>2600</v>
      </c>
      <c r="O474" s="53"/>
      <c r="P474" s="53"/>
      <c r="Q474" s="104"/>
      <c r="R474" s="104">
        <v>2600</v>
      </c>
      <c r="S474" s="53"/>
      <c r="T474" s="53"/>
      <c r="U474" s="53"/>
      <c r="V474" s="53"/>
      <c r="W474" s="249">
        <f t="shared" si="48"/>
        <v>9200</v>
      </c>
      <c r="X474" s="52">
        <v>2800</v>
      </c>
      <c r="Y474" s="53">
        <v>6400</v>
      </c>
      <c r="Z474" s="53"/>
      <c r="AA474" s="53"/>
      <c r="AB474" s="53"/>
      <c r="AC474" s="53"/>
      <c r="AD474" s="248">
        <f t="shared" si="49"/>
        <v>9200</v>
      </c>
      <c r="AE474" s="253">
        <f t="shared" si="50"/>
        <v>0</v>
      </c>
      <c r="AF474" s="340"/>
      <c r="AG474" s="283"/>
      <c r="AH474" s="277"/>
    </row>
    <row r="475" spans="1:34" ht="20.100000000000001" customHeight="1" x14ac:dyDescent="0.2">
      <c r="A475" s="247">
        <v>45394</v>
      </c>
      <c r="B475" s="53"/>
      <c r="C475" s="53"/>
      <c r="D475" s="53"/>
      <c r="E475" s="53"/>
      <c r="F475" s="53"/>
      <c r="G475" s="53"/>
      <c r="H475" s="104"/>
      <c r="I475" s="104">
        <v>1000</v>
      </c>
      <c r="J475" s="53"/>
      <c r="K475" s="53"/>
      <c r="L475" s="53"/>
      <c r="M475" s="104"/>
      <c r="N475" s="104"/>
      <c r="O475" s="104"/>
      <c r="P475" s="104">
        <v>3800</v>
      </c>
      <c r="Q475" s="104"/>
      <c r="R475" s="104">
        <v>2600</v>
      </c>
      <c r="S475" s="53"/>
      <c r="T475" s="53"/>
      <c r="U475" s="53"/>
      <c r="V475" s="53"/>
      <c r="W475" s="249">
        <f t="shared" si="48"/>
        <v>7400</v>
      </c>
      <c r="X475" s="52">
        <v>6500</v>
      </c>
      <c r="Y475" s="53">
        <v>900</v>
      </c>
      <c r="Z475" s="53"/>
      <c r="AA475" s="53"/>
      <c r="AB475" s="53"/>
      <c r="AC475" s="53"/>
      <c r="AD475" s="248">
        <f t="shared" si="49"/>
        <v>7400</v>
      </c>
      <c r="AE475" s="253">
        <f t="shared" si="50"/>
        <v>0</v>
      </c>
      <c r="AF475" s="340"/>
      <c r="AG475" s="284"/>
      <c r="AH475" s="277"/>
    </row>
    <row r="476" spans="1:34" ht="20.100000000000001" customHeight="1" x14ac:dyDescent="0.2">
      <c r="A476" s="247">
        <v>45395</v>
      </c>
      <c r="B476" s="53"/>
      <c r="C476" s="282"/>
      <c r="D476" s="282">
        <v>1862</v>
      </c>
      <c r="E476" s="53"/>
      <c r="F476" s="53"/>
      <c r="G476" s="53"/>
      <c r="H476" s="53"/>
      <c r="I476" s="53"/>
      <c r="J476" s="53"/>
      <c r="K476" s="53"/>
      <c r="L476" s="53"/>
      <c r="M476" s="104"/>
      <c r="N476" s="104">
        <v>2400</v>
      </c>
      <c r="O476" s="104"/>
      <c r="P476" s="166">
        <v>2800</v>
      </c>
      <c r="Q476" s="104"/>
      <c r="R476" s="104">
        <v>2400</v>
      </c>
      <c r="S476" s="53"/>
      <c r="T476" s="53"/>
      <c r="U476" s="53"/>
      <c r="V476" s="53"/>
      <c r="W476" s="249">
        <f t="shared" si="48"/>
        <v>9462</v>
      </c>
      <c r="X476" s="52">
        <v>6200</v>
      </c>
      <c r="Y476" s="53">
        <v>1400</v>
      </c>
      <c r="Z476" s="53"/>
      <c r="AA476" s="53">
        <v>1862</v>
      </c>
      <c r="AB476" s="53"/>
      <c r="AC476" s="53"/>
      <c r="AD476" s="248">
        <f t="shared" si="49"/>
        <v>9462</v>
      </c>
      <c r="AE476" s="253">
        <f t="shared" si="50"/>
        <v>0</v>
      </c>
      <c r="AF476" s="340"/>
      <c r="AG476" s="284"/>
      <c r="AH476" s="277"/>
    </row>
    <row r="477" spans="1:34" ht="20.100000000000001" customHeight="1" x14ac:dyDescent="0.2">
      <c r="A477" s="247">
        <v>45396</v>
      </c>
      <c r="B477" s="53"/>
      <c r="C477" s="104"/>
      <c r="D477" s="104">
        <v>1800</v>
      </c>
      <c r="E477" s="104"/>
      <c r="F477" s="104"/>
      <c r="G477" s="104">
        <v>3000</v>
      </c>
      <c r="H477" s="53"/>
      <c r="I477" s="53"/>
      <c r="J477" s="53"/>
      <c r="K477" s="104"/>
      <c r="L477" s="104"/>
      <c r="M477" s="104">
        <v>3000</v>
      </c>
      <c r="N477" s="53"/>
      <c r="O477" s="104"/>
      <c r="P477" s="104">
        <v>2600</v>
      </c>
      <c r="Q477" s="104"/>
      <c r="R477" s="104">
        <v>2800</v>
      </c>
      <c r="S477" s="53"/>
      <c r="T477" s="53"/>
      <c r="U477" s="53"/>
      <c r="V477" s="53"/>
      <c r="W477" s="249">
        <f t="shared" si="48"/>
        <v>13200</v>
      </c>
      <c r="X477" s="52">
        <v>6600</v>
      </c>
      <c r="Y477" s="53">
        <v>6600</v>
      </c>
      <c r="Z477" s="53"/>
      <c r="AA477" s="53"/>
      <c r="AB477" s="53"/>
      <c r="AC477" s="53"/>
      <c r="AD477" s="248">
        <f t="shared" si="49"/>
        <v>13200</v>
      </c>
      <c r="AE477" s="253">
        <f t="shared" si="50"/>
        <v>0</v>
      </c>
      <c r="AF477" s="340"/>
      <c r="AG477" s="284"/>
      <c r="AH477" s="277"/>
    </row>
    <row r="478" spans="1:34" ht="20.100000000000001" customHeight="1" x14ac:dyDescent="0.2">
      <c r="A478" s="247">
        <v>45397</v>
      </c>
      <c r="B478" s="53"/>
      <c r="C478" s="53"/>
      <c r="D478" s="104"/>
      <c r="E478" s="104">
        <v>1300</v>
      </c>
      <c r="F478" s="53"/>
      <c r="G478" s="53"/>
      <c r="H478" s="53"/>
      <c r="I478" s="53"/>
      <c r="J478" s="53"/>
      <c r="K478" s="53"/>
      <c r="L478" s="282">
        <v>736</v>
      </c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249">
        <f t="shared" si="48"/>
        <v>2036</v>
      </c>
      <c r="X478" s="52"/>
      <c r="Y478" s="53">
        <v>1300</v>
      </c>
      <c r="Z478" s="53">
        <v>13000</v>
      </c>
      <c r="AA478" s="53">
        <v>736</v>
      </c>
      <c r="AB478" s="53"/>
      <c r="AC478" s="53"/>
      <c r="AD478" s="248">
        <f t="shared" si="49"/>
        <v>15036</v>
      </c>
      <c r="AE478" s="253">
        <f t="shared" si="50"/>
        <v>-13000</v>
      </c>
      <c r="AF478" s="340"/>
      <c r="AG478" s="284"/>
      <c r="AH478" s="277"/>
    </row>
    <row r="479" spans="1:34" ht="20.100000000000001" customHeight="1" x14ac:dyDescent="0.2">
      <c r="A479" s="247">
        <v>45398</v>
      </c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104">
        <v>700</v>
      </c>
      <c r="N479" s="53"/>
      <c r="O479" s="104">
        <v>1100</v>
      </c>
      <c r="P479" s="53"/>
      <c r="Q479" s="104"/>
      <c r="R479" s="104">
        <v>2600</v>
      </c>
      <c r="S479" s="53"/>
      <c r="T479" s="53"/>
      <c r="U479" s="53"/>
      <c r="V479" s="53"/>
      <c r="W479" s="249">
        <f t="shared" si="48"/>
        <v>4400</v>
      </c>
      <c r="X479" s="52">
        <v>1100</v>
      </c>
      <c r="Y479" s="53">
        <v>3300</v>
      </c>
      <c r="Z479" s="53"/>
      <c r="AA479" s="53"/>
      <c r="AB479" s="53"/>
      <c r="AC479" s="53"/>
      <c r="AD479" s="248">
        <f t="shared" si="49"/>
        <v>4400</v>
      </c>
      <c r="AE479" s="253">
        <f t="shared" si="50"/>
        <v>0</v>
      </c>
      <c r="AF479" s="340"/>
      <c r="AG479" s="284"/>
      <c r="AH479" s="277"/>
    </row>
    <row r="480" spans="1:34" ht="20.100000000000001" customHeight="1" x14ac:dyDescent="0.2">
      <c r="A480" s="247">
        <v>45399</v>
      </c>
      <c r="B480" s="53"/>
      <c r="C480" s="70"/>
      <c r="D480" s="282"/>
      <c r="E480" s="282">
        <v>1474</v>
      </c>
      <c r="F480" s="53"/>
      <c r="G480" s="53"/>
      <c r="H480" s="53"/>
      <c r="I480" s="53"/>
      <c r="J480" s="53"/>
      <c r="K480" s="53"/>
      <c r="L480" s="104"/>
      <c r="M480" s="104">
        <v>1300</v>
      </c>
      <c r="N480" s="53"/>
      <c r="O480" s="166"/>
      <c r="P480" s="104">
        <v>2600</v>
      </c>
      <c r="Q480" s="104"/>
      <c r="R480" s="104">
        <v>2600</v>
      </c>
      <c r="S480" s="53"/>
      <c r="T480" s="53"/>
      <c r="U480" s="53"/>
      <c r="V480" s="53"/>
      <c r="W480" s="249">
        <f t="shared" si="48"/>
        <v>7974</v>
      </c>
      <c r="X480" s="52">
        <v>4900</v>
      </c>
      <c r="Y480" s="53">
        <v>1600</v>
      </c>
      <c r="Z480" s="53"/>
      <c r="AA480" s="53">
        <v>1474</v>
      </c>
      <c r="AB480" s="53"/>
      <c r="AC480" s="53"/>
      <c r="AD480" s="248">
        <f t="shared" si="49"/>
        <v>7974</v>
      </c>
      <c r="AE480" s="253">
        <f t="shared" si="50"/>
        <v>0</v>
      </c>
      <c r="AF480" s="340"/>
      <c r="AG480" s="284"/>
      <c r="AH480" s="277"/>
    </row>
    <row r="481" spans="1:34" ht="20.100000000000001" customHeight="1" x14ac:dyDescent="0.2">
      <c r="A481" s="247">
        <v>45400</v>
      </c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104"/>
      <c r="M481" s="104">
        <v>1300</v>
      </c>
      <c r="N481" s="53"/>
      <c r="O481" s="104">
        <v>1100</v>
      </c>
      <c r="P481" s="70"/>
      <c r="Q481" s="282"/>
      <c r="R481" s="282">
        <v>3703</v>
      </c>
      <c r="S481" s="53"/>
      <c r="T481" s="53"/>
      <c r="U481" s="53"/>
      <c r="V481" s="53"/>
      <c r="W481" s="249">
        <f t="shared" si="48"/>
        <v>6103</v>
      </c>
      <c r="X481" s="52">
        <v>2400</v>
      </c>
      <c r="Y481" s="53"/>
      <c r="Z481" s="53"/>
      <c r="AA481" s="53">
        <v>3703</v>
      </c>
      <c r="AB481" s="53"/>
      <c r="AC481" s="53"/>
      <c r="AD481" s="248">
        <f t="shared" si="49"/>
        <v>6103</v>
      </c>
      <c r="AE481" s="253">
        <f t="shared" si="50"/>
        <v>0</v>
      </c>
      <c r="AF481" s="340"/>
      <c r="AG481" s="284"/>
      <c r="AH481" s="277"/>
    </row>
    <row r="482" spans="1:34" ht="20.100000000000001" customHeight="1" x14ac:dyDescent="0.2">
      <c r="A482" s="247">
        <v>45401</v>
      </c>
      <c r="B482" s="53"/>
      <c r="C482" s="104">
        <v>1300</v>
      </c>
      <c r="D482" s="282"/>
      <c r="E482" s="282">
        <v>2980</v>
      </c>
      <c r="F482" s="104">
        <v>2600</v>
      </c>
      <c r="G482" s="53"/>
      <c r="H482" s="53"/>
      <c r="I482" s="53"/>
      <c r="J482" s="53"/>
      <c r="K482" s="53"/>
      <c r="L482" s="53"/>
      <c r="M482" s="53"/>
      <c r="N482" s="53"/>
      <c r="O482" s="70"/>
      <c r="P482" s="53"/>
      <c r="Q482" s="53"/>
      <c r="R482" s="53"/>
      <c r="S482" s="53"/>
      <c r="T482" s="53"/>
      <c r="U482" s="53"/>
      <c r="V482" s="53"/>
      <c r="W482" s="249">
        <f t="shared" si="48"/>
        <v>6880</v>
      </c>
      <c r="X482" s="52">
        <v>1000</v>
      </c>
      <c r="Y482" s="53">
        <v>2900</v>
      </c>
      <c r="Z482" s="53"/>
      <c r="AA482" s="53">
        <v>2980</v>
      </c>
      <c r="AB482" s="53"/>
      <c r="AC482" s="53"/>
      <c r="AD482" s="248">
        <f t="shared" si="49"/>
        <v>6880</v>
      </c>
      <c r="AE482" s="253">
        <f t="shared" si="50"/>
        <v>0</v>
      </c>
      <c r="AF482" s="340"/>
      <c r="AG482" s="284"/>
      <c r="AH482" s="277"/>
    </row>
    <row r="483" spans="1:34" ht="20.100000000000001" customHeight="1" x14ac:dyDescent="0.2">
      <c r="A483" s="247">
        <v>45402</v>
      </c>
      <c r="B483" s="53"/>
      <c r="C483" s="282"/>
      <c r="D483" s="282">
        <v>1862</v>
      </c>
      <c r="E483" s="282"/>
      <c r="F483" s="282">
        <v>1862</v>
      </c>
      <c r="G483" s="53"/>
      <c r="H483" s="53"/>
      <c r="I483" s="53"/>
      <c r="J483" s="53"/>
      <c r="K483" s="104"/>
      <c r="L483" s="104">
        <v>1800</v>
      </c>
      <c r="M483" s="104"/>
      <c r="N483" s="104">
        <v>2500</v>
      </c>
      <c r="O483" s="104"/>
      <c r="P483" s="104">
        <v>3000</v>
      </c>
      <c r="Q483" s="104"/>
      <c r="R483" s="166">
        <v>3000</v>
      </c>
      <c r="S483" s="53"/>
      <c r="T483" s="53"/>
      <c r="U483" s="53"/>
      <c r="V483" s="53"/>
      <c r="W483" s="249">
        <f t="shared" si="48"/>
        <v>14024</v>
      </c>
      <c r="X483" s="52">
        <v>7000</v>
      </c>
      <c r="Y483" s="53">
        <v>3300</v>
      </c>
      <c r="Z483" s="53"/>
      <c r="AA483" s="53">
        <v>3724</v>
      </c>
      <c r="AB483" s="53"/>
      <c r="AC483" s="53"/>
      <c r="AD483" s="248">
        <f t="shared" si="49"/>
        <v>14024</v>
      </c>
      <c r="AE483" s="253">
        <f t="shared" si="50"/>
        <v>0</v>
      </c>
      <c r="AF483" s="340"/>
      <c r="AG483" s="284"/>
      <c r="AH483" s="277"/>
    </row>
    <row r="484" spans="1:34" ht="20.100000000000001" customHeight="1" x14ac:dyDescent="0.2">
      <c r="A484" s="247">
        <v>45403</v>
      </c>
      <c r="B484" s="53"/>
      <c r="C484" s="104"/>
      <c r="D484" s="104">
        <v>1800</v>
      </c>
      <c r="E484" s="104"/>
      <c r="F484" s="104"/>
      <c r="G484" s="104">
        <v>3000</v>
      </c>
      <c r="H484" s="104"/>
      <c r="I484" s="104"/>
      <c r="J484" s="104">
        <v>3000</v>
      </c>
      <c r="K484" s="53"/>
      <c r="L484" s="104"/>
      <c r="M484" s="104"/>
      <c r="N484" s="104"/>
      <c r="O484" s="104"/>
      <c r="P484" s="104">
        <v>7900</v>
      </c>
      <c r="Q484" s="53"/>
      <c r="R484" s="53"/>
      <c r="S484" s="53"/>
      <c r="T484" s="53"/>
      <c r="U484" s="53"/>
      <c r="V484" s="53"/>
      <c r="W484" s="249">
        <f t="shared" si="48"/>
        <v>15700</v>
      </c>
      <c r="X484" s="52">
        <v>13900</v>
      </c>
      <c r="Y484" s="53">
        <v>1800</v>
      </c>
      <c r="Z484" s="53"/>
      <c r="AA484" s="53"/>
      <c r="AB484" s="53"/>
      <c r="AC484" s="53"/>
      <c r="AD484" s="248">
        <f t="shared" si="49"/>
        <v>15700</v>
      </c>
      <c r="AE484" s="253">
        <f t="shared" si="50"/>
        <v>0</v>
      </c>
      <c r="AF484" s="340"/>
      <c r="AG484" s="284"/>
      <c r="AH484" s="277"/>
    </row>
    <row r="485" spans="1:34" ht="20.100000000000001" customHeight="1" x14ac:dyDescent="0.2">
      <c r="A485" s="247">
        <v>45404</v>
      </c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104"/>
      <c r="Q485" s="104"/>
      <c r="R485" s="104">
        <v>3900</v>
      </c>
      <c r="S485" s="53"/>
      <c r="T485" s="53"/>
      <c r="U485" s="53"/>
      <c r="V485" s="53"/>
      <c r="W485" s="249">
        <f t="shared" si="48"/>
        <v>3900</v>
      </c>
      <c r="X485" s="52">
        <v>3900</v>
      </c>
      <c r="Y485" s="53"/>
      <c r="Z485" s="53"/>
      <c r="AA485" s="53"/>
      <c r="AB485" s="53"/>
      <c r="AC485" s="53"/>
      <c r="AD485" s="248">
        <f t="shared" si="49"/>
        <v>3900</v>
      </c>
      <c r="AE485" s="253">
        <f t="shared" si="50"/>
        <v>0</v>
      </c>
      <c r="AF485" s="340"/>
      <c r="AG485" s="284"/>
      <c r="AH485" s="277"/>
    </row>
    <row r="486" spans="1:34" ht="20.100000000000001" customHeight="1" x14ac:dyDescent="0.2">
      <c r="A486" s="247">
        <v>45405</v>
      </c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104">
        <v>1100</v>
      </c>
      <c r="P486" s="53"/>
      <c r="Q486" s="104"/>
      <c r="R486" s="104">
        <v>2600</v>
      </c>
      <c r="S486" s="53"/>
      <c r="T486" s="53"/>
      <c r="U486" s="53"/>
      <c r="V486" s="53"/>
      <c r="W486" s="249">
        <f t="shared" si="48"/>
        <v>3700</v>
      </c>
      <c r="X486" s="52">
        <v>2400</v>
      </c>
      <c r="Y486" s="53">
        <v>1300</v>
      </c>
      <c r="Z486" s="53"/>
      <c r="AA486" s="53"/>
      <c r="AB486" s="53"/>
      <c r="AC486" s="53"/>
      <c r="AD486" s="248">
        <f t="shared" si="49"/>
        <v>3700</v>
      </c>
      <c r="AE486" s="253">
        <f t="shared" si="50"/>
        <v>0</v>
      </c>
      <c r="AF486" s="340"/>
      <c r="AG486" s="284"/>
      <c r="AH486" s="277"/>
    </row>
    <row r="487" spans="1:34" ht="20.100000000000001" customHeight="1" x14ac:dyDescent="0.2">
      <c r="A487" s="247">
        <v>45406</v>
      </c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104"/>
      <c r="O487" s="104">
        <v>2600</v>
      </c>
      <c r="P487" s="53"/>
      <c r="Q487" s="104"/>
      <c r="R487" s="104">
        <v>2600</v>
      </c>
      <c r="S487" s="53"/>
      <c r="T487" s="53"/>
      <c r="U487" s="53"/>
      <c r="V487" s="53"/>
      <c r="W487" s="249">
        <f t="shared" si="48"/>
        <v>5200</v>
      </c>
      <c r="X487" s="52">
        <v>3600</v>
      </c>
      <c r="Y487" s="53">
        <v>1600</v>
      </c>
      <c r="Z487" s="53"/>
      <c r="AA487" s="53"/>
      <c r="AB487" s="53"/>
      <c r="AC487" s="53"/>
      <c r="AD487" s="248">
        <f t="shared" si="49"/>
        <v>5200</v>
      </c>
      <c r="AE487" s="253">
        <f t="shared" si="50"/>
        <v>0</v>
      </c>
      <c r="AF487" s="340"/>
      <c r="AG487" s="284"/>
      <c r="AH487" s="277"/>
    </row>
    <row r="488" spans="1:34" ht="20.100000000000001" customHeight="1" x14ac:dyDescent="0.2">
      <c r="A488" s="247">
        <v>45407</v>
      </c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104">
        <v>1100</v>
      </c>
      <c r="P488" s="104">
        <v>1200</v>
      </c>
      <c r="Q488" s="104"/>
      <c r="R488" s="104">
        <v>2600</v>
      </c>
      <c r="S488" s="53"/>
      <c r="T488" s="53"/>
      <c r="U488" s="53"/>
      <c r="V488" s="53"/>
      <c r="W488" s="249">
        <f t="shared" si="48"/>
        <v>4900</v>
      </c>
      <c r="X488" s="52">
        <v>1600</v>
      </c>
      <c r="Y488" s="53">
        <v>2000</v>
      </c>
      <c r="Z488" s="53"/>
      <c r="AA488" s="53">
        <v>1300</v>
      </c>
      <c r="AB488" s="53"/>
      <c r="AC488" s="53"/>
      <c r="AD488" s="248">
        <f t="shared" si="49"/>
        <v>4900</v>
      </c>
      <c r="AE488" s="253">
        <f t="shared" si="50"/>
        <v>0</v>
      </c>
      <c r="AF488" s="340"/>
      <c r="AG488" s="284"/>
      <c r="AH488" s="277"/>
    </row>
    <row r="489" spans="1:34" ht="20.100000000000001" customHeight="1" x14ac:dyDescent="0.2">
      <c r="A489" s="247">
        <v>45408</v>
      </c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104"/>
      <c r="N489" s="104">
        <v>2100</v>
      </c>
      <c r="O489" s="104"/>
      <c r="P489" s="104">
        <v>2600</v>
      </c>
      <c r="Q489" s="104"/>
      <c r="R489" s="104">
        <v>2600</v>
      </c>
      <c r="S489" s="53"/>
      <c r="T489" s="53"/>
      <c r="U489" s="53"/>
      <c r="V489" s="53"/>
      <c r="W489" s="249">
        <f t="shared" si="48"/>
        <v>7300</v>
      </c>
      <c r="X489" s="52">
        <v>5540</v>
      </c>
      <c r="Y489" s="53">
        <v>1760</v>
      </c>
      <c r="Z489" s="53"/>
      <c r="AA489" s="53"/>
      <c r="AB489" s="53"/>
      <c r="AC489" s="53"/>
      <c r="AD489" s="248">
        <f t="shared" si="49"/>
        <v>7300</v>
      </c>
      <c r="AE489" s="253">
        <f t="shared" si="50"/>
        <v>0</v>
      </c>
      <c r="AF489" s="340"/>
      <c r="AG489" s="284"/>
      <c r="AH489" s="277"/>
    </row>
    <row r="490" spans="1:34" ht="20.100000000000001" customHeight="1" x14ac:dyDescent="0.2">
      <c r="A490" s="247">
        <v>45409</v>
      </c>
      <c r="B490" s="53"/>
      <c r="C490" s="282"/>
      <c r="D490" s="282"/>
      <c r="E490" s="282">
        <v>2831</v>
      </c>
      <c r="F490" s="104">
        <v>1000</v>
      </c>
      <c r="G490" s="53"/>
      <c r="H490" s="53"/>
      <c r="I490" s="53"/>
      <c r="J490" s="53"/>
      <c r="K490" s="53"/>
      <c r="L490" s="282"/>
      <c r="M490" s="282">
        <v>1938</v>
      </c>
      <c r="N490" s="53"/>
      <c r="O490" s="104"/>
      <c r="P490" s="104">
        <v>2600</v>
      </c>
      <c r="Q490" s="104"/>
      <c r="R490" s="104">
        <v>3000</v>
      </c>
      <c r="S490" s="104"/>
      <c r="T490" s="104"/>
      <c r="U490" s="104">
        <v>3600</v>
      </c>
      <c r="V490" s="53"/>
      <c r="W490" s="249">
        <f>SUM(B490:V490)</f>
        <v>14969</v>
      </c>
      <c r="X490" s="52">
        <v>6400</v>
      </c>
      <c r="Y490" s="53">
        <v>3800</v>
      </c>
      <c r="Z490" s="53"/>
      <c r="AA490" s="53">
        <v>4769</v>
      </c>
      <c r="AB490" s="53"/>
      <c r="AC490" s="53"/>
      <c r="AD490" s="248">
        <f t="shared" si="49"/>
        <v>14969</v>
      </c>
      <c r="AE490" s="253">
        <f t="shared" si="50"/>
        <v>0</v>
      </c>
      <c r="AF490" s="340"/>
      <c r="AG490" s="284"/>
      <c r="AH490" s="277"/>
    </row>
    <row r="491" spans="1:34" ht="20.100000000000001" customHeight="1" x14ac:dyDescent="0.2">
      <c r="A491" s="247">
        <v>45410</v>
      </c>
      <c r="B491" s="53"/>
      <c r="C491" s="104"/>
      <c r="D491" s="104">
        <v>1800</v>
      </c>
      <c r="E491" s="104"/>
      <c r="F491" s="104"/>
      <c r="G491" s="104">
        <v>3000</v>
      </c>
      <c r="H491" s="53"/>
      <c r="I491" s="53"/>
      <c r="J491" s="53"/>
      <c r="K491" s="282"/>
      <c r="L491" s="282">
        <v>1938</v>
      </c>
      <c r="M491" s="104"/>
      <c r="N491" s="104"/>
      <c r="O491" s="104"/>
      <c r="P491" s="104"/>
      <c r="Q491" s="104"/>
      <c r="R491" s="104">
        <v>8750</v>
      </c>
      <c r="S491" s="53"/>
      <c r="T491" s="53"/>
      <c r="U491" s="53"/>
      <c r="V491" s="53"/>
      <c r="W491" s="249">
        <f t="shared" si="48"/>
        <v>15488</v>
      </c>
      <c r="X491" s="52">
        <v>11750</v>
      </c>
      <c r="Y491" s="53">
        <v>1800</v>
      </c>
      <c r="Z491" s="53"/>
      <c r="AA491" s="53">
        <v>1938</v>
      </c>
      <c r="AB491" s="53"/>
      <c r="AC491" s="53"/>
      <c r="AD491" s="248">
        <f t="shared" si="49"/>
        <v>15488</v>
      </c>
      <c r="AE491" s="253">
        <f t="shared" si="50"/>
        <v>0</v>
      </c>
      <c r="AF491" s="340"/>
      <c r="AG491" s="279"/>
      <c r="AH491" s="257"/>
    </row>
    <row r="492" spans="1:34" ht="20.100000000000001" customHeight="1" x14ac:dyDescent="0.2">
      <c r="A492" s="247">
        <v>45411</v>
      </c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104"/>
      <c r="M492" s="104">
        <v>1600</v>
      </c>
      <c r="N492" s="53"/>
      <c r="O492" s="104"/>
      <c r="P492" s="104">
        <v>2600</v>
      </c>
      <c r="Q492" s="104"/>
      <c r="R492" s="104">
        <v>2600</v>
      </c>
      <c r="S492" s="53"/>
      <c r="T492" s="53"/>
      <c r="U492" s="53"/>
      <c r="V492" s="53"/>
      <c r="W492" s="249">
        <f t="shared" si="48"/>
        <v>6800</v>
      </c>
      <c r="X492" s="52">
        <v>5100</v>
      </c>
      <c r="Y492" s="53">
        <v>1700</v>
      </c>
      <c r="Z492" s="53"/>
      <c r="AA492" s="53"/>
      <c r="AB492" s="53"/>
      <c r="AC492" s="53"/>
      <c r="AD492" s="248">
        <f t="shared" si="49"/>
        <v>6800</v>
      </c>
      <c r="AE492" s="253">
        <f t="shared" si="50"/>
        <v>0</v>
      </c>
      <c r="AF492" s="340"/>
      <c r="AG492" s="258"/>
      <c r="AH492" s="257"/>
    </row>
    <row r="493" spans="1:34" ht="20.100000000000001" customHeight="1" x14ac:dyDescent="0.2">
      <c r="A493" s="247">
        <v>45412</v>
      </c>
      <c r="B493" s="53"/>
      <c r="C493" s="53"/>
      <c r="D493" s="53"/>
      <c r="E493" s="53"/>
      <c r="F493" s="53"/>
      <c r="G493" s="53"/>
      <c r="H493" s="53"/>
      <c r="I493" s="53"/>
      <c r="J493" s="53"/>
      <c r="K493" s="104"/>
      <c r="L493" s="104"/>
      <c r="M493" s="104">
        <v>2400</v>
      </c>
      <c r="N493" s="53"/>
      <c r="O493" s="104"/>
      <c r="P493" s="104">
        <v>2600</v>
      </c>
      <c r="Q493" s="104"/>
      <c r="R493" s="104">
        <v>2600</v>
      </c>
      <c r="S493" s="53"/>
      <c r="T493" s="53"/>
      <c r="U493" s="53"/>
      <c r="V493" s="53"/>
      <c r="W493" s="249">
        <f>SUM(B493:V493)</f>
        <v>7600</v>
      </c>
      <c r="X493" s="52">
        <v>5900</v>
      </c>
      <c r="Y493" s="53">
        <v>1700</v>
      </c>
      <c r="Z493" s="53"/>
      <c r="AA493" s="53"/>
      <c r="AB493" s="53"/>
      <c r="AC493" s="53"/>
      <c r="AD493" s="248">
        <f t="shared" si="49"/>
        <v>7600</v>
      </c>
      <c r="AE493" s="253">
        <f t="shared" si="50"/>
        <v>0</v>
      </c>
      <c r="AF493" s="341"/>
      <c r="AG493" s="258"/>
      <c r="AH493" s="257"/>
    </row>
    <row r="494" spans="1:34" ht="20.100000000000001" customHeight="1" x14ac:dyDescent="0.2">
      <c r="A494" s="247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249"/>
      <c r="X494" s="52"/>
      <c r="Y494" s="53"/>
      <c r="Z494" s="53"/>
      <c r="AA494" s="53"/>
      <c r="AB494" s="53"/>
      <c r="AC494" s="53"/>
      <c r="AD494" s="248"/>
      <c r="AE494" s="253"/>
      <c r="AF494" s="258"/>
      <c r="AG494" s="258"/>
      <c r="AH494" s="257"/>
    </row>
    <row r="495" spans="1:34" ht="20.100000000000001" customHeight="1" x14ac:dyDescent="0.2">
      <c r="A495" s="176"/>
      <c r="B495" s="207"/>
      <c r="C495" s="207"/>
      <c r="D495" s="207"/>
      <c r="E495" s="207"/>
      <c r="F495" s="207"/>
      <c r="G495" s="207"/>
      <c r="H495" s="207"/>
      <c r="I495" s="207"/>
      <c r="J495" s="207"/>
      <c r="K495" s="207"/>
      <c r="L495" s="207"/>
      <c r="M495" s="207"/>
      <c r="N495" s="207"/>
      <c r="O495" s="209"/>
      <c r="P495" s="207"/>
      <c r="Q495" s="207"/>
      <c r="R495" s="207"/>
      <c r="S495" s="207"/>
      <c r="T495" s="207"/>
      <c r="U495" s="207"/>
      <c r="V495" s="207"/>
      <c r="W495" s="208">
        <f>SUM(W464:W494)</f>
        <v>238640</v>
      </c>
      <c r="X495" s="209">
        <f>SUM(X464:X494)</f>
        <v>139740</v>
      </c>
      <c r="Y495" s="209">
        <f>SUM(Y464:Y494)</f>
        <v>65110</v>
      </c>
      <c r="Z495" s="209">
        <f>SUM(Z464:Z494)</f>
        <v>13000</v>
      </c>
      <c r="AA495" s="209">
        <f>SUM(AA464:AA494)</f>
        <v>31990</v>
      </c>
      <c r="AB495" s="207"/>
      <c r="AC495" s="207"/>
      <c r="AD495" s="248">
        <f t="shared" si="49"/>
        <v>249840</v>
      </c>
      <c r="AE495" s="254">
        <f>SUM(AE464:AE494)</f>
        <v>-11200</v>
      </c>
      <c r="AF495" s="266">
        <f>SUM(AF464:AF494)</f>
        <v>8268</v>
      </c>
      <c r="AG495" s="266">
        <f>SUM(AG464:AG494)</f>
        <v>0</v>
      </c>
      <c r="AH495" s="267">
        <f>SUM(AH464:AH494)</f>
        <v>0</v>
      </c>
    </row>
    <row r="498" spans="1:34" ht="20.100000000000001" customHeight="1" thickBot="1" x14ac:dyDescent="0.25"/>
    <row r="499" spans="1:34" ht="20.100000000000001" customHeight="1" x14ac:dyDescent="0.2">
      <c r="A499" s="333" t="s">
        <v>387</v>
      </c>
      <c r="B499" s="334"/>
      <c r="C499" s="334"/>
      <c r="D499" s="334"/>
      <c r="E499" s="334"/>
      <c r="F499" s="334"/>
      <c r="G499" s="334"/>
      <c r="H499" s="334"/>
      <c r="I499" s="334"/>
      <c r="J499" s="334"/>
      <c r="K499" s="334"/>
      <c r="L499" s="334"/>
      <c r="M499" s="334"/>
      <c r="N499" s="334"/>
      <c r="O499" s="334"/>
      <c r="P499" s="334"/>
      <c r="Q499" s="334"/>
      <c r="R499" s="334"/>
      <c r="S499" s="334"/>
      <c r="T499" s="334"/>
      <c r="U499" s="334"/>
      <c r="V499" s="334"/>
      <c r="W499" s="334"/>
      <c r="X499" s="334"/>
      <c r="Y499" s="334"/>
      <c r="Z499" s="334"/>
      <c r="AA499" s="334"/>
      <c r="AB499" s="334"/>
      <c r="AC499" s="334"/>
      <c r="AD499" s="334"/>
      <c r="AE499" s="334"/>
      <c r="AF499" s="334"/>
      <c r="AG499" s="334"/>
      <c r="AH499" s="335"/>
    </row>
    <row r="500" spans="1:34" ht="27" customHeight="1" thickBot="1" x14ac:dyDescent="0.25">
      <c r="A500" s="336"/>
      <c r="B500" s="337"/>
      <c r="C500" s="337"/>
      <c r="D500" s="337"/>
      <c r="E500" s="337"/>
      <c r="F500" s="337"/>
      <c r="G500" s="337"/>
      <c r="H500" s="337"/>
      <c r="I500" s="337"/>
      <c r="J500" s="337"/>
      <c r="K500" s="337"/>
      <c r="L500" s="337"/>
      <c r="M500" s="337"/>
      <c r="N500" s="337"/>
      <c r="O500" s="337"/>
      <c r="P500" s="337"/>
      <c r="Q500" s="337"/>
      <c r="R500" s="337"/>
      <c r="S500" s="337"/>
      <c r="T500" s="337"/>
      <c r="U500" s="337"/>
      <c r="V500" s="337"/>
      <c r="W500" s="337"/>
      <c r="X500" s="337"/>
      <c r="Y500" s="337"/>
      <c r="Z500" s="337"/>
      <c r="AA500" s="337"/>
      <c r="AB500" s="337"/>
      <c r="AC500" s="337"/>
      <c r="AD500" s="337"/>
      <c r="AE500" s="337"/>
      <c r="AF500" s="337"/>
      <c r="AG500" s="337"/>
      <c r="AH500" s="338"/>
    </row>
    <row r="501" spans="1:34" ht="20.100000000000001" customHeight="1" x14ac:dyDescent="0.2">
      <c r="A501" s="268" t="s">
        <v>0</v>
      </c>
      <c r="B501" s="269" t="s">
        <v>1</v>
      </c>
      <c r="C501" s="269" t="s">
        <v>2</v>
      </c>
      <c r="D501" s="269" t="s">
        <v>3</v>
      </c>
      <c r="E501" s="269" t="s">
        <v>4</v>
      </c>
      <c r="F501" s="269" t="s">
        <v>5</v>
      </c>
      <c r="G501" s="269" t="s">
        <v>6</v>
      </c>
      <c r="H501" s="269" t="s">
        <v>7</v>
      </c>
      <c r="I501" s="269" t="s">
        <v>8</v>
      </c>
      <c r="J501" s="269" t="s">
        <v>9</v>
      </c>
      <c r="K501" s="269" t="s">
        <v>10</v>
      </c>
      <c r="L501" s="269" t="s">
        <v>11</v>
      </c>
      <c r="M501" s="269" t="s">
        <v>12</v>
      </c>
      <c r="N501" s="269" t="s">
        <v>1</v>
      </c>
      <c r="O501" s="269" t="s">
        <v>2</v>
      </c>
      <c r="P501" s="269" t="s">
        <v>3</v>
      </c>
      <c r="Q501" s="269" t="s">
        <v>4</v>
      </c>
      <c r="R501" s="269" t="s">
        <v>5</v>
      </c>
      <c r="S501" s="269" t="s">
        <v>6</v>
      </c>
      <c r="T501" s="269" t="s">
        <v>7</v>
      </c>
      <c r="U501" s="269" t="s">
        <v>8</v>
      </c>
      <c r="V501" s="269" t="s">
        <v>13</v>
      </c>
      <c r="W501" s="269" t="s">
        <v>45</v>
      </c>
      <c r="X501" s="269" t="s">
        <v>15</v>
      </c>
      <c r="Y501" s="269" t="s">
        <v>88</v>
      </c>
      <c r="Z501" s="269" t="s">
        <v>89</v>
      </c>
      <c r="AA501" s="269" t="s">
        <v>18</v>
      </c>
      <c r="AB501" s="269" t="s">
        <v>47</v>
      </c>
      <c r="AC501" s="269" t="s">
        <v>19</v>
      </c>
      <c r="AD501" s="269" t="s">
        <v>14</v>
      </c>
      <c r="AE501" s="270" t="s">
        <v>20</v>
      </c>
      <c r="AF501" s="278" t="s">
        <v>75</v>
      </c>
      <c r="AG501" s="278" t="s">
        <v>76</v>
      </c>
      <c r="AH501" s="272" t="s">
        <v>77</v>
      </c>
    </row>
    <row r="502" spans="1:34" ht="20.100000000000001" customHeight="1" x14ac:dyDescent="0.2">
      <c r="A502" s="247">
        <v>45413</v>
      </c>
      <c r="B502" s="70"/>
      <c r="C502" s="285"/>
      <c r="D502" s="285">
        <v>1474</v>
      </c>
      <c r="E502" s="262"/>
      <c r="F502" s="262">
        <v>1600</v>
      </c>
      <c r="G502" s="285"/>
      <c r="H502" s="285">
        <v>1398</v>
      </c>
      <c r="I502" s="262">
        <v>600</v>
      </c>
      <c r="J502" s="248"/>
      <c r="K502" s="285"/>
      <c r="L502" s="285">
        <v>2250</v>
      </c>
      <c r="M502" s="248"/>
      <c r="N502" s="248"/>
      <c r="O502" s="262"/>
      <c r="P502" s="262">
        <v>2500</v>
      </c>
      <c r="Q502" s="262"/>
      <c r="R502" s="262">
        <v>2600</v>
      </c>
      <c r="S502" s="248"/>
      <c r="T502" s="249"/>
      <c r="U502" s="248"/>
      <c r="V502" s="248"/>
      <c r="W502" s="249">
        <f>SUM(B502:V502)</f>
        <v>12422</v>
      </c>
      <c r="X502" s="249">
        <v>4240</v>
      </c>
      <c r="Y502" s="248">
        <v>3060</v>
      </c>
      <c r="Z502" s="248"/>
      <c r="AA502" s="248">
        <v>5122</v>
      </c>
      <c r="AB502" s="248"/>
      <c r="AC502" s="248"/>
      <c r="AD502" s="248">
        <f>SUM(X502:AC502)</f>
        <v>12422</v>
      </c>
      <c r="AE502" s="253">
        <f>W502-AD502+Z502</f>
        <v>0</v>
      </c>
      <c r="AF502" s="257">
        <v>620</v>
      </c>
      <c r="AG502" s="257">
        <v>280</v>
      </c>
      <c r="AH502" s="277"/>
    </row>
    <row r="503" spans="1:34" ht="20.100000000000001" customHeight="1" x14ac:dyDescent="0.2">
      <c r="A503" s="247">
        <v>45414</v>
      </c>
      <c r="B503" s="53"/>
      <c r="C503" s="53"/>
      <c r="D503" s="53"/>
      <c r="E503" s="53"/>
      <c r="F503" s="53"/>
      <c r="G503" s="53"/>
      <c r="H503" s="53"/>
      <c r="I503" s="53"/>
      <c r="J503" s="53"/>
      <c r="K503" s="104"/>
      <c r="L503" s="104">
        <v>2100</v>
      </c>
      <c r="M503" s="53"/>
      <c r="N503" s="53"/>
      <c r="O503" s="53"/>
      <c r="P503" s="53"/>
      <c r="Q503" s="104"/>
      <c r="R503" s="104">
        <v>2600</v>
      </c>
      <c r="S503" s="53"/>
      <c r="T503" s="53"/>
      <c r="U503" s="53"/>
      <c r="V503" s="53"/>
      <c r="W503" s="249">
        <f t="shared" ref="W503:W530" si="51">SUM(B503:V503)</f>
        <v>4700</v>
      </c>
      <c r="X503" s="52">
        <v>2330</v>
      </c>
      <c r="Y503" s="53">
        <v>2370</v>
      </c>
      <c r="Z503" s="53"/>
      <c r="AA503" s="53"/>
      <c r="AB503" s="53"/>
      <c r="AC503" s="53"/>
      <c r="AD503" s="248">
        <f t="shared" ref="AD503:AD533" si="52">SUM(X503:AC503)</f>
        <v>4700</v>
      </c>
      <c r="AE503" s="253">
        <f t="shared" ref="AE503:AE532" si="53">W503-AD503+Z503</f>
        <v>0</v>
      </c>
      <c r="AF503" s="284"/>
      <c r="AG503" s="284"/>
      <c r="AH503" s="277"/>
    </row>
    <row r="504" spans="1:34" ht="20.100000000000001" customHeight="1" x14ac:dyDescent="0.2">
      <c r="A504" s="247">
        <v>45415</v>
      </c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70"/>
      <c r="M504" s="53"/>
      <c r="N504" s="53"/>
      <c r="O504" s="287"/>
      <c r="P504" s="104">
        <v>2600</v>
      </c>
      <c r="Q504" s="104"/>
      <c r="R504" s="104">
        <v>2600</v>
      </c>
      <c r="S504" s="53"/>
      <c r="T504" s="53"/>
      <c r="U504" s="53"/>
      <c r="V504" s="53"/>
      <c r="W504" s="249">
        <f t="shared" si="51"/>
        <v>5200</v>
      </c>
      <c r="X504" s="52">
        <v>3600</v>
      </c>
      <c r="Y504" s="53">
        <v>1600</v>
      </c>
      <c r="Z504" s="53"/>
      <c r="AA504" s="53"/>
      <c r="AB504" s="53"/>
      <c r="AC504" s="53"/>
      <c r="AD504" s="248">
        <f t="shared" si="52"/>
        <v>5200</v>
      </c>
      <c r="AE504" s="253">
        <f t="shared" si="53"/>
        <v>0</v>
      </c>
      <c r="AF504" s="284"/>
      <c r="AG504" s="284"/>
      <c r="AH504" s="277"/>
    </row>
    <row r="505" spans="1:34" ht="20.100000000000001" customHeight="1" x14ac:dyDescent="0.2">
      <c r="A505" s="247">
        <v>45416</v>
      </c>
      <c r="B505" s="53"/>
      <c r="C505" s="282"/>
      <c r="D505" s="282">
        <v>1862</v>
      </c>
      <c r="E505" s="282"/>
      <c r="F505" s="282">
        <v>1960</v>
      </c>
      <c r="G505" s="282"/>
      <c r="H505" s="282">
        <v>1862</v>
      </c>
      <c r="I505" s="104"/>
      <c r="J505" s="104">
        <v>2000</v>
      </c>
      <c r="K505" s="53"/>
      <c r="L505" s="104"/>
      <c r="M505" s="104"/>
      <c r="N505" s="104">
        <v>3400</v>
      </c>
      <c r="O505" s="104"/>
      <c r="P505" s="104">
        <v>3000</v>
      </c>
      <c r="Q505" s="282"/>
      <c r="R505" s="282">
        <v>2754</v>
      </c>
      <c r="S505" s="104"/>
      <c r="T505" s="104"/>
      <c r="U505" s="104">
        <v>1800</v>
      </c>
      <c r="V505" s="53"/>
      <c r="W505" s="249">
        <f t="shared" si="51"/>
        <v>18638</v>
      </c>
      <c r="X505" s="52">
        <v>6200</v>
      </c>
      <c r="Y505" s="53">
        <v>4000</v>
      </c>
      <c r="Z505" s="53"/>
      <c r="AA505" s="53">
        <v>8438</v>
      </c>
      <c r="AB505" s="53"/>
      <c r="AC505" s="53"/>
      <c r="AD505" s="248">
        <f t="shared" si="52"/>
        <v>18638</v>
      </c>
      <c r="AE505" s="253">
        <f t="shared" si="53"/>
        <v>0</v>
      </c>
      <c r="AF505" s="286"/>
      <c r="AG505" s="284"/>
      <c r="AH505" s="277"/>
    </row>
    <row r="506" spans="1:34" ht="20.100000000000001" customHeight="1" x14ac:dyDescent="0.2">
      <c r="A506" s="247">
        <v>45417</v>
      </c>
      <c r="B506" s="53"/>
      <c r="C506" s="104"/>
      <c r="D506" s="104">
        <v>2000</v>
      </c>
      <c r="E506" s="104"/>
      <c r="F506" s="104"/>
      <c r="G506" s="104">
        <v>3000</v>
      </c>
      <c r="H506" s="53"/>
      <c r="I506" s="104"/>
      <c r="J506" s="104">
        <v>2000</v>
      </c>
      <c r="K506" s="104"/>
      <c r="L506" s="104"/>
      <c r="M506" s="104">
        <v>3000</v>
      </c>
      <c r="N506" s="53"/>
      <c r="O506" s="166"/>
      <c r="P506" s="104">
        <v>2600</v>
      </c>
      <c r="Q506" s="104"/>
      <c r="R506" s="104">
        <v>3000</v>
      </c>
      <c r="S506" s="53"/>
      <c r="T506" s="53"/>
      <c r="U506" s="53"/>
      <c r="V506" s="61"/>
      <c r="W506" s="249">
        <f t="shared" si="51"/>
        <v>15600</v>
      </c>
      <c r="X506" s="52">
        <v>10100</v>
      </c>
      <c r="Y506" s="53">
        <v>5500</v>
      </c>
      <c r="Z506" s="53"/>
      <c r="AA506" s="53"/>
      <c r="AB506" s="53"/>
      <c r="AC506" s="53"/>
      <c r="AD506" s="248">
        <f t="shared" si="52"/>
        <v>15600</v>
      </c>
      <c r="AE506" s="253">
        <f t="shared" si="53"/>
        <v>0</v>
      </c>
      <c r="AF506" s="284"/>
      <c r="AG506" s="284"/>
      <c r="AH506" s="277"/>
    </row>
    <row r="507" spans="1:34" ht="20.100000000000001" customHeight="1" x14ac:dyDescent="0.2">
      <c r="A507" s="247">
        <v>45418</v>
      </c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282"/>
      <c r="R507" s="282">
        <v>2572</v>
      </c>
      <c r="S507" s="53"/>
      <c r="T507" s="53"/>
      <c r="U507" s="53"/>
      <c r="V507" s="161"/>
      <c r="W507" s="249">
        <f t="shared" si="51"/>
        <v>2572</v>
      </c>
      <c r="X507" s="52"/>
      <c r="Y507" s="53"/>
      <c r="Z507" s="53"/>
      <c r="AA507" s="53">
        <v>2572</v>
      </c>
      <c r="AB507" s="53"/>
      <c r="AC507" s="53"/>
      <c r="AD507" s="248">
        <f t="shared" si="52"/>
        <v>2572</v>
      </c>
      <c r="AE507" s="253">
        <f t="shared" si="53"/>
        <v>0</v>
      </c>
      <c r="AF507" s="339"/>
      <c r="AG507" s="284"/>
      <c r="AH507" s="277"/>
    </row>
    <row r="508" spans="1:34" ht="20.100000000000001" customHeight="1" x14ac:dyDescent="0.2">
      <c r="A508" s="247">
        <v>45419</v>
      </c>
      <c r="B508" s="53"/>
      <c r="C508" s="53"/>
      <c r="D508" s="104"/>
      <c r="E508" s="104"/>
      <c r="F508" s="104"/>
      <c r="G508" s="104">
        <v>3200</v>
      </c>
      <c r="H508" s="53"/>
      <c r="I508" s="53"/>
      <c r="J508" s="53"/>
      <c r="K508" s="53"/>
      <c r="L508" s="53"/>
      <c r="M508" s="104"/>
      <c r="N508" s="104">
        <v>2100</v>
      </c>
      <c r="O508" s="104"/>
      <c r="P508" s="104">
        <v>2600</v>
      </c>
      <c r="Q508" s="104"/>
      <c r="R508" s="104">
        <v>2600</v>
      </c>
      <c r="S508" s="53"/>
      <c r="T508" s="161"/>
      <c r="U508" s="53"/>
      <c r="V508" s="61"/>
      <c r="W508" s="249">
        <f>SUM(B508:V508)</f>
        <v>10500</v>
      </c>
      <c r="X508" s="52">
        <v>4200</v>
      </c>
      <c r="Y508" s="53">
        <v>6300</v>
      </c>
      <c r="Z508" s="53"/>
      <c r="AA508" s="53"/>
      <c r="AB508" s="53"/>
      <c r="AC508" s="53"/>
      <c r="AD508" s="248">
        <f>SUM(X508:AC508)</f>
        <v>10500</v>
      </c>
      <c r="AE508" s="253">
        <f t="shared" si="53"/>
        <v>0</v>
      </c>
      <c r="AF508" s="340"/>
      <c r="AG508" s="284"/>
      <c r="AH508" s="277"/>
    </row>
    <row r="509" spans="1:34" ht="20.100000000000001" customHeight="1" x14ac:dyDescent="0.2">
      <c r="A509" s="247">
        <v>45420</v>
      </c>
      <c r="B509" s="53"/>
      <c r="C509" s="53"/>
      <c r="D509" s="104"/>
      <c r="E509" s="104">
        <v>1600</v>
      </c>
      <c r="F509" s="53"/>
      <c r="G509" s="53"/>
      <c r="H509" s="53"/>
      <c r="I509" s="53"/>
      <c r="J509" s="53"/>
      <c r="K509" s="53"/>
      <c r="L509" s="53"/>
      <c r="M509" s="53"/>
      <c r="N509" s="53"/>
      <c r="O509" s="104"/>
      <c r="P509" s="104">
        <v>2500</v>
      </c>
      <c r="Q509" s="104"/>
      <c r="R509" s="104">
        <v>2600</v>
      </c>
      <c r="S509" s="53"/>
      <c r="T509" s="53"/>
      <c r="U509" s="53"/>
      <c r="V509" s="61"/>
      <c r="W509" s="249">
        <f t="shared" ref="W509:W533" si="54">SUM(B509:V509)</f>
        <v>6700</v>
      </c>
      <c r="X509" s="52">
        <v>5000</v>
      </c>
      <c r="Y509" s="53">
        <v>1700</v>
      </c>
      <c r="Z509" s="53"/>
      <c r="AA509" s="53"/>
      <c r="AB509" s="53"/>
      <c r="AC509" s="53"/>
      <c r="AD509" s="248">
        <f t="shared" ref="AD509:AD533" si="55">SUM(X509:AC509)</f>
        <v>6700</v>
      </c>
      <c r="AE509" s="253">
        <f t="shared" si="53"/>
        <v>0</v>
      </c>
      <c r="AF509" s="340"/>
      <c r="AG509" s="284"/>
      <c r="AH509" s="277"/>
    </row>
    <row r="510" spans="1:34" ht="20.100000000000001" customHeight="1" x14ac:dyDescent="0.2">
      <c r="A510" s="247">
        <v>45421</v>
      </c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104"/>
      <c r="M510" s="104"/>
      <c r="N510" s="104">
        <v>2000</v>
      </c>
      <c r="O510" s="53"/>
      <c r="P510" s="53"/>
      <c r="Q510" s="53"/>
      <c r="R510" s="53"/>
      <c r="S510" s="53"/>
      <c r="T510" s="53"/>
      <c r="U510" s="53"/>
      <c r="V510" s="53"/>
      <c r="W510" s="249">
        <f t="shared" si="54"/>
        <v>2000</v>
      </c>
      <c r="X510" s="52">
        <v>2000</v>
      </c>
      <c r="Y510" s="53"/>
      <c r="Z510" s="53"/>
      <c r="AA510" s="53"/>
      <c r="AB510" s="53"/>
      <c r="AC510" s="53"/>
      <c r="AD510" s="248">
        <f t="shared" si="55"/>
        <v>2000</v>
      </c>
      <c r="AE510" s="253">
        <f t="shared" si="53"/>
        <v>0</v>
      </c>
      <c r="AF510" s="340"/>
      <c r="AG510" s="284"/>
      <c r="AH510" s="277"/>
    </row>
    <row r="511" spans="1:34" ht="20.100000000000001" customHeight="1" x14ac:dyDescent="0.2">
      <c r="A511" s="247">
        <v>45422</v>
      </c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104"/>
      <c r="P511" s="104">
        <v>2500</v>
      </c>
      <c r="Q511" s="104"/>
      <c r="R511" s="104">
        <v>2600</v>
      </c>
      <c r="S511" s="53"/>
      <c r="T511" s="53"/>
      <c r="U511" s="53"/>
      <c r="V511" s="53"/>
      <c r="W511" s="249">
        <f t="shared" si="54"/>
        <v>5100</v>
      </c>
      <c r="X511" s="52">
        <v>700</v>
      </c>
      <c r="Y511" s="53">
        <v>4400</v>
      </c>
      <c r="Z511" s="53"/>
      <c r="AA511" s="53"/>
      <c r="AB511" s="53"/>
      <c r="AC511" s="53"/>
      <c r="AD511" s="248">
        <f t="shared" si="55"/>
        <v>5100</v>
      </c>
      <c r="AE511" s="253">
        <f t="shared" si="53"/>
        <v>0</v>
      </c>
      <c r="AF511" s="340"/>
      <c r="AG511" s="284"/>
      <c r="AH511" s="277"/>
    </row>
    <row r="512" spans="1:34" ht="20.100000000000001" customHeight="1" x14ac:dyDescent="0.2">
      <c r="A512" s="247">
        <v>45423</v>
      </c>
      <c r="B512" s="53"/>
      <c r="C512" s="282"/>
      <c r="D512" s="282"/>
      <c r="E512" s="282"/>
      <c r="F512" s="282">
        <v>3724</v>
      </c>
      <c r="G512" s="53"/>
      <c r="H512" s="53"/>
      <c r="I512" s="53"/>
      <c r="J512" s="53"/>
      <c r="K512" s="53"/>
      <c r="L512" s="282"/>
      <c r="M512" s="282"/>
      <c r="N512" s="282">
        <v>3490</v>
      </c>
      <c r="O512" s="104"/>
      <c r="P512" s="104">
        <v>3000</v>
      </c>
      <c r="Q512" s="53"/>
      <c r="R512" s="53"/>
      <c r="S512" s="53"/>
      <c r="T512" s="104"/>
      <c r="U512" s="104">
        <v>1800</v>
      </c>
      <c r="V512" s="53"/>
      <c r="W512" s="249">
        <f t="shared" si="54"/>
        <v>12014</v>
      </c>
      <c r="X512" s="52">
        <v>3000</v>
      </c>
      <c r="Y512" s="53">
        <v>1800</v>
      </c>
      <c r="Z512" s="53"/>
      <c r="AA512" s="53">
        <v>7214</v>
      </c>
      <c r="AB512" s="53"/>
      <c r="AC512" s="53"/>
      <c r="AD512" s="248">
        <f t="shared" si="55"/>
        <v>12014</v>
      </c>
      <c r="AE512" s="253">
        <f t="shared" si="53"/>
        <v>0</v>
      </c>
      <c r="AF512" s="340"/>
      <c r="AG512" s="283"/>
      <c r="AH512" s="277"/>
    </row>
    <row r="513" spans="1:34" ht="20.100000000000001" customHeight="1" x14ac:dyDescent="0.2">
      <c r="A513" s="247">
        <v>45424</v>
      </c>
      <c r="B513" s="104"/>
      <c r="C513" s="104"/>
      <c r="D513" s="104">
        <v>3000</v>
      </c>
      <c r="E513" s="104"/>
      <c r="F513" s="104">
        <v>1800</v>
      </c>
      <c r="G513" s="104"/>
      <c r="H513" s="104">
        <v>1900</v>
      </c>
      <c r="I513" s="104"/>
      <c r="J513" s="104"/>
      <c r="K513" s="104">
        <v>2800</v>
      </c>
      <c r="L513" s="104"/>
      <c r="M513" s="104">
        <v>2000</v>
      </c>
      <c r="N513" s="104"/>
      <c r="O513" s="104"/>
      <c r="P513" s="104">
        <v>4500</v>
      </c>
      <c r="Q513" s="53"/>
      <c r="R513" s="53"/>
      <c r="S513" s="53"/>
      <c r="T513" s="53"/>
      <c r="U513" s="53"/>
      <c r="V513" s="53"/>
      <c r="W513" s="249">
        <f t="shared" si="54"/>
        <v>16000</v>
      </c>
      <c r="X513" s="52">
        <v>2600</v>
      </c>
      <c r="Y513" s="53">
        <v>13400</v>
      </c>
      <c r="Z513" s="53"/>
      <c r="AA513" s="53"/>
      <c r="AB513" s="53"/>
      <c r="AC513" s="53"/>
      <c r="AD513" s="248">
        <f t="shared" si="55"/>
        <v>16000</v>
      </c>
      <c r="AE513" s="253">
        <f t="shared" si="53"/>
        <v>0</v>
      </c>
      <c r="AF513" s="340"/>
      <c r="AG513" s="284"/>
      <c r="AH513" s="277"/>
    </row>
    <row r="514" spans="1:34" ht="20.100000000000001" customHeight="1" x14ac:dyDescent="0.2">
      <c r="A514" s="247">
        <v>45425</v>
      </c>
      <c r="B514" s="53"/>
      <c r="C514" s="53"/>
      <c r="D514" s="104"/>
      <c r="E514" s="104">
        <v>1000</v>
      </c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70"/>
      <c r="Q514" s="53"/>
      <c r="R514" s="53"/>
      <c r="S514" s="53"/>
      <c r="T514" s="53"/>
      <c r="U514" s="53"/>
      <c r="V514" s="53"/>
      <c r="W514" s="249">
        <f t="shared" si="54"/>
        <v>1000</v>
      </c>
      <c r="X514" s="52"/>
      <c r="Y514" s="53">
        <v>1000</v>
      </c>
      <c r="Z514" s="53"/>
      <c r="AA514" s="53"/>
      <c r="AB514" s="53"/>
      <c r="AC514" s="53"/>
      <c r="AD514" s="248">
        <f t="shared" si="55"/>
        <v>1000</v>
      </c>
      <c r="AE514" s="253">
        <f t="shared" si="53"/>
        <v>0</v>
      </c>
      <c r="AF514" s="340"/>
      <c r="AG514" s="284"/>
      <c r="AH514" s="277"/>
    </row>
    <row r="515" spans="1:34" ht="20.100000000000001" customHeight="1" x14ac:dyDescent="0.2">
      <c r="A515" s="247">
        <v>45426</v>
      </c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104"/>
      <c r="M515" s="104">
        <v>1400</v>
      </c>
      <c r="N515" s="53"/>
      <c r="O515" s="53"/>
      <c r="P515" s="53"/>
      <c r="Q515" s="104"/>
      <c r="R515" s="104">
        <v>2600</v>
      </c>
      <c r="S515" s="53"/>
      <c r="T515" s="53"/>
      <c r="U515" s="53"/>
      <c r="V515" s="53"/>
      <c r="W515" s="249">
        <f t="shared" si="54"/>
        <v>4000</v>
      </c>
      <c r="X515" s="52">
        <v>1600</v>
      </c>
      <c r="Y515" s="53">
        <v>2400</v>
      </c>
      <c r="Z515" s="53"/>
      <c r="AA515" s="53"/>
      <c r="AB515" s="53"/>
      <c r="AC515" s="53"/>
      <c r="AD515" s="248">
        <f t="shared" si="55"/>
        <v>4000</v>
      </c>
      <c r="AE515" s="253">
        <f t="shared" si="53"/>
        <v>0</v>
      </c>
      <c r="AF515" s="340"/>
      <c r="AG515" s="284"/>
      <c r="AH515" s="277"/>
    </row>
    <row r="516" spans="1:34" ht="20.100000000000001" customHeight="1" x14ac:dyDescent="0.2">
      <c r="A516" s="247">
        <v>45427</v>
      </c>
      <c r="B516" s="53"/>
      <c r="C516" s="53"/>
      <c r="D516" s="53"/>
      <c r="E516" s="53"/>
      <c r="F516" s="53"/>
      <c r="G516" s="104"/>
      <c r="H516" s="104"/>
      <c r="I516" s="104">
        <v>2200</v>
      </c>
      <c r="J516" s="53"/>
      <c r="K516" s="53"/>
      <c r="L516" s="104"/>
      <c r="M516" s="104">
        <v>1600</v>
      </c>
      <c r="N516" s="53"/>
      <c r="O516" s="53"/>
      <c r="P516" s="53"/>
      <c r="Q516" s="104"/>
      <c r="R516" s="104">
        <v>2600</v>
      </c>
      <c r="S516" s="53"/>
      <c r="T516" s="53"/>
      <c r="U516" s="53"/>
      <c r="V516" s="53"/>
      <c r="W516" s="249">
        <f t="shared" si="54"/>
        <v>6400</v>
      </c>
      <c r="X516" s="52">
        <v>4900</v>
      </c>
      <c r="Y516" s="53">
        <v>1500</v>
      </c>
      <c r="Z516" s="53"/>
      <c r="AA516" s="53"/>
      <c r="AB516" s="53"/>
      <c r="AC516" s="53"/>
      <c r="AD516" s="248">
        <f t="shared" si="55"/>
        <v>6400</v>
      </c>
      <c r="AE516" s="253">
        <f t="shared" si="53"/>
        <v>0</v>
      </c>
      <c r="AF516" s="340"/>
      <c r="AG516" s="284"/>
      <c r="AH516" s="277"/>
    </row>
    <row r="517" spans="1:34" ht="20.100000000000001" customHeight="1" x14ac:dyDescent="0.2">
      <c r="A517" s="247">
        <v>45428</v>
      </c>
      <c r="B517" s="53"/>
      <c r="C517" s="53"/>
      <c r="D517" s="53"/>
      <c r="E517" s="53"/>
      <c r="F517" s="53"/>
      <c r="G517" s="53"/>
      <c r="H517" s="104"/>
      <c r="I517" s="104"/>
      <c r="J517" s="104">
        <v>2100</v>
      </c>
      <c r="K517" s="53"/>
      <c r="L517" s="53"/>
      <c r="M517" s="53"/>
      <c r="N517" s="53"/>
      <c r="O517" s="104"/>
      <c r="P517" s="104">
        <v>2600</v>
      </c>
      <c r="Q517" s="104"/>
      <c r="R517" s="104">
        <v>2600</v>
      </c>
      <c r="S517" s="53"/>
      <c r="T517" s="53"/>
      <c r="U517" s="53"/>
      <c r="V517" s="53"/>
      <c r="W517" s="249">
        <f t="shared" si="54"/>
        <v>7300</v>
      </c>
      <c r="X517" s="52">
        <v>4200</v>
      </c>
      <c r="Y517" s="53">
        <v>3100</v>
      </c>
      <c r="Z517" s="53"/>
      <c r="AA517" s="53"/>
      <c r="AB517" s="53"/>
      <c r="AC517" s="53"/>
      <c r="AD517" s="248">
        <f t="shared" si="55"/>
        <v>7300</v>
      </c>
      <c r="AE517" s="253">
        <f t="shared" si="53"/>
        <v>0</v>
      </c>
      <c r="AF517" s="340"/>
      <c r="AG517" s="284"/>
      <c r="AH517" s="277"/>
    </row>
    <row r="518" spans="1:34" ht="20.100000000000001" customHeight="1" x14ac:dyDescent="0.2">
      <c r="A518" s="247">
        <v>45429</v>
      </c>
      <c r="B518" s="53"/>
      <c r="C518" s="70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166"/>
      <c r="P518" s="104">
        <v>2600</v>
      </c>
      <c r="Q518" s="104"/>
      <c r="R518" s="104">
        <v>2600</v>
      </c>
      <c r="S518" s="53"/>
      <c r="T518" s="53"/>
      <c r="U518" s="53"/>
      <c r="V518" s="53"/>
      <c r="W518" s="249">
        <f t="shared" si="54"/>
        <v>5200</v>
      </c>
      <c r="X518" s="52">
        <v>1540</v>
      </c>
      <c r="Y518" s="53">
        <v>3660</v>
      </c>
      <c r="Z518" s="53">
        <v>19540</v>
      </c>
      <c r="AA518" s="53"/>
      <c r="AB518" s="53"/>
      <c r="AC518" s="53"/>
      <c r="AD518" s="248">
        <f t="shared" si="55"/>
        <v>24740</v>
      </c>
      <c r="AE518" s="253">
        <f t="shared" si="53"/>
        <v>0</v>
      </c>
      <c r="AF518" s="340"/>
      <c r="AG518" s="284"/>
      <c r="AH518" s="277"/>
    </row>
    <row r="519" spans="1:34" ht="20.100000000000001" customHeight="1" x14ac:dyDescent="0.2">
      <c r="A519" s="247">
        <v>45430</v>
      </c>
      <c r="B519" s="53"/>
      <c r="C519" s="282"/>
      <c r="D519" s="282">
        <v>1862</v>
      </c>
      <c r="E519" s="282"/>
      <c r="F519" s="282">
        <v>1786</v>
      </c>
      <c r="G519" s="53"/>
      <c r="H519" s="53"/>
      <c r="I519" s="53"/>
      <c r="J519" s="53"/>
      <c r="K519" s="104"/>
      <c r="L519" s="104"/>
      <c r="M519" s="104">
        <v>2900</v>
      </c>
      <c r="N519" s="53"/>
      <c r="O519" s="53"/>
      <c r="P519" s="288"/>
      <c r="Q519" s="282"/>
      <c r="R519" s="282">
        <v>4360</v>
      </c>
      <c r="S519" s="104"/>
      <c r="T519" s="104"/>
      <c r="U519" s="104">
        <v>3000</v>
      </c>
      <c r="V519" s="53"/>
      <c r="W519" s="249">
        <f t="shared" si="54"/>
        <v>13908</v>
      </c>
      <c r="X519" s="52">
        <v>5900</v>
      </c>
      <c r="Y519" s="53"/>
      <c r="Z519" s="53"/>
      <c r="AA519" s="53">
        <v>8008</v>
      </c>
      <c r="AB519" s="53"/>
      <c r="AC519" s="53"/>
      <c r="AD519" s="248">
        <f t="shared" si="55"/>
        <v>13908</v>
      </c>
      <c r="AE519" s="253">
        <f t="shared" si="53"/>
        <v>0</v>
      </c>
      <c r="AF519" s="340"/>
      <c r="AG519" s="284"/>
      <c r="AH519" s="277"/>
    </row>
    <row r="520" spans="1:34" ht="20.100000000000001" customHeight="1" x14ac:dyDescent="0.2">
      <c r="A520" s="247">
        <v>45431</v>
      </c>
      <c r="B520" s="53"/>
      <c r="C520" s="104"/>
      <c r="D520" s="104">
        <v>2000</v>
      </c>
      <c r="E520" s="104"/>
      <c r="F520" s="104">
        <v>1800</v>
      </c>
      <c r="G520" s="53"/>
      <c r="H520" s="53"/>
      <c r="I520" s="53"/>
      <c r="J520" s="53"/>
      <c r="K520" s="53"/>
      <c r="L520" s="104"/>
      <c r="M520" s="104"/>
      <c r="N520" s="104"/>
      <c r="O520" s="166"/>
      <c r="P520" s="104"/>
      <c r="Q520" s="104">
        <v>7000</v>
      </c>
      <c r="R520" s="53"/>
      <c r="S520" s="53"/>
      <c r="T520" s="53"/>
      <c r="U520" s="53"/>
      <c r="V520" s="53"/>
      <c r="W520" s="249">
        <f t="shared" si="54"/>
        <v>10800</v>
      </c>
      <c r="X520" s="52">
        <v>1000</v>
      </c>
      <c r="Y520" s="53">
        <v>9800</v>
      </c>
      <c r="Z520" s="53"/>
      <c r="AA520" s="53"/>
      <c r="AB520" s="53"/>
      <c r="AC520" s="53"/>
      <c r="AD520" s="248">
        <f t="shared" si="55"/>
        <v>10800</v>
      </c>
      <c r="AE520" s="253">
        <f t="shared" si="53"/>
        <v>0</v>
      </c>
      <c r="AF520" s="340"/>
      <c r="AG520" s="284"/>
      <c r="AH520" s="277"/>
    </row>
    <row r="521" spans="1:34" ht="20.100000000000001" customHeight="1" x14ac:dyDescent="0.2">
      <c r="A521" s="247">
        <v>45432</v>
      </c>
      <c r="B521" s="53"/>
      <c r="C521" s="282"/>
      <c r="D521" s="282">
        <v>1474</v>
      </c>
      <c r="E521" s="104"/>
      <c r="F521" s="104"/>
      <c r="G521" s="104"/>
      <c r="H521" s="104">
        <v>3000</v>
      </c>
      <c r="I521" s="53"/>
      <c r="J521" s="53"/>
      <c r="K521" s="104"/>
      <c r="L521" s="104"/>
      <c r="M521" s="104">
        <v>2400</v>
      </c>
      <c r="N521" s="53"/>
      <c r="O521" s="104"/>
      <c r="P521" s="104"/>
      <c r="Q521" s="104"/>
      <c r="R521" s="166">
        <v>5200</v>
      </c>
      <c r="S521" s="53"/>
      <c r="T521" s="53"/>
      <c r="U521" s="53"/>
      <c r="V521" s="53"/>
      <c r="W521" s="249">
        <f t="shared" si="54"/>
        <v>12074</v>
      </c>
      <c r="X521" s="52">
        <v>8200</v>
      </c>
      <c r="Y521" s="53">
        <v>2400</v>
      </c>
      <c r="Z521" s="53"/>
      <c r="AA521" s="53">
        <v>1474</v>
      </c>
      <c r="AB521" s="53"/>
      <c r="AC521" s="53"/>
      <c r="AD521" s="248">
        <f t="shared" si="55"/>
        <v>12074</v>
      </c>
      <c r="AE521" s="253">
        <f t="shared" si="53"/>
        <v>0</v>
      </c>
      <c r="AF521" s="340"/>
      <c r="AG521" s="284"/>
      <c r="AH521" s="277"/>
    </row>
    <row r="522" spans="1:34" ht="20.100000000000001" customHeight="1" x14ac:dyDescent="0.2">
      <c r="A522" s="247">
        <v>45433</v>
      </c>
      <c r="B522" s="53"/>
      <c r="C522" s="53"/>
      <c r="D522" s="53"/>
      <c r="E522" s="53"/>
      <c r="F522" s="53"/>
      <c r="G522" s="104"/>
      <c r="H522" s="104"/>
      <c r="I522" s="104">
        <v>2100</v>
      </c>
      <c r="J522" s="53"/>
      <c r="K522" s="53"/>
      <c r="L522" s="53"/>
      <c r="M522" s="53"/>
      <c r="N522" s="53"/>
      <c r="O522" s="53"/>
      <c r="P522" s="104">
        <v>1100</v>
      </c>
      <c r="Q522" s="104"/>
      <c r="R522" s="104">
        <v>2600</v>
      </c>
      <c r="S522" s="53"/>
      <c r="T522" s="53"/>
      <c r="U522" s="53"/>
      <c r="V522" s="53"/>
      <c r="W522" s="249">
        <f t="shared" si="54"/>
        <v>5800</v>
      </c>
      <c r="X522" s="52">
        <v>3350</v>
      </c>
      <c r="Y522" s="53">
        <v>2450</v>
      </c>
      <c r="Z522" s="53"/>
      <c r="AA522" s="53"/>
      <c r="AB522" s="53"/>
      <c r="AC522" s="53"/>
      <c r="AD522" s="248">
        <f t="shared" si="55"/>
        <v>5800</v>
      </c>
      <c r="AE522" s="253">
        <f t="shared" si="53"/>
        <v>0</v>
      </c>
      <c r="AF522" s="340"/>
      <c r="AG522" s="284"/>
      <c r="AH522" s="277"/>
    </row>
    <row r="523" spans="1:34" ht="20.100000000000001" customHeight="1" x14ac:dyDescent="0.2">
      <c r="A523" s="247">
        <v>45434</v>
      </c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282"/>
      <c r="N523" s="282">
        <v>1959</v>
      </c>
      <c r="O523" s="53"/>
      <c r="P523" s="104"/>
      <c r="Q523" s="104"/>
      <c r="R523" s="104">
        <v>3900</v>
      </c>
      <c r="S523" s="53"/>
      <c r="T523" s="53"/>
      <c r="U523" s="53"/>
      <c r="V523" s="53"/>
      <c r="W523" s="249">
        <f t="shared" si="54"/>
        <v>5859</v>
      </c>
      <c r="X523" s="52">
        <v>2400</v>
      </c>
      <c r="Y523" s="53">
        <v>1500</v>
      </c>
      <c r="Z523" s="53">
        <v>13200</v>
      </c>
      <c r="AA523" s="53">
        <v>1959</v>
      </c>
      <c r="AB523" s="53"/>
      <c r="AC523" s="53"/>
      <c r="AD523" s="248">
        <f t="shared" si="55"/>
        <v>19059</v>
      </c>
      <c r="AE523" s="253">
        <f t="shared" si="53"/>
        <v>0</v>
      </c>
      <c r="AF523" s="340"/>
      <c r="AG523" s="284"/>
      <c r="AH523" s="277"/>
    </row>
    <row r="524" spans="1:34" ht="20.100000000000001" customHeight="1" x14ac:dyDescent="0.2">
      <c r="A524" s="247">
        <v>45435</v>
      </c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249">
        <f t="shared" si="54"/>
        <v>0</v>
      </c>
      <c r="X524" s="52"/>
      <c r="Y524" s="53"/>
      <c r="Z524" s="53"/>
      <c r="AA524" s="53"/>
      <c r="AB524" s="53"/>
      <c r="AC524" s="53"/>
      <c r="AD524" s="248">
        <f t="shared" si="55"/>
        <v>0</v>
      </c>
      <c r="AE524" s="253">
        <f t="shared" si="53"/>
        <v>0</v>
      </c>
      <c r="AF524" s="340"/>
      <c r="AG524" s="284"/>
      <c r="AH524" s="277"/>
    </row>
    <row r="525" spans="1:34" ht="20.100000000000001" customHeight="1" x14ac:dyDescent="0.2">
      <c r="A525" s="247">
        <v>45436</v>
      </c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249">
        <f t="shared" si="54"/>
        <v>0</v>
      </c>
      <c r="X525" s="52"/>
      <c r="Y525" s="53"/>
      <c r="Z525" s="53"/>
      <c r="AA525" s="53"/>
      <c r="AB525" s="53"/>
      <c r="AC525" s="53"/>
      <c r="AD525" s="248">
        <f t="shared" si="55"/>
        <v>0</v>
      </c>
      <c r="AE525" s="253">
        <f t="shared" si="53"/>
        <v>0</v>
      </c>
      <c r="AF525" s="340"/>
      <c r="AG525" s="284"/>
      <c r="AH525" s="277"/>
    </row>
    <row r="526" spans="1:34" ht="20.100000000000001" customHeight="1" x14ac:dyDescent="0.2">
      <c r="A526" s="247">
        <v>45437</v>
      </c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249">
        <f t="shared" si="54"/>
        <v>0</v>
      </c>
      <c r="X526" s="52"/>
      <c r="Y526" s="53"/>
      <c r="Z526" s="53"/>
      <c r="AA526" s="53"/>
      <c r="AB526" s="53"/>
      <c r="AC526" s="53"/>
      <c r="AD526" s="248">
        <f t="shared" si="55"/>
        <v>0</v>
      </c>
      <c r="AE526" s="253">
        <f t="shared" si="53"/>
        <v>0</v>
      </c>
      <c r="AF526" s="340"/>
      <c r="AG526" s="284"/>
      <c r="AH526" s="277"/>
    </row>
    <row r="527" spans="1:34" ht="20.100000000000001" customHeight="1" x14ac:dyDescent="0.2">
      <c r="A527" s="247">
        <v>45438</v>
      </c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249">
        <f t="shared" si="54"/>
        <v>0</v>
      </c>
      <c r="X527" s="52"/>
      <c r="Y527" s="53"/>
      <c r="Z527" s="53"/>
      <c r="AA527" s="53"/>
      <c r="AB527" s="53"/>
      <c r="AC527" s="53"/>
      <c r="AD527" s="248">
        <f t="shared" si="55"/>
        <v>0</v>
      </c>
      <c r="AE527" s="253">
        <f t="shared" si="53"/>
        <v>0</v>
      </c>
      <c r="AF527" s="340"/>
      <c r="AG527" s="284"/>
      <c r="AH527" s="277"/>
    </row>
    <row r="528" spans="1:34" ht="20.100000000000001" customHeight="1" x14ac:dyDescent="0.2">
      <c r="A528" s="247">
        <v>45439</v>
      </c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249">
        <f>SUM(B528:V528)</f>
        <v>0</v>
      </c>
      <c r="X528" s="52"/>
      <c r="Y528" s="53"/>
      <c r="Z528" s="53"/>
      <c r="AA528" s="53"/>
      <c r="AB528" s="53"/>
      <c r="AC528" s="53"/>
      <c r="AD528" s="248">
        <f t="shared" si="55"/>
        <v>0</v>
      </c>
      <c r="AE528" s="253">
        <f t="shared" si="53"/>
        <v>0</v>
      </c>
      <c r="AF528" s="340"/>
      <c r="AG528" s="284"/>
      <c r="AH528" s="277"/>
    </row>
    <row r="529" spans="1:34" ht="20.100000000000001" customHeight="1" x14ac:dyDescent="0.2">
      <c r="A529" s="247">
        <v>45440</v>
      </c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249">
        <f t="shared" ref="W529:W533" si="56">SUM(B529:V529)</f>
        <v>0</v>
      </c>
      <c r="X529" s="52"/>
      <c r="Y529" s="53"/>
      <c r="Z529" s="53"/>
      <c r="AA529" s="53"/>
      <c r="AB529" s="53"/>
      <c r="AC529" s="53"/>
      <c r="AD529" s="248">
        <f t="shared" si="55"/>
        <v>0</v>
      </c>
      <c r="AE529" s="253">
        <f t="shared" si="53"/>
        <v>0</v>
      </c>
      <c r="AF529" s="340"/>
      <c r="AG529" s="279"/>
      <c r="AH529" s="257"/>
    </row>
    <row r="530" spans="1:34" ht="20.100000000000001" customHeight="1" x14ac:dyDescent="0.2">
      <c r="A530" s="247">
        <v>45441</v>
      </c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249">
        <f t="shared" si="56"/>
        <v>0</v>
      </c>
      <c r="X530" s="52"/>
      <c r="Y530" s="53"/>
      <c r="Z530" s="53"/>
      <c r="AA530" s="53"/>
      <c r="AB530" s="53"/>
      <c r="AC530" s="53"/>
      <c r="AD530" s="248">
        <f t="shared" si="55"/>
        <v>0</v>
      </c>
      <c r="AE530" s="253">
        <f t="shared" si="53"/>
        <v>0</v>
      </c>
      <c r="AF530" s="340"/>
      <c r="AG530" s="258"/>
      <c r="AH530" s="257"/>
    </row>
    <row r="531" spans="1:34" ht="20.100000000000001" customHeight="1" x14ac:dyDescent="0.2">
      <c r="A531" s="247">
        <v>45442</v>
      </c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249">
        <f>SUM(B531:V531)</f>
        <v>0</v>
      </c>
      <c r="X531" s="52"/>
      <c r="Y531" s="53"/>
      <c r="Z531" s="53"/>
      <c r="AA531" s="53"/>
      <c r="AB531" s="53"/>
      <c r="AC531" s="53"/>
      <c r="AD531" s="248">
        <f t="shared" si="55"/>
        <v>0</v>
      </c>
      <c r="AE531" s="253">
        <f t="shared" si="53"/>
        <v>0</v>
      </c>
      <c r="AF531" s="341"/>
      <c r="AG531" s="258"/>
      <c r="AH531" s="257"/>
    </row>
    <row r="532" spans="1:34" ht="20.100000000000001" customHeight="1" x14ac:dyDescent="0.2">
      <c r="A532" s="247">
        <v>45443</v>
      </c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249"/>
      <c r="X532" s="52"/>
      <c r="Y532" s="53"/>
      <c r="Z532" s="53"/>
      <c r="AA532" s="53"/>
      <c r="AB532" s="53"/>
      <c r="AC532" s="53"/>
      <c r="AD532" s="248"/>
      <c r="AE532" s="253">
        <f t="shared" si="53"/>
        <v>0</v>
      </c>
      <c r="AF532" s="258"/>
      <c r="AG532" s="258"/>
      <c r="AH532" s="257"/>
    </row>
    <row r="533" spans="1:34" ht="20.100000000000001" customHeight="1" x14ac:dyDescent="0.2">
      <c r="A533" s="176"/>
      <c r="B533" s="207"/>
      <c r="C533" s="207"/>
      <c r="D533" s="207"/>
      <c r="E533" s="207"/>
      <c r="F533" s="207"/>
      <c r="G533" s="207"/>
      <c r="H533" s="207"/>
      <c r="I533" s="207"/>
      <c r="J533" s="207"/>
      <c r="K533" s="207"/>
      <c r="L533" s="207"/>
      <c r="M533" s="207"/>
      <c r="N533" s="207"/>
      <c r="O533" s="209"/>
      <c r="P533" s="207"/>
      <c r="Q533" s="207"/>
      <c r="R533" s="207"/>
      <c r="S533" s="207"/>
      <c r="T533" s="207"/>
      <c r="U533" s="207"/>
      <c r="V533" s="207"/>
      <c r="W533" s="208">
        <f>SUM(W502:W532)</f>
        <v>183787</v>
      </c>
      <c r="X533" s="209">
        <f>SUM(X502:X532)</f>
        <v>77060</v>
      </c>
      <c r="Y533" s="209">
        <f>SUM(Y502:Y532)</f>
        <v>71940</v>
      </c>
      <c r="Z533" s="209">
        <f>SUM(Z502:Z532)</f>
        <v>32740</v>
      </c>
      <c r="AA533" s="209">
        <f>SUM(AA502:AA532)</f>
        <v>34787</v>
      </c>
      <c r="AB533" s="207"/>
      <c r="AC533" s="207"/>
      <c r="AD533" s="248">
        <f t="shared" ref="AD533" si="57">SUM(X533:AC533)</f>
        <v>216527</v>
      </c>
      <c r="AE533" s="254">
        <f>SUM(AE502:AE532)</f>
        <v>0</v>
      </c>
      <c r="AF533" s="266">
        <f>SUM(AF502:AF532)</f>
        <v>620</v>
      </c>
      <c r="AG533" s="266">
        <f>SUM(AG502:AG532)</f>
        <v>280</v>
      </c>
      <c r="AH533" s="267">
        <f>SUM(AH502:AH532)</f>
        <v>0</v>
      </c>
    </row>
  </sheetData>
  <mergeCells count="30">
    <mergeCell ref="A499:AH500"/>
    <mergeCell ref="AF507:AF531"/>
    <mergeCell ref="AF469:AF493"/>
    <mergeCell ref="A461:AH462"/>
    <mergeCell ref="AF449:AF452"/>
    <mergeCell ref="AF444:AF448"/>
    <mergeCell ref="AG444:AG448"/>
    <mergeCell ref="AF426:AF436"/>
    <mergeCell ref="AG426:AG436"/>
    <mergeCell ref="AF437:AF443"/>
    <mergeCell ref="AG437:AG443"/>
    <mergeCell ref="AG353:AG354"/>
    <mergeCell ref="A309:AE310"/>
    <mergeCell ref="A271:AE272"/>
    <mergeCell ref="A423:AH424"/>
    <mergeCell ref="A233:AE233"/>
    <mergeCell ref="A270:XFD270"/>
    <mergeCell ref="A387:AH388"/>
    <mergeCell ref="A350:AH351"/>
    <mergeCell ref="A117:AE117"/>
    <mergeCell ref="A75:AE75"/>
    <mergeCell ref="Q35:R35"/>
    <mergeCell ref="A195:AE195"/>
    <mergeCell ref="B2:M2"/>
    <mergeCell ref="N2:V2"/>
    <mergeCell ref="W38:W39"/>
    <mergeCell ref="A38:R38"/>
    <mergeCell ref="B39:M39"/>
    <mergeCell ref="N39:V39"/>
    <mergeCell ref="A158:AE158"/>
  </mergeCells>
  <phoneticPr fontId="18" alignment="center"/>
  <hyperlinks>
    <hyperlink ref="AE252" r:id="rId1" display="TRACKER.txt" xr:uid="{00000000-0004-0000-0000-000000000000}"/>
  </hyperlinks>
  <pageMargins left="0" right="0" top="0" bottom="0" header="0.31496062992125984" footer="0.31496062992125984"/>
  <pageSetup scale="40" fitToHeight="0" orientation="landscape"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1:L28"/>
  <sheetViews>
    <sheetView workbookViewId="0">
      <pane xSplit="2" ySplit="3" topLeftCell="C4" activePane="bottomRight" state="frozen"/>
      <selection pane="bottomLeft" activeCell="A4" sqref="A4"/>
      <selection pane="topRight" activeCell="C1" sqref="C1"/>
      <selection pane="bottomRight" activeCell="C1" sqref="C1"/>
    </sheetView>
  </sheetViews>
  <sheetFormatPr defaultRowHeight="15" x14ac:dyDescent="0.2"/>
  <cols>
    <col min="2" max="2" width="10.22265625" bestFit="1" customWidth="1"/>
    <col min="3" max="3" width="23" bestFit="1" customWidth="1"/>
    <col min="5" max="5" width="10.22265625" bestFit="1" customWidth="1"/>
    <col min="6" max="6" width="9.14453125" bestFit="1" customWidth="1"/>
    <col min="7" max="7" width="10.22265625" bestFit="1" customWidth="1"/>
    <col min="9" max="9" width="10.22265625" bestFit="1" customWidth="1"/>
    <col min="11" max="11" width="10.22265625" bestFit="1" customWidth="1"/>
  </cols>
  <sheetData>
    <row r="1" spans="2:12" ht="15.75" thickBot="1" x14ac:dyDescent="0.25"/>
    <row r="2" spans="2:12" ht="21.75" thickBot="1" x14ac:dyDescent="0.35">
      <c r="B2" s="369" t="s">
        <v>321</v>
      </c>
      <c r="C2" s="370"/>
      <c r="D2" s="370"/>
      <c r="E2" s="370"/>
      <c r="F2" s="370"/>
      <c r="G2" s="370"/>
      <c r="H2" s="370"/>
      <c r="I2" s="370"/>
      <c r="J2" s="370"/>
      <c r="K2" s="370"/>
      <c r="L2" s="371"/>
    </row>
    <row r="3" spans="2:12" s="4" customFormat="1" ht="15.75" thickBot="1" x14ac:dyDescent="0.25">
      <c r="B3" s="377" t="s">
        <v>322</v>
      </c>
      <c r="C3" s="379"/>
      <c r="D3" s="378"/>
      <c r="E3" s="375" t="s">
        <v>323</v>
      </c>
      <c r="F3" s="376"/>
      <c r="G3" s="377" t="s">
        <v>28</v>
      </c>
      <c r="H3" s="378"/>
      <c r="I3" s="375" t="s">
        <v>324</v>
      </c>
      <c r="J3" s="376"/>
      <c r="K3" s="377" t="s">
        <v>325</v>
      </c>
      <c r="L3" s="378"/>
    </row>
    <row r="4" spans="2:12" s="5" customFormat="1" x14ac:dyDescent="0.2">
      <c r="B4" s="12" t="s">
        <v>0</v>
      </c>
      <c r="C4" s="13" t="s">
        <v>326</v>
      </c>
      <c r="D4" s="13" t="s">
        <v>119</v>
      </c>
      <c r="E4" s="13" t="s">
        <v>0</v>
      </c>
      <c r="F4" s="13" t="s">
        <v>119</v>
      </c>
      <c r="G4" s="13" t="s">
        <v>0</v>
      </c>
      <c r="H4" s="13" t="s">
        <v>119</v>
      </c>
      <c r="I4" s="13" t="s">
        <v>0</v>
      </c>
      <c r="J4" s="13" t="s">
        <v>119</v>
      </c>
      <c r="K4" s="13" t="s">
        <v>0</v>
      </c>
      <c r="L4" s="14" t="s">
        <v>119</v>
      </c>
    </row>
    <row r="5" spans="2:12" x14ac:dyDescent="0.2">
      <c r="B5" s="6">
        <v>44841</v>
      </c>
      <c r="C5" s="1" t="s">
        <v>327</v>
      </c>
      <c r="D5" s="1">
        <v>2200</v>
      </c>
      <c r="E5" s="2">
        <v>44838</v>
      </c>
      <c r="F5" s="1">
        <v>50000</v>
      </c>
      <c r="G5" s="2">
        <v>44841</v>
      </c>
      <c r="H5" s="1">
        <v>10000</v>
      </c>
      <c r="I5" s="2">
        <v>44842</v>
      </c>
      <c r="J5" s="1">
        <v>25000</v>
      </c>
      <c r="K5" s="2">
        <v>44842</v>
      </c>
      <c r="L5" s="7">
        <v>300000</v>
      </c>
    </row>
    <row r="6" spans="2:12" x14ac:dyDescent="0.2">
      <c r="B6" s="8"/>
      <c r="C6" s="1" t="s">
        <v>328</v>
      </c>
      <c r="D6" s="1">
        <v>2500</v>
      </c>
      <c r="E6" s="2">
        <v>44840</v>
      </c>
      <c r="F6" s="1">
        <v>25000</v>
      </c>
      <c r="G6" s="2">
        <v>44844</v>
      </c>
      <c r="H6" s="1">
        <v>10000</v>
      </c>
      <c r="I6" s="2">
        <v>44852</v>
      </c>
      <c r="J6" s="1">
        <v>25000</v>
      </c>
      <c r="K6" s="2">
        <v>44844</v>
      </c>
      <c r="L6" s="7">
        <v>75000</v>
      </c>
    </row>
    <row r="7" spans="2:12" x14ac:dyDescent="0.2">
      <c r="B7" s="6">
        <v>44848</v>
      </c>
      <c r="C7" s="1" t="s">
        <v>329</v>
      </c>
      <c r="D7" s="1">
        <v>5000</v>
      </c>
      <c r="E7" s="1"/>
      <c r="F7" s="1">
        <v>25000</v>
      </c>
      <c r="G7" s="2">
        <v>44855</v>
      </c>
      <c r="H7" s="1">
        <v>25000</v>
      </c>
      <c r="I7" s="2">
        <v>44844</v>
      </c>
      <c r="J7" s="1">
        <v>50000</v>
      </c>
      <c r="K7" s="2">
        <v>44848</v>
      </c>
      <c r="L7" s="7">
        <v>18084</v>
      </c>
    </row>
    <row r="8" spans="2:12" x14ac:dyDescent="0.2">
      <c r="B8" s="6">
        <v>44849</v>
      </c>
      <c r="C8" s="1" t="s">
        <v>329</v>
      </c>
      <c r="D8" s="1">
        <v>2000</v>
      </c>
      <c r="E8" s="2">
        <v>44844</v>
      </c>
      <c r="F8" s="1">
        <v>25000</v>
      </c>
      <c r="G8" s="2">
        <v>44857</v>
      </c>
      <c r="H8" s="1">
        <v>25000</v>
      </c>
      <c r="I8" s="2">
        <v>44847</v>
      </c>
      <c r="J8" s="1">
        <v>25000</v>
      </c>
      <c r="K8" s="2">
        <v>44849</v>
      </c>
      <c r="L8" s="7">
        <v>11574</v>
      </c>
    </row>
    <row r="9" spans="2:12" x14ac:dyDescent="0.2">
      <c r="B9" s="6"/>
      <c r="C9" s="1" t="s">
        <v>330</v>
      </c>
      <c r="D9" s="1">
        <v>66089</v>
      </c>
      <c r="E9" s="2">
        <v>44846</v>
      </c>
      <c r="F9" s="1">
        <v>25000</v>
      </c>
      <c r="G9" s="2">
        <v>44858</v>
      </c>
      <c r="H9" s="1">
        <v>20000</v>
      </c>
      <c r="I9" s="2">
        <v>44853</v>
      </c>
      <c r="J9" s="1">
        <v>25000</v>
      </c>
      <c r="K9" s="1"/>
      <c r="L9" s="7"/>
    </row>
    <row r="10" spans="2:12" x14ac:dyDescent="0.2">
      <c r="B10" s="6">
        <v>44852</v>
      </c>
      <c r="C10" s="1" t="s">
        <v>329</v>
      </c>
      <c r="D10" s="1">
        <v>9500</v>
      </c>
      <c r="E10" s="2">
        <v>44867</v>
      </c>
      <c r="F10" s="1">
        <v>25000</v>
      </c>
      <c r="G10" s="2">
        <v>44865</v>
      </c>
      <c r="H10" s="1">
        <v>10000</v>
      </c>
      <c r="I10" s="2"/>
      <c r="J10" s="1"/>
      <c r="K10" s="1"/>
      <c r="L10" s="7"/>
    </row>
    <row r="11" spans="2:12" x14ac:dyDescent="0.2">
      <c r="B11" s="6">
        <v>44855</v>
      </c>
      <c r="C11" s="1" t="s">
        <v>329</v>
      </c>
      <c r="D11" s="1">
        <v>1700</v>
      </c>
      <c r="E11" s="2">
        <v>44837</v>
      </c>
      <c r="F11" s="1">
        <v>13221</v>
      </c>
      <c r="G11" s="1"/>
      <c r="I11" s="1"/>
      <c r="J11" s="1"/>
      <c r="K11" s="1"/>
      <c r="L11" s="7"/>
    </row>
    <row r="12" spans="2:12" x14ac:dyDescent="0.2">
      <c r="B12" s="6">
        <v>44860</v>
      </c>
      <c r="C12" s="1" t="s">
        <v>331</v>
      </c>
      <c r="D12" s="1">
        <v>2000</v>
      </c>
      <c r="E12" s="2"/>
      <c r="F12" s="1"/>
      <c r="G12" s="1"/>
      <c r="H12" s="1"/>
      <c r="I12" s="1"/>
      <c r="J12" s="1"/>
      <c r="K12" s="1"/>
      <c r="L12" s="7"/>
    </row>
    <row r="13" spans="2:12" x14ac:dyDescent="0.2">
      <c r="B13" s="6">
        <v>44861</v>
      </c>
      <c r="C13" s="1" t="s">
        <v>332</v>
      </c>
      <c r="D13" s="1">
        <v>5000</v>
      </c>
      <c r="E13" s="2"/>
      <c r="F13" s="1"/>
      <c r="G13" s="1"/>
      <c r="H13" s="1"/>
      <c r="I13" s="1"/>
      <c r="J13" s="1"/>
      <c r="K13" s="1"/>
      <c r="L13" s="7"/>
    </row>
    <row r="14" spans="2:12" x14ac:dyDescent="0.2">
      <c r="B14" s="6">
        <v>44861</v>
      </c>
      <c r="C14" s="1" t="s">
        <v>331</v>
      </c>
      <c r="D14" s="1">
        <v>10000</v>
      </c>
      <c r="E14" s="2"/>
      <c r="F14" s="1"/>
      <c r="G14" s="1"/>
      <c r="H14" s="1"/>
      <c r="I14" s="1"/>
      <c r="J14" s="1"/>
      <c r="K14" s="1"/>
      <c r="L14" s="7"/>
    </row>
    <row r="15" spans="2:12" x14ac:dyDescent="0.2">
      <c r="B15" s="6">
        <v>44861</v>
      </c>
      <c r="C15" s="1" t="s">
        <v>333</v>
      </c>
      <c r="D15" s="1">
        <v>25000</v>
      </c>
      <c r="E15" s="2"/>
      <c r="F15" s="1"/>
      <c r="G15" s="1"/>
      <c r="H15" s="1"/>
      <c r="I15" s="1"/>
      <c r="J15" s="1"/>
      <c r="K15" s="1"/>
      <c r="L15" s="7"/>
    </row>
    <row r="16" spans="2:12" x14ac:dyDescent="0.2">
      <c r="B16" s="6">
        <v>44862</v>
      </c>
      <c r="C16" s="1" t="s">
        <v>332</v>
      </c>
      <c r="D16" s="1">
        <v>6500</v>
      </c>
      <c r="E16" s="1"/>
      <c r="F16" s="1"/>
      <c r="G16" s="1"/>
      <c r="H16" s="1"/>
      <c r="I16" s="1"/>
      <c r="J16" s="1"/>
      <c r="K16" s="1"/>
      <c r="L16" s="7"/>
    </row>
    <row r="17" spans="2:12" x14ac:dyDescent="0.2">
      <c r="B17" s="39">
        <v>44863</v>
      </c>
      <c r="C17" s="10" t="s">
        <v>331</v>
      </c>
      <c r="D17" s="10">
        <v>13000</v>
      </c>
      <c r="E17" s="10"/>
      <c r="F17" s="10"/>
      <c r="G17" s="10"/>
      <c r="H17" s="10"/>
      <c r="I17" s="10"/>
      <c r="J17" s="10"/>
      <c r="K17" s="10"/>
      <c r="L17" s="11"/>
    </row>
    <row r="18" spans="2:12" x14ac:dyDescent="0.2">
      <c r="B18" s="39">
        <v>44864</v>
      </c>
      <c r="C18" s="10" t="s">
        <v>331</v>
      </c>
      <c r="D18" s="10">
        <v>12000</v>
      </c>
      <c r="E18" s="10"/>
      <c r="F18" s="10"/>
      <c r="G18" s="10"/>
      <c r="H18" s="10"/>
      <c r="I18" s="10"/>
      <c r="J18" s="10"/>
      <c r="K18" s="10"/>
      <c r="L18" s="11"/>
    </row>
    <row r="19" spans="2:12" x14ac:dyDescent="0.2">
      <c r="B19" s="39">
        <v>44864</v>
      </c>
      <c r="C19" s="10" t="s">
        <v>331</v>
      </c>
      <c r="D19" s="10">
        <v>2500</v>
      </c>
      <c r="E19" s="10"/>
      <c r="F19" s="10"/>
      <c r="G19" s="10"/>
      <c r="H19" s="10"/>
      <c r="I19" s="10"/>
      <c r="J19" s="10"/>
      <c r="K19" s="10"/>
      <c r="L19" s="11"/>
    </row>
    <row r="20" spans="2:12" x14ac:dyDescent="0.2">
      <c r="B20" s="39">
        <v>37559</v>
      </c>
      <c r="C20" s="10" t="s">
        <v>334</v>
      </c>
      <c r="D20" s="10">
        <v>2000</v>
      </c>
      <c r="E20" s="10"/>
      <c r="F20" s="10"/>
      <c r="G20" s="10"/>
      <c r="H20" s="10"/>
      <c r="I20" s="10"/>
      <c r="J20" s="10"/>
      <c r="K20" s="10"/>
      <c r="L20" s="11"/>
    </row>
    <row r="21" spans="2:12" x14ac:dyDescent="0.2">
      <c r="B21" s="39">
        <v>44867</v>
      </c>
      <c r="C21" s="10" t="s">
        <v>335</v>
      </c>
      <c r="D21" s="10">
        <v>14579</v>
      </c>
      <c r="E21" s="10"/>
      <c r="F21" s="10"/>
      <c r="G21" s="10"/>
      <c r="H21" s="10"/>
      <c r="I21" s="10"/>
      <c r="J21" s="10"/>
      <c r="K21" s="10"/>
      <c r="L21" s="11"/>
    </row>
    <row r="22" spans="2:12" x14ac:dyDescent="0.2">
      <c r="B22" s="39">
        <v>44870</v>
      </c>
      <c r="C22" s="10" t="s">
        <v>336</v>
      </c>
      <c r="D22" s="10">
        <v>1950</v>
      </c>
      <c r="E22" s="10"/>
      <c r="F22" s="10"/>
      <c r="G22" s="10"/>
      <c r="H22" s="10"/>
      <c r="I22" s="10"/>
      <c r="J22" s="10"/>
      <c r="K22" s="10"/>
      <c r="L22" s="11"/>
    </row>
    <row r="23" spans="2:12" x14ac:dyDescent="0.2">
      <c r="B23" s="39">
        <v>44871</v>
      </c>
      <c r="C23" s="10" t="s">
        <v>330</v>
      </c>
      <c r="D23" s="10">
        <v>7434</v>
      </c>
      <c r="E23" s="10"/>
      <c r="F23" s="10"/>
      <c r="G23" s="10"/>
      <c r="H23" s="10"/>
      <c r="I23" s="10"/>
      <c r="J23" s="10"/>
      <c r="K23" s="10"/>
      <c r="L23" s="11"/>
    </row>
    <row r="24" spans="2:12" x14ac:dyDescent="0.2">
      <c r="B24" s="39">
        <v>44871</v>
      </c>
      <c r="C24" s="10" t="s">
        <v>337</v>
      </c>
      <c r="D24" s="10">
        <v>6500</v>
      </c>
      <c r="E24" s="10"/>
      <c r="F24" s="10"/>
      <c r="G24" s="10"/>
      <c r="H24" s="10"/>
      <c r="I24" s="10"/>
      <c r="J24" s="10"/>
      <c r="K24" s="10"/>
      <c r="L24" s="11"/>
    </row>
    <row r="25" spans="2:12" x14ac:dyDescent="0.2">
      <c r="B25" s="39"/>
      <c r="C25" s="10" t="s">
        <v>338</v>
      </c>
      <c r="D25" s="10">
        <v>3500</v>
      </c>
      <c r="E25" s="10"/>
      <c r="F25" s="10"/>
      <c r="G25" s="10"/>
      <c r="H25" s="10"/>
      <c r="I25" s="10"/>
      <c r="J25" s="10"/>
      <c r="K25" s="10"/>
      <c r="L25" s="11"/>
    </row>
    <row r="26" spans="2:12" ht="15.75" thickBot="1" x14ac:dyDescent="0.25">
      <c r="B26" s="9"/>
      <c r="C26" s="10" t="s">
        <v>339</v>
      </c>
      <c r="D26" s="10">
        <v>1500</v>
      </c>
      <c r="E26" s="10"/>
      <c r="F26" s="10"/>
      <c r="G26" s="10"/>
      <c r="H26" s="10"/>
      <c r="I26" s="10"/>
      <c r="J26" s="10"/>
      <c r="K26" s="10"/>
      <c r="L26" s="11"/>
    </row>
    <row r="27" spans="2:12" s="3" customFormat="1" ht="15.75" thickBot="1" x14ac:dyDescent="0.25">
      <c r="B27" s="15"/>
      <c r="C27" s="16"/>
      <c r="D27" s="15">
        <f>SUM(D5:D26)</f>
        <v>202452</v>
      </c>
      <c r="E27" s="16"/>
      <c r="F27" s="15">
        <f>SUM(F5:F26)</f>
        <v>188221</v>
      </c>
      <c r="G27" s="16"/>
      <c r="H27" s="15">
        <f>SUM(H5:H26)</f>
        <v>100000</v>
      </c>
      <c r="I27" s="16"/>
      <c r="J27" s="15">
        <f>SUM(J5:J26)</f>
        <v>150000</v>
      </c>
      <c r="K27" s="16"/>
      <c r="L27" s="15">
        <f>SUM(L5:L26)</f>
        <v>404658</v>
      </c>
    </row>
    <row r="28" spans="2:12" ht="19.5" thickBot="1" x14ac:dyDescent="0.3">
      <c r="B28" s="372">
        <f>D27+F27+H27+J27+L27</f>
        <v>1045331</v>
      </c>
      <c r="C28" s="373"/>
      <c r="D28" s="373"/>
      <c r="E28" s="373"/>
      <c r="F28" s="373"/>
      <c r="G28" s="373"/>
      <c r="H28" s="373"/>
      <c r="I28" s="373"/>
      <c r="J28" s="373"/>
      <c r="K28" s="373"/>
      <c r="L28" s="374"/>
    </row>
  </sheetData>
  <mergeCells count="7">
    <mergeCell ref="B2:L2"/>
    <mergeCell ref="B28:L28"/>
    <mergeCell ref="E3:F3"/>
    <mergeCell ref="G3:H3"/>
    <mergeCell ref="B3:D3"/>
    <mergeCell ref="I3:J3"/>
    <mergeCell ref="K3:L3"/>
  </mergeCells>
  <pageMargins left="0.31496062992125984" right="0.70866141732283472" top="0.74803149606299213" bottom="0.74803149606299213" header="0.31496062992125984" footer="0.31496062992125984"/>
  <pageSetup scale="97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1:G25"/>
  <sheetViews>
    <sheetView topLeftCell="A2" workbookViewId="0">
      <selection activeCell="I21" sqref="I21"/>
    </sheetView>
  </sheetViews>
  <sheetFormatPr defaultRowHeight="15" x14ac:dyDescent="0.2"/>
  <cols>
    <col min="3" max="3" width="9.14453125" style="17"/>
    <col min="4" max="4" width="36.859375" customWidth="1"/>
    <col min="6" max="6" width="25.15234375" customWidth="1"/>
  </cols>
  <sheetData>
    <row r="1" spans="3:7" ht="15.75" thickBot="1" x14ac:dyDescent="0.25"/>
    <row r="2" spans="3:7" ht="30" thickBot="1" x14ac:dyDescent="0.4">
      <c r="C2" s="380" t="s">
        <v>340</v>
      </c>
      <c r="D2" s="381"/>
      <c r="E2" s="381"/>
      <c r="F2" s="381"/>
      <c r="G2" s="382"/>
    </row>
    <row r="3" spans="3:7" ht="33.75" customHeight="1" thickBot="1" x14ac:dyDescent="0.25">
      <c r="C3" s="383" t="s">
        <v>341</v>
      </c>
      <c r="D3" s="384"/>
      <c r="E3" s="384"/>
      <c r="F3" s="384"/>
      <c r="G3" s="385"/>
    </row>
    <row r="4" spans="3:7" x14ac:dyDescent="0.2">
      <c r="C4" s="24"/>
      <c r="D4" s="25"/>
      <c r="E4" s="25"/>
      <c r="F4" s="25"/>
      <c r="G4" s="26"/>
    </row>
    <row r="5" spans="3:7" x14ac:dyDescent="0.2">
      <c r="C5" s="19"/>
      <c r="D5" t="s">
        <v>342</v>
      </c>
      <c r="F5" t="s">
        <v>343</v>
      </c>
      <c r="G5" s="20"/>
    </row>
    <row r="6" spans="3:7" x14ac:dyDescent="0.2">
      <c r="C6" s="19"/>
      <c r="D6" t="s">
        <v>344</v>
      </c>
      <c r="G6" s="20"/>
    </row>
    <row r="7" spans="3:7" x14ac:dyDescent="0.2">
      <c r="C7" s="19"/>
      <c r="D7" t="s">
        <v>345</v>
      </c>
      <c r="G7" s="20"/>
    </row>
    <row r="8" spans="3:7" ht="15.75" thickBot="1" x14ac:dyDescent="0.25">
      <c r="C8" s="21"/>
      <c r="D8" s="22" t="s">
        <v>346</v>
      </c>
      <c r="E8" s="22"/>
      <c r="F8" s="22"/>
      <c r="G8" s="23"/>
    </row>
    <row r="9" spans="3:7" ht="15.75" thickBot="1" x14ac:dyDescent="0.25">
      <c r="C9" s="19"/>
      <c r="G9" s="20"/>
    </row>
    <row r="10" spans="3:7" s="18" customFormat="1" x14ac:dyDescent="0.2">
      <c r="C10" s="27" t="s">
        <v>347</v>
      </c>
      <c r="D10" s="28"/>
      <c r="E10" s="28"/>
      <c r="F10" s="28"/>
      <c r="G10" s="29"/>
    </row>
    <row r="11" spans="3:7" x14ac:dyDescent="0.2">
      <c r="C11" s="30"/>
      <c r="D11" s="1"/>
      <c r="E11" s="1"/>
      <c r="F11" s="1"/>
      <c r="G11" s="1"/>
    </row>
    <row r="12" spans="3:7" x14ac:dyDescent="0.2">
      <c r="C12" s="30">
        <v>1</v>
      </c>
      <c r="D12" s="1" t="s">
        <v>348</v>
      </c>
      <c r="E12" s="1"/>
      <c r="F12" s="1"/>
      <c r="G12" s="1"/>
    </row>
    <row r="13" spans="3:7" x14ac:dyDescent="0.2">
      <c r="C13" s="30"/>
      <c r="D13" s="1" t="s">
        <v>349</v>
      </c>
      <c r="E13" s="1" t="s">
        <v>350</v>
      </c>
      <c r="F13" s="1">
        <v>1000</v>
      </c>
      <c r="G13" s="1">
        <v>8000</v>
      </c>
    </row>
    <row r="14" spans="3:7" x14ac:dyDescent="0.2">
      <c r="C14" s="30"/>
      <c r="D14" s="1"/>
      <c r="E14" s="1"/>
      <c r="F14" s="1"/>
      <c r="G14" s="1"/>
    </row>
    <row r="15" spans="3:7" x14ac:dyDescent="0.2">
      <c r="C15" s="30"/>
      <c r="D15" s="1"/>
      <c r="E15" s="1"/>
      <c r="F15" s="1"/>
      <c r="G15" s="1"/>
    </row>
    <row r="16" spans="3:7" ht="15.75" thickBot="1" x14ac:dyDescent="0.25">
      <c r="C16" s="31"/>
      <c r="D16" s="10" t="s">
        <v>351</v>
      </c>
      <c r="E16" s="10"/>
      <c r="F16" s="10"/>
      <c r="G16" s="10">
        <v>-2000</v>
      </c>
    </row>
    <row r="17" spans="3:7" ht="15.75" thickBot="1" x14ac:dyDescent="0.25">
      <c r="C17" s="32"/>
      <c r="D17" s="36" t="s">
        <v>352</v>
      </c>
      <c r="E17" s="34"/>
      <c r="F17" s="33"/>
      <c r="G17" s="35">
        <f>SUM(G13:G16)</f>
        <v>6000</v>
      </c>
    </row>
    <row r="19" spans="3:7" x14ac:dyDescent="0.2">
      <c r="D19" s="37" t="s">
        <v>353</v>
      </c>
    </row>
    <row r="20" spans="3:7" x14ac:dyDescent="0.2">
      <c r="D20" t="s">
        <v>354</v>
      </c>
    </row>
    <row r="22" spans="3:7" ht="18.75" x14ac:dyDescent="0.25">
      <c r="F22" s="38" t="s">
        <v>340</v>
      </c>
    </row>
    <row r="25" spans="3:7" x14ac:dyDescent="0.2">
      <c r="F25" s="4" t="s">
        <v>355</v>
      </c>
    </row>
  </sheetData>
  <mergeCells count="2">
    <mergeCell ref="C2:G2"/>
    <mergeCell ref="C3:G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49"/>
  <sheetViews>
    <sheetView workbookViewId="0">
      <selection activeCell="B49" sqref="B49"/>
    </sheetView>
  </sheetViews>
  <sheetFormatPr defaultRowHeight="15" x14ac:dyDescent="0.2"/>
  <cols>
    <col min="2" max="2" width="30.1328125" customWidth="1"/>
    <col min="4" max="4" width="10.22265625" bestFit="1" customWidth="1"/>
  </cols>
  <sheetData>
    <row r="1" spans="2:6" x14ac:dyDescent="0.2">
      <c r="B1" s="349" t="s">
        <v>356</v>
      </c>
      <c r="C1" s="349"/>
      <c r="D1" s="349"/>
    </row>
    <row r="2" spans="2:6" x14ac:dyDescent="0.2">
      <c r="B2" s="1" t="s">
        <v>326</v>
      </c>
      <c r="C2" s="1" t="s">
        <v>357</v>
      </c>
      <c r="D2" s="1"/>
    </row>
    <row r="3" spans="2:6" x14ac:dyDescent="0.2">
      <c r="B3" s="1" t="s">
        <v>358</v>
      </c>
      <c r="C3" s="1">
        <v>1500</v>
      </c>
      <c r="D3" s="1"/>
    </row>
    <row r="4" spans="2:6" x14ac:dyDescent="0.2">
      <c r="B4" s="1" t="s">
        <v>359</v>
      </c>
      <c r="C4" s="1">
        <v>466</v>
      </c>
      <c r="D4" s="1"/>
    </row>
    <row r="5" spans="2:6" x14ac:dyDescent="0.2">
      <c r="B5" s="1" t="s">
        <v>314</v>
      </c>
      <c r="C5" s="1">
        <v>820</v>
      </c>
      <c r="D5" s="1"/>
      <c r="F5">
        <v>800</v>
      </c>
    </row>
    <row r="6" spans="2:6" x14ac:dyDescent="0.2">
      <c r="B6" s="1" t="s">
        <v>31</v>
      </c>
      <c r="C6" s="1">
        <v>200</v>
      </c>
      <c r="D6" s="1"/>
      <c r="F6">
        <v>24400</v>
      </c>
    </row>
    <row r="7" spans="2:6" x14ac:dyDescent="0.2">
      <c r="B7" s="1" t="s">
        <v>176</v>
      </c>
      <c r="C7" s="1">
        <v>400</v>
      </c>
      <c r="D7" s="1"/>
      <c r="F7">
        <v>5000</v>
      </c>
    </row>
    <row r="8" spans="2:6" x14ac:dyDescent="0.2">
      <c r="B8" s="1" t="s">
        <v>197</v>
      </c>
      <c r="C8" s="1">
        <v>600</v>
      </c>
      <c r="D8" s="1"/>
      <c r="F8">
        <v>480</v>
      </c>
    </row>
    <row r="9" spans="2:6" x14ac:dyDescent="0.2">
      <c r="B9" s="1" t="s">
        <v>360</v>
      </c>
      <c r="C9" s="1">
        <v>3000</v>
      </c>
      <c r="D9" s="2">
        <v>45091</v>
      </c>
      <c r="F9">
        <v>5000</v>
      </c>
    </row>
    <row r="10" spans="2:6" x14ac:dyDescent="0.2">
      <c r="B10" s="1" t="s">
        <v>176</v>
      </c>
      <c r="C10" s="1">
        <v>200</v>
      </c>
      <c r="D10" s="1"/>
      <c r="F10">
        <v>2400</v>
      </c>
    </row>
    <row r="11" spans="2:6" x14ac:dyDescent="0.2">
      <c r="B11" s="1" t="s">
        <v>361</v>
      </c>
      <c r="C11" s="1">
        <v>500</v>
      </c>
      <c r="D11" s="1"/>
      <c r="F11">
        <v>666</v>
      </c>
    </row>
    <row r="12" spans="2:6" x14ac:dyDescent="0.2">
      <c r="B12" s="1" t="s">
        <v>362</v>
      </c>
      <c r="C12" s="1">
        <v>200</v>
      </c>
      <c r="D12" s="1"/>
      <c r="F12">
        <v>455</v>
      </c>
    </row>
    <row r="13" spans="2:6" x14ac:dyDescent="0.2">
      <c r="B13" s="1" t="s">
        <v>363</v>
      </c>
      <c r="C13" s="1">
        <v>300</v>
      </c>
      <c r="D13" s="1"/>
      <c r="F13">
        <v>1121</v>
      </c>
    </row>
    <row r="14" spans="2:6" x14ac:dyDescent="0.2">
      <c r="B14" s="1" t="s">
        <v>224</v>
      </c>
      <c r="C14" s="1">
        <v>150</v>
      </c>
      <c r="D14" s="1"/>
      <c r="F14">
        <v>1290</v>
      </c>
    </row>
    <row r="15" spans="2:6" x14ac:dyDescent="0.2">
      <c r="B15" s="1" t="s">
        <v>364</v>
      </c>
      <c r="C15" s="1">
        <v>1000</v>
      </c>
      <c r="D15" s="1"/>
      <c r="F15">
        <v>2500</v>
      </c>
    </row>
    <row r="16" spans="2:6" x14ac:dyDescent="0.2">
      <c r="B16" s="1" t="s">
        <v>365</v>
      </c>
      <c r="C16" s="1">
        <v>1500</v>
      </c>
      <c r="D16" s="1"/>
      <c r="F16">
        <v>6600</v>
      </c>
    </row>
    <row r="17" spans="2:6" x14ac:dyDescent="0.2">
      <c r="B17" s="1" t="s">
        <v>366</v>
      </c>
      <c r="C17" s="1">
        <v>420</v>
      </c>
      <c r="D17" s="1"/>
      <c r="F17" s="4">
        <f>SUM(F5:F16)</f>
        <v>50712</v>
      </c>
    </row>
    <row r="18" spans="2:6" x14ac:dyDescent="0.2">
      <c r="B18" s="1"/>
      <c r="C18" s="184">
        <f>SUM(C3:C17)</f>
        <v>11256</v>
      </c>
      <c r="D18" s="1"/>
    </row>
    <row r="49" spans="2:2" x14ac:dyDescent="0.2">
      <c r="B49" t="s">
        <v>172</v>
      </c>
    </row>
  </sheetData>
  <mergeCells count="1">
    <mergeCell ref="B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3AE6B-56CB-4978-831B-FF1198BB3436}">
  <dimension ref="A1"/>
  <sheetViews>
    <sheetView zoomScaleNormal="60" zoomScaleSheetLayoutView="100" workbookViewId="0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/>
  </sheetPr>
  <dimension ref="A1:G40"/>
  <sheetViews>
    <sheetView zoomScale="84" workbookViewId="0">
      <selection activeCell="F33" sqref="F33"/>
    </sheetView>
  </sheetViews>
  <sheetFormatPr defaultColWidth="8.609375" defaultRowHeight="15" x14ac:dyDescent="0.2"/>
  <cols>
    <col min="1" max="1" width="13.1796875" style="5" customWidth="1"/>
    <col min="2" max="2" width="14.52734375" style="5" customWidth="1"/>
    <col min="3" max="3" width="13.85546875" style="5" customWidth="1"/>
    <col min="4" max="4" width="13.98828125" style="5" bestFit="1" customWidth="1"/>
    <col min="5" max="5" width="13.31640625" style="5" bestFit="1" customWidth="1"/>
    <col min="6" max="6" width="11.56640625" style="5" bestFit="1" customWidth="1"/>
    <col min="7" max="7" width="13.31640625" style="5" bestFit="1" customWidth="1"/>
    <col min="8" max="16384" width="8.609375" style="5"/>
  </cols>
  <sheetData>
    <row r="1" spans="1:7" x14ac:dyDescent="0.2">
      <c r="A1" s="239" t="s">
        <v>93</v>
      </c>
      <c r="B1" s="239" t="s">
        <v>94</v>
      </c>
      <c r="C1" s="239" t="s">
        <v>95</v>
      </c>
      <c r="D1" s="239" t="s">
        <v>96</v>
      </c>
      <c r="E1" s="239" t="s">
        <v>30</v>
      </c>
      <c r="F1" s="239" t="s">
        <v>28</v>
      </c>
      <c r="G1" s="239" t="s">
        <v>97</v>
      </c>
    </row>
    <row r="2" spans="1:7" x14ac:dyDescent="0.2">
      <c r="A2" s="55" t="s">
        <v>98</v>
      </c>
      <c r="B2" s="240">
        <v>39800</v>
      </c>
      <c r="C2" s="241"/>
      <c r="D2" s="240">
        <f>B2-C2</f>
        <v>39800</v>
      </c>
      <c r="E2" s="55">
        <v>130800</v>
      </c>
      <c r="F2" s="55">
        <v>15000</v>
      </c>
      <c r="G2" s="55">
        <v>100000</v>
      </c>
    </row>
    <row r="3" spans="1:7" x14ac:dyDescent="0.2">
      <c r="A3" s="55" t="s">
        <v>99</v>
      </c>
      <c r="B3" s="240">
        <v>169300</v>
      </c>
      <c r="C3" s="241"/>
      <c r="D3" s="240">
        <f t="shared" ref="D3:D16" si="0">B3-C3</f>
        <v>169300</v>
      </c>
      <c r="E3" s="55">
        <v>100000</v>
      </c>
      <c r="F3" s="55">
        <v>50000</v>
      </c>
      <c r="G3" s="55"/>
    </row>
    <row r="4" spans="1:7" x14ac:dyDescent="0.2">
      <c r="A4" s="55" t="s">
        <v>100</v>
      </c>
      <c r="B4" s="242">
        <v>247500</v>
      </c>
      <c r="C4" s="241">
        <v>581793</v>
      </c>
      <c r="D4" s="240">
        <f t="shared" si="0"/>
        <v>-334293</v>
      </c>
      <c r="E4" s="55"/>
      <c r="F4" s="55"/>
      <c r="G4" s="55"/>
    </row>
    <row r="5" spans="1:7" x14ac:dyDescent="0.2">
      <c r="A5" s="55" t="s">
        <v>101</v>
      </c>
      <c r="B5" s="242">
        <v>288984</v>
      </c>
      <c r="C5" s="241">
        <v>154000</v>
      </c>
      <c r="D5" s="240">
        <f t="shared" si="0"/>
        <v>134984</v>
      </c>
      <c r="E5" s="55"/>
      <c r="F5" s="55"/>
      <c r="G5" s="55"/>
    </row>
    <row r="6" spans="1:7" x14ac:dyDescent="0.2">
      <c r="A6" s="55" t="s">
        <v>102</v>
      </c>
      <c r="B6" s="242">
        <v>266878</v>
      </c>
      <c r="C6" s="241">
        <v>155000</v>
      </c>
      <c r="D6" s="240">
        <f t="shared" si="0"/>
        <v>111878</v>
      </c>
      <c r="E6" s="55"/>
      <c r="F6" s="55"/>
      <c r="G6" s="55"/>
    </row>
    <row r="7" spans="1:7" x14ac:dyDescent="0.2">
      <c r="A7" s="55" t="s">
        <v>103</v>
      </c>
      <c r="B7" s="242">
        <v>273370</v>
      </c>
      <c r="C7" s="241"/>
      <c r="D7" s="240">
        <f t="shared" si="0"/>
        <v>273370</v>
      </c>
      <c r="E7" s="55"/>
      <c r="F7" s="55"/>
      <c r="G7" s="55"/>
    </row>
    <row r="8" spans="1:7" x14ac:dyDescent="0.2">
      <c r="A8" s="55" t="s">
        <v>104</v>
      </c>
      <c r="B8" s="242">
        <v>296800</v>
      </c>
      <c r="C8" s="241"/>
      <c r="D8" s="240">
        <f t="shared" si="0"/>
        <v>296800</v>
      </c>
      <c r="E8" s="55"/>
      <c r="F8" s="55"/>
      <c r="G8" s="55"/>
    </row>
    <row r="9" spans="1:7" x14ac:dyDescent="0.2">
      <c r="A9" s="55" t="s">
        <v>105</v>
      </c>
      <c r="B9" s="242">
        <v>277100</v>
      </c>
      <c r="C9" s="241"/>
      <c r="D9" s="240">
        <f t="shared" si="0"/>
        <v>277100</v>
      </c>
      <c r="E9" s="55"/>
      <c r="F9" s="55"/>
      <c r="G9" s="55"/>
    </row>
    <row r="10" spans="1:7" x14ac:dyDescent="0.2">
      <c r="A10" s="55" t="s">
        <v>106</v>
      </c>
      <c r="B10" s="242">
        <v>174400</v>
      </c>
      <c r="C10" s="241">
        <v>929778</v>
      </c>
      <c r="D10" s="240">
        <f t="shared" si="0"/>
        <v>-755378</v>
      </c>
      <c r="E10" s="55"/>
      <c r="F10" s="55"/>
      <c r="G10" s="55"/>
    </row>
    <row r="11" spans="1:7" x14ac:dyDescent="0.2">
      <c r="A11" s="55" t="s">
        <v>107</v>
      </c>
      <c r="B11" s="242">
        <v>282700</v>
      </c>
      <c r="C11" s="241">
        <v>146140</v>
      </c>
      <c r="D11" s="240">
        <f t="shared" si="0"/>
        <v>136560</v>
      </c>
      <c r="E11" s="55"/>
      <c r="F11" s="55"/>
      <c r="G11" s="55"/>
    </row>
    <row r="12" spans="1:7" x14ac:dyDescent="0.2">
      <c r="A12" s="55" t="s">
        <v>108</v>
      </c>
      <c r="B12" s="238">
        <v>261600</v>
      </c>
      <c r="C12" s="241">
        <v>156966</v>
      </c>
      <c r="D12" s="240">
        <f t="shared" si="0"/>
        <v>104634</v>
      </c>
      <c r="E12" s="55"/>
      <c r="F12" s="55"/>
      <c r="G12" s="55"/>
    </row>
    <row r="13" spans="1:7" x14ac:dyDescent="0.2">
      <c r="A13" s="55" t="s">
        <v>109</v>
      </c>
      <c r="B13" s="241"/>
      <c r="C13" s="241"/>
      <c r="D13" s="240">
        <f t="shared" si="0"/>
        <v>0</v>
      </c>
      <c r="E13" s="55"/>
      <c r="F13" s="55"/>
      <c r="G13" s="55"/>
    </row>
    <row r="14" spans="1:7" x14ac:dyDescent="0.2">
      <c r="A14" s="55" t="s">
        <v>98</v>
      </c>
      <c r="B14" s="241"/>
      <c r="C14" s="241"/>
      <c r="D14" s="240">
        <f t="shared" si="0"/>
        <v>0</v>
      </c>
      <c r="E14" s="55"/>
      <c r="F14" s="55"/>
      <c r="G14" s="55"/>
    </row>
    <row r="15" spans="1:7" x14ac:dyDescent="0.2">
      <c r="A15" s="55" t="s">
        <v>99</v>
      </c>
      <c r="B15" s="241"/>
      <c r="C15" s="241"/>
      <c r="D15" s="240">
        <f t="shared" si="0"/>
        <v>0</v>
      </c>
      <c r="E15" s="55"/>
      <c r="F15" s="55"/>
      <c r="G15" s="55"/>
    </row>
    <row r="16" spans="1:7" x14ac:dyDescent="0.2">
      <c r="A16" s="55" t="s">
        <v>100</v>
      </c>
      <c r="B16" s="241"/>
      <c r="C16" s="241"/>
      <c r="D16" s="240">
        <f t="shared" si="0"/>
        <v>0</v>
      </c>
      <c r="E16" s="55"/>
      <c r="F16" s="55"/>
      <c r="G16" s="55"/>
    </row>
    <row r="17" spans="1:7" x14ac:dyDescent="0.2">
      <c r="A17" s="55"/>
      <c r="B17" s="241"/>
      <c r="C17" s="241"/>
      <c r="D17" s="240">
        <f>B17-C17</f>
        <v>0</v>
      </c>
      <c r="E17" s="55"/>
      <c r="F17" s="55"/>
      <c r="G17" s="55"/>
    </row>
    <row r="18" spans="1:7" x14ac:dyDescent="0.2">
      <c r="A18" s="55"/>
      <c r="B18" s="242">
        <f>SUM(B2:B17)</f>
        <v>2578432</v>
      </c>
      <c r="C18" s="241">
        <f>SUM(C2:C17)</f>
        <v>2123677</v>
      </c>
      <c r="D18" s="240">
        <f>SUM(D2:D17)</f>
        <v>454755</v>
      </c>
      <c r="E18" s="240">
        <f t="shared" ref="E18:G18" si="1">SUM(E2:E17)</f>
        <v>230800</v>
      </c>
      <c r="F18" s="240">
        <f t="shared" si="1"/>
        <v>65000</v>
      </c>
      <c r="G18" s="240">
        <f t="shared" si="1"/>
        <v>100000</v>
      </c>
    </row>
    <row r="19" spans="1:7" x14ac:dyDescent="0.2">
      <c r="A19" s="55"/>
      <c r="B19" s="342">
        <f>B18-C18-E18-F18-G18</f>
        <v>58955</v>
      </c>
      <c r="C19" s="343"/>
      <c r="D19" s="343"/>
      <c r="E19" s="343"/>
      <c r="F19" s="343"/>
      <c r="G19" s="343"/>
    </row>
    <row r="22" spans="1:7" x14ac:dyDescent="0.2">
      <c r="A22" s="239" t="s">
        <v>93</v>
      </c>
      <c r="B22" s="239" t="s">
        <v>94</v>
      </c>
      <c r="C22" s="239" t="s">
        <v>95</v>
      </c>
      <c r="D22" s="239" t="s">
        <v>96</v>
      </c>
      <c r="E22" s="239" t="s">
        <v>30</v>
      </c>
      <c r="F22" s="239" t="s">
        <v>28</v>
      </c>
      <c r="G22" s="239" t="s">
        <v>97</v>
      </c>
    </row>
    <row r="23" spans="1:7" x14ac:dyDescent="0.2">
      <c r="A23" s="55" t="s">
        <v>110</v>
      </c>
      <c r="B23" s="240">
        <v>35765</v>
      </c>
      <c r="C23" s="241">
        <v>1200</v>
      </c>
      <c r="D23" s="240">
        <f>B23-C23</f>
        <v>34565</v>
      </c>
      <c r="E23" s="55"/>
      <c r="F23" s="55"/>
      <c r="G23" s="55"/>
    </row>
    <row r="24" spans="1:7" x14ac:dyDescent="0.2">
      <c r="A24" s="55"/>
      <c r="B24" s="240"/>
      <c r="C24" s="241"/>
      <c r="D24" s="240">
        <f t="shared" ref="D24:D38" si="2">B24-C24</f>
        <v>0</v>
      </c>
      <c r="E24" s="55"/>
      <c r="F24" s="55"/>
      <c r="G24" s="55"/>
    </row>
    <row r="25" spans="1:7" x14ac:dyDescent="0.2">
      <c r="A25" s="55"/>
      <c r="B25" s="242"/>
      <c r="C25" s="241"/>
      <c r="D25" s="240">
        <f t="shared" si="2"/>
        <v>0</v>
      </c>
      <c r="E25" s="55"/>
      <c r="F25" s="55"/>
      <c r="G25" s="55"/>
    </row>
    <row r="26" spans="1:7" x14ac:dyDescent="0.2">
      <c r="A26" s="55"/>
      <c r="B26" s="242"/>
      <c r="C26" s="241"/>
      <c r="D26" s="240">
        <f t="shared" si="2"/>
        <v>0</v>
      </c>
      <c r="E26" s="55"/>
      <c r="F26" s="55"/>
      <c r="G26" s="55"/>
    </row>
    <row r="27" spans="1:7" x14ac:dyDescent="0.2">
      <c r="A27" s="55"/>
      <c r="B27" s="242"/>
      <c r="C27" s="241"/>
      <c r="D27" s="240">
        <f t="shared" si="2"/>
        <v>0</v>
      </c>
      <c r="E27" s="55"/>
      <c r="F27" s="55"/>
      <c r="G27" s="55"/>
    </row>
    <row r="28" spans="1:7" x14ac:dyDescent="0.2">
      <c r="A28" s="55"/>
      <c r="B28" s="242"/>
      <c r="C28" s="241"/>
      <c r="D28" s="240">
        <f t="shared" si="2"/>
        <v>0</v>
      </c>
      <c r="E28" s="55"/>
      <c r="F28" s="55"/>
      <c r="G28" s="55"/>
    </row>
    <row r="29" spans="1:7" x14ac:dyDescent="0.2">
      <c r="A29" s="55"/>
      <c r="B29" s="242"/>
      <c r="C29" s="241"/>
      <c r="D29" s="240">
        <f t="shared" si="2"/>
        <v>0</v>
      </c>
      <c r="E29" s="55"/>
      <c r="F29" s="55"/>
      <c r="G29" s="55"/>
    </row>
    <row r="30" spans="1:7" x14ac:dyDescent="0.2">
      <c r="A30" s="55"/>
      <c r="B30" s="242"/>
      <c r="C30" s="241"/>
      <c r="D30" s="240">
        <f t="shared" si="2"/>
        <v>0</v>
      </c>
      <c r="E30" s="55"/>
      <c r="F30" s="55"/>
      <c r="G30" s="55"/>
    </row>
    <row r="31" spans="1:7" x14ac:dyDescent="0.2">
      <c r="A31" s="55"/>
      <c r="B31" s="242"/>
      <c r="C31" s="241"/>
      <c r="D31" s="240">
        <f t="shared" si="2"/>
        <v>0</v>
      </c>
      <c r="E31" s="55"/>
      <c r="F31" s="55"/>
      <c r="G31" s="55"/>
    </row>
    <row r="32" spans="1:7" x14ac:dyDescent="0.2">
      <c r="A32" s="55"/>
      <c r="B32" s="242"/>
      <c r="C32" s="241"/>
      <c r="D32" s="240">
        <f t="shared" si="2"/>
        <v>0</v>
      </c>
      <c r="E32" s="55"/>
      <c r="F32" s="55"/>
      <c r="G32" s="55"/>
    </row>
    <row r="33" spans="1:7" x14ac:dyDescent="0.2">
      <c r="A33" s="55"/>
      <c r="B33" s="238"/>
      <c r="C33" s="241"/>
      <c r="D33" s="240">
        <f t="shared" si="2"/>
        <v>0</v>
      </c>
      <c r="E33" s="55"/>
      <c r="F33" s="55"/>
      <c r="G33" s="55"/>
    </row>
    <row r="34" spans="1:7" x14ac:dyDescent="0.2">
      <c r="A34" s="55"/>
      <c r="B34" s="241"/>
      <c r="C34" s="241"/>
      <c r="D34" s="240">
        <f t="shared" si="2"/>
        <v>0</v>
      </c>
      <c r="E34" s="55"/>
      <c r="F34" s="55"/>
      <c r="G34" s="55"/>
    </row>
    <row r="35" spans="1:7" x14ac:dyDescent="0.2">
      <c r="A35" s="55"/>
      <c r="B35" s="241"/>
      <c r="C35" s="241"/>
      <c r="D35" s="240">
        <f t="shared" si="2"/>
        <v>0</v>
      </c>
      <c r="E35" s="55"/>
      <c r="F35" s="55"/>
      <c r="G35" s="55"/>
    </row>
    <row r="36" spans="1:7" x14ac:dyDescent="0.2">
      <c r="A36" s="55"/>
      <c r="B36" s="241"/>
      <c r="C36" s="241"/>
      <c r="D36" s="240">
        <f t="shared" si="2"/>
        <v>0</v>
      </c>
      <c r="E36" s="55"/>
      <c r="F36" s="55"/>
      <c r="G36" s="55"/>
    </row>
    <row r="37" spans="1:7" x14ac:dyDescent="0.2">
      <c r="A37" s="55"/>
      <c r="B37" s="241"/>
      <c r="C37" s="241"/>
      <c r="D37" s="240">
        <f t="shared" si="2"/>
        <v>0</v>
      </c>
      <c r="E37" s="55"/>
      <c r="F37" s="55"/>
      <c r="G37" s="55"/>
    </row>
    <row r="38" spans="1:7" x14ac:dyDescent="0.2">
      <c r="A38" s="55"/>
      <c r="B38" s="241"/>
      <c r="C38" s="241"/>
      <c r="D38" s="240">
        <f t="shared" si="2"/>
        <v>0</v>
      </c>
      <c r="E38" s="55"/>
      <c r="F38" s="55"/>
      <c r="G38" s="55"/>
    </row>
    <row r="39" spans="1:7" x14ac:dyDescent="0.2">
      <c r="A39" s="55"/>
      <c r="B39" s="242">
        <f>SUM(B23:B38)</f>
        <v>35765</v>
      </c>
      <c r="C39" s="241">
        <f>SUM(C23:C38)</f>
        <v>1200</v>
      </c>
      <c r="D39" s="240">
        <f>SUM(D23:D38)</f>
        <v>34565</v>
      </c>
      <c r="E39" s="240"/>
      <c r="F39" s="240"/>
      <c r="G39" s="240"/>
    </row>
    <row r="40" spans="1:7" x14ac:dyDescent="0.2">
      <c r="A40" s="55"/>
      <c r="B40" s="342">
        <f>B39-C39-E39-F39-G39</f>
        <v>34565</v>
      </c>
      <c r="C40" s="343"/>
      <c r="D40" s="343"/>
      <c r="E40" s="343"/>
      <c r="F40" s="343"/>
      <c r="G40" s="343"/>
    </row>
  </sheetData>
  <mergeCells count="2">
    <mergeCell ref="B19:G19"/>
    <mergeCell ref="B40:G4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5654B-C25C-49C5-8E04-310FCA2732A4}">
  <dimension ref="B3:G27"/>
  <sheetViews>
    <sheetView workbookViewId="0"/>
  </sheetViews>
  <sheetFormatPr defaultRowHeight="15" x14ac:dyDescent="0.2"/>
  <sheetData>
    <row r="3" spans="2:7" x14ac:dyDescent="0.2">
      <c r="B3" t="s">
        <v>130</v>
      </c>
      <c r="C3">
        <v>57000</v>
      </c>
      <c r="D3" t="s">
        <v>286</v>
      </c>
      <c r="F3" t="s">
        <v>371</v>
      </c>
      <c r="G3">
        <v>1560</v>
      </c>
    </row>
    <row r="4" spans="2:7" x14ac:dyDescent="0.2">
      <c r="B4" t="s">
        <v>367</v>
      </c>
      <c r="C4">
        <v>76000</v>
      </c>
      <c r="G4">
        <v>750</v>
      </c>
    </row>
    <row r="5" spans="2:7" x14ac:dyDescent="0.2">
      <c r="B5" t="s">
        <v>368</v>
      </c>
      <c r="C5">
        <v>27000</v>
      </c>
      <c r="F5" t="s">
        <v>372</v>
      </c>
      <c r="G5">
        <v>1575</v>
      </c>
    </row>
    <row r="6" spans="2:7" x14ac:dyDescent="0.2">
      <c r="B6" t="s">
        <v>369</v>
      </c>
      <c r="C6">
        <v>7700</v>
      </c>
      <c r="F6" t="s">
        <v>373</v>
      </c>
      <c r="G6">
        <v>6000</v>
      </c>
    </row>
    <row r="7" spans="2:7" x14ac:dyDescent="0.2">
      <c r="B7" t="s">
        <v>370</v>
      </c>
      <c r="C7">
        <v>175000</v>
      </c>
      <c r="F7" t="s">
        <v>374</v>
      </c>
      <c r="G7">
        <v>80</v>
      </c>
    </row>
    <row r="8" spans="2:7" x14ac:dyDescent="0.2">
      <c r="C8">
        <f>SUM(C3:C7)</f>
        <v>342700</v>
      </c>
      <c r="F8" t="s">
        <v>375</v>
      </c>
      <c r="G8">
        <v>1500</v>
      </c>
    </row>
    <row r="9" spans="2:7" x14ac:dyDescent="0.2">
      <c r="F9" t="s">
        <v>376</v>
      </c>
      <c r="G9">
        <v>2000</v>
      </c>
    </row>
    <row r="10" spans="2:7" x14ac:dyDescent="0.2">
      <c r="F10" t="s">
        <v>377</v>
      </c>
      <c r="G10">
        <v>12000</v>
      </c>
    </row>
    <row r="11" spans="2:7" x14ac:dyDescent="0.2">
      <c r="F11" t="s">
        <v>378</v>
      </c>
      <c r="G11">
        <v>4500</v>
      </c>
    </row>
    <row r="12" spans="2:7" x14ac:dyDescent="0.2">
      <c r="F12" t="s">
        <v>130</v>
      </c>
      <c r="G12">
        <v>800</v>
      </c>
    </row>
    <row r="13" spans="2:7" x14ac:dyDescent="0.2">
      <c r="F13" t="s">
        <v>379</v>
      </c>
      <c r="G13">
        <v>1500</v>
      </c>
    </row>
    <row r="14" spans="2:7" x14ac:dyDescent="0.2">
      <c r="G14">
        <v>180</v>
      </c>
    </row>
    <row r="15" spans="2:7" x14ac:dyDescent="0.2">
      <c r="G15">
        <v>250</v>
      </c>
    </row>
    <row r="16" spans="2:7" x14ac:dyDescent="0.2">
      <c r="F16" t="s">
        <v>380</v>
      </c>
      <c r="G16">
        <v>470</v>
      </c>
    </row>
    <row r="17" spans="6:7" x14ac:dyDescent="0.2">
      <c r="F17" t="s">
        <v>130</v>
      </c>
      <c r="G17">
        <v>5000</v>
      </c>
    </row>
    <row r="18" spans="6:7" x14ac:dyDescent="0.2">
      <c r="F18" t="s">
        <v>381</v>
      </c>
      <c r="G18">
        <v>1310</v>
      </c>
    </row>
    <row r="19" spans="6:7" x14ac:dyDescent="0.2">
      <c r="F19" t="s">
        <v>382</v>
      </c>
      <c r="G19">
        <v>800</v>
      </c>
    </row>
    <row r="20" spans="6:7" x14ac:dyDescent="0.2">
      <c r="F20" t="s">
        <v>368</v>
      </c>
      <c r="G20">
        <v>3500</v>
      </c>
    </row>
    <row r="21" spans="6:7" x14ac:dyDescent="0.2">
      <c r="F21" t="s">
        <v>169</v>
      </c>
      <c r="G21">
        <v>1350</v>
      </c>
    </row>
    <row r="22" spans="6:7" x14ac:dyDescent="0.2">
      <c r="F22" t="s">
        <v>383</v>
      </c>
      <c r="G22">
        <v>2500</v>
      </c>
    </row>
    <row r="23" spans="6:7" x14ac:dyDescent="0.2">
      <c r="F23" t="s">
        <v>130</v>
      </c>
      <c r="G23">
        <v>54495</v>
      </c>
    </row>
    <row r="24" spans="6:7" x14ac:dyDescent="0.2">
      <c r="F24" t="s">
        <v>384</v>
      </c>
      <c r="G24">
        <v>20000</v>
      </c>
    </row>
    <row r="25" spans="6:7" x14ac:dyDescent="0.2">
      <c r="F25" t="s">
        <v>385</v>
      </c>
      <c r="G25">
        <v>50000</v>
      </c>
    </row>
    <row r="26" spans="6:7" x14ac:dyDescent="0.2">
      <c r="F26" t="s">
        <v>386</v>
      </c>
      <c r="G26">
        <v>18000</v>
      </c>
    </row>
    <row r="27" spans="6:7" x14ac:dyDescent="0.2">
      <c r="G27">
        <f>SUM(G3:G26)</f>
        <v>190120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/>
  </sheetPr>
  <dimension ref="B1:N53"/>
  <sheetViews>
    <sheetView zoomScale="42" workbookViewId="0">
      <selection activeCell="H38" sqref="H38"/>
    </sheetView>
  </sheetViews>
  <sheetFormatPr defaultRowHeight="15" x14ac:dyDescent="0.2"/>
  <cols>
    <col min="2" max="2" width="16.27734375" style="17" customWidth="1"/>
    <col min="3" max="3" width="13.1796875" bestFit="1" customWidth="1"/>
    <col min="4" max="5" width="12.64453125" bestFit="1" customWidth="1"/>
    <col min="6" max="6" width="25.2890625" bestFit="1" customWidth="1"/>
    <col min="7" max="7" width="12.64453125" bestFit="1" customWidth="1"/>
    <col min="9" max="9" width="16.54296875" customWidth="1"/>
    <col min="10" max="10" width="14.796875" customWidth="1"/>
    <col min="11" max="11" width="6.3203125" customWidth="1"/>
    <col min="12" max="12" width="15.6015625" customWidth="1"/>
    <col min="13" max="13" width="26.09765625" customWidth="1"/>
    <col min="14" max="14" width="16.140625" customWidth="1"/>
  </cols>
  <sheetData>
    <row r="1" spans="2:14" x14ac:dyDescent="0.2">
      <c r="B1" s="350">
        <v>1</v>
      </c>
      <c r="C1" s="350"/>
      <c r="D1" s="350"/>
      <c r="E1" s="350"/>
      <c r="F1" s="350"/>
      <c r="G1" s="350"/>
    </row>
    <row r="2" spans="2:14" x14ac:dyDescent="0.2">
      <c r="B2" s="349" t="s">
        <v>111</v>
      </c>
      <c r="C2" s="349"/>
      <c r="D2" s="349"/>
      <c r="E2" s="1"/>
      <c r="F2" s="1"/>
      <c r="G2" s="1"/>
      <c r="I2" s="351" t="s">
        <v>112</v>
      </c>
      <c r="J2" s="352"/>
      <c r="K2" s="215"/>
      <c r="L2" s="344" t="s">
        <v>113</v>
      </c>
      <c r="M2" s="345"/>
      <c r="N2" s="346"/>
    </row>
    <row r="3" spans="2:14" x14ac:dyDescent="0.2">
      <c r="B3" s="30" t="s">
        <v>114</v>
      </c>
      <c r="C3" s="1" t="s">
        <v>115</v>
      </c>
      <c r="D3" s="30" t="s">
        <v>17</v>
      </c>
      <c r="E3" s="30"/>
      <c r="F3" s="195" t="s">
        <v>116</v>
      </c>
      <c r="G3" s="30" t="s">
        <v>117</v>
      </c>
      <c r="I3" s="42" t="s">
        <v>118</v>
      </c>
      <c r="J3" s="42" t="s">
        <v>119</v>
      </c>
      <c r="K3" s="191"/>
      <c r="L3" s="216" t="s">
        <v>120</v>
      </c>
      <c r="M3" s="216" t="s">
        <v>118</v>
      </c>
      <c r="N3" s="216" t="s">
        <v>119</v>
      </c>
    </row>
    <row r="4" spans="2:14" x14ac:dyDescent="0.2">
      <c r="B4" s="30" t="s">
        <v>121</v>
      </c>
      <c r="C4" s="1"/>
      <c r="D4" s="30"/>
      <c r="E4" s="30"/>
      <c r="F4" s="195" t="s">
        <v>122</v>
      </c>
      <c r="G4" s="198">
        <v>100</v>
      </c>
      <c r="I4" s="1" t="s">
        <v>123</v>
      </c>
      <c r="J4" s="1">
        <v>21500</v>
      </c>
      <c r="L4" s="219">
        <v>45144</v>
      </c>
      <c r="M4" s="187" t="s">
        <v>124</v>
      </c>
      <c r="N4" s="187">
        <v>666</v>
      </c>
    </row>
    <row r="5" spans="2:14" x14ac:dyDescent="0.2">
      <c r="B5" s="30"/>
      <c r="C5" s="1"/>
      <c r="D5" s="30"/>
      <c r="E5" s="30"/>
      <c r="F5" s="195" t="s">
        <v>125</v>
      </c>
      <c r="G5" s="198">
        <v>1000</v>
      </c>
      <c r="I5" s="1" t="s">
        <v>126</v>
      </c>
      <c r="J5" s="1">
        <v>11000</v>
      </c>
      <c r="L5" s="220">
        <v>45147</v>
      </c>
      <c r="M5" s="187" t="s">
        <v>127</v>
      </c>
      <c r="N5" s="187">
        <v>100</v>
      </c>
    </row>
    <row r="6" spans="2:14" ht="14.25" customHeight="1" x14ac:dyDescent="0.2">
      <c r="B6" s="30"/>
      <c r="C6" s="1">
        <v>100640</v>
      </c>
      <c r="D6" s="2">
        <v>45000</v>
      </c>
      <c r="E6" s="1">
        <v>18310</v>
      </c>
      <c r="F6" s="1" t="s">
        <v>128</v>
      </c>
      <c r="G6" s="198">
        <v>590</v>
      </c>
      <c r="I6" s="1" t="s">
        <v>129</v>
      </c>
      <c r="J6" s="1">
        <v>5500</v>
      </c>
      <c r="L6" s="220">
        <v>45148</v>
      </c>
      <c r="M6" s="187" t="s">
        <v>130</v>
      </c>
      <c r="N6" s="187">
        <v>500</v>
      </c>
    </row>
    <row r="7" spans="2:14" ht="14.25" customHeight="1" x14ac:dyDescent="0.2">
      <c r="B7" s="30"/>
      <c r="C7" s="1"/>
      <c r="D7" s="2"/>
      <c r="E7" s="1">
        <v>32400</v>
      </c>
      <c r="F7" s="1"/>
      <c r="G7" s="198"/>
      <c r="I7" s="1" t="s">
        <v>131</v>
      </c>
      <c r="J7" s="1">
        <v>1700</v>
      </c>
      <c r="L7" s="220"/>
      <c r="M7" s="187" t="s">
        <v>132</v>
      </c>
      <c r="N7" s="187">
        <v>500</v>
      </c>
    </row>
    <row r="8" spans="2:14" ht="14.25" customHeight="1" x14ac:dyDescent="0.2">
      <c r="B8" s="30"/>
      <c r="C8" s="1"/>
      <c r="D8" s="2"/>
      <c r="E8" s="1"/>
      <c r="F8" s="1"/>
      <c r="G8" s="198"/>
      <c r="I8" s="1" t="s">
        <v>133</v>
      </c>
      <c r="J8" s="1">
        <v>490</v>
      </c>
      <c r="L8" s="220"/>
      <c r="M8" s="187" t="s">
        <v>134</v>
      </c>
      <c r="N8" s="187">
        <v>200</v>
      </c>
    </row>
    <row r="9" spans="2:14" x14ac:dyDescent="0.2">
      <c r="B9" s="30" t="s">
        <v>135</v>
      </c>
      <c r="C9" s="1">
        <v>108260</v>
      </c>
      <c r="D9" s="2">
        <v>45020</v>
      </c>
      <c r="E9" s="1">
        <v>17400</v>
      </c>
      <c r="F9" s="1" t="s">
        <v>136</v>
      </c>
      <c r="G9" s="1">
        <v>11200</v>
      </c>
      <c r="I9" s="1" t="s">
        <v>137</v>
      </c>
      <c r="J9" s="1">
        <v>1400</v>
      </c>
      <c r="L9" s="220">
        <v>45149</v>
      </c>
      <c r="M9" s="187" t="s">
        <v>138</v>
      </c>
      <c r="N9" s="187">
        <v>400</v>
      </c>
    </row>
    <row r="10" spans="2:14" x14ac:dyDescent="0.2">
      <c r="B10" s="30"/>
      <c r="C10" s="1"/>
      <c r="D10" s="2">
        <v>45022</v>
      </c>
      <c r="E10" s="1">
        <v>17800</v>
      </c>
      <c r="F10" s="1" t="s">
        <v>139</v>
      </c>
      <c r="G10" s="1">
        <v>14256</v>
      </c>
      <c r="I10" s="1" t="s">
        <v>140</v>
      </c>
      <c r="J10" s="1">
        <v>1820</v>
      </c>
      <c r="L10" s="220">
        <v>45151</v>
      </c>
      <c r="M10" s="187" t="s">
        <v>141</v>
      </c>
      <c r="N10" s="187">
        <v>150</v>
      </c>
    </row>
    <row r="11" spans="2:14" x14ac:dyDescent="0.2">
      <c r="B11" s="30"/>
      <c r="C11" s="1"/>
      <c r="D11" s="2">
        <v>45036</v>
      </c>
      <c r="E11" s="1">
        <v>11000</v>
      </c>
      <c r="F11" s="1" t="s">
        <v>130</v>
      </c>
      <c r="G11" s="1">
        <v>5400</v>
      </c>
      <c r="I11" s="1" t="s">
        <v>122</v>
      </c>
      <c r="J11" s="1">
        <v>200</v>
      </c>
      <c r="L11" s="187"/>
      <c r="M11" s="187" t="s">
        <v>142</v>
      </c>
      <c r="N11" s="187">
        <v>120</v>
      </c>
    </row>
    <row r="12" spans="2:14" x14ac:dyDescent="0.2">
      <c r="B12" s="30"/>
      <c r="C12" s="1"/>
      <c r="D12" s="2">
        <v>45036</v>
      </c>
      <c r="E12" s="1">
        <v>10050</v>
      </c>
      <c r="F12" s="1" t="s">
        <v>143</v>
      </c>
      <c r="G12" s="1"/>
      <c r="I12" s="1" t="s">
        <v>144</v>
      </c>
      <c r="J12" s="1">
        <v>7830</v>
      </c>
      <c r="L12" s="220">
        <v>45154</v>
      </c>
      <c r="M12" s="187" t="s">
        <v>145</v>
      </c>
      <c r="N12" s="187">
        <v>100</v>
      </c>
    </row>
    <row r="13" spans="2:14" x14ac:dyDescent="0.2">
      <c r="B13" s="30" t="s">
        <v>146</v>
      </c>
      <c r="C13" s="1">
        <v>93130</v>
      </c>
      <c r="D13" s="2">
        <v>45068</v>
      </c>
      <c r="E13" s="1">
        <v>37300</v>
      </c>
      <c r="F13" s="1" t="s">
        <v>147</v>
      </c>
      <c r="G13" s="1">
        <v>850</v>
      </c>
      <c r="I13" s="1" t="s">
        <v>130</v>
      </c>
      <c r="J13" s="1">
        <v>500</v>
      </c>
      <c r="L13" s="220">
        <v>45158</v>
      </c>
      <c r="M13" s="221" t="s">
        <v>148</v>
      </c>
      <c r="N13" s="187">
        <v>1200</v>
      </c>
    </row>
    <row r="14" spans="2:14" x14ac:dyDescent="0.2">
      <c r="B14" s="30"/>
      <c r="C14" s="1"/>
      <c r="D14" s="2">
        <v>45071</v>
      </c>
      <c r="E14" s="1">
        <v>6000</v>
      </c>
      <c r="F14" s="1" t="s">
        <v>149</v>
      </c>
      <c r="G14" s="1">
        <v>7430</v>
      </c>
      <c r="I14" s="1" t="s">
        <v>150</v>
      </c>
      <c r="J14" s="1">
        <v>9000</v>
      </c>
      <c r="L14" s="187"/>
      <c r="M14" s="187" t="s">
        <v>151</v>
      </c>
      <c r="N14" s="187">
        <v>2000</v>
      </c>
    </row>
    <row r="15" spans="2:14" x14ac:dyDescent="0.2">
      <c r="B15" s="30" t="s">
        <v>152</v>
      </c>
      <c r="C15" s="1">
        <v>50530</v>
      </c>
      <c r="D15" s="1"/>
      <c r="E15" s="1">
        <v>24000</v>
      </c>
      <c r="F15" s="1" t="s">
        <v>147</v>
      </c>
      <c r="G15" s="1">
        <v>850</v>
      </c>
      <c r="I15" s="1" t="s">
        <v>127</v>
      </c>
      <c r="J15" s="1">
        <v>200</v>
      </c>
      <c r="L15" s="187"/>
      <c r="M15" s="187" t="s">
        <v>153</v>
      </c>
      <c r="N15" s="187">
        <v>700</v>
      </c>
    </row>
    <row r="16" spans="2:14" x14ac:dyDescent="0.2">
      <c r="B16" s="30"/>
      <c r="C16" s="1"/>
      <c r="D16" s="1"/>
      <c r="E16" s="1"/>
      <c r="F16" s="1"/>
      <c r="G16" s="1"/>
      <c r="I16" s="1"/>
      <c r="J16" s="1"/>
      <c r="L16" s="220"/>
      <c r="M16" s="187" t="s">
        <v>154</v>
      </c>
      <c r="N16" s="187">
        <v>438</v>
      </c>
    </row>
    <row r="17" spans="2:14" x14ac:dyDescent="0.2">
      <c r="B17" s="30"/>
      <c r="C17" s="1"/>
      <c r="D17" s="1"/>
      <c r="E17" s="1"/>
      <c r="F17" s="1"/>
      <c r="G17" s="1"/>
      <c r="I17" s="1"/>
      <c r="J17" s="1"/>
      <c r="L17" s="220"/>
      <c r="M17" s="187" t="s">
        <v>155</v>
      </c>
      <c r="N17" s="187">
        <v>200</v>
      </c>
    </row>
    <row r="18" spans="2:14" x14ac:dyDescent="0.2">
      <c r="B18" s="30"/>
      <c r="C18" s="1"/>
      <c r="D18" s="1"/>
      <c r="E18" s="1"/>
      <c r="F18" s="1"/>
      <c r="G18" s="1"/>
      <c r="I18" s="1"/>
      <c r="J18" s="1"/>
      <c r="L18" s="187"/>
      <c r="M18" s="187" t="s">
        <v>156</v>
      </c>
      <c r="N18" s="187">
        <v>362</v>
      </c>
    </row>
    <row r="19" spans="2:14" x14ac:dyDescent="0.2">
      <c r="B19" s="30"/>
      <c r="C19" s="1"/>
      <c r="D19" s="1"/>
      <c r="E19" s="1"/>
      <c r="F19" s="1"/>
      <c r="G19" s="1"/>
      <c r="I19" s="1"/>
      <c r="J19" s="1"/>
      <c r="L19" s="220">
        <v>45159</v>
      </c>
      <c r="M19" s="187" t="s">
        <v>157</v>
      </c>
      <c r="N19" s="187">
        <v>500</v>
      </c>
    </row>
    <row r="20" spans="2:14" x14ac:dyDescent="0.2">
      <c r="B20" s="30"/>
      <c r="C20" s="1"/>
      <c r="D20" s="1"/>
      <c r="E20" s="1"/>
      <c r="F20" s="1"/>
      <c r="G20" s="1"/>
      <c r="I20" s="1"/>
      <c r="J20" s="1"/>
      <c r="L20" s="220"/>
      <c r="M20" s="187"/>
      <c r="N20" s="187"/>
    </row>
    <row r="21" spans="2:14" x14ac:dyDescent="0.2">
      <c r="B21" s="30"/>
      <c r="C21" s="1"/>
      <c r="D21" s="1"/>
      <c r="E21" s="1"/>
      <c r="F21" s="1"/>
      <c r="G21" s="1"/>
      <c r="I21" s="1"/>
      <c r="J21" s="1"/>
      <c r="L21" s="220">
        <v>45162</v>
      </c>
      <c r="M21" s="187" t="s">
        <v>158</v>
      </c>
      <c r="N21" s="187">
        <v>500</v>
      </c>
    </row>
    <row r="22" spans="2:14" x14ac:dyDescent="0.2">
      <c r="B22" s="30"/>
      <c r="C22" s="1"/>
      <c r="D22" s="1"/>
      <c r="E22" s="1"/>
      <c r="F22" s="1"/>
      <c r="G22" s="1"/>
      <c r="I22" s="1"/>
      <c r="J22" s="1"/>
      <c r="L22" s="220">
        <v>45169</v>
      </c>
      <c r="M22" s="187" t="s">
        <v>159</v>
      </c>
      <c r="N22" s="187">
        <v>100</v>
      </c>
    </row>
    <row r="23" spans="2:14" x14ac:dyDescent="0.2">
      <c r="B23" s="30"/>
      <c r="C23" s="1"/>
      <c r="D23" s="1"/>
      <c r="E23" s="1"/>
      <c r="F23" s="1"/>
      <c r="G23" s="1"/>
      <c r="I23" s="1"/>
      <c r="J23" s="1"/>
      <c r="L23" s="187"/>
      <c r="M23" s="187" t="s">
        <v>160</v>
      </c>
      <c r="N23" s="187">
        <v>60</v>
      </c>
    </row>
    <row r="24" spans="2:14" x14ac:dyDescent="0.2">
      <c r="B24" s="31"/>
      <c r="C24" s="10">
        <f>SUM(C6:C23)</f>
        <v>352560</v>
      </c>
      <c r="D24" s="10"/>
      <c r="E24" s="10">
        <f>SUM(E6:E23)</f>
        <v>174260</v>
      </c>
      <c r="F24" s="10"/>
      <c r="G24" s="10">
        <f>SUM(G6:G23)</f>
        <v>40576</v>
      </c>
      <c r="I24" s="1"/>
      <c r="J24" s="1"/>
      <c r="L24" s="187"/>
      <c r="M24" s="187" t="s">
        <v>161</v>
      </c>
      <c r="N24" s="187">
        <v>2200</v>
      </c>
    </row>
    <row r="25" spans="2:14" x14ac:dyDescent="0.2">
      <c r="B25" s="186"/>
      <c r="C25" s="186"/>
      <c r="D25" s="186"/>
      <c r="E25" s="186">
        <f>C24-E24-G24</f>
        <v>137724</v>
      </c>
      <c r="F25" s="187"/>
      <c r="G25" s="187"/>
      <c r="I25" s="1"/>
      <c r="J25" s="1"/>
      <c r="L25" s="187"/>
      <c r="M25" s="187"/>
      <c r="N25" s="187"/>
    </row>
    <row r="26" spans="2:14" ht="21" x14ac:dyDescent="0.3">
      <c r="B26" s="186"/>
      <c r="C26" s="186"/>
      <c r="D26" s="186"/>
      <c r="E26" s="186"/>
      <c r="F26" s="187"/>
      <c r="G26" s="187"/>
      <c r="I26" s="193" t="s">
        <v>45</v>
      </c>
      <c r="J26" s="194">
        <f>SUM(J4:J25)</f>
        <v>61140</v>
      </c>
      <c r="K26" s="218"/>
      <c r="L26" s="347" t="s">
        <v>45</v>
      </c>
      <c r="M26" s="348"/>
      <c r="N26" s="217">
        <f>SUM(N4:N25)</f>
        <v>10996</v>
      </c>
    </row>
    <row r="27" spans="2:14" x14ac:dyDescent="0.2">
      <c r="C27" s="17"/>
    </row>
    <row r="28" spans="2:14" x14ac:dyDescent="0.2">
      <c r="F28" s="17"/>
    </row>
    <row r="29" spans="2:14" x14ac:dyDescent="0.2">
      <c r="B29" s="344" t="s">
        <v>162</v>
      </c>
      <c r="C29" s="345"/>
      <c r="D29" s="346"/>
      <c r="F29" s="344" t="s">
        <v>163</v>
      </c>
      <c r="G29" s="345"/>
      <c r="H29" s="346"/>
    </row>
    <row r="30" spans="2:14" x14ac:dyDescent="0.2">
      <c r="B30" s="216" t="s">
        <v>120</v>
      </c>
      <c r="C30" s="216" t="s">
        <v>118</v>
      </c>
      <c r="D30" s="216" t="s">
        <v>119</v>
      </c>
      <c r="F30" s="216" t="s">
        <v>120</v>
      </c>
      <c r="G30" s="216" t="s">
        <v>118</v>
      </c>
      <c r="H30" s="216" t="s">
        <v>119</v>
      </c>
    </row>
    <row r="31" spans="2:14" x14ac:dyDescent="0.2">
      <c r="B31" s="219">
        <v>45172</v>
      </c>
      <c r="C31" s="187" t="s">
        <v>164</v>
      </c>
      <c r="D31" s="187">
        <v>2000</v>
      </c>
      <c r="F31" s="219">
        <v>45346</v>
      </c>
      <c r="G31" s="187" t="s">
        <v>165</v>
      </c>
      <c r="H31" s="187">
        <v>1290</v>
      </c>
    </row>
    <row r="32" spans="2:14" x14ac:dyDescent="0.2">
      <c r="B32" s="220">
        <v>45181</v>
      </c>
      <c r="C32" s="187" t="s">
        <v>166</v>
      </c>
      <c r="D32" s="187">
        <v>5000</v>
      </c>
      <c r="F32" s="219">
        <v>45355</v>
      </c>
      <c r="G32" s="187" t="s">
        <v>167</v>
      </c>
      <c r="H32" s="187">
        <v>3500</v>
      </c>
    </row>
    <row r="33" spans="2:9" x14ac:dyDescent="0.2">
      <c r="B33" s="220"/>
      <c r="C33" s="187" t="s">
        <v>168</v>
      </c>
      <c r="D33" s="187">
        <v>550</v>
      </c>
      <c r="F33" s="219"/>
      <c r="G33" s="187" t="s">
        <v>169</v>
      </c>
      <c r="H33" s="187">
        <v>1350</v>
      </c>
    </row>
    <row r="34" spans="2:9" x14ac:dyDescent="0.2">
      <c r="B34" s="220"/>
      <c r="C34" s="187" t="s">
        <v>170</v>
      </c>
      <c r="D34" s="187">
        <v>220</v>
      </c>
      <c r="F34" s="219"/>
      <c r="G34" s="187" t="s">
        <v>171</v>
      </c>
      <c r="H34" s="187">
        <v>1460</v>
      </c>
    </row>
    <row r="35" spans="2:9" x14ac:dyDescent="0.2">
      <c r="B35" s="220"/>
      <c r="C35" s="187"/>
      <c r="D35" s="187"/>
      <c r="F35" s="219"/>
      <c r="G35" s="187"/>
      <c r="H35" s="187">
        <v>4600</v>
      </c>
      <c r="I35" t="s">
        <v>172</v>
      </c>
    </row>
    <row r="36" spans="2:9" x14ac:dyDescent="0.2">
      <c r="B36" s="220"/>
      <c r="C36" s="187"/>
      <c r="D36" s="187"/>
      <c r="F36" s="219"/>
      <c r="G36" s="187"/>
      <c r="H36" s="187">
        <v>669</v>
      </c>
    </row>
    <row r="37" spans="2:9" x14ac:dyDescent="0.2">
      <c r="B37" s="220"/>
      <c r="C37" s="187"/>
      <c r="D37" s="187"/>
      <c r="F37" s="219"/>
      <c r="G37" s="187"/>
      <c r="H37" s="187">
        <v>7100</v>
      </c>
    </row>
    <row r="38" spans="2:9" x14ac:dyDescent="0.2">
      <c r="B38" s="187"/>
      <c r="C38" s="187"/>
      <c r="D38" s="187"/>
      <c r="F38" s="219"/>
      <c r="G38" s="187"/>
      <c r="H38" s="187"/>
    </row>
    <row r="39" spans="2:9" x14ac:dyDescent="0.2">
      <c r="B39" s="220"/>
      <c r="C39" s="187"/>
      <c r="D39" s="187"/>
      <c r="F39" s="219"/>
      <c r="G39" s="187"/>
      <c r="H39" s="187"/>
    </row>
    <row r="40" spans="2:9" x14ac:dyDescent="0.2">
      <c r="B40" s="220"/>
      <c r="C40" s="221"/>
      <c r="D40" s="187"/>
      <c r="F40" s="219"/>
      <c r="G40" s="221"/>
      <c r="H40" s="187"/>
    </row>
    <row r="41" spans="2:9" x14ac:dyDescent="0.2">
      <c r="B41" s="187"/>
      <c r="C41" s="187"/>
      <c r="D41" s="187"/>
      <c r="F41" s="219"/>
      <c r="G41" s="187"/>
      <c r="H41" s="187"/>
    </row>
    <row r="42" spans="2:9" x14ac:dyDescent="0.2">
      <c r="B42" s="187"/>
      <c r="C42" s="187"/>
      <c r="D42" s="187"/>
      <c r="F42" s="219"/>
      <c r="G42" s="187"/>
      <c r="H42" s="187"/>
    </row>
    <row r="43" spans="2:9" x14ac:dyDescent="0.2">
      <c r="B43" s="220"/>
      <c r="C43" s="187"/>
      <c r="D43" s="187"/>
      <c r="F43" s="219"/>
      <c r="G43" s="187"/>
      <c r="H43" s="187"/>
    </row>
    <row r="44" spans="2:9" x14ac:dyDescent="0.2">
      <c r="B44" s="220"/>
      <c r="C44" s="187"/>
      <c r="D44" s="187"/>
      <c r="F44" s="219"/>
      <c r="G44" s="187"/>
      <c r="H44" s="187"/>
    </row>
    <row r="45" spans="2:9" x14ac:dyDescent="0.2">
      <c r="B45" s="187"/>
      <c r="C45" s="187"/>
      <c r="D45" s="187"/>
      <c r="F45" s="219"/>
      <c r="G45" s="187"/>
      <c r="H45" s="187"/>
    </row>
    <row r="46" spans="2:9" x14ac:dyDescent="0.2">
      <c r="B46" s="220"/>
      <c r="C46" s="187"/>
      <c r="D46" s="187"/>
      <c r="F46" s="219"/>
      <c r="G46" s="187"/>
      <c r="H46" s="187"/>
    </row>
    <row r="47" spans="2:9" x14ac:dyDescent="0.2">
      <c r="B47" s="220"/>
      <c r="C47" s="187"/>
      <c r="D47" s="187"/>
      <c r="F47" s="219"/>
      <c r="G47" s="187"/>
      <c r="H47" s="187"/>
    </row>
    <row r="48" spans="2:9" x14ac:dyDescent="0.2">
      <c r="B48" s="220"/>
      <c r="C48" s="187"/>
      <c r="D48" s="187"/>
      <c r="F48" s="219"/>
      <c r="G48" s="187"/>
      <c r="H48" s="187"/>
    </row>
    <row r="49" spans="2:8" x14ac:dyDescent="0.2">
      <c r="B49" s="220"/>
      <c r="C49" s="187"/>
      <c r="D49" s="187"/>
      <c r="F49" s="219"/>
      <c r="G49" s="187"/>
      <c r="H49" s="187"/>
    </row>
    <row r="50" spans="2:8" x14ac:dyDescent="0.2">
      <c r="B50" s="187"/>
      <c r="C50" s="187"/>
      <c r="D50" s="187"/>
      <c r="F50" s="219"/>
      <c r="G50" s="187"/>
      <c r="H50" s="187"/>
    </row>
    <row r="51" spans="2:8" x14ac:dyDescent="0.2">
      <c r="B51" s="187"/>
      <c r="C51" s="187"/>
      <c r="D51" s="187"/>
      <c r="F51" s="219"/>
      <c r="G51" s="187"/>
      <c r="H51" s="187"/>
    </row>
    <row r="52" spans="2:8" x14ac:dyDescent="0.2">
      <c r="B52" s="187"/>
      <c r="C52" s="187"/>
      <c r="D52" s="187"/>
      <c r="F52" s="219"/>
      <c r="G52" s="187"/>
      <c r="H52" s="187"/>
    </row>
    <row r="53" spans="2:8" ht="21" x14ac:dyDescent="0.3">
      <c r="B53" s="347" t="s">
        <v>45</v>
      </c>
      <c r="C53" s="348"/>
      <c r="D53" s="217">
        <f>SUM(D31:D52)</f>
        <v>7770</v>
      </c>
      <c r="F53" s="347" t="s">
        <v>45</v>
      </c>
      <c r="G53" s="348"/>
      <c r="H53" s="217">
        <f>SUM(H31:H52)</f>
        <v>19969</v>
      </c>
    </row>
  </sheetData>
  <mergeCells count="9">
    <mergeCell ref="B29:D29"/>
    <mergeCell ref="B53:C53"/>
    <mergeCell ref="L26:M26"/>
    <mergeCell ref="B2:D2"/>
    <mergeCell ref="B1:G1"/>
    <mergeCell ref="I2:J2"/>
    <mergeCell ref="L2:N2"/>
    <mergeCell ref="F29:H29"/>
    <mergeCell ref="F53:G5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/>
    <pageSetUpPr fitToPage="1"/>
  </sheetPr>
  <dimension ref="A1:E112"/>
  <sheetViews>
    <sheetView zoomScale="67" zoomScaleNormal="85" workbookViewId="0">
      <pane ySplit="1" topLeftCell="A86" activePane="bottomLeft" state="frozen"/>
      <selection activeCell="B1" sqref="B1"/>
      <selection pane="bottomLeft" activeCell="D107" sqref="D107"/>
    </sheetView>
  </sheetViews>
  <sheetFormatPr defaultRowHeight="15" x14ac:dyDescent="0.2"/>
  <cols>
    <col min="1" max="1" width="10.35546875" bestFit="1" customWidth="1"/>
    <col min="2" max="2" width="10.22265625" customWidth="1"/>
    <col min="3" max="3" width="27.0390625" bestFit="1" customWidth="1"/>
    <col min="4" max="4" width="13.71875" bestFit="1" customWidth="1"/>
    <col min="5" max="5" width="8.47265625" bestFit="1" customWidth="1"/>
  </cols>
  <sheetData>
    <row r="1" spans="1:4" s="47" customFormat="1" ht="25.5" customHeight="1" x14ac:dyDescent="0.2">
      <c r="A1" s="48" t="s">
        <v>0</v>
      </c>
      <c r="B1" s="48" t="s">
        <v>173</v>
      </c>
      <c r="C1" s="48" t="s">
        <v>174</v>
      </c>
      <c r="D1" s="48" t="s">
        <v>119</v>
      </c>
    </row>
    <row r="2" spans="1:4" x14ac:dyDescent="0.2">
      <c r="A2" s="41">
        <v>44918</v>
      </c>
      <c r="B2" s="41" t="s">
        <v>30</v>
      </c>
      <c r="C2" s="42" t="s">
        <v>175</v>
      </c>
      <c r="D2" s="42">
        <v>60000</v>
      </c>
    </row>
    <row r="3" spans="1:4" x14ac:dyDescent="0.2">
      <c r="A3" s="43">
        <v>44918</v>
      </c>
      <c r="B3" s="44" t="s">
        <v>31</v>
      </c>
      <c r="C3" s="44" t="s">
        <v>176</v>
      </c>
      <c r="D3" s="44">
        <v>500</v>
      </c>
    </row>
    <row r="4" spans="1:4" x14ac:dyDescent="0.2">
      <c r="A4" s="43">
        <v>44919</v>
      </c>
      <c r="B4" s="44" t="s">
        <v>97</v>
      </c>
      <c r="C4" s="44" t="s">
        <v>177</v>
      </c>
      <c r="D4" s="44">
        <v>76700</v>
      </c>
    </row>
    <row r="5" spans="1:4" x14ac:dyDescent="0.2">
      <c r="A5" s="41">
        <v>44919</v>
      </c>
      <c r="B5" s="42" t="s">
        <v>178</v>
      </c>
      <c r="C5" s="42" t="s">
        <v>179</v>
      </c>
      <c r="D5" s="42">
        <v>20000</v>
      </c>
    </row>
    <row r="6" spans="1:4" x14ac:dyDescent="0.2">
      <c r="A6" s="43">
        <v>44919</v>
      </c>
      <c r="B6" s="44" t="s">
        <v>178</v>
      </c>
      <c r="C6" s="44" t="s">
        <v>180</v>
      </c>
      <c r="D6" s="44">
        <v>8470</v>
      </c>
    </row>
    <row r="7" spans="1:4" x14ac:dyDescent="0.2">
      <c r="A7" s="43">
        <v>44926</v>
      </c>
      <c r="B7" s="44" t="s">
        <v>97</v>
      </c>
      <c r="C7" s="44" t="s">
        <v>181</v>
      </c>
      <c r="D7" s="44">
        <v>11568</v>
      </c>
    </row>
    <row r="8" spans="1:4" x14ac:dyDescent="0.2">
      <c r="A8" s="41">
        <v>44926</v>
      </c>
      <c r="B8" s="42" t="s">
        <v>97</v>
      </c>
      <c r="C8" s="42" t="s">
        <v>182</v>
      </c>
      <c r="D8" s="42">
        <v>500</v>
      </c>
    </row>
    <row r="9" spans="1:4" x14ac:dyDescent="0.2">
      <c r="A9" s="43">
        <v>44926</v>
      </c>
      <c r="B9" s="44"/>
      <c r="C9" s="44" t="s">
        <v>183</v>
      </c>
      <c r="D9" s="44">
        <v>28900</v>
      </c>
    </row>
    <row r="10" spans="1:4" x14ac:dyDescent="0.2">
      <c r="A10" s="42"/>
      <c r="B10" s="42"/>
      <c r="C10" s="42" t="s">
        <v>184</v>
      </c>
      <c r="D10" s="42">
        <v>3500</v>
      </c>
    </row>
    <row r="11" spans="1:4" x14ac:dyDescent="0.2">
      <c r="A11" s="44"/>
      <c r="B11" s="44"/>
      <c r="C11" s="44" t="s">
        <v>185</v>
      </c>
      <c r="D11" s="44">
        <v>2000</v>
      </c>
    </row>
    <row r="12" spans="1:4" x14ac:dyDescent="0.2">
      <c r="A12" s="42"/>
      <c r="B12" s="42"/>
      <c r="C12" s="42" t="s">
        <v>186</v>
      </c>
      <c r="D12" s="42">
        <v>670</v>
      </c>
    </row>
    <row r="13" spans="1:4" x14ac:dyDescent="0.2">
      <c r="A13" s="44"/>
      <c r="B13" s="44"/>
      <c r="C13" s="44" t="s">
        <v>184</v>
      </c>
      <c r="D13" s="44">
        <v>1000</v>
      </c>
    </row>
    <row r="14" spans="1:4" x14ac:dyDescent="0.2">
      <c r="A14" s="42"/>
      <c r="B14" s="42"/>
      <c r="C14" s="42" t="s">
        <v>187</v>
      </c>
      <c r="D14" s="42">
        <v>12600</v>
      </c>
    </row>
    <row r="15" spans="1:4" x14ac:dyDescent="0.2">
      <c r="A15" s="44"/>
      <c r="B15" s="44"/>
      <c r="C15" s="44" t="s">
        <v>176</v>
      </c>
      <c r="D15" s="44">
        <v>1000</v>
      </c>
    </row>
    <row r="16" spans="1:4" x14ac:dyDescent="0.2">
      <c r="A16" s="42"/>
      <c r="B16" s="42"/>
      <c r="C16" s="42" t="s">
        <v>188</v>
      </c>
      <c r="D16" s="42">
        <v>32280</v>
      </c>
    </row>
    <row r="17" spans="1:4" x14ac:dyDescent="0.2">
      <c r="A17" s="44"/>
      <c r="B17" s="44"/>
      <c r="C17" s="44" t="s">
        <v>189</v>
      </c>
      <c r="D17" s="44">
        <v>700</v>
      </c>
    </row>
    <row r="18" spans="1:4" x14ac:dyDescent="0.2">
      <c r="A18" s="42"/>
      <c r="B18" s="42"/>
      <c r="C18" s="42" t="s">
        <v>190</v>
      </c>
      <c r="D18" s="274">
        <v>500</v>
      </c>
    </row>
    <row r="19" spans="1:4" x14ac:dyDescent="0.2">
      <c r="A19" s="44"/>
      <c r="B19" s="44"/>
      <c r="C19" s="44" t="s">
        <v>191</v>
      </c>
      <c r="D19" s="44">
        <v>320</v>
      </c>
    </row>
    <row r="20" spans="1:4" x14ac:dyDescent="0.2">
      <c r="A20" s="42"/>
      <c r="B20" s="42"/>
      <c r="C20" s="42" t="s">
        <v>192</v>
      </c>
      <c r="D20" s="42">
        <v>850</v>
      </c>
    </row>
    <row r="21" spans="1:4" x14ac:dyDescent="0.2">
      <c r="A21" s="44"/>
      <c r="B21" s="44"/>
      <c r="C21" s="44" t="s">
        <v>193</v>
      </c>
      <c r="D21" s="44">
        <v>1200</v>
      </c>
    </row>
    <row r="22" spans="1:4" x14ac:dyDescent="0.2">
      <c r="A22" s="42"/>
      <c r="B22" s="42"/>
      <c r="C22" s="42" t="s">
        <v>194</v>
      </c>
      <c r="D22" s="42">
        <v>700</v>
      </c>
    </row>
    <row r="23" spans="1:4" x14ac:dyDescent="0.2">
      <c r="A23" s="44"/>
      <c r="B23" s="44"/>
      <c r="C23" s="44" t="s">
        <v>195</v>
      </c>
      <c r="D23" s="44">
        <v>5000</v>
      </c>
    </row>
    <row r="24" spans="1:4" x14ac:dyDescent="0.2">
      <c r="A24" s="42"/>
      <c r="B24" s="42"/>
      <c r="C24" s="42" t="s">
        <v>196</v>
      </c>
      <c r="D24" s="42">
        <v>225</v>
      </c>
    </row>
    <row r="25" spans="1:4" x14ac:dyDescent="0.2">
      <c r="A25" s="44"/>
      <c r="B25" s="44"/>
      <c r="C25" s="44" t="s">
        <v>197</v>
      </c>
      <c r="D25" s="44">
        <v>750</v>
      </c>
    </row>
    <row r="26" spans="1:4" x14ac:dyDescent="0.2">
      <c r="A26" s="42"/>
      <c r="B26" s="42"/>
      <c r="C26" s="42" t="s">
        <v>198</v>
      </c>
      <c r="D26" s="42">
        <v>1200</v>
      </c>
    </row>
    <row r="27" spans="1:4" x14ac:dyDescent="0.2">
      <c r="A27" s="44"/>
      <c r="B27" s="44"/>
      <c r="C27" s="44" t="s">
        <v>199</v>
      </c>
      <c r="D27" s="44">
        <v>10000</v>
      </c>
    </row>
    <row r="28" spans="1:4" x14ac:dyDescent="0.2">
      <c r="A28" s="42"/>
      <c r="B28" s="42"/>
      <c r="C28" s="42" t="s">
        <v>200</v>
      </c>
      <c r="D28" s="42">
        <v>6500</v>
      </c>
    </row>
    <row r="29" spans="1:4" x14ac:dyDescent="0.2">
      <c r="A29" s="44"/>
      <c r="B29" s="44"/>
      <c r="C29" s="44" t="s">
        <v>201</v>
      </c>
      <c r="D29" s="44">
        <v>8180</v>
      </c>
    </row>
    <row r="30" spans="1:4" x14ac:dyDescent="0.2">
      <c r="A30" s="42"/>
      <c r="B30" s="42"/>
      <c r="C30" s="42" t="s">
        <v>202</v>
      </c>
      <c r="D30" s="42">
        <v>25720</v>
      </c>
    </row>
    <row r="31" spans="1:4" x14ac:dyDescent="0.2">
      <c r="A31" s="44"/>
      <c r="B31" s="44"/>
      <c r="C31" s="44" t="s">
        <v>203</v>
      </c>
      <c r="D31" s="44">
        <v>12300</v>
      </c>
    </row>
    <row r="32" spans="1:4" x14ac:dyDescent="0.2">
      <c r="A32" s="42"/>
      <c r="B32" s="42"/>
      <c r="C32" s="42" t="s">
        <v>204</v>
      </c>
      <c r="D32" s="42">
        <v>2500</v>
      </c>
    </row>
    <row r="33" spans="1:5" x14ac:dyDescent="0.2">
      <c r="A33" s="44"/>
      <c r="B33" s="44"/>
      <c r="C33" s="44" t="s">
        <v>205</v>
      </c>
      <c r="D33" s="44">
        <v>22000</v>
      </c>
    </row>
    <row r="34" spans="1:5" x14ac:dyDescent="0.2">
      <c r="A34" s="42"/>
      <c r="B34" s="42"/>
      <c r="C34" s="42" t="s">
        <v>206</v>
      </c>
      <c r="D34" s="42">
        <v>20000</v>
      </c>
    </row>
    <row r="35" spans="1:5" x14ac:dyDescent="0.2">
      <c r="A35" s="44"/>
      <c r="B35" s="44"/>
      <c r="C35" s="44" t="s">
        <v>207</v>
      </c>
      <c r="D35" s="44">
        <v>8000</v>
      </c>
    </row>
    <row r="36" spans="1:5" x14ac:dyDescent="0.2">
      <c r="A36" s="42"/>
      <c r="B36" s="42"/>
      <c r="C36" s="42" t="s">
        <v>208</v>
      </c>
      <c r="D36" s="42">
        <v>2600</v>
      </c>
    </row>
    <row r="37" spans="1:5" x14ac:dyDescent="0.2">
      <c r="A37" s="44"/>
      <c r="B37" s="44"/>
      <c r="C37" s="44" t="s">
        <v>209</v>
      </c>
      <c r="D37" s="44">
        <v>2860</v>
      </c>
    </row>
    <row r="38" spans="1:5" x14ac:dyDescent="0.2">
      <c r="A38" s="42"/>
      <c r="B38" s="42"/>
      <c r="C38" s="42" t="s">
        <v>210</v>
      </c>
      <c r="D38" s="42">
        <v>5000</v>
      </c>
    </row>
    <row r="39" spans="1:5" x14ac:dyDescent="0.2">
      <c r="A39" s="44"/>
      <c r="B39" s="44"/>
      <c r="C39" s="44" t="s">
        <v>211</v>
      </c>
      <c r="D39" s="44">
        <v>6500</v>
      </c>
    </row>
    <row r="40" spans="1:5" x14ac:dyDescent="0.2">
      <c r="A40" s="42"/>
      <c r="B40" s="42"/>
      <c r="C40" s="190" t="s">
        <v>212</v>
      </c>
      <c r="D40" s="42">
        <v>2500</v>
      </c>
    </row>
    <row r="41" spans="1:5" x14ac:dyDescent="0.2">
      <c r="A41" s="44"/>
      <c r="B41" s="44"/>
      <c r="C41" s="44" t="s">
        <v>213</v>
      </c>
      <c r="D41" s="44">
        <v>11000</v>
      </c>
    </row>
    <row r="42" spans="1:5" x14ac:dyDescent="0.2">
      <c r="A42" s="42"/>
      <c r="B42" s="42"/>
      <c r="C42" s="190" t="s">
        <v>214</v>
      </c>
      <c r="D42" s="42">
        <v>65000</v>
      </c>
    </row>
    <row r="43" spans="1:5" x14ac:dyDescent="0.2">
      <c r="A43" s="44"/>
      <c r="B43" s="44"/>
      <c r="C43" s="44" t="s">
        <v>215</v>
      </c>
      <c r="D43" s="44">
        <v>60000</v>
      </c>
    </row>
    <row r="44" spans="1:5" x14ac:dyDescent="0.2">
      <c r="A44" s="44"/>
      <c r="B44" s="44"/>
      <c r="C44" s="44"/>
      <c r="D44" s="44"/>
      <c r="E44">
        <v>541793</v>
      </c>
    </row>
    <row r="45" spans="1:5" s="191" customFormat="1" x14ac:dyDescent="0.2">
      <c r="A45" s="45"/>
      <c r="B45" s="45"/>
      <c r="C45" s="45"/>
      <c r="D45" s="45"/>
    </row>
    <row r="46" spans="1:5" x14ac:dyDescent="0.2">
      <c r="A46" s="42"/>
      <c r="B46" s="42"/>
      <c r="C46" s="190" t="s">
        <v>216</v>
      </c>
      <c r="D46" s="42">
        <v>65000</v>
      </c>
    </row>
    <row r="47" spans="1:5" x14ac:dyDescent="0.2">
      <c r="A47" s="44"/>
      <c r="B47" s="44"/>
      <c r="C47" s="44" t="s">
        <v>215</v>
      </c>
      <c r="D47" s="44">
        <v>60000</v>
      </c>
    </row>
    <row r="48" spans="1:5" x14ac:dyDescent="0.2">
      <c r="A48" s="42"/>
      <c r="B48" s="42"/>
      <c r="C48" s="42" t="s">
        <v>217</v>
      </c>
      <c r="D48" s="42">
        <v>20000</v>
      </c>
    </row>
    <row r="49" spans="1:5" x14ac:dyDescent="0.2">
      <c r="A49" s="44"/>
      <c r="B49" s="44"/>
      <c r="C49" s="44" t="s">
        <v>218</v>
      </c>
      <c r="D49" s="44">
        <v>9000</v>
      </c>
    </row>
    <row r="50" spans="1:5" s="191" customFormat="1" x14ac:dyDescent="0.2">
      <c r="A50" s="45"/>
      <c r="B50" s="45"/>
      <c r="C50" s="45"/>
      <c r="D50" s="45"/>
      <c r="E50" s="191">
        <f>D46+D47+D48+D49</f>
        <v>154000</v>
      </c>
    </row>
    <row r="51" spans="1:5" x14ac:dyDescent="0.2">
      <c r="A51" s="42"/>
      <c r="B51" s="42"/>
      <c r="C51" s="190" t="s">
        <v>219</v>
      </c>
      <c r="D51" s="42">
        <v>65000</v>
      </c>
    </row>
    <row r="52" spans="1:5" x14ac:dyDescent="0.2">
      <c r="A52" s="44"/>
      <c r="B52" s="44"/>
      <c r="C52" s="44" t="s">
        <v>215</v>
      </c>
      <c r="D52" s="44">
        <v>60000</v>
      </c>
    </row>
    <row r="53" spans="1:5" x14ac:dyDescent="0.2">
      <c r="A53" s="42"/>
      <c r="B53" s="42"/>
      <c r="C53" s="42" t="s">
        <v>220</v>
      </c>
      <c r="D53" s="42">
        <v>20000</v>
      </c>
    </row>
    <row r="54" spans="1:5" x14ac:dyDescent="0.2">
      <c r="A54" s="44"/>
      <c r="B54" s="44"/>
      <c r="C54" s="44" t="s">
        <v>221</v>
      </c>
      <c r="D54" s="44">
        <v>10000</v>
      </c>
    </row>
    <row r="55" spans="1:5" s="191" customFormat="1" x14ac:dyDescent="0.2">
      <c r="A55" s="45"/>
      <c r="B55" s="45"/>
      <c r="C55" s="45"/>
      <c r="D55" s="45"/>
      <c r="E55" s="191">
        <f>D51+D52+D53+D54</f>
        <v>155000</v>
      </c>
    </row>
    <row r="56" spans="1:5" s="4" customFormat="1" ht="24" customHeight="1" x14ac:dyDescent="0.2">
      <c r="A56" s="46"/>
      <c r="B56" s="46"/>
      <c r="C56" s="46">
        <f>SUM(C2:C28)</f>
        <v>0</v>
      </c>
      <c r="D56" s="46">
        <f>SUM(D2:D55)</f>
        <v>850793</v>
      </c>
      <c r="E56" s="184">
        <f>SUM(E44:E55)</f>
        <v>850793</v>
      </c>
    </row>
    <row r="57" spans="1:5" s="4" customFormat="1" x14ac:dyDescent="0.2"/>
    <row r="58" spans="1:5" x14ac:dyDescent="0.2">
      <c r="A58" s="42"/>
      <c r="B58" s="42"/>
      <c r="C58" s="42" t="s">
        <v>222</v>
      </c>
      <c r="D58" s="188">
        <v>65000</v>
      </c>
    </row>
    <row r="59" spans="1:5" x14ac:dyDescent="0.2">
      <c r="A59" s="44"/>
      <c r="B59" s="44"/>
      <c r="C59" s="44" t="s">
        <v>215</v>
      </c>
      <c r="D59" s="189">
        <v>60000</v>
      </c>
    </row>
    <row r="60" spans="1:5" x14ac:dyDescent="0.2">
      <c r="A60" s="42"/>
      <c r="B60" s="42"/>
      <c r="C60" s="42" t="s">
        <v>223</v>
      </c>
      <c r="D60" s="188">
        <v>20000</v>
      </c>
    </row>
    <row r="61" spans="1:5" x14ac:dyDescent="0.2">
      <c r="A61" s="44"/>
      <c r="B61" s="44"/>
      <c r="C61" s="197" t="s">
        <v>122</v>
      </c>
      <c r="D61" s="189">
        <v>100</v>
      </c>
    </row>
    <row r="62" spans="1:5" x14ac:dyDescent="0.2">
      <c r="A62" s="42"/>
      <c r="B62" s="42"/>
      <c r="C62" s="196" t="s">
        <v>125</v>
      </c>
      <c r="D62" s="188">
        <v>1000</v>
      </c>
    </row>
    <row r="63" spans="1:5" x14ac:dyDescent="0.2">
      <c r="A63" s="44"/>
      <c r="B63" s="44"/>
      <c r="C63" s="197" t="s">
        <v>224</v>
      </c>
      <c r="D63" s="189">
        <v>140</v>
      </c>
    </row>
    <row r="64" spans="1:5" x14ac:dyDescent="0.2">
      <c r="A64" s="42"/>
      <c r="B64" s="42"/>
      <c r="C64" s="42" t="s">
        <v>128</v>
      </c>
      <c r="D64" s="188">
        <v>590</v>
      </c>
    </row>
    <row r="65" spans="1:4" x14ac:dyDescent="0.2">
      <c r="A65" s="44"/>
      <c r="B65" s="44"/>
      <c r="C65" s="44" t="s">
        <v>138</v>
      </c>
      <c r="D65" s="189">
        <v>130800</v>
      </c>
    </row>
    <row r="66" spans="1:4" x14ac:dyDescent="0.2">
      <c r="A66" s="42"/>
      <c r="B66" s="42"/>
      <c r="C66" s="42" t="s">
        <v>136</v>
      </c>
      <c r="D66" s="188">
        <v>11200</v>
      </c>
    </row>
    <row r="67" spans="1:4" x14ac:dyDescent="0.2">
      <c r="A67" s="44"/>
      <c r="B67" s="44"/>
      <c r="C67" s="44" t="s">
        <v>139</v>
      </c>
      <c r="D67" s="189">
        <v>14256</v>
      </c>
    </row>
    <row r="68" spans="1:4" x14ac:dyDescent="0.2">
      <c r="A68" s="42"/>
      <c r="B68" s="42"/>
      <c r="C68" s="42" t="s">
        <v>130</v>
      </c>
      <c r="D68" s="188">
        <v>5400</v>
      </c>
    </row>
    <row r="69" spans="1:4" x14ac:dyDescent="0.2">
      <c r="A69" s="44"/>
      <c r="B69" s="44"/>
      <c r="C69" s="44" t="s">
        <v>149</v>
      </c>
      <c r="D69" s="189">
        <v>7430</v>
      </c>
    </row>
    <row r="70" spans="1:4" x14ac:dyDescent="0.2">
      <c r="A70" s="42"/>
      <c r="B70" s="42"/>
      <c r="C70" s="42" t="s">
        <v>147</v>
      </c>
      <c r="D70" s="188">
        <v>850</v>
      </c>
    </row>
    <row r="71" spans="1:4" x14ac:dyDescent="0.2">
      <c r="A71" s="44"/>
      <c r="B71" s="44"/>
      <c r="C71" s="44" t="s">
        <v>225</v>
      </c>
      <c r="D71" s="189">
        <v>20000</v>
      </c>
    </row>
    <row r="72" spans="1:4" x14ac:dyDescent="0.2">
      <c r="A72" s="42"/>
      <c r="B72" s="42"/>
      <c r="C72" s="42" t="s">
        <v>226</v>
      </c>
      <c r="D72" s="188">
        <v>65000</v>
      </c>
    </row>
    <row r="73" spans="1:4" x14ac:dyDescent="0.2">
      <c r="A73" s="44"/>
      <c r="B73" s="44"/>
      <c r="C73" s="44" t="s">
        <v>215</v>
      </c>
      <c r="D73" s="189">
        <v>60000</v>
      </c>
    </row>
    <row r="74" spans="1:4" x14ac:dyDescent="0.2">
      <c r="A74" s="42"/>
      <c r="B74" s="42"/>
      <c r="C74" s="42" t="s">
        <v>227</v>
      </c>
      <c r="D74" s="188">
        <v>16200</v>
      </c>
    </row>
    <row r="75" spans="1:4" x14ac:dyDescent="0.2">
      <c r="A75" s="44"/>
      <c r="B75" s="44"/>
      <c r="C75" s="44" t="s">
        <v>228</v>
      </c>
      <c r="D75" s="189">
        <v>20000</v>
      </c>
    </row>
    <row r="76" spans="1:4" x14ac:dyDescent="0.2">
      <c r="A76" s="42"/>
      <c r="B76" s="42"/>
      <c r="C76" s="42" t="s">
        <v>229</v>
      </c>
      <c r="D76" s="188">
        <v>65000</v>
      </c>
    </row>
    <row r="77" spans="1:4" x14ac:dyDescent="0.2">
      <c r="A77" s="44"/>
      <c r="B77" s="44"/>
      <c r="C77" s="44" t="s">
        <v>230</v>
      </c>
      <c r="D77" s="189">
        <v>60000</v>
      </c>
    </row>
    <row r="78" spans="1:4" x14ac:dyDescent="0.2">
      <c r="A78" s="42"/>
      <c r="B78" s="42"/>
      <c r="C78" s="42" t="s">
        <v>231</v>
      </c>
      <c r="D78" s="188">
        <v>8600</v>
      </c>
    </row>
    <row r="79" spans="1:4" x14ac:dyDescent="0.2">
      <c r="A79" s="44"/>
      <c r="B79" s="44"/>
      <c r="C79" s="44" t="s">
        <v>232</v>
      </c>
      <c r="D79" s="189">
        <v>20000</v>
      </c>
    </row>
    <row r="80" spans="1:4" x14ac:dyDescent="0.2">
      <c r="A80" s="42"/>
      <c r="B80" s="42"/>
      <c r="C80" s="42" t="s">
        <v>233</v>
      </c>
      <c r="D80" s="188">
        <v>31452</v>
      </c>
    </row>
    <row r="81" spans="1:4" x14ac:dyDescent="0.2">
      <c r="A81" s="44"/>
      <c r="B81" s="44"/>
      <c r="C81" s="44" t="s">
        <v>28</v>
      </c>
      <c r="D81" s="189">
        <v>50000</v>
      </c>
    </row>
    <row r="82" spans="1:4" x14ac:dyDescent="0.2">
      <c r="A82" s="42"/>
      <c r="B82" s="42"/>
      <c r="C82" s="42" t="s">
        <v>234</v>
      </c>
      <c r="D82" s="188">
        <v>5000</v>
      </c>
    </row>
    <row r="83" spans="1:4" x14ac:dyDescent="0.2">
      <c r="A83" s="43"/>
      <c r="B83" s="44"/>
      <c r="C83" s="44" t="s">
        <v>235</v>
      </c>
      <c r="D83" s="189">
        <v>20000</v>
      </c>
    </row>
    <row r="84" spans="1:4" x14ac:dyDescent="0.2">
      <c r="A84" s="42"/>
      <c r="B84" s="42"/>
      <c r="C84" s="42" t="s">
        <v>236</v>
      </c>
      <c r="D84" s="188">
        <v>65000</v>
      </c>
    </row>
    <row r="85" spans="1:4" x14ac:dyDescent="0.2">
      <c r="A85" s="44"/>
      <c r="B85" s="44"/>
      <c r="C85" s="44" t="s">
        <v>215</v>
      </c>
      <c r="D85" s="189">
        <v>60000</v>
      </c>
    </row>
    <row r="86" spans="1:4" x14ac:dyDescent="0.2">
      <c r="A86" s="42"/>
      <c r="B86" s="42"/>
      <c r="C86" s="42" t="s">
        <v>237</v>
      </c>
      <c r="D86" s="188">
        <v>9860</v>
      </c>
    </row>
    <row r="87" spans="1:4" x14ac:dyDescent="0.2">
      <c r="A87" s="44"/>
      <c r="B87" s="44"/>
      <c r="C87" s="44" t="s">
        <v>238</v>
      </c>
      <c r="D87" s="189">
        <v>21900</v>
      </c>
    </row>
    <row r="88" spans="1:4" x14ac:dyDescent="0.2">
      <c r="A88" s="144"/>
      <c r="B88" s="144"/>
      <c r="C88" s="144" t="s">
        <v>239</v>
      </c>
      <c r="D88" s="212">
        <v>15000</v>
      </c>
    </row>
    <row r="89" spans="1:4" x14ac:dyDescent="0.2">
      <c r="A89" s="213"/>
      <c r="B89" s="213"/>
      <c r="C89" s="213"/>
      <c r="D89" s="214">
        <f>SUM(D58:D88)</f>
        <v>929778</v>
      </c>
    </row>
    <row r="90" spans="1:4" x14ac:dyDescent="0.2">
      <c r="A90" s="191"/>
      <c r="B90" s="191"/>
      <c r="C90" s="191"/>
      <c r="D90" s="191"/>
    </row>
    <row r="91" spans="1:4" x14ac:dyDescent="0.2">
      <c r="A91" s="353" t="s">
        <v>107</v>
      </c>
      <c r="B91" s="354"/>
      <c r="C91" s="354"/>
      <c r="D91" s="355"/>
    </row>
    <row r="92" spans="1:4" x14ac:dyDescent="0.2">
      <c r="A92" s="142"/>
      <c r="B92" s="142"/>
      <c r="C92" s="142"/>
      <c r="D92" s="142"/>
    </row>
    <row r="93" spans="1:4" x14ac:dyDescent="0.2">
      <c r="A93" s="42"/>
      <c r="B93" s="42"/>
      <c r="C93" s="42" t="s">
        <v>240</v>
      </c>
      <c r="D93" s="42">
        <v>61140</v>
      </c>
    </row>
    <row r="94" spans="1:4" x14ac:dyDescent="0.2">
      <c r="A94" s="44"/>
      <c r="B94" s="44"/>
      <c r="C94" s="44" t="s">
        <v>241</v>
      </c>
      <c r="D94" s="44">
        <v>65000</v>
      </c>
    </row>
    <row r="95" spans="1:4" x14ac:dyDescent="0.2">
      <c r="A95" s="42"/>
      <c r="B95" s="42"/>
      <c r="C95" s="42" t="s">
        <v>242</v>
      </c>
      <c r="D95" s="42">
        <v>20000</v>
      </c>
    </row>
    <row r="96" spans="1:4" x14ac:dyDescent="0.2">
      <c r="A96" s="155"/>
      <c r="B96" s="155"/>
      <c r="C96" s="155"/>
      <c r="D96" s="155"/>
    </row>
    <row r="97" spans="1:4" x14ac:dyDescent="0.2">
      <c r="A97" s="213"/>
      <c r="B97" s="213"/>
      <c r="C97" s="213"/>
      <c r="D97" s="213">
        <f>SUM(D93:D96)</f>
        <v>146140</v>
      </c>
    </row>
    <row r="98" spans="1:4" x14ac:dyDescent="0.2">
      <c r="A98" s="191"/>
      <c r="B98" s="191"/>
      <c r="C98" s="191"/>
      <c r="D98" s="191"/>
    </row>
    <row r="99" spans="1:4" x14ac:dyDescent="0.2">
      <c r="A99" s="353" t="s">
        <v>243</v>
      </c>
      <c r="B99" s="354"/>
      <c r="C99" s="354"/>
      <c r="D99" s="355"/>
    </row>
    <row r="100" spans="1:4" x14ac:dyDescent="0.2">
      <c r="A100" s="222">
        <v>45155</v>
      </c>
      <c r="B100" s="142"/>
      <c r="C100" s="142" t="s">
        <v>244</v>
      </c>
      <c r="D100" s="142">
        <v>10000</v>
      </c>
    </row>
    <row r="101" spans="1:4" x14ac:dyDescent="0.2">
      <c r="A101" s="41">
        <v>45159</v>
      </c>
      <c r="B101" s="42"/>
      <c r="C101" s="42" t="s">
        <v>245</v>
      </c>
      <c r="D101" s="42">
        <v>15000</v>
      </c>
    </row>
    <row r="102" spans="1:4" x14ac:dyDescent="0.2">
      <c r="A102" s="43">
        <v>45162</v>
      </c>
      <c r="B102" s="44"/>
      <c r="C102" s="44" t="s">
        <v>246</v>
      </c>
      <c r="D102" s="44">
        <v>15000</v>
      </c>
    </row>
    <row r="103" spans="1:4" x14ac:dyDescent="0.2">
      <c r="A103" s="42"/>
      <c r="B103" s="42"/>
      <c r="C103" s="42" t="s">
        <v>247</v>
      </c>
      <c r="D103" s="42">
        <v>5000</v>
      </c>
    </row>
    <row r="104" spans="1:4" x14ac:dyDescent="0.2">
      <c r="A104" s="44"/>
      <c r="B104" s="44"/>
      <c r="C104" s="44" t="s">
        <v>248</v>
      </c>
      <c r="D104" s="44">
        <v>80000</v>
      </c>
    </row>
    <row r="105" spans="1:4" x14ac:dyDescent="0.2">
      <c r="A105" s="42"/>
      <c r="B105" s="42"/>
      <c r="C105" s="42" t="s">
        <v>144</v>
      </c>
      <c r="D105" s="42">
        <v>8170</v>
      </c>
    </row>
    <row r="106" spans="1:4" x14ac:dyDescent="0.2">
      <c r="A106" s="43">
        <v>45166</v>
      </c>
      <c r="B106" s="44"/>
      <c r="C106" s="44" t="s">
        <v>249</v>
      </c>
      <c r="D106" s="44">
        <v>15000</v>
      </c>
    </row>
    <row r="107" spans="1:4" x14ac:dyDescent="0.2">
      <c r="A107" s="42"/>
      <c r="B107" s="42"/>
      <c r="C107" s="42" t="s">
        <v>250</v>
      </c>
      <c r="D107" s="42">
        <v>10996</v>
      </c>
    </row>
    <row r="108" spans="1:4" x14ac:dyDescent="0.2">
      <c r="A108" s="44"/>
      <c r="B108" s="44"/>
      <c r="C108" s="44" t="s">
        <v>251</v>
      </c>
      <c r="D108" s="44">
        <v>17500</v>
      </c>
    </row>
    <row r="109" spans="1:4" x14ac:dyDescent="0.2">
      <c r="A109" s="42"/>
      <c r="B109" s="42"/>
      <c r="C109" s="42"/>
      <c r="D109" s="42"/>
    </row>
    <row r="110" spans="1:4" x14ac:dyDescent="0.2">
      <c r="A110" s="44"/>
      <c r="B110" s="44"/>
      <c r="C110" s="44"/>
      <c r="D110" s="44"/>
    </row>
    <row r="111" spans="1:4" x14ac:dyDescent="0.2">
      <c r="A111" s="42"/>
      <c r="B111" s="42"/>
      <c r="C111" s="42"/>
      <c r="D111" s="42"/>
    </row>
    <row r="112" spans="1:4" x14ac:dyDescent="0.2">
      <c r="A112" s="40"/>
      <c r="B112" s="40"/>
      <c r="C112" s="40"/>
      <c r="D112" s="40">
        <f>SUM(D100:D111)</f>
        <v>176666</v>
      </c>
    </row>
  </sheetData>
  <mergeCells count="2">
    <mergeCell ref="A91:D91"/>
    <mergeCell ref="A99:D99"/>
  </mergeCells>
  <pageMargins left="0" right="0" top="0.74803149606299213" bottom="0.74803149606299213" header="0.31496062992125984" footer="0.31496062992125984"/>
  <pageSetup paperSize="9" scale="33" fitToWidth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390DD-D0E0-3F45-B921-4676922B5B49}">
  <dimension ref="B4:C19"/>
  <sheetViews>
    <sheetView zoomScaleNormal="60" zoomScaleSheetLayoutView="100" workbookViewId="0">
      <selection activeCell="B10" sqref="B10"/>
    </sheetView>
  </sheetViews>
  <sheetFormatPr defaultRowHeight="15" x14ac:dyDescent="0.2"/>
  <cols>
    <col min="2" max="2" width="21.25390625" customWidth="1"/>
    <col min="3" max="3" width="10.76171875" bestFit="1" customWidth="1"/>
  </cols>
  <sheetData>
    <row r="4" spans="2:3" x14ac:dyDescent="0.2">
      <c r="B4" s="356" t="s">
        <v>252</v>
      </c>
      <c r="C4" s="357"/>
    </row>
    <row r="5" spans="2:3" x14ac:dyDescent="0.2">
      <c r="B5" s="243" t="s">
        <v>253</v>
      </c>
      <c r="C5" s="243" t="s">
        <v>254</v>
      </c>
    </row>
    <row r="6" spans="2:3" x14ac:dyDescent="0.2">
      <c r="B6" s="225" t="s">
        <v>255</v>
      </c>
      <c r="C6" s="244">
        <v>10900</v>
      </c>
    </row>
    <row r="7" spans="2:3" x14ac:dyDescent="0.2">
      <c r="B7" s="225" t="s">
        <v>164</v>
      </c>
      <c r="C7" s="244">
        <v>4800</v>
      </c>
    </row>
    <row r="8" spans="2:3" x14ac:dyDescent="0.2">
      <c r="B8" s="225" t="s">
        <v>256</v>
      </c>
      <c r="C8" s="244">
        <v>1300</v>
      </c>
    </row>
    <row r="9" spans="2:3" x14ac:dyDescent="0.2">
      <c r="B9" s="225" t="s">
        <v>257</v>
      </c>
      <c r="C9" s="244">
        <v>500</v>
      </c>
    </row>
    <row r="10" spans="2:3" x14ac:dyDescent="0.2">
      <c r="B10" s="225"/>
      <c r="C10" s="244"/>
    </row>
    <row r="11" spans="2:3" x14ac:dyDescent="0.2">
      <c r="B11" s="225"/>
      <c r="C11" s="244"/>
    </row>
    <row r="12" spans="2:3" x14ac:dyDescent="0.2">
      <c r="B12" s="225"/>
      <c r="C12" s="244"/>
    </row>
    <row r="13" spans="2:3" x14ac:dyDescent="0.2">
      <c r="B13" s="225"/>
      <c r="C13" s="244"/>
    </row>
    <row r="14" spans="2:3" x14ac:dyDescent="0.2">
      <c r="B14" s="225"/>
      <c r="C14" s="244"/>
    </row>
    <row r="15" spans="2:3" x14ac:dyDescent="0.2">
      <c r="B15" s="225"/>
      <c r="C15" s="244"/>
    </row>
    <row r="16" spans="2:3" x14ac:dyDescent="0.2">
      <c r="B16" s="225"/>
      <c r="C16" s="244"/>
    </row>
    <row r="17" spans="2:3" x14ac:dyDescent="0.2">
      <c r="B17" s="225"/>
      <c r="C17" s="244"/>
    </row>
    <row r="18" spans="2:3" x14ac:dyDescent="0.2">
      <c r="B18" s="225"/>
      <c r="C18" s="244"/>
    </row>
    <row r="19" spans="2:3" x14ac:dyDescent="0.2">
      <c r="B19" s="243" t="s">
        <v>258</v>
      </c>
      <c r="C19" s="245">
        <f>SUM(C6:C18)</f>
        <v>17500</v>
      </c>
    </row>
  </sheetData>
  <mergeCells count="1">
    <mergeCell ref="B4:C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C26" sqref="C26"/>
    </sheetView>
  </sheetViews>
  <sheetFormatPr defaultRowHeight="15" x14ac:dyDescent="0.2"/>
  <cols>
    <col min="1" max="1" width="10.22265625" bestFit="1" customWidth="1"/>
  </cols>
  <sheetData>
    <row r="1" spans="1:8" ht="21" x14ac:dyDescent="0.3">
      <c r="A1" s="358" t="s">
        <v>259</v>
      </c>
      <c r="B1" s="358"/>
      <c r="C1" s="358"/>
      <c r="D1" s="358"/>
      <c r="E1" s="358"/>
      <c r="F1" s="358"/>
      <c r="G1" s="358"/>
    </row>
    <row r="2" spans="1:8" x14ac:dyDescent="0.2">
      <c r="A2" s="40" t="s">
        <v>0</v>
      </c>
      <c r="B2" s="40" t="s">
        <v>93</v>
      </c>
      <c r="C2" s="40" t="s">
        <v>260</v>
      </c>
      <c r="D2" s="40" t="s">
        <v>261</v>
      </c>
      <c r="E2" s="40" t="s">
        <v>262</v>
      </c>
      <c r="F2" s="40" t="s">
        <v>263</v>
      </c>
      <c r="G2" s="40" t="s">
        <v>264</v>
      </c>
    </row>
    <row r="3" spans="1:8" x14ac:dyDescent="0.2">
      <c r="A3" s="2">
        <v>45287</v>
      </c>
      <c r="B3" s="1" t="s">
        <v>265</v>
      </c>
      <c r="C3" s="1">
        <v>65000</v>
      </c>
      <c r="D3" s="1">
        <v>11700</v>
      </c>
      <c r="E3" s="1">
        <v>60000</v>
      </c>
      <c r="F3" s="1" t="s">
        <v>266</v>
      </c>
      <c r="G3" s="1">
        <v>447202</v>
      </c>
    </row>
    <row r="4" spans="1:8" x14ac:dyDescent="0.2">
      <c r="A4" s="2">
        <v>44960</v>
      </c>
      <c r="B4" s="1" t="s">
        <v>267</v>
      </c>
      <c r="C4" s="1">
        <v>65000</v>
      </c>
      <c r="D4" s="1">
        <v>11700</v>
      </c>
      <c r="E4" s="1">
        <v>60000</v>
      </c>
      <c r="F4" s="1" t="s">
        <v>266</v>
      </c>
      <c r="G4" s="1">
        <v>447204</v>
      </c>
    </row>
    <row r="5" spans="1:8" x14ac:dyDescent="0.2">
      <c r="A5" s="2">
        <v>45033</v>
      </c>
      <c r="B5" s="1" t="s">
        <v>268</v>
      </c>
      <c r="C5" s="1">
        <v>65000</v>
      </c>
      <c r="D5" s="1">
        <v>11700</v>
      </c>
      <c r="E5" s="1">
        <v>60000</v>
      </c>
      <c r="F5" s="1" t="s">
        <v>266</v>
      </c>
      <c r="G5" s="1">
        <v>447208</v>
      </c>
    </row>
    <row r="6" spans="1:8" x14ac:dyDescent="0.2">
      <c r="A6" s="1"/>
      <c r="B6" s="1" t="s">
        <v>269</v>
      </c>
      <c r="C6" s="1">
        <v>50000</v>
      </c>
      <c r="D6" s="1">
        <v>0</v>
      </c>
      <c r="E6" s="1">
        <v>60000</v>
      </c>
      <c r="F6" s="1" t="s">
        <v>266</v>
      </c>
      <c r="G6" s="1">
        <v>447212</v>
      </c>
      <c r="H6" t="s">
        <v>270</v>
      </c>
    </row>
    <row r="7" spans="1:8" x14ac:dyDescent="0.2">
      <c r="A7" s="1"/>
      <c r="B7" s="1" t="s">
        <v>271</v>
      </c>
      <c r="C7" s="1"/>
      <c r="D7" s="1"/>
      <c r="E7" s="1">
        <v>60000</v>
      </c>
      <c r="F7" s="1" t="s">
        <v>266</v>
      </c>
      <c r="G7" s="1"/>
    </row>
    <row r="8" spans="1:8" x14ac:dyDescent="0.2">
      <c r="A8" s="1"/>
      <c r="B8" s="1" t="s">
        <v>272</v>
      </c>
      <c r="C8" s="1">
        <v>135200</v>
      </c>
      <c r="D8" s="1"/>
      <c r="E8" s="1">
        <v>60000</v>
      </c>
      <c r="F8" s="1" t="s">
        <v>266</v>
      </c>
      <c r="G8" s="1">
        <v>447214</v>
      </c>
    </row>
    <row r="9" spans="1:8" x14ac:dyDescent="0.2">
      <c r="A9" s="1"/>
      <c r="B9" s="1" t="s">
        <v>146</v>
      </c>
      <c r="C9" s="1">
        <v>65000</v>
      </c>
      <c r="D9" s="1">
        <v>0</v>
      </c>
      <c r="E9" s="1">
        <v>60000</v>
      </c>
      <c r="F9" s="1" t="s">
        <v>266</v>
      </c>
      <c r="G9" s="1">
        <v>447224</v>
      </c>
    </row>
    <row r="10" spans="1:8" x14ac:dyDescent="0.2">
      <c r="A10" s="1"/>
      <c r="B10" s="1" t="s">
        <v>273</v>
      </c>
      <c r="C10" s="1"/>
      <c r="D10" s="1"/>
      <c r="E10" s="1"/>
      <c r="F10" s="1"/>
      <c r="G10" s="1"/>
    </row>
    <row r="11" spans="1:8" x14ac:dyDescent="0.2">
      <c r="A11" s="1"/>
      <c r="B11" s="1" t="s">
        <v>274</v>
      </c>
      <c r="C11" s="1"/>
      <c r="D11" s="1"/>
      <c r="E11" s="1"/>
      <c r="F11" s="1"/>
      <c r="G11" s="1"/>
    </row>
    <row r="12" spans="1:8" x14ac:dyDescent="0.2">
      <c r="A12" s="1"/>
      <c r="B12" s="1"/>
      <c r="C12" s="1"/>
      <c r="D12" s="1"/>
      <c r="E12" s="1"/>
      <c r="F12" s="1"/>
      <c r="G12" s="1"/>
    </row>
    <row r="13" spans="1:8" x14ac:dyDescent="0.2">
      <c r="A13" s="1"/>
      <c r="B13" s="1"/>
      <c r="C13" s="1"/>
      <c r="D13" s="1"/>
      <c r="E13" s="1"/>
      <c r="F13" s="1"/>
      <c r="G13" s="1"/>
    </row>
    <row r="14" spans="1:8" x14ac:dyDescent="0.2">
      <c r="A14" s="1"/>
      <c r="B14" s="1"/>
      <c r="C14" s="1"/>
      <c r="D14" s="1"/>
      <c r="E14" s="1"/>
      <c r="F14" s="1"/>
      <c r="G14" s="1"/>
    </row>
    <row r="15" spans="1:8" x14ac:dyDescent="0.2">
      <c r="A15" s="1"/>
      <c r="B15" s="1"/>
      <c r="C15" s="1"/>
      <c r="D15" s="1"/>
      <c r="E15" s="1"/>
      <c r="F15" s="1"/>
      <c r="G15" s="1"/>
    </row>
    <row r="16" spans="1:8" x14ac:dyDescent="0.2">
      <c r="A16" s="1"/>
      <c r="B16" s="1"/>
      <c r="C16" s="1"/>
      <c r="D16" s="1"/>
      <c r="E16" s="1"/>
      <c r="F16" s="1"/>
      <c r="G16" s="1"/>
    </row>
    <row r="17" spans="1:7" x14ac:dyDescent="0.2">
      <c r="A17" s="1"/>
      <c r="B17" s="1"/>
      <c r="C17" s="1"/>
      <c r="D17" s="1"/>
      <c r="E17" s="1"/>
      <c r="F17" s="1"/>
      <c r="G17" s="1"/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Z41"/>
  <sheetViews>
    <sheetView workbookViewId="0">
      <selection activeCell="M16" sqref="M16"/>
    </sheetView>
  </sheetViews>
  <sheetFormatPr defaultRowHeight="15" x14ac:dyDescent="0.2"/>
  <cols>
    <col min="1" max="1" width="5.24609375" bestFit="1" customWidth="1"/>
    <col min="2" max="2" width="7.80078125" bestFit="1" customWidth="1"/>
    <col min="3" max="3" width="18.16015625" bestFit="1" customWidth="1"/>
    <col min="4" max="4" width="13.1796875" bestFit="1" customWidth="1"/>
    <col min="6" max="6" width="20.58203125" bestFit="1" customWidth="1"/>
    <col min="7" max="7" width="9.81640625" bestFit="1" customWidth="1"/>
    <col min="9" max="9" width="11.02734375" bestFit="1" customWidth="1"/>
    <col min="13" max="13" width="11.296875" bestFit="1" customWidth="1"/>
    <col min="14" max="15" width="9.81640625" bestFit="1" customWidth="1"/>
    <col min="18" max="18" width="11.02734375" bestFit="1" customWidth="1"/>
    <col min="19" max="19" width="12.375" bestFit="1" customWidth="1"/>
    <col min="22" max="22" width="9.953125" bestFit="1" customWidth="1"/>
  </cols>
  <sheetData>
    <row r="1" spans="1:26" ht="21.75" thickBot="1" x14ac:dyDescent="0.35">
      <c r="A1" s="48" t="s">
        <v>275</v>
      </c>
      <c r="B1" s="48" t="s">
        <v>0</v>
      </c>
      <c r="C1" s="48" t="s">
        <v>174</v>
      </c>
      <c r="D1" s="48" t="s">
        <v>119</v>
      </c>
      <c r="F1" s="362" t="s">
        <v>19</v>
      </c>
      <c r="G1" s="362"/>
      <c r="I1" s="362" t="s">
        <v>276</v>
      </c>
      <c r="J1" s="362"/>
      <c r="L1" s="362" t="s">
        <v>277</v>
      </c>
      <c r="M1" s="362"/>
      <c r="N1" s="362"/>
      <c r="O1" s="362"/>
      <c r="Q1" s="363" t="s">
        <v>278</v>
      </c>
      <c r="R1" s="364"/>
      <c r="S1" s="364"/>
      <c r="T1" s="364"/>
      <c r="U1" s="364"/>
      <c r="V1" s="365"/>
      <c r="W1" s="157"/>
    </row>
    <row r="2" spans="1:26" x14ac:dyDescent="0.2">
      <c r="A2" s="133">
        <v>1</v>
      </c>
      <c r="B2" s="44"/>
      <c r="C2" s="44" t="s">
        <v>279</v>
      </c>
      <c r="D2" s="44">
        <v>28900</v>
      </c>
      <c r="F2" s="42" t="s">
        <v>280</v>
      </c>
      <c r="G2" s="42">
        <v>12600</v>
      </c>
      <c r="I2" s="42" t="s">
        <v>281</v>
      </c>
      <c r="J2" s="42">
        <v>10000</v>
      </c>
      <c r="L2" s="44" t="s">
        <v>98</v>
      </c>
      <c r="M2" s="44">
        <v>39800</v>
      </c>
      <c r="N2" s="44">
        <v>175659</v>
      </c>
      <c r="O2" s="44"/>
      <c r="Q2" s="151" t="s">
        <v>114</v>
      </c>
      <c r="R2" s="152" t="s">
        <v>282</v>
      </c>
      <c r="S2" s="152" t="s">
        <v>283</v>
      </c>
      <c r="T2" s="153" t="s">
        <v>284</v>
      </c>
      <c r="U2" s="153" t="s">
        <v>285</v>
      </c>
      <c r="V2" s="152" t="s">
        <v>286</v>
      </c>
      <c r="W2" s="152" t="s">
        <v>287</v>
      </c>
      <c r="X2" s="152" t="s">
        <v>95</v>
      </c>
      <c r="Y2" s="152" t="s">
        <v>45</v>
      </c>
      <c r="Z2" s="154"/>
    </row>
    <row r="3" spans="1:26" x14ac:dyDescent="0.2">
      <c r="A3" s="42">
        <v>2</v>
      </c>
      <c r="B3" s="42"/>
      <c r="C3" s="42" t="s">
        <v>184</v>
      </c>
      <c r="D3" s="42">
        <v>3500</v>
      </c>
      <c r="F3" s="44" t="s">
        <v>288</v>
      </c>
      <c r="G3" s="44">
        <v>20000</v>
      </c>
      <c r="I3" s="44" t="s">
        <v>289</v>
      </c>
      <c r="J3" s="44">
        <v>6500</v>
      </c>
      <c r="L3" s="42" t="s">
        <v>99</v>
      </c>
      <c r="M3" s="42">
        <v>169300</v>
      </c>
      <c r="N3" s="42">
        <v>396770</v>
      </c>
      <c r="O3" s="42"/>
      <c r="Q3" s="141" t="s">
        <v>290</v>
      </c>
      <c r="R3" s="142">
        <v>59280</v>
      </c>
      <c r="S3" s="142">
        <v>24400</v>
      </c>
      <c r="T3" s="147">
        <v>14000</v>
      </c>
      <c r="U3" s="147"/>
      <c r="V3" s="44">
        <v>21700</v>
      </c>
      <c r="W3" s="44" t="s">
        <v>291</v>
      </c>
      <c r="X3" s="44"/>
      <c r="Y3" s="44">
        <f>SUM(S3:X3)</f>
        <v>60100</v>
      </c>
      <c r="Z3" s="139">
        <f>R3-Y3</f>
        <v>-820</v>
      </c>
    </row>
    <row r="4" spans="1:26" x14ac:dyDescent="0.2">
      <c r="A4" s="44">
        <v>3</v>
      </c>
      <c r="B4" s="44"/>
      <c r="C4" s="44" t="s">
        <v>185</v>
      </c>
      <c r="D4" s="44">
        <v>2000</v>
      </c>
      <c r="F4" s="42" t="s">
        <v>292</v>
      </c>
      <c r="G4" s="42">
        <v>176700</v>
      </c>
      <c r="I4" s="42" t="s">
        <v>293</v>
      </c>
      <c r="J4" s="42"/>
      <c r="L4" s="44" t="s">
        <v>290</v>
      </c>
      <c r="M4" s="44">
        <v>254900</v>
      </c>
      <c r="N4" s="44">
        <v>16500</v>
      </c>
      <c r="O4" s="44"/>
      <c r="Q4" s="140" t="s">
        <v>294</v>
      </c>
      <c r="R4" s="42">
        <v>110020</v>
      </c>
      <c r="S4" s="42"/>
      <c r="T4" s="148"/>
      <c r="U4" s="148">
        <v>74000</v>
      </c>
      <c r="V4" s="42">
        <v>20000</v>
      </c>
      <c r="W4" s="42" t="s">
        <v>295</v>
      </c>
      <c r="X4" s="42">
        <v>11000</v>
      </c>
      <c r="Y4" s="44">
        <f>SUM(S4:X4)</f>
        <v>105000</v>
      </c>
      <c r="Z4" s="139">
        <f>R4-Y4</f>
        <v>5020</v>
      </c>
    </row>
    <row r="5" spans="1:26" x14ac:dyDescent="0.2">
      <c r="A5" s="133">
        <v>4</v>
      </c>
      <c r="B5" s="42"/>
      <c r="C5" s="42" t="s">
        <v>186</v>
      </c>
      <c r="D5" s="42">
        <v>670</v>
      </c>
      <c r="F5" s="44" t="s">
        <v>214</v>
      </c>
      <c r="G5" s="44">
        <v>65000</v>
      </c>
      <c r="I5" s="44" t="s">
        <v>296</v>
      </c>
      <c r="J5" s="44"/>
      <c r="L5" s="42" t="s">
        <v>294</v>
      </c>
      <c r="M5" s="42">
        <v>288984</v>
      </c>
      <c r="N5" s="42"/>
      <c r="O5" s="42"/>
      <c r="Q5" s="138" t="s">
        <v>297</v>
      </c>
      <c r="R5" s="44">
        <v>102290</v>
      </c>
      <c r="S5" s="44">
        <v>81590</v>
      </c>
      <c r="T5" s="149"/>
      <c r="U5" s="149"/>
      <c r="V5" s="44"/>
      <c r="W5" s="44"/>
      <c r="X5" s="44">
        <v>6500</v>
      </c>
      <c r="Y5" s="44">
        <f>SUM(S5:X5)</f>
        <v>88090</v>
      </c>
      <c r="Z5" s="139">
        <f>R5-Y5</f>
        <v>14200</v>
      </c>
    </row>
    <row r="6" spans="1:26" ht="15.75" thickBot="1" x14ac:dyDescent="0.25">
      <c r="A6" s="42">
        <v>5</v>
      </c>
      <c r="B6" s="44"/>
      <c r="C6" s="44" t="s">
        <v>298</v>
      </c>
      <c r="D6" s="44">
        <v>1000</v>
      </c>
      <c r="F6" s="42" t="s">
        <v>299</v>
      </c>
      <c r="G6" s="42">
        <v>20000</v>
      </c>
      <c r="I6" s="42"/>
      <c r="J6" s="42"/>
      <c r="L6" s="44" t="s">
        <v>297</v>
      </c>
      <c r="M6" s="44">
        <v>266878</v>
      </c>
      <c r="N6" s="44"/>
      <c r="O6" s="44"/>
      <c r="Q6" s="143" t="s">
        <v>300</v>
      </c>
      <c r="R6" s="144">
        <v>100640</v>
      </c>
      <c r="S6" s="144">
        <v>50710</v>
      </c>
      <c r="T6" s="150">
        <v>58500</v>
      </c>
      <c r="U6" s="150"/>
      <c r="V6" s="144"/>
      <c r="W6" s="144"/>
      <c r="X6" s="144"/>
      <c r="Y6" s="155">
        <f>SUM(S6:X6)</f>
        <v>109210</v>
      </c>
      <c r="Z6" s="156">
        <f>R6-Y6</f>
        <v>-8570</v>
      </c>
    </row>
    <row r="7" spans="1:26" ht="19.5" thickBot="1" x14ac:dyDescent="0.3">
      <c r="A7" s="44">
        <v>6</v>
      </c>
      <c r="B7" s="42"/>
      <c r="C7" s="42" t="s">
        <v>280</v>
      </c>
      <c r="D7" s="42">
        <v>12600</v>
      </c>
      <c r="F7" s="44" t="s">
        <v>301</v>
      </c>
      <c r="G7" s="44">
        <v>8470</v>
      </c>
      <c r="I7" s="44"/>
      <c r="J7" s="44"/>
      <c r="L7" s="42"/>
      <c r="M7" s="134">
        <f>SUM(M2:M6)</f>
        <v>1019862</v>
      </c>
      <c r="N7" s="134">
        <f>SUM(N2:N6)</f>
        <v>588929</v>
      </c>
      <c r="O7" s="134">
        <f>M7-N7</f>
        <v>430933</v>
      </c>
      <c r="Q7" s="145"/>
      <c r="R7" s="146">
        <f>SUM(R3:R6)</f>
        <v>372230</v>
      </c>
      <c r="S7" s="146">
        <f t="shared" ref="S7:Z7" si="0">SUM(S3:S6)</f>
        <v>156700</v>
      </c>
      <c r="T7" s="146">
        <f t="shared" si="0"/>
        <v>72500</v>
      </c>
      <c r="U7" s="146">
        <f t="shared" si="0"/>
        <v>74000</v>
      </c>
      <c r="V7" s="146">
        <f t="shared" si="0"/>
        <v>41700</v>
      </c>
      <c r="W7" s="146"/>
      <c r="X7" s="146">
        <f t="shared" si="0"/>
        <v>17500</v>
      </c>
      <c r="Y7" s="146">
        <f t="shared" si="0"/>
        <v>362400</v>
      </c>
      <c r="Z7" s="146">
        <f t="shared" si="0"/>
        <v>9830</v>
      </c>
    </row>
    <row r="8" spans="1:26" ht="19.5" thickBot="1" x14ac:dyDescent="0.3">
      <c r="A8" s="133">
        <v>7</v>
      </c>
      <c r="B8" s="44"/>
      <c r="C8" s="44" t="s">
        <v>176</v>
      </c>
      <c r="D8" s="44">
        <v>1000</v>
      </c>
      <c r="F8" s="42" t="s">
        <v>302</v>
      </c>
      <c r="G8" s="42">
        <v>65000</v>
      </c>
      <c r="I8" s="42"/>
      <c r="J8" s="42"/>
      <c r="M8" s="361" t="s">
        <v>303</v>
      </c>
      <c r="N8" s="361"/>
      <c r="O8" s="38">
        <v>330187</v>
      </c>
    </row>
    <row r="9" spans="1:26" ht="18.75" x14ac:dyDescent="0.25">
      <c r="A9" s="42">
        <v>8</v>
      </c>
      <c r="B9" s="42"/>
      <c r="C9" s="42" t="s">
        <v>191</v>
      </c>
      <c r="D9" s="42">
        <v>320</v>
      </c>
      <c r="F9" s="44" t="s">
        <v>299</v>
      </c>
      <c r="G9" s="44">
        <v>20000</v>
      </c>
      <c r="I9" s="44"/>
      <c r="J9" s="44"/>
      <c r="M9" s="361" t="s">
        <v>304</v>
      </c>
      <c r="N9" s="361"/>
      <c r="O9" s="38">
        <f>O7-O8</f>
        <v>100746</v>
      </c>
      <c r="S9" s="366" t="s">
        <v>305</v>
      </c>
      <c r="T9" s="367"/>
      <c r="U9" s="368"/>
    </row>
    <row r="10" spans="1:26" x14ac:dyDescent="0.2">
      <c r="A10" s="44">
        <v>9</v>
      </c>
      <c r="B10" s="44"/>
      <c r="C10" s="44" t="s">
        <v>306</v>
      </c>
      <c r="D10" s="44">
        <v>850</v>
      </c>
      <c r="F10" s="42" t="s">
        <v>307</v>
      </c>
      <c r="G10" s="42">
        <v>9000</v>
      </c>
      <c r="I10" s="42"/>
      <c r="J10" s="42"/>
      <c r="S10" s="44">
        <v>17400</v>
      </c>
      <c r="T10" s="360" t="s">
        <v>308</v>
      </c>
      <c r="U10" s="360"/>
    </row>
    <row r="11" spans="1:26" x14ac:dyDescent="0.2">
      <c r="A11" s="133">
        <v>10</v>
      </c>
      <c r="B11" s="42"/>
      <c r="C11" s="42" t="s">
        <v>309</v>
      </c>
      <c r="D11" s="42">
        <v>1200</v>
      </c>
      <c r="F11" s="44"/>
      <c r="G11" s="44"/>
      <c r="I11" s="44"/>
      <c r="J11" s="44"/>
      <c r="S11" s="42">
        <v>-14300</v>
      </c>
      <c r="T11" s="359" t="s">
        <v>310</v>
      </c>
      <c r="U11" s="359"/>
    </row>
    <row r="12" spans="1:26" ht="18.75" x14ac:dyDescent="0.25">
      <c r="A12" s="42">
        <v>11</v>
      </c>
      <c r="B12" s="44"/>
      <c r="C12" s="44" t="s">
        <v>311</v>
      </c>
      <c r="D12" s="44">
        <v>700</v>
      </c>
      <c r="F12" s="42"/>
      <c r="G12" s="42"/>
      <c r="I12" s="42"/>
      <c r="J12" s="134">
        <f>SUM(J2:J11)</f>
        <v>16500</v>
      </c>
      <c r="S12" s="44">
        <f>SUM(S10:S11)</f>
        <v>3100</v>
      </c>
      <c r="T12" s="360" t="s">
        <v>312</v>
      </c>
      <c r="U12" s="360"/>
    </row>
    <row r="13" spans="1:26" x14ac:dyDescent="0.2">
      <c r="A13" s="44">
        <v>12</v>
      </c>
      <c r="B13" s="42"/>
      <c r="C13" s="42"/>
      <c r="D13" s="42">
        <v>225</v>
      </c>
      <c r="F13" s="44"/>
      <c r="G13" s="44"/>
      <c r="S13" s="42">
        <v>3900</v>
      </c>
      <c r="T13" s="359" t="s">
        <v>313</v>
      </c>
      <c r="U13" s="359"/>
    </row>
    <row r="14" spans="1:26" x14ac:dyDescent="0.2">
      <c r="A14" s="133">
        <v>13</v>
      </c>
      <c r="B14" s="44"/>
      <c r="C14" s="44" t="s">
        <v>197</v>
      </c>
      <c r="D14" s="44">
        <v>750</v>
      </c>
      <c r="F14" s="42"/>
      <c r="G14" s="42"/>
      <c r="S14" s="44">
        <v>2000</v>
      </c>
      <c r="T14" s="360" t="s">
        <v>313</v>
      </c>
      <c r="U14" s="360"/>
    </row>
    <row r="15" spans="1:26" ht="15" customHeight="1" x14ac:dyDescent="0.2">
      <c r="A15" s="42">
        <v>14</v>
      </c>
      <c r="B15" s="42"/>
      <c r="C15" s="42" t="s">
        <v>314</v>
      </c>
      <c r="D15" s="42">
        <v>1200</v>
      </c>
      <c r="F15" s="44"/>
      <c r="G15" s="44"/>
    </row>
    <row r="16" spans="1:26" ht="30" customHeight="1" x14ac:dyDescent="0.2">
      <c r="A16" s="44">
        <v>15</v>
      </c>
      <c r="B16" s="44"/>
      <c r="C16" s="44" t="s">
        <v>315</v>
      </c>
      <c r="D16" s="44">
        <v>10000</v>
      </c>
      <c r="F16" s="42"/>
      <c r="G16" s="42"/>
    </row>
    <row r="17" spans="1:7" x14ac:dyDescent="0.2">
      <c r="A17" s="133">
        <v>16</v>
      </c>
      <c r="B17" s="42"/>
      <c r="C17" s="42" t="s">
        <v>188</v>
      </c>
      <c r="D17" s="42">
        <v>32280</v>
      </c>
      <c r="F17" s="44"/>
      <c r="G17" s="44"/>
    </row>
    <row r="18" spans="1:7" x14ac:dyDescent="0.2">
      <c r="A18" s="42">
        <v>17</v>
      </c>
      <c r="B18" s="44"/>
      <c r="C18" s="44" t="s">
        <v>316</v>
      </c>
      <c r="D18" s="44">
        <v>700</v>
      </c>
      <c r="F18" s="42"/>
      <c r="G18" s="42"/>
    </row>
    <row r="19" spans="1:7" x14ac:dyDescent="0.2">
      <c r="A19" s="44">
        <v>18</v>
      </c>
      <c r="B19" s="42"/>
      <c r="C19" s="42" t="s">
        <v>200</v>
      </c>
      <c r="D19" s="42">
        <v>6500</v>
      </c>
      <c r="F19" s="44"/>
      <c r="G19" s="44"/>
    </row>
    <row r="20" spans="1:7" x14ac:dyDescent="0.2">
      <c r="A20" s="133">
        <v>19</v>
      </c>
      <c r="B20" s="44"/>
      <c r="C20" s="44" t="s">
        <v>201</v>
      </c>
      <c r="D20" s="44">
        <v>8180</v>
      </c>
      <c r="F20" s="42"/>
      <c r="G20" s="42"/>
    </row>
    <row r="21" spans="1:7" x14ac:dyDescent="0.2">
      <c r="A21" s="42">
        <v>20</v>
      </c>
      <c r="B21" s="42"/>
      <c r="C21" s="42" t="s">
        <v>317</v>
      </c>
      <c r="D21" s="42">
        <v>25720</v>
      </c>
      <c r="F21" s="44"/>
      <c r="G21" s="44"/>
    </row>
    <row r="22" spans="1:7" ht="18.75" x14ac:dyDescent="0.25">
      <c r="A22" s="44">
        <v>21</v>
      </c>
      <c r="B22" s="44"/>
      <c r="C22" s="44" t="s">
        <v>318</v>
      </c>
      <c r="D22" s="44">
        <v>12300</v>
      </c>
      <c r="F22" s="42"/>
      <c r="G22" s="134">
        <f>SUM(G2:G21)</f>
        <v>396770</v>
      </c>
    </row>
    <row r="23" spans="1:7" x14ac:dyDescent="0.2">
      <c r="A23" s="133">
        <v>22</v>
      </c>
      <c r="B23" s="42"/>
      <c r="C23" s="42" t="s">
        <v>204</v>
      </c>
      <c r="D23" s="42">
        <v>2500</v>
      </c>
    </row>
    <row r="24" spans="1:7" s="5" customFormat="1" ht="35.25" customHeight="1" x14ac:dyDescent="0.2">
      <c r="A24" s="104">
        <v>23</v>
      </c>
      <c r="B24" s="100"/>
      <c r="C24" s="100" t="s">
        <v>319</v>
      </c>
      <c r="D24" s="100">
        <v>11000</v>
      </c>
    </row>
    <row r="25" spans="1:7" x14ac:dyDescent="0.2">
      <c r="A25" s="44">
        <v>24</v>
      </c>
      <c r="B25" s="42"/>
      <c r="C25" s="42" t="s">
        <v>320</v>
      </c>
      <c r="D25" s="42">
        <v>11564</v>
      </c>
    </row>
    <row r="26" spans="1:7" x14ac:dyDescent="0.2">
      <c r="A26" s="44"/>
      <c r="B26" s="44"/>
      <c r="C26" s="44"/>
      <c r="D26" s="44"/>
    </row>
    <row r="27" spans="1:7" x14ac:dyDescent="0.2">
      <c r="A27" s="42"/>
      <c r="B27" s="42"/>
      <c r="C27" s="42"/>
      <c r="D27" s="42"/>
    </row>
    <row r="28" spans="1:7" x14ac:dyDescent="0.2">
      <c r="A28" s="44"/>
      <c r="B28" s="44"/>
      <c r="C28" s="44"/>
      <c r="D28" s="44"/>
      <c r="F28" t="s">
        <v>27</v>
      </c>
    </row>
    <row r="29" spans="1:7" x14ac:dyDescent="0.2">
      <c r="A29" s="42"/>
      <c r="B29" s="42"/>
      <c r="C29" s="42"/>
      <c r="D29" s="42"/>
    </row>
    <row r="30" spans="1:7" x14ac:dyDescent="0.2">
      <c r="A30" s="44"/>
      <c r="B30" s="44"/>
      <c r="C30" s="44"/>
      <c r="D30" s="44"/>
    </row>
    <row r="31" spans="1:7" x14ac:dyDescent="0.2">
      <c r="A31" s="42"/>
      <c r="B31" s="42"/>
      <c r="C31" s="42"/>
      <c r="D31" s="42"/>
    </row>
    <row r="32" spans="1:7" x14ac:dyDescent="0.2">
      <c r="A32" s="44"/>
      <c r="B32" s="44"/>
      <c r="C32" s="44"/>
      <c r="D32" s="44"/>
    </row>
    <row r="33" spans="1:4" x14ac:dyDescent="0.2">
      <c r="A33" s="42"/>
      <c r="B33" s="42"/>
      <c r="C33" s="42"/>
      <c r="D33" s="42"/>
    </row>
    <row r="34" spans="1:4" ht="18.75" x14ac:dyDescent="0.25">
      <c r="A34" s="44"/>
      <c r="B34" s="44"/>
      <c r="C34" s="44"/>
      <c r="D34" s="135">
        <f>SUM(D2:D33)</f>
        <v>175659</v>
      </c>
    </row>
    <row r="35" spans="1:4" x14ac:dyDescent="0.2">
      <c r="A35" s="42"/>
      <c r="B35" s="42"/>
      <c r="C35" s="42"/>
      <c r="D35" s="42"/>
    </row>
    <row r="36" spans="1:4" x14ac:dyDescent="0.2">
      <c r="A36" s="44"/>
      <c r="B36" s="44"/>
      <c r="C36" s="44"/>
      <c r="D36" s="44"/>
    </row>
    <row r="37" spans="1:4" x14ac:dyDescent="0.2">
      <c r="A37" s="42"/>
      <c r="B37" s="42"/>
      <c r="C37" s="42"/>
      <c r="D37" s="42"/>
    </row>
    <row r="38" spans="1:4" x14ac:dyDescent="0.2">
      <c r="A38" s="44"/>
      <c r="B38" s="44"/>
      <c r="C38" s="44"/>
      <c r="D38" s="44"/>
    </row>
    <row r="39" spans="1:4" x14ac:dyDescent="0.2">
      <c r="A39" s="42"/>
      <c r="B39" s="42"/>
      <c r="C39" s="42"/>
      <c r="D39" s="42"/>
    </row>
    <row r="40" spans="1:4" x14ac:dyDescent="0.2">
      <c r="A40" s="44"/>
      <c r="B40" s="44"/>
      <c r="C40" s="44"/>
      <c r="D40" s="44"/>
    </row>
    <row r="41" spans="1:4" x14ac:dyDescent="0.2">
      <c r="A41" s="42"/>
      <c r="B41" s="42"/>
      <c r="C41" s="42"/>
      <c r="D41" s="42"/>
    </row>
  </sheetData>
  <mergeCells count="12">
    <mergeCell ref="T13:U13"/>
    <mergeCell ref="T14:U14"/>
    <mergeCell ref="M9:N9"/>
    <mergeCell ref="F1:G1"/>
    <mergeCell ref="I1:J1"/>
    <mergeCell ref="L1:O1"/>
    <mergeCell ref="M8:N8"/>
    <mergeCell ref="Q1:V1"/>
    <mergeCell ref="S9:U9"/>
    <mergeCell ref="T10:U10"/>
    <mergeCell ref="T11:U11"/>
    <mergeCell ref="T12:U12"/>
  </mergeCells>
  <pageMargins left="0.7" right="0.7" top="0.75" bottom="0.75" header="0.3" footer="0.3"/>
  <pageSetup paperSize="9"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DAILY INCOME</vt:lpstr>
      <vt:lpstr>Sheet2</vt:lpstr>
      <vt:lpstr>Monthly income</vt:lpstr>
      <vt:lpstr>Sheet1</vt:lpstr>
      <vt:lpstr>Cash expenses </vt:lpstr>
      <vt:lpstr>Total expense </vt:lpstr>
      <vt:lpstr>Yadavji Expense</vt:lpstr>
      <vt:lpstr>rent chart</vt:lpstr>
      <vt:lpstr>Sheet3</vt:lpstr>
      <vt:lpstr> PTB EXP</vt:lpstr>
      <vt:lpstr>TPT QUOATATION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2024-05-01T06:23:29Z</dcterms:modified>
  <cp:category/>
  <cp:contentStatus/>
</cp:coreProperties>
</file>