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894AF520-9D8D-4AA9-8A90-4B068C4CB243}" xr6:coauthVersionLast="47" xr6:coauthVersionMax="47" xr10:uidLastSave="{00000000-0000-0000-0000-000000000000}"/>
  <bookViews>
    <workbookView xWindow="9132" yWindow="0" windowWidth="1384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0" i="1" l="1"/>
  <c r="D166" i="1"/>
  <c r="E130" i="1"/>
  <c r="E131" i="1"/>
  <c r="E132" i="1"/>
  <c r="E133" i="1"/>
  <c r="E134" i="1"/>
  <c r="E135" i="1"/>
  <c r="E136" i="1"/>
  <c r="E137" i="1"/>
  <c r="E129" i="1"/>
  <c r="L96" i="1"/>
  <c r="K96" i="1"/>
  <c r="H77" i="1"/>
  <c r="E52" i="1"/>
  <c r="D188" i="1"/>
  <c r="D189" i="1"/>
  <c r="D190" i="1"/>
  <c r="D191" i="1"/>
  <c r="D187" i="1"/>
  <c r="F52" i="1"/>
  <c r="D180" i="1"/>
  <c r="D181" i="1"/>
  <c r="D182" i="1"/>
  <c r="D183" i="1"/>
  <c r="D179" i="1"/>
  <c r="D52" i="1"/>
  <c r="D234" i="1"/>
  <c r="D233" i="1"/>
  <c r="D232" i="1"/>
  <c r="D231" i="1"/>
  <c r="D230" i="1"/>
  <c r="D227" i="1"/>
  <c r="D226" i="1"/>
  <c r="D225" i="1"/>
  <c r="D224" i="1"/>
  <c r="D223" i="1"/>
  <c r="D222" i="1"/>
  <c r="D221" i="1"/>
  <c r="D220" i="1"/>
  <c r="D219" i="1"/>
  <c r="C215" i="1"/>
  <c r="D215" i="1" s="1"/>
  <c r="C214" i="1"/>
  <c r="D214" i="1" s="1"/>
  <c r="C213" i="1"/>
  <c r="E213" i="1" s="1"/>
  <c r="C212" i="1"/>
  <c r="D212" i="1" s="1"/>
  <c r="C211" i="1"/>
  <c r="E211" i="1" s="1"/>
  <c r="C210" i="1"/>
  <c r="E210" i="1" s="1"/>
  <c r="C209" i="1"/>
  <c r="E209" i="1" s="1"/>
  <c r="C208" i="1"/>
  <c r="E208" i="1" s="1"/>
  <c r="C207" i="1"/>
  <c r="D207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75" i="1"/>
  <c r="C174" i="1"/>
  <c r="C173" i="1"/>
  <c r="C172" i="1"/>
  <c r="C171" i="1"/>
  <c r="C170" i="1"/>
  <c r="C169" i="1"/>
  <c r="C168" i="1"/>
  <c r="C167" i="1"/>
  <c r="C166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C149" i="1"/>
  <c r="C148" i="1"/>
  <c r="C147" i="1"/>
  <c r="C146" i="1"/>
  <c r="C145" i="1"/>
  <c r="C144" i="1"/>
  <c r="C143" i="1"/>
  <c r="C142" i="1"/>
  <c r="C141" i="1"/>
  <c r="C137" i="1"/>
  <c r="C136" i="1"/>
  <c r="C135" i="1"/>
  <c r="C134" i="1"/>
  <c r="C133" i="1"/>
  <c r="C132" i="1"/>
  <c r="C131" i="1"/>
  <c r="C130" i="1"/>
  <c r="C129" i="1"/>
  <c r="C125" i="1"/>
  <c r="C124" i="1"/>
  <c r="C123" i="1"/>
  <c r="C122" i="1"/>
  <c r="C121" i="1"/>
  <c r="C120" i="1"/>
  <c r="C119" i="1"/>
  <c r="C118" i="1"/>
  <c r="C117" i="1"/>
  <c r="H113" i="1"/>
  <c r="G113" i="1"/>
  <c r="F113" i="1"/>
  <c r="D113" i="1"/>
  <c r="C113" i="1"/>
  <c r="E113" i="1" s="1"/>
  <c r="H112" i="1"/>
  <c r="G112" i="1"/>
  <c r="F112" i="1"/>
  <c r="D112" i="1"/>
  <c r="E112" i="1" s="1"/>
  <c r="C112" i="1"/>
  <c r="H111" i="1"/>
  <c r="G111" i="1"/>
  <c r="F111" i="1"/>
  <c r="D111" i="1"/>
  <c r="E111" i="1" s="1"/>
  <c r="C111" i="1"/>
  <c r="H110" i="1"/>
  <c r="G110" i="1"/>
  <c r="F110" i="1"/>
  <c r="D110" i="1"/>
  <c r="C110" i="1"/>
  <c r="H109" i="1"/>
  <c r="G109" i="1"/>
  <c r="F109" i="1"/>
  <c r="D109" i="1"/>
  <c r="E109" i="1" s="1"/>
  <c r="C109" i="1"/>
  <c r="H108" i="1"/>
  <c r="G108" i="1"/>
  <c r="F108" i="1"/>
  <c r="D108" i="1"/>
  <c r="E108" i="1" s="1"/>
  <c r="C108" i="1"/>
  <c r="H107" i="1"/>
  <c r="G107" i="1"/>
  <c r="F107" i="1"/>
  <c r="D107" i="1"/>
  <c r="E107" i="1" s="1"/>
  <c r="C107" i="1"/>
  <c r="H106" i="1"/>
  <c r="G106" i="1"/>
  <c r="F106" i="1"/>
  <c r="D106" i="1"/>
  <c r="C106" i="1"/>
  <c r="H105" i="1"/>
  <c r="G105" i="1"/>
  <c r="F105" i="1"/>
  <c r="D105" i="1"/>
  <c r="E105" i="1" s="1"/>
  <c r="C105" i="1"/>
  <c r="H104" i="1"/>
  <c r="G104" i="1"/>
  <c r="F104" i="1"/>
  <c r="D104" i="1"/>
  <c r="E104" i="1" s="1"/>
  <c r="C104" i="1"/>
  <c r="H103" i="1"/>
  <c r="G103" i="1"/>
  <c r="F103" i="1"/>
  <c r="D103" i="1"/>
  <c r="C103" i="1"/>
  <c r="H102" i="1"/>
  <c r="G102" i="1"/>
  <c r="F102" i="1"/>
  <c r="D102" i="1"/>
  <c r="C102" i="1"/>
  <c r="H101" i="1"/>
  <c r="G101" i="1"/>
  <c r="F101" i="1"/>
  <c r="D101" i="1"/>
  <c r="E101" i="1" s="1"/>
  <c r="C101" i="1"/>
  <c r="H100" i="1"/>
  <c r="G100" i="1"/>
  <c r="F100" i="1"/>
  <c r="D100" i="1"/>
  <c r="C100" i="1"/>
  <c r="H99" i="1"/>
  <c r="G99" i="1"/>
  <c r="F99" i="1"/>
  <c r="D99" i="1"/>
  <c r="C99" i="1"/>
  <c r="H98" i="1"/>
  <c r="G98" i="1"/>
  <c r="F98" i="1"/>
  <c r="D98" i="1"/>
  <c r="C98" i="1"/>
  <c r="H97" i="1"/>
  <c r="G97" i="1"/>
  <c r="F97" i="1"/>
  <c r="D97" i="1"/>
  <c r="E97" i="1" s="1"/>
  <c r="C97" i="1"/>
  <c r="H96" i="1"/>
  <c r="G96" i="1"/>
  <c r="F96" i="1"/>
  <c r="D96" i="1"/>
  <c r="C96" i="1"/>
  <c r="C93" i="1"/>
  <c r="A77" i="1"/>
  <c r="B77" i="1" s="1"/>
  <c r="D73" i="1"/>
  <c r="D72" i="1"/>
  <c r="D71" i="1"/>
  <c r="D70" i="1"/>
  <c r="D69" i="1"/>
  <c r="D68" i="1"/>
  <c r="D67" i="1"/>
  <c r="D66" i="1"/>
  <c r="B57" i="1"/>
  <c r="B58" i="1" s="1"/>
  <c r="B61" i="1" s="1"/>
  <c r="A54" i="1"/>
  <c r="A53" i="1"/>
  <c r="A52" i="1"/>
  <c r="B46" i="1"/>
  <c r="D46" i="1" s="1"/>
  <c r="A33" i="1"/>
  <c r="A32" i="1" s="1"/>
  <c r="A31" i="1" s="1"/>
  <c r="B31" i="1" s="1"/>
  <c r="C31" i="1"/>
  <c r="A17" i="1"/>
  <c r="F17" i="1" s="1"/>
  <c r="G17" i="1" s="1"/>
  <c r="A4" i="1"/>
  <c r="A5" i="1" s="1"/>
  <c r="D5" i="1" s="1"/>
  <c r="F207" i="1" l="1"/>
  <c r="E195" i="1"/>
  <c r="D60" i="1"/>
  <c r="C46" i="1"/>
  <c r="D33" i="1"/>
  <c r="D32" i="1"/>
  <c r="D31" i="1"/>
  <c r="H17" i="1"/>
  <c r="E5" i="1"/>
  <c r="E4" i="1"/>
  <c r="D4" i="1"/>
  <c r="E96" i="1"/>
  <c r="E99" i="1"/>
  <c r="E102" i="1"/>
  <c r="E110" i="1"/>
  <c r="E98" i="1"/>
  <c r="E106" i="1"/>
  <c r="E100" i="1"/>
  <c r="E103" i="1"/>
  <c r="A78" i="1"/>
  <c r="B78" i="1" s="1"/>
  <c r="D78" i="1" s="1"/>
  <c r="E214" i="1"/>
  <c r="D209" i="1"/>
  <c r="E215" i="1"/>
  <c r="E207" i="1"/>
  <c r="B5" i="1"/>
  <c r="A6" i="1"/>
  <c r="E6" i="1" s="1"/>
  <c r="B4" i="1"/>
  <c r="B60" i="1"/>
  <c r="D208" i="1"/>
  <c r="E212" i="1"/>
  <c r="B32" i="1"/>
  <c r="C17" i="1"/>
  <c r="B17" i="1"/>
  <c r="A18" i="1"/>
  <c r="D17" i="1"/>
  <c r="C77" i="1"/>
  <c r="E77" i="1"/>
  <c r="D77" i="1"/>
  <c r="D210" i="1"/>
  <c r="B33" i="1"/>
  <c r="A34" i="1"/>
  <c r="D34" i="1" s="1"/>
  <c r="D213" i="1"/>
  <c r="B47" i="1"/>
  <c r="D211" i="1"/>
  <c r="B49" i="1" l="1"/>
  <c r="C47" i="1"/>
  <c r="F18" i="1"/>
  <c r="G18" i="1" s="1"/>
  <c r="H18" i="1"/>
  <c r="A7" i="1"/>
  <c r="D6" i="1"/>
  <c r="F77" i="1"/>
  <c r="A79" i="1"/>
  <c r="B79" i="1" s="1"/>
  <c r="B6" i="1"/>
  <c r="C78" i="1"/>
  <c r="E78" i="1"/>
  <c r="A35" i="1"/>
  <c r="D35" i="1" s="1"/>
  <c r="B34" i="1"/>
  <c r="D18" i="1"/>
  <c r="B18" i="1"/>
  <c r="C18" i="1"/>
  <c r="A19" i="1"/>
  <c r="F19" i="1" l="1"/>
  <c r="G19" i="1" s="1"/>
  <c r="H19" i="1"/>
  <c r="D7" i="1"/>
  <c r="E7" i="1"/>
  <c r="B7" i="1"/>
  <c r="A8" i="1"/>
  <c r="A9" i="1" s="1"/>
  <c r="A80" i="1"/>
  <c r="A81" i="1" s="1"/>
  <c r="F78" i="1"/>
  <c r="A20" i="1"/>
  <c r="D19" i="1"/>
  <c r="C19" i="1"/>
  <c r="B19" i="1"/>
  <c r="E79" i="1"/>
  <c r="D79" i="1"/>
  <c r="C79" i="1"/>
  <c r="A36" i="1"/>
  <c r="D36" i="1" s="1"/>
  <c r="B35" i="1"/>
  <c r="F20" i="1" l="1"/>
  <c r="G20" i="1" s="1"/>
  <c r="H20" i="1"/>
  <c r="B8" i="1"/>
  <c r="D9" i="1"/>
  <c r="E9" i="1"/>
  <c r="D8" i="1"/>
  <c r="E8" i="1"/>
  <c r="B80" i="1"/>
  <c r="D80" i="1" s="1"/>
  <c r="A37" i="1"/>
  <c r="D37" i="1" s="1"/>
  <c r="B36" i="1"/>
  <c r="D20" i="1"/>
  <c r="C20" i="1"/>
  <c r="B20" i="1"/>
  <c r="A21" i="1"/>
  <c r="A82" i="1"/>
  <c r="B81" i="1"/>
  <c r="F79" i="1"/>
  <c r="B9" i="1"/>
  <c r="A10" i="1"/>
  <c r="F21" i="1" l="1"/>
  <c r="G21" i="1" s="1"/>
  <c r="H21" i="1"/>
  <c r="D10" i="1"/>
  <c r="E10" i="1"/>
  <c r="E80" i="1"/>
  <c r="C80" i="1"/>
  <c r="C81" i="1"/>
  <c r="E81" i="1"/>
  <c r="D81" i="1"/>
  <c r="B10" i="1"/>
  <c r="A11" i="1"/>
  <c r="B82" i="1"/>
  <c r="A83" i="1"/>
  <c r="C21" i="1"/>
  <c r="B21" i="1"/>
  <c r="A22" i="1"/>
  <c r="D21" i="1"/>
  <c r="B37" i="1"/>
  <c r="A38" i="1"/>
  <c r="D38" i="1" s="1"/>
  <c r="F22" i="1" l="1"/>
  <c r="G22" i="1" s="1"/>
  <c r="H22" i="1"/>
  <c r="D11" i="1"/>
  <c r="E11" i="1"/>
  <c r="F80" i="1"/>
  <c r="C82" i="1"/>
  <c r="E82" i="1"/>
  <c r="D82" i="1"/>
  <c r="A84" i="1"/>
  <c r="B83" i="1"/>
  <c r="A12" i="1"/>
  <c r="B11" i="1"/>
  <c r="D22" i="1"/>
  <c r="C22" i="1"/>
  <c r="B22" i="1"/>
  <c r="A23" i="1"/>
  <c r="A39" i="1"/>
  <c r="D39" i="1" s="1"/>
  <c r="B38" i="1"/>
  <c r="F81" i="1"/>
  <c r="F23" i="1" l="1"/>
  <c r="G23" i="1" s="1"/>
  <c r="H23" i="1"/>
  <c r="D12" i="1"/>
  <c r="E12" i="1"/>
  <c r="F82" i="1"/>
  <c r="A13" i="1"/>
  <c r="E13" i="1" s="1"/>
  <c r="B12" i="1"/>
  <c r="E83" i="1"/>
  <c r="D83" i="1"/>
  <c r="C83" i="1"/>
  <c r="A40" i="1"/>
  <c r="D40" i="1" s="1"/>
  <c r="B39" i="1"/>
  <c r="A85" i="1"/>
  <c r="B84" i="1"/>
  <c r="B23" i="1"/>
  <c r="A24" i="1"/>
  <c r="D23" i="1"/>
  <c r="C23" i="1"/>
  <c r="F24" i="1" l="1"/>
  <c r="G24" i="1" s="1"/>
  <c r="H24" i="1"/>
  <c r="B13" i="1"/>
  <c r="D13" i="1"/>
  <c r="F83" i="1"/>
  <c r="A41" i="1"/>
  <c r="D41" i="1" s="1"/>
  <c r="B40" i="1"/>
  <c r="A86" i="1"/>
  <c r="B85" i="1"/>
  <c r="D24" i="1"/>
  <c r="C24" i="1"/>
  <c r="B24" i="1"/>
  <c r="A25" i="1"/>
  <c r="E84" i="1"/>
  <c r="D84" i="1"/>
  <c r="C84" i="1"/>
  <c r="F25" i="1" l="1"/>
  <c r="G25" i="1" s="1"/>
  <c r="H25" i="1"/>
  <c r="C25" i="1"/>
  <c r="B25" i="1"/>
  <c r="A26" i="1"/>
  <c r="D25" i="1"/>
  <c r="E85" i="1"/>
  <c r="D85" i="1"/>
  <c r="C85" i="1"/>
  <c r="F84" i="1"/>
  <c r="B86" i="1"/>
  <c r="A87" i="1"/>
  <c r="A42" i="1"/>
  <c r="B41" i="1"/>
  <c r="B42" i="1" l="1"/>
  <c r="D42" i="1"/>
  <c r="F26" i="1"/>
  <c r="G26" i="1" s="1"/>
  <c r="H26" i="1"/>
  <c r="F85" i="1"/>
  <c r="D26" i="1"/>
  <c r="B26" i="1"/>
  <c r="C26" i="1"/>
  <c r="A27" i="1"/>
  <c r="A88" i="1"/>
  <c r="B87" i="1"/>
  <c r="C86" i="1"/>
  <c r="E86" i="1"/>
  <c r="D86" i="1"/>
  <c r="F27" i="1" l="1"/>
  <c r="G27" i="1" s="1"/>
  <c r="H27" i="1"/>
  <c r="F86" i="1"/>
  <c r="A89" i="1"/>
  <c r="B88" i="1"/>
  <c r="E87" i="1"/>
  <c r="C87" i="1"/>
  <c r="D87" i="1"/>
  <c r="B27" i="1"/>
  <c r="D27" i="1"/>
  <c r="C27" i="1"/>
  <c r="F87" i="1" l="1"/>
  <c r="E88" i="1"/>
  <c r="D88" i="1"/>
  <c r="C88" i="1"/>
  <c r="A90" i="1"/>
  <c r="B89" i="1"/>
  <c r="F88" i="1" l="1"/>
  <c r="B90" i="1"/>
  <c r="A91" i="1"/>
  <c r="D89" i="1"/>
  <c r="E89" i="1"/>
  <c r="C89" i="1"/>
  <c r="F89" i="1" l="1"/>
  <c r="B91" i="1"/>
  <c r="A92" i="1"/>
  <c r="B92" i="1" s="1"/>
  <c r="E90" i="1"/>
  <c r="C90" i="1"/>
  <c r="D90" i="1"/>
  <c r="E91" i="1" l="1"/>
  <c r="C91" i="1"/>
  <c r="D91" i="1"/>
  <c r="F90" i="1"/>
  <c r="E92" i="1"/>
  <c r="D92" i="1"/>
  <c r="C92" i="1"/>
  <c r="F92" i="1" l="1"/>
  <c r="F91" i="1"/>
</calcChain>
</file>

<file path=xl/sharedStrings.xml><?xml version="1.0" encoding="utf-8"?>
<sst xmlns="http://schemas.openxmlformats.org/spreadsheetml/2006/main" count="143" uniqueCount="99">
  <si>
    <t>Date and Time Functions</t>
  </si>
  <si>
    <t>To display day of the Week</t>
  </si>
  <si>
    <t>Date</t>
  </si>
  <si>
    <t>Week</t>
  </si>
  <si>
    <r>
      <t xml:space="preserve">cntrl+1 then click custom category type </t>
    </r>
    <r>
      <rPr>
        <b/>
        <sz val="11"/>
        <color theme="1"/>
        <rFont val="Calibri"/>
        <family val="2"/>
        <scheme val="minor"/>
      </rPr>
      <t>dddd</t>
    </r>
  </si>
  <si>
    <t>Using weekday function to determine weekend</t>
  </si>
  <si>
    <t>Weekday</t>
  </si>
  <si>
    <t>Weekday formula</t>
  </si>
  <si>
    <t>Day</t>
  </si>
  <si>
    <t>Using Today function to check future dates</t>
  </si>
  <si>
    <t>Future</t>
  </si>
  <si>
    <t>Using text function with today function</t>
  </si>
  <si>
    <t>Start</t>
  </si>
  <si>
    <t>End</t>
  </si>
  <si>
    <t>Using now function to show current time</t>
  </si>
  <si>
    <t>now() format date to get date format time to get time</t>
  </si>
  <si>
    <t>formatting now () to date to get date</t>
  </si>
  <si>
    <t>just use now() to get both date and time</t>
  </si>
  <si>
    <t>Using now function to calculate time</t>
  </si>
  <si>
    <t>0.5 is noon in excel</t>
  </si>
  <si>
    <t>0.25 is 6 hours</t>
  </si>
  <si>
    <t>Meeting start time</t>
  </si>
  <si>
    <t>Meeting end time</t>
  </si>
  <si>
    <t>Using date function to combine columns with date parts</t>
  </si>
  <si>
    <t>Year</t>
  </si>
  <si>
    <t>Month</t>
  </si>
  <si>
    <t>Extracting and combining date parts</t>
  </si>
  <si>
    <t>Date as text to extract</t>
  </si>
  <si>
    <t>extract year</t>
  </si>
  <si>
    <t>extract day</t>
  </si>
  <si>
    <t>extract month</t>
  </si>
  <si>
    <t>make date</t>
  </si>
  <si>
    <t>Differenct between text dates</t>
  </si>
  <si>
    <t>Start Date</t>
  </si>
  <si>
    <t>End Date</t>
  </si>
  <si>
    <t>Date in Text format</t>
  </si>
  <si>
    <t>Date in text format</t>
  </si>
  <si>
    <t>Days difference</t>
  </si>
  <si>
    <t>Extract Year</t>
  </si>
  <si>
    <t>Extract Month</t>
  </si>
  <si>
    <t>Extract Day</t>
  </si>
  <si>
    <t>Sorting of Dates</t>
  </si>
  <si>
    <t>Names</t>
  </si>
  <si>
    <t>dates</t>
  </si>
  <si>
    <t>sorted</t>
  </si>
  <si>
    <t>Krishna</t>
  </si>
  <si>
    <t>sort and filter at last</t>
  </si>
  <si>
    <t>Surya</t>
  </si>
  <si>
    <t>Aruna</t>
  </si>
  <si>
    <t>Diwakara</t>
  </si>
  <si>
    <t>Sudhakar</t>
  </si>
  <si>
    <t>Ravi</t>
  </si>
  <si>
    <t>Ravindra</t>
  </si>
  <si>
    <t>Suresh</t>
  </si>
  <si>
    <t>Rajineesh</t>
  </si>
  <si>
    <t>Adding months to dates</t>
  </si>
  <si>
    <t>Dates</t>
  </si>
  <si>
    <t>month</t>
  </si>
  <si>
    <t>New dates</t>
  </si>
  <si>
    <t>To know last day of the month</t>
  </si>
  <si>
    <t>Offset</t>
  </si>
  <si>
    <t>End of Month</t>
  </si>
  <si>
    <t>format to dates</t>
  </si>
  <si>
    <t>Calculate Hourly pay rates</t>
  </si>
  <si>
    <t>hours</t>
  </si>
  <si>
    <t>payment</t>
  </si>
  <si>
    <t>Payment</t>
  </si>
  <si>
    <t>format to ddd to get days</t>
  </si>
  <si>
    <t>Hourly rates Monday to Friday</t>
  </si>
  <si>
    <t>Hourly rates Saturday and Sunday</t>
  </si>
  <si>
    <t>To get week number</t>
  </si>
  <si>
    <t>weekday</t>
  </si>
  <si>
    <t>Workday function to calculate workdays</t>
  </si>
  <si>
    <t>Project</t>
  </si>
  <si>
    <t>Estimated days</t>
  </si>
  <si>
    <t>Holidays</t>
  </si>
  <si>
    <t>Step1</t>
  </si>
  <si>
    <t>change date and check</t>
  </si>
  <si>
    <t>Step2</t>
  </si>
  <si>
    <t>Step3</t>
  </si>
  <si>
    <t>Step4</t>
  </si>
  <si>
    <t>Step5</t>
  </si>
  <si>
    <t>Determine number of workdays</t>
  </si>
  <si>
    <t>Calculate ages as of today</t>
  </si>
  <si>
    <t>Birthday</t>
  </si>
  <si>
    <t>Age as of today</t>
  </si>
  <si>
    <t>Age</t>
  </si>
  <si>
    <t>Datedif function to calculate date difference</t>
  </si>
  <si>
    <t>difference in Years</t>
  </si>
  <si>
    <t>additional month</t>
  </si>
  <si>
    <t>Hour difference calculation</t>
  </si>
  <si>
    <t>Start Time</t>
  </si>
  <si>
    <t>End Time</t>
  </si>
  <si>
    <t>Difference</t>
  </si>
  <si>
    <t>Hour</t>
  </si>
  <si>
    <t>Minute</t>
  </si>
  <si>
    <t>Second</t>
  </si>
  <si>
    <t>time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</si>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</sst>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dd"/>
    <numFmt numFmtId="165" formatCode="[$-10409]h\.mm\.ss\ AM/PM;@"/>
    <numFmt numFmtId="166" formatCode="[$-F800]dddd\,\ mmmm\ dd\,\ yyyy"/>
    <numFmt numFmtId="167" formatCode="[$-14009]dd/mm/yyyy;@"/>
    <numFmt numFmtId="168" formatCode="ddd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14" fontId="2" fillId="0" borderId="1" xfId="0" applyNumberFormat="1" applyFont="1" applyBorder="1"/>
    <xf numFmtId="14" fontId="2" fillId="0" borderId="0" xfId="0" applyNumberFormat="1" applyFont="1"/>
    <xf numFmtId="0" fontId="0" fillId="2" borderId="1" xfId="0" applyFill="1" applyBorder="1"/>
    <xf numFmtId="165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166" fontId="2" fillId="0" borderId="1" xfId="0" applyNumberFormat="1" applyFont="1" applyBorder="1" applyAlignment="1">
      <alignment vertical="center"/>
    </xf>
    <xf numFmtId="22" fontId="2" fillId="0" borderId="1" xfId="0" applyNumberFormat="1" applyFont="1" applyBorder="1" applyAlignment="1">
      <alignment vertical="center"/>
    </xf>
    <xf numFmtId="22" fontId="2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0" fillId="0" borderId="1" xfId="0" applyNumberFormat="1" applyBorder="1"/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7" fontId="2" fillId="0" borderId="1" xfId="0" applyNumberFormat="1" applyFont="1" applyBorder="1"/>
    <xf numFmtId="167" fontId="0" fillId="0" borderId="1" xfId="0" applyNumberFormat="1" applyBorder="1"/>
    <xf numFmtId="168" fontId="2" fillId="0" borderId="1" xfId="0" applyNumberFormat="1" applyFont="1" applyBorder="1"/>
    <xf numFmtId="168" fontId="0" fillId="0" borderId="1" xfId="0" applyNumberFormat="1" applyBorder="1"/>
    <xf numFmtId="14" fontId="0" fillId="0" borderId="0" xfId="0" applyNumberFormat="1"/>
    <xf numFmtId="169" fontId="0" fillId="0" borderId="1" xfId="0" applyNumberFormat="1" applyBorder="1"/>
    <xf numFmtId="20" fontId="2" fillId="0" borderId="1" xfId="0" applyNumberFormat="1" applyFont="1" applyBorder="1"/>
    <xf numFmtId="20" fontId="0" fillId="0" borderId="1" xfId="0" applyNumberFormat="1" applyBorder="1"/>
    <xf numFmtId="14" fontId="1" fillId="2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18" fontId="2" fillId="0" borderId="1" xfId="0" applyNumberFormat="1" applyFont="1" applyBorder="1"/>
    <xf numFmtId="18" fontId="0" fillId="0" borderId="1" xfId="0" applyNumberFormat="1" applyBorder="1"/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topLeftCell="A205" workbookViewId="0">
      <selection activeCell="E231" sqref="E231"/>
    </sheetView>
  </sheetViews>
  <sheetFormatPr defaultRowHeight="14.4" x14ac:dyDescent="0.3"/>
  <cols>
    <col min="1" max="1" width="48.5546875" bestFit="1" customWidth="1"/>
    <col min="2" max="2" width="18.6640625" customWidth="1"/>
    <col min="3" max="3" width="15" customWidth="1"/>
    <col min="4" max="4" width="22.5546875" customWidth="1"/>
    <col min="5" max="5" width="15.44140625" bestFit="1" customWidth="1"/>
    <col min="6" max="6" width="26.21875" customWidth="1"/>
    <col min="7" max="8" width="10.33203125" bestFit="1" customWidth="1"/>
  </cols>
  <sheetData>
    <row r="1" spans="1:7" x14ac:dyDescent="0.3">
      <c r="A1" s="1" t="s">
        <v>0</v>
      </c>
    </row>
    <row r="2" spans="1:7" x14ac:dyDescent="0.3">
      <c r="A2" t="s">
        <v>1</v>
      </c>
    </row>
    <row r="3" spans="1:7" x14ac:dyDescent="0.3">
      <c r="A3" s="2" t="s">
        <v>2</v>
      </c>
      <c r="B3" s="2" t="s">
        <v>3</v>
      </c>
    </row>
    <row r="4" spans="1:7" x14ac:dyDescent="0.3">
      <c r="A4" s="3">
        <f ca="1">TODAY()</f>
        <v>45560</v>
      </c>
      <c r="B4" s="4">
        <f t="shared" ref="B4:B13" ca="1" si="0">A4</f>
        <v>45560</v>
      </c>
      <c r="C4" t="s">
        <v>4</v>
      </c>
      <c r="D4" s="39">
        <f ca="1">A4</f>
        <v>45560</v>
      </c>
      <c r="E4" s="39">
        <f ca="1">A4</f>
        <v>45560</v>
      </c>
      <c r="F4" s="31"/>
      <c r="G4" s="31"/>
    </row>
    <row r="5" spans="1:7" x14ac:dyDescent="0.3">
      <c r="A5" s="3">
        <f ca="1">A4+1</f>
        <v>45561</v>
      </c>
      <c r="B5" s="5">
        <f t="shared" ca="1" si="0"/>
        <v>45561</v>
      </c>
      <c r="D5" s="39">
        <f t="shared" ref="D5:D13" ca="1" si="1">A5</f>
        <v>45561</v>
      </c>
      <c r="E5" s="39">
        <f t="shared" ref="E5:E13" ca="1" si="2">A5</f>
        <v>45561</v>
      </c>
    </row>
    <row r="6" spans="1:7" x14ac:dyDescent="0.3">
      <c r="A6" s="6">
        <f t="shared" ref="A6:A13" ca="1" si="3">A5+1</f>
        <v>45562</v>
      </c>
      <c r="B6" s="5">
        <f t="shared" ca="1" si="0"/>
        <v>45562</v>
      </c>
      <c r="D6" s="39">
        <f t="shared" ca="1" si="1"/>
        <v>45562</v>
      </c>
      <c r="E6" s="39">
        <f t="shared" ca="1" si="2"/>
        <v>45562</v>
      </c>
    </row>
    <row r="7" spans="1:7" x14ac:dyDescent="0.3">
      <c r="A7" s="6">
        <f t="shared" ca="1" si="3"/>
        <v>45563</v>
      </c>
      <c r="B7" s="5">
        <f t="shared" ca="1" si="0"/>
        <v>45563</v>
      </c>
      <c r="D7" s="39">
        <f t="shared" ca="1" si="1"/>
        <v>45563</v>
      </c>
      <c r="E7" s="39">
        <f t="shared" ca="1" si="2"/>
        <v>45563</v>
      </c>
    </row>
    <row r="8" spans="1:7" x14ac:dyDescent="0.3">
      <c r="A8" s="6">
        <f t="shared" ca="1" si="3"/>
        <v>45564</v>
      </c>
      <c r="B8" s="5">
        <f t="shared" ca="1" si="0"/>
        <v>45564</v>
      </c>
      <c r="D8" s="39">
        <f t="shared" ca="1" si="1"/>
        <v>45564</v>
      </c>
      <c r="E8" s="39">
        <f t="shared" ca="1" si="2"/>
        <v>45564</v>
      </c>
    </row>
    <row r="9" spans="1:7" x14ac:dyDescent="0.3">
      <c r="A9" s="6">
        <f t="shared" ca="1" si="3"/>
        <v>45565</v>
      </c>
      <c r="B9" s="5">
        <f t="shared" ca="1" si="0"/>
        <v>45565</v>
      </c>
      <c r="D9" s="39">
        <f t="shared" ca="1" si="1"/>
        <v>45565</v>
      </c>
      <c r="E9" s="39">
        <f t="shared" ca="1" si="2"/>
        <v>45565</v>
      </c>
    </row>
    <row r="10" spans="1:7" x14ac:dyDescent="0.3">
      <c r="A10" s="6">
        <f t="shared" ca="1" si="3"/>
        <v>45566</v>
      </c>
      <c r="B10" s="5">
        <f t="shared" ca="1" si="0"/>
        <v>45566</v>
      </c>
      <c r="D10" s="39">
        <f t="shared" ca="1" si="1"/>
        <v>45566</v>
      </c>
      <c r="E10" s="39">
        <f t="shared" ca="1" si="2"/>
        <v>45566</v>
      </c>
    </row>
    <row r="11" spans="1:7" x14ac:dyDescent="0.3">
      <c r="A11" s="6">
        <f t="shared" ca="1" si="3"/>
        <v>45567</v>
      </c>
      <c r="B11" s="5">
        <f t="shared" ca="1" si="0"/>
        <v>45567</v>
      </c>
      <c r="D11" s="39">
        <f t="shared" ca="1" si="1"/>
        <v>45567</v>
      </c>
      <c r="E11" s="39">
        <f t="shared" ca="1" si="2"/>
        <v>45567</v>
      </c>
    </row>
    <row r="12" spans="1:7" x14ac:dyDescent="0.3">
      <c r="A12" s="6">
        <f t="shared" ca="1" si="3"/>
        <v>45568</v>
      </c>
      <c r="B12" s="5">
        <f t="shared" ca="1" si="0"/>
        <v>45568</v>
      </c>
      <c r="D12" s="39">
        <f t="shared" ca="1" si="1"/>
        <v>45568</v>
      </c>
      <c r="E12" s="39">
        <f t="shared" ca="1" si="2"/>
        <v>45568</v>
      </c>
    </row>
    <row r="13" spans="1:7" x14ac:dyDescent="0.3">
      <c r="A13" s="6">
        <f t="shared" ca="1" si="3"/>
        <v>45569</v>
      </c>
      <c r="B13" s="5">
        <f t="shared" ca="1" si="0"/>
        <v>45569</v>
      </c>
      <c r="D13" s="39">
        <f t="shared" ca="1" si="1"/>
        <v>45569</v>
      </c>
      <c r="E13" s="39">
        <f t="shared" ca="1" si="2"/>
        <v>45569</v>
      </c>
    </row>
    <row r="15" spans="1:7" x14ac:dyDescent="0.3">
      <c r="A15" s="1" t="s">
        <v>5</v>
      </c>
    </row>
    <row r="16" spans="1:7" x14ac:dyDescent="0.3">
      <c r="A16" s="2" t="s">
        <v>2</v>
      </c>
      <c r="B16" s="2" t="s">
        <v>6</v>
      </c>
      <c r="C16" s="2" t="s">
        <v>7</v>
      </c>
      <c r="D16" s="2" t="s">
        <v>8</v>
      </c>
    </row>
    <row r="17" spans="1:8" x14ac:dyDescent="0.3">
      <c r="A17" s="7">
        <f ca="1">TODAY()</f>
        <v>45560</v>
      </c>
      <c r="B17" s="8">
        <f ca="1">A17</f>
        <v>45560</v>
      </c>
      <c r="C17" s="9">
        <f t="shared" ref="C17:C27" ca="1" si="4">WEEKDAY(A17)</f>
        <v>4</v>
      </c>
      <c r="D17" s="9" t="str">
        <f ca="1">IF(OR(WEEKDAY(A17)=7,WEEKDAY(A17)=1),"weekend","Not a weekend")</f>
        <v>Not a weekend</v>
      </c>
      <c r="E17" t="s">
        <v>4</v>
      </c>
      <c r="F17">
        <f ca="1">WEEKDAY(A17)</f>
        <v>4</v>
      </c>
      <c r="G17" t="str">
        <f ca="1">IF(OR(F17=1,F17=7),"Weekend","weekday")</f>
        <v>weekday</v>
      </c>
      <c r="H17">
        <f ca="1">WEEKDAY(A17)</f>
        <v>4</v>
      </c>
    </row>
    <row r="18" spans="1:8" x14ac:dyDescent="0.3">
      <c r="A18" s="7">
        <f ca="1">A17+1</f>
        <v>45561</v>
      </c>
      <c r="B18" s="8">
        <f t="shared" ref="B18:B27" ca="1" si="5">A18</f>
        <v>45561</v>
      </c>
      <c r="C18" s="10">
        <f t="shared" ca="1" si="4"/>
        <v>5</v>
      </c>
      <c r="D18" s="10" t="str">
        <f t="shared" ref="D18:D27" ca="1" si="6">IF(OR(WEEKDAY(A18)=7,WEEKDAY(A18)=1),"weekend","Not a weekend")</f>
        <v>Not a weekend</v>
      </c>
      <c r="F18">
        <f t="shared" ref="F18:F27" ca="1" si="7">WEEKDAY(A18)</f>
        <v>5</v>
      </c>
      <c r="G18" t="str">
        <f t="shared" ref="G18:G27" ca="1" si="8">IF(OR(F18=1,F18=7),"Weekend","weekday")</f>
        <v>weekday</v>
      </c>
      <c r="H18">
        <f t="shared" ref="H18:H27" ca="1" si="9">WEEKDAY(A18)</f>
        <v>5</v>
      </c>
    </row>
    <row r="19" spans="1:8" x14ac:dyDescent="0.3">
      <c r="A19" s="7">
        <f t="shared" ref="A19:A27" ca="1" si="10">A18+1</f>
        <v>45562</v>
      </c>
      <c r="B19" s="8">
        <f t="shared" ca="1" si="5"/>
        <v>45562</v>
      </c>
      <c r="C19" s="10">
        <f t="shared" ca="1" si="4"/>
        <v>6</v>
      </c>
      <c r="D19" s="10" t="str">
        <f t="shared" ca="1" si="6"/>
        <v>Not a weekend</v>
      </c>
      <c r="F19">
        <f t="shared" ca="1" si="7"/>
        <v>6</v>
      </c>
      <c r="G19" t="str">
        <f t="shared" ca="1" si="8"/>
        <v>weekday</v>
      </c>
      <c r="H19">
        <f t="shared" ca="1" si="9"/>
        <v>6</v>
      </c>
    </row>
    <row r="20" spans="1:8" x14ac:dyDescent="0.3">
      <c r="A20" s="7">
        <f t="shared" ca="1" si="10"/>
        <v>45563</v>
      </c>
      <c r="B20" s="8">
        <f t="shared" ca="1" si="5"/>
        <v>45563</v>
      </c>
      <c r="C20" s="10">
        <f t="shared" ca="1" si="4"/>
        <v>7</v>
      </c>
      <c r="D20" s="10" t="str">
        <f t="shared" ca="1" si="6"/>
        <v>weekend</v>
      </c>
      <c r="F20">
        <f t="shared" ca="1" si="7"/>
        <v>7</v>
      </c>
      <c r="G20" t="str">
        <f t="shared" ca="1" si="8"/>
        <v>Weekend</v>
      </c>
      <c r="H20">
        <f t="shared" ca="1" si="9"/>
        <v>7</v>
      </c>
    </row>
    <row r="21" spans="1:8" x14ac:dyDescent="0.3">
      <c r="A21" s="7">
        <f t="shared" ca="1" si="10"/>
        <v>45564</v>
      </c>
      <c r="B21" s="8">
        <f t="shared" ca="1" si="5"/>
        <v>45564</v>
      </c>
      <c r="C21" s="10">
        <f t="shared" ca="1" si="4"/>
        <v>1</v>
      </c>
      <c r="D21" s="10" t="str">
        <f t="shared" ca="1" si="6"/>
        <v>weekend</v>
      </c>
      <c r="F21">
        <f t="shared" ca="1" si="7"/>
        <v>1</v>
      </c>
      <c r="G21" t="str">
        <f t="shared" ca="1" si="8"/>
        <v>Weekend</v>
      </c>
      <c r="H21">
        <f t="shared" ca="1" si="9"/>
        <v>1</v>
      </c>
    </row>
    <row r="22" spans="1:8" x14ac:dyDescent="0.3">
      <c r="A22" s="7">
        <f t="shared" ca="1" si="10"/>
        <v>45565</v>
      </c>
      <c r="B22" s="8">
        <f t="shared" ca="1" si="5"/>
        <v>45565</v>
      </c>
      <c r="C22" s="10">
        <f t="shared" ca="1" si="4"/>
        <v>2</v>
      </c>
      <c r="D22" s="10" t="str">
        <f t="shared" ca="1" si="6"/>
        <v>Not a weekend</v>
      </c>
      <c r="F22">
        <f t="shared" ca="1" si="7"/>
        <v>2</v>
      </c>
      <c r="G22" t="str">
        <f t="shared" ca="1" si="8"/>
        <v>weekday</v>
      </c>
      <c r="H22">
        <f t="shared" ca="1" si="9"/>
        <v>2</v>
      </c>
    </row>
    <row r="23" spans="1:8" x14ac:dyDescent="0.3">
      <c r="A23" s="7">
        <f t="shared" ca="1" si="10"/>
        <v>45566</v>
      </c>
      <c r="B23" s="8">
        <f t="shared" ca="1" si="5"/>
        <v>45566</v>
      </c>
      <c r="C23" s="10">
        <f t="shared" ca="1" si="4"/>
        <v>3</v>
      </c>
      <c r="D23" s="10" t="str">
        <f t="shared" ca="1" si="6"/>
        <v>Not a weekend</v>
      </c>
      <c r="F23">
        <f t="shared" ca="1" si="7"/>
        <v>3</v>
      </c>
      <c r="G23" t="str">
        <f t="shared" ca="1" si="8"/>
        <v>weekday</v>
      </c>
      <c r="H23">
        <f t="shared" ca="1" si="9"/>
        <v>3</v>
      </c>
    </row>
    <row r="24" spans="1:8" x14ac:dyDescent="0.3">
      <c r="A24" s="7">
        <f t="shared" ca="1" si="10"/>
        <v>45567</v>
      </c>
      <c r="B24" s="8">
        <f t="shared" ca="1" si="5"/>
        <v>45567</v>
      </c>
      <c r="C24" s="10">
        <f t="shared" ca="1" si="4"/>
        <v>4</v>
      </c>
      <c r="D24" s="10" t="str">
        <f t="shared" ca="1" si="6"/>
        <v>Not a weekend</v>
      </c>
      <c r="F24">
        <f t="shared" ca="1" si="7"/>
        <v>4</v>
      </c>
      <c r="G24" t="str">
        <f t="shared" ca="1" si="8"/>
        <v>weekday</v>
      </c>
      <c r="H24">
        <f t="shared" ca="1" si="9"/>
        <v>4</v>
      </c>
    </row>
    <row r="25" spans="1:8" x14ac:dyDescent="0.3">
      <c r="A25" s="7">
        <f t="shared" ca="1" si="10"/>
        <v>45568</v>
      </c>
      <c r="B25" s="8">
        <f t="shared" ca="1" si="5"/>
        <v>45568</v>
      </c>
      <c r="C25" s="10">
        <f t="shared" ca="1" si="4"/>
        <v>5</v>
      </c>
      <c r="D25" s="10" t="str">
        <f t="shared" ca="1" si="6"/>
        <v>Not a weekend</v>
      </c>
      <c r="F25">
        <f t="shared" ca="1" si="7"/>
        <v>5</v>
      </c>
      <c r="G25" t="str">
        <f t="shared" ca="1" si="8"/>
        <v>weekday</v>
      </c>
      <c r="H25">
        <f t="shared" ca="1" si="9"/>
        <v>5</v>
      </c>
    </row>
    <row r="26" spans="1:8" x14ac:dyDescent="0.3">
      <c r="A26" s="7">
        <f t="shared" ca="1" si="10"/>
        <v>45569</v>
      </c>
      <c r="B26" s="8">
        <f t="shared" ca="1" si="5"/>
        <v>45569</v>
      </c>
      <c r="C26" s="10">
        <f t="shared" ca="1" si="4"/>
        <v>6</v>
      </c>
      <c r="D26" s="10" t="str">
        <f t="shared" ca="1" si="6"/>
        <v>Not a weekend</v>
      </c>
      <c r="F26">
        <f t="shared" ca="1" si="7"/>
        <v>6</v>
      </c>
      <c r="G26" t="str">
        <f t="shared" ca="1" si="8"/>
        <v>weekday</v>
      </c>
      <c r="H26">
        <f t="shared" ca="1" si="9"/>
        <v>6</v>
      </c>
    </row>
    <row r="27" spans="1:8" x14ac:dyDescent="0.3">
      <c r="A27" s="7">
        <f t="shared" ca="1" si="10"/>
        <v>45570</v>
      </c>
      <c r="B27" s="8">
        <f t="shared" ca="1" si="5"/>
        <v>45570</v>
      </c>
      <c r="C27" s="10">
        <f t="shared" ca="1" si="4"/>
        <v>7</v>
      </c>
      <c r="D27" s="10" t="str">
        <f t="shared" ca="1" si="6"/>
        <v>weekend</v>
      </c>
      <c r="F27">
        <f t="shared" ca="1" si="7"/>
        <v>7</v>
      </c>
      <c r="G27" t="str">
        <f t="shared" ca="1" si="8"/>
        <v>Weekend</v>
      </c>
      <c r="H27">
        <f t="shared" ca="1" si="9"/>
        <v>7</v>
      </c>
    </row>
    <row r="29" spans="1:8" x14ac:dyDescent="0.3">
      <c r="A29" s="1" t="s">
        <v>9</v>
      </c>
    </row>
    <row r="30" spans="1:8" x14ac:dyDescent="0.3">
      <c r="A30" s="11" t="s">
        <v>2</v>
      </c>
      <c r="B30" s="11" t="s">
        <v>10</v>
      </c>
    </row>
    <row r="31" spans="1:8" x14ac:dyDescent="0.3">
      <c r="A31" s="12">
        <f ca="1">A32-1</f>
        <v>45558</v>
      </c>
      <c r="B31" s="9" t="str">
        <f ca="1">IF(A31&lt;=TODAY(),"n","y")</f>
        <v>n</v>
      </c>
      <c r="C31" s="13">
        <f ca="1">TODAY()</f>
        <v>45560</v>
      </c>
      <c r="D31" t="str">
        <f ca="1">IF(A31&lt;=TODAY(),"N","Y")</f>
        <v>N</v>
      </c>
    </row>
    <row r="32" spans="1:8" x14ac:dyDescent="0.3">
      <c r="A32" s="12">
        <f ca="1">A33-1</f>
        <v>45559</v>
      </c>
      <c r="B32" s="10" t="str">
        <f t="shared" ref="B32:B42" ca="1" si="11">IF(A32&lt;=TODAY(),"n","y")</f>
        <v>n</v>
      </c>
      <c r="D32" t="str">
        <f t="shared" ref="D32:D42" ca="1" si="12">IF(A32&lt;=TODAY(),"N","Y")</f>
        <v>N</v>
      </c>
    </row>
    <row r="33" spans="1:4" x14ac:dyDescent="0.3">
      <c r="A33" s="12">
        <f ca="1">TODAY()</f>
        <v>45560</v>
      </c>
      <c r="B33" s="10" t="str">
        <f t="shared" ca="1" si="11"/>
        <v>n</v>
      </c>
      <c r="D33" t="str">
        <f t="shared" ca="1" si="12"/>
        <v>N</v>
      </c>
    </row>
    <row r="34" spans="1:4" x14ac:dyDescent="0.3">
      <c r="A34" s="12">
        <f ca="1">A33+1</f>
        <v>45561</v>
      </c>
      <c r="B34" s="10" t="str">
        <f t="shared" ca="1" si="11"/>
        <v>y</v>
      </c>
      <c r="D34" t="str">
        <f t="shared" ca="1" si="12"/>
        <v>Y</v>
      </c>
    </row>
    <row r="35" spans="1:4" x14ac:dyDescent="0.3">
      <c r="A35" s="7">
        <f t="shared" ref="A35:A41" ca="1" si="13">A34+1</f>
        <v>45562</v>
      </c>
      <c r="B35" s="10" t="str">
        <f t="shared" ca="1" si="11"/>
        <v>y</v>
      </c>
      <c r="D35" t="str">
        <f t="shared" ca="1" si="12"/>
        <v>Y</v>
      </c>
    </row>
    <row r="36" spans="1:4" x14ac:dyDescent="0.3">
      <c r="A36" s="7">
        <f t="shared" ca="1" si="13"/>
        <v>45563</v>
      </c>
      <c r="B36" s="10" t="str">
        <f t="shared" ca="1" si="11"/>
        <v>y</v>
      </c>
      <c r="D36" t="str">
        <f t="shared" ca="1" si="12"/>
        <v>Y</v>
      </c>
    </row>
    <row r="37" spans="1:4" x14ac:dyDescent="0.3">
      <c r="A37" s="7">
        <f t="shared" ca="1" si="13"/>
        <v>45564</v>
      </c>
      <c r="B37" s="10" t="str">
        <f t="shared" ca="1" si="11"/>
        <v>y</v>
      </c>
      <c r="D37" t="str">
        <f t="shared" ca="1" si="12"/>
        <v>Y</v>
      </c>
    </row>
    <row r="38" spans="1:4" x14ac:dyDescent="0.3">
      <c r="A38" s="7">
        <f t="shared" ca="1" si="13"/>
        <v>45565</v>
      </c>
      <c r="B38" s="10" t="str">
        <f t="shared" ca="1" si="11"/>
        <v>y</v>
      </c>
      <c r="D38" t="str">
        <f t="shared" ca="1" si="12"/>
        <v>Y</v>
      </c>
    </row>
    <row r="39" spans="1:4" x14ac:dyDescent="0.3">
      <c r="A39" s="7">
        <f t="shared" ca="1" si="13"/>
        <v>45566</v>
      </c>
      <c r="B39" s="10" t="str">
        <f t="shared" ca="1" si="11"/>
        <v>y</v>
      </c>
      <c r="D39" t="str">
        <f t="shared" ca="1" si="12"/>
        <v>Y</v>
      </c>
    </row>
    <row r="40" spans="1:4" x14ac:dyDescent="0.3">
      <c r="A40" s="7">
        <f t="shared" ca="1" si="13"/>
        <v>45567</v>
      </c>
      <c r="B40" s="10" t="str">
        <f t="shared" ca="1" si="11"/>
        <v>y</v>
      </c>
      <c r="D40" t="str">
        <f t="shared" ca="1" si="12"/>
        <v>Y</v>
      </c>
    </row>
    <row r="41" spans="1:4" x14ac:dyDescent="0.3">
      <c r="A41" s="7">
        <f t="shared" ca="1" si="13"/>
        <v>45568</v>
      </c>
      <c r="B41" s="10" t="str">
        <f t="shared" ca="1" si="11"/>
        <v>y</v>
      </c>
      <c r="D41" t="str">
        <f t="shared" ca="1" si="12"/>
        <v>Y</v>
      </c>
    </row>
    <row r="42" spans="1:4" x14ac:dyDescent="0.3">
      <c r="A42" s="7">
        <f ca="1">A41+1</f>
        <v>45569</v>
      </c>
      <c r="B42" s="10" t="str">
        <f t="shared" ca="1" si="11"/>
        <v>y</v>
      </c>
      <c r="D42" t="str">
        <f t="shared" ca="1" si="12"/>
        <v>Y</v>
      </c>
    </row>
    <row r="44" spans="1:4" x14ac:dyDescent="0.3">
      <c r="A44" t="s">
        <v>11</v>
      </c>
    </row>
    <row r="46" spans="1:4" x14ac:dyDescent="0.3">
      <c r="A46" s="14" t="s">
        <v>12</v>
      </c>
      <c r="B46" s="7">
        <f ca="1">TODAY()</f>
        <v>45560</v>
      </c>
      <c r="C46" t="str">
        <f ca="1">TEXT(B46,"MM/DD/YYYY")</f>
        <v>09/25/2024</v>
      </c>
      <c r="D46" t="str">
        <f ca="1">TEXT(B46,"mm/dd/yyyy")</f>
        <v>09/25/2024</v>
      </c>
    </row>
    <row r="47" spans="1:4" x14ac:dyDescent="0.3">
      <c r="A47" s="14" t="s">
        <v>13</v>
      </c>
      <c r="B47" s="7">
        <f ca="1">B46+10</f>
        <v>45570</v>
      </c>
      <c r="C47" t="str">
        <f ca="1">TEXT(B47,"MM/DD/YYYY")</f>
        <v>10/05/2024</v>
      </c>
    </row>
    <row r="49" spans="1:6" x14ac:dyDescent="0.3">
      <c r="B49" s="1" t="str">
        <f ca="1">"The projects starts on " &amp; TEXT(B46,"mm/dd/yyyy") &amp; " ends on " &amp; TEXT(B47,"mm/dd/yyyy")</f>
        <v>The projects starts on 09/25/2024 ends on 10/05/2024</v>
      </c>
    </row>
    <row r="51" spans="1:6" x14ac:dyDescent="0.3">
      <c r="A51" s="1" t="s">
        <v>14</v>
      </c>
    </row>
    <row r="52" spans="1:6" ht="43.2" x14ac:dyDescent="0.3">
      <c r="A52" s="15">
        <f ca="1">NOW()</f>
        <v>45560.536760648145</v>
      </c>
      <c r="B52" s="16" t="s">
        <v>15</v>
      </c>
      <c r="D52" s="41">
        <f ca="1">NOW()</f>
        <v>45560.536760532406</v>
      </c>
      <c r="E52" s="31">
        <f ca="1">NOW()</f>
        <v>45560.536760532406</v>
      </c>
      <c r="F52" s="40">
        <f ca="1">NOW()</f>
        <v>45560.536760648145</v>
      </c>
    </row>
    <row r="53" spans="1:6" ht="28.8" x14ac:dyDescent="0.3">
      <c r="A53" s="17">
        <f ca="1">NOW()</f>
        <v>45560.536760648145</v>
      </c>
      <c r="B53" s="16" t="s">
        <v>16</v>
      </c>
    </row>
    <row r="54" spans="1:6" ht="28.8" x14ac:dyDescent="0.3">
      <c r="A54" s="18">
        <f ca="1">NOW()</f>
        <v>45560.536760648145</v>
      </c>
      <c r="B54" s="16" t="s">
        <v>17</v>
      </c>
    </row>
    <row r="56" spans="1:6" x14ac:dyDescent="0.3">
      <c r="A56" s="1" t="s">
        <v>18</v>
      </c>
    </row>
    <row r="57" spans="1:6" x14ac:dyDescent="0.3">
      <c r="A57" s="14" t="s">
        <v>12</v>
      </c>
      <c r="B57" s="19">
        <f ca="1">NOW()</f>
        <v>45560.536760648145</v>
      </c>
      <c r="C57" t="s">
        <v>19</v>
      </c>
    </row>
    <row r="58" spans="1:6" x14ac:dyDescent="0.3">
      <c r="A58" s="14" t="s">
        <v>13</v>
      </c>
      <c r="B58" s="19">
        <f ca="1">B57+0.25</f>
        <v>45560.786760648145</v>
      </c>
      <c r="C58" t="s">
        <v>20</v>
      </c>
    </row>
    <row r="59" spans="1:6" x14ac:dyDescent="0.3">
      <c r="A59" s="10"/>
      <c r="B59" s="10"/>
    </row>
    <row r="60" spans="1:6" x14ac:dyDescent="0.3">
      <c r="A60" s="14" t="s">
        <v>21</v>
      </c>
      <c r="B60" s="9" t="str">
        <f ca="1">TEXT(B57,"hh:mm")</f>
        <v>12:52</v>
      </c>
      <c r="D60" t="str">
        <f ca="1">TEXT(B57,"HH:MM")</f>
        <v>12:52</v>
      </c>
    </row>
    <row r="61" spans="1:6" x14ac:dyDescent="0.3">
      <c r="A61" s="14" t="s">
        <v>22</v>
      </c>
      <c r="B61" s="9" t="str">
        <f ca="1">TEXT(B58,"hh:mm")</f>
        <v>18:52</v>
      </c>
    </row>
    <row r="63" spans="1:6" x14ac:dyDescent="0.3">
      <c r="A63" s="1" t="s">
        <v>23</v>
      </c>
    </row>
    <row r="65" spans="1:8" x14ac:dyDescent="0.3">
      <c r="A65" s="2" t="s">
        <v>24</v>
      </c>
      <c r="B65" s="2" t="s">
        <v>25</v>
      </c>
      <c r="C65" s="2" t="s">
        <v>8</v>
      </c>
      <c r="D65" s="20" t="s">
        <v>2</v>
      </c>
    </row>
    <row r="66" spans="1:8" x14ac:dyDescent="0.3">
      <c r="A66" s="21">
        <v>2006</v>
      </c>
      <c r="B66" s="21">
        <v>2</v>
      </c>
      <c r="C66" s="21">
        <v>25</v>
      </c>
      <c r="D66" s="7">
        <f>DATE(A66,B66,C66)</f>
        <v>38773</v>
      </c>
      <c r="E66" s="31"/>
      <c r="F66" s="31"/>
    </row>
    <row r="67" spans="1:8" x14ac:dyDescent="0.3">
      <c r="A67" s="21">
        <v>2007</v>
      </c>
      <c r="B67" s="21">
        <v>3</v>
      </c>
      <c r="C67" s="21">
        <v>14</v>
      </c>
      <c r="D67" s="7">
        <f t="shared" ref="D67:D73" si="14">DATE(A67,B67,C67)</f>
        <v>39155</v>
      </c>
    </row>
    <row r="68" spans="1:8" x14ac:dyDescent="0.3">
      <c r="A68" s="21">
        <v>2008</v>
      </c>
      <c r="B68" s="21">
        <v>6</v>
      </c>
      <c r="C68" s="21">
        <v>15</v>
      </c>
      <c r="D68" s="7">
        <f t="shared" si="14"/>
        <v>39614</v>
      </c>
    </row>
    <row r="69" spans="1:8" x14ac:dyDescent="0.3">
      <c r="A69" s="21">
        <v>2009</v>
      </c>
      <c r="B69" s="21">
        <v>9</v>
      </c>
      <c r="C69" s="21">
        <v>26</v>
      </c>
      <c r="D69" s="7">
        <f t="shared" si="14"/>
        <v>40082</v>
      </c>
    </row>
    <row r="70" spans="1:8" x14ac:dyDescent="0.3">
      <c r="A70" s="21">
        <v>2010</v>
      </c>
      <c r="B70" s="21">
        <v>8</v>
      </c>
      <c r="C70" s="21">
        <v>30</v>
      </c>
      <c r="D70" s="7">
        <f t="shared" si="14"/>
        <v>40420</v>
      </c>
    </row>
    <row r="71" spans="1:8" x14ac:dyDescent="0.3">
      <c r="A71" s="21">
        <v>2001</v>
      </c>
      <c r="B71" s="21">
        <v>12</v>
      </c>
      <c r="C71" s="21">
        <v>28</v>
      </c>
      <c r="D71" s="7">
        <f t="shared" si="14"/>
        <v>37253</v>
      </c>
    </row>
    <row r="72" spans="1:8" x14ac:dyDescent="0.3">
      <c r="A72" s="21">
        <v>1999</v>
      </c>
      <c r="B72" s="21">
        <v>11</v>
      </c>
      <c r="C72" s="21">
        <v>27</v>
      </c>
      <c r="D72" s="7">
        <f t="shared" si="14"/>
        <v>36491</v>
      </c>
    </row>
    <row r="73" spans="1:8" x14ac:dyDescent="0.3">
      <c r="A73" s="21">
        <v>2000</v>
      </c>
      <c r="B73" s="21">
        <v>10</v>
      </c>
      <c r="C73" s="21">
        <v>1</v>
      </c>
      <c r="D73" s="7">
        <f t="shared" si="14"/>
        <v>36800</v>
      </c>
    </row>
    <row r="74" spans="1:8" x14ac:dyDescent="0.3">
      <c r="A74" s="22"/>
      <c r="B74" s="22"/>
      <c r="C74" s="22"/>
    </row>
    <row r="75" spans="1:8" x14ac:dyDescent="0.3">
      <c r="A75" s="1" t="s">
        <v>26</v>
      </c>
      <c r="B75" s="1"/>
      <c r="C75" s="1"/>
      <c r="D75" s="1"/>
      <c r="E75" s="1"/>
      <c r="F75" s="1"/>
    </row>
    <row r="76" spans="1:8" x14ac:dyDescent="0.3">
      <c r="A76" s="2" t="s">
        <v>2</v>
      </c>
      <c r="B76" s="23" t="s">
        <v>27</v>
      </c>
      <c r="C76" s="23" t="s">
        <v>28</v>
      </c>
      <c r="D76" s="23" t="s">
        <v>29</v>
      </c>
      <c r="E76" s="23" t="s">
        <v>30</v>
      </c>
      <c r="F76" s="23" t="s">
        <v>31</v>
      </c>
    </row>
    <row r="77" spans="1:8" x14ac:dyDescent="0.3">
      <c r="A77" s="7">
        <f ca="1">TODAY()</f>
        <v>45560</v>
      </c>
      <c r="B77" s="24" t="str">
        <f ca="1">TEXT(A77,"dd-mm-yyyy")</f>
        <v>25-09-2024</v>
      </c>
      <c r="C77" s="10" t="str">
        <f ca="1">RIGHT(B77,4)</f>
        <v>2024</v>
      </c>
      <c r="D77" s="10" t="str">
        <f ca="1">LEFT(B77,2)</f>
        <v>25</v>
      </c>
      <c r="E77" s="10" t="str">
        <f ca="1">MID(B77,4,2)</f>
        <v>09</v>
      </c>
      <c r="F77" s="7">
        <f ca="1">DATE(C77,E77,D77)</f>
        <v>45560</v>
      </c>
      <c r="H77" s="31">
        <f ca="1">TODAY()</f>
        <v>45560</v>
      </c>
    </row>
    <row r="78" spans="1:8" x14ac:dyDescent="0.3">
      <c r="A78" s="7">
        <f ca="1">A77+1</f>
        <v>45561</v>
      </c>
      <c r="B78" s="24" t="str">
        <f t="shared" ref="B78:B92" ca="1" si="15">TEXT(A78,"dd-mm-yyyy")</f>
        <v>26-09-2024</v>
      </c>
      <c r="C78" s="10" t="str">
        <f t="shared" ref="C78:C92" ca="1" si="16">RIGHT(B78,4)</f>
        <v>2024</v>
      </c>
      <c r="D78" s="10" t="str">
        <f t="shared" ref="D78:D92" ca="1" si="17">LEFT(B78,2)</f>
        <v>26</v>
      </c>
      <c r="E78" s="10" t="str">
        <f t="shared" ref="E78:E92" ca="1" si="18">MID(B78,4,2)</f>
        <v>09</v>
      </c>
      <c r="F78" s="7">
        <f t="shared" ref="F78:F92" ca="1" si="19">DATE(C78,E78,D78)</f>
        <v>45561</v>
      </c>
    </row>
    <row r="79" spans="1:8" x14ac:dyDescent="0.3">
      <c r="A79" s="7">
        <f t="shared" ref="A79:A92" ca="1" si="20">A78+1</f>
        <v>45562</v>
      </c>
      <c r="B79" s="24" t="str">
        <f t="shared" ca="1" si="15"/>
        <v>27-09-2024</v>
      </c>
      <c r="C79" s="10" t="str">
        <f t="shared" ca="1" si="16"/>
        <v>2024</v>
      </c>
      <c r="D79" s="10" t="str">
        <f t="shared" ca="1" si="17"/>
        <v>27</v>
      </c>
      <c r="E79" s="10" t="str">
        <f t="shared" ca="1" si="18"/>
        <v>09</v>
      </c>
      <c r="F79" s="7">
        <f t="shared" ca="1" si="19"/>
        <v>45562</v>
      </c>
    </row>
    <row r="80" spans="1:8" x14ac:dyDescent="0.3">
      <c r="A80" s="7">
        <f t="shared" ca="1" si="20"/>
        <v>45563</v>
      </c>
      <c r="B80" s="24" t="str">
        <f t="shared" ca="1" si="15"/>
        <v>28-09-2024</v>
      </c>
      <c r="C80" s="10" t="str">
        <f t="shared" ca="1" si="16"/>
        <v>2024</v>
      </c>
      <c r="D80" s="10" t="str">
        <f t="shared" ca="1" si="17"/>
        <v>28</v>
      </c>
      <c r="E80" s="10" t="str">
        <f t="shared" ca="1" si="18"/>
        <v>09</v>
      </c>
      <c r="F80" s="7">
        <f t="shared" ca="1" si="19"/>
        <v>45563</v>
      </c>
    </row>
    <row r="81" spans="1:12" x14ac:dyDescent="0.3">
      <c r="A81" s="7">
        <f t="shared" ca="1" si="20"/>
        <v>45564</v>
      </c>
      <c r="B81" s="24" t="str">
        <f t="shared" ca="1" si="15"/>
        <v>29-09-2024</v>
      </c>
      <c r="C81" s="10" t="str">
        <f t="shared" ca="1" si="16"/>
        <v>2024</v>
      </c>
      <c r="D81" s="10" t="str">
        <f t="shared" ca="1" si="17"/>
        <v>29</v>
      </c>
      <c r="E81" s="10" t="str">
        <f t="shared" ca="1" si="18"/>
        <v>09</v>
      </c>
      <c r="F81" s="7">
        <f t="shared" ca="1" si="19"/>
        <v>45564</v>
      </c>
    </row>
    <row r="82" spans="1:12" x14ac:dyDescent="0.3">
      <c r="A82" s="7">
        <f t="shared" ca="1" si="20"/>
        <v>45565</v>
      </c>
      <c r="B82" s="24" t="str">
        <f t="shared" ca="1" si="15"/>
        <v>30-09-2024</v>
      </c>
      <c r="C82" s="10" t="str">
        <f t="shared" ca="1" si="16"/>
        <v>2024</v>
      </c>
      <c r="D82" s="10" t="str">
        <f t="shared" ca="1" si="17"/>
        <v>30</v>
      </c>
      <c r="E82" s="10" t="str">
        <f t="shared" ca="1" si="18"/>
        <v>09</v>
      </c>
      <c r="F82" s="7">
        <f t="shared" ca="1" si="19"/>
        <v>45565</v>
      </c>
    </row>
    <row r="83" spans="1:12" x14ac:dyDescent="0.3">
      <c r="A83" s="7">
        <f t="shared" ca="1" si="20"/>
        <v>45566</v>
      </c>
      <c r="B83" s="24" t="str">
        <f t="shared" ca="1" si="15"/>
        <v>01-10-2024</v>
      </c>
      <c r="C83" s="10" t="str">
        <f t="shared" ca="1" si="16"/>
        <v>2024</v>
      </c>
      <c r="D83" s="10" t="str">
        <f t="shared" ca="1" si="17"/>
        <v>01</v>
      </c>
      <c r="E83" s="10" t="str">
        <f t="shared" ca="1" si="18"/>
        <v>10</v>
      </c>
      <c r="F83" s="7">
        <f t="shared" ca="1" si="19"/>
        <v>45566</v>
      </c>
    </row>
    <row r="84" spans="1:12" x14ac:dyDescent="0.3">
      <c r="A84" s="7">
        <f t="shared" ca="1" si="20"/>
        <v>45567</v>
      </c>
      <c r="B84" s="24" t="str">
        <f t="shared" ca="1" si="15"/>
        <v>02-10-2024</v>
      </c>
      <c r="C84" s="10" t="str">
        <f t="shared" ca="1" si="16"/>
        <v>2024</v>
      </c>
      <c r="D84" s="10" t="str">
        <f t="shared" ca="1" si="17"/>
        <v>02</v>
      </c>
      <c r="E84" s="10" t="str">
        <f t="shared" ca="1" si="18"/>
        <v>10</v>
      </c>
      <c r="F84" s="7">
        <f t="shared" ca="1" si="19"/>
        <v>45567</v>
      </c>
    </row>
    <row r="85" spans="1:12" x14ac:dyDescent="0.3">
      <c r="A85" s="7">
        <f t="shared" ca="1" si="20"/>
        <v>45568</v>
      </c>
      <c r="B85" s="24" t="str">
        <f t="shared" ca="1" si="15"/>
        <v>03-10-2024</v>
      </c>
      <c r="C85" s="10" t="str">
        <f t="shared" ca="1" si="16"/>
        <v>2024</v>
      </c>
      <c r="D85" s="10" t="str">
        <f t="shared" ca="1" si="17"/>
        <v>03</v>
      </c>
      <c r="E85" s="10" t="str">
        <f t="shared" ca="1" si="18"/>
        <v>10</v>
      </c>
      <c r="F85" s="7">
        <f t="shared" ca="1" si="19"/>
        <v>45568</v>
      </c>
    </row>
    <row r="86" spans="1:12" x14ac:dyDescent="0.3">
      <c r="A86" s="7">
        <f t="shared" ca="1" si="20"/>
        <v>45569</v>
      </c>
      <c r="B86" s="24" t="str">
        <f t="shared" ca="1" si="15"/>
        <v>04-10-2024</v>
      </c>
      <c r="C86" s="10" t="str">
        <f t="shared" ca="1" si="16"/>
        <v>2024</v>
      </c>
      <c r="D86" s="10" t="str">
        <f t="shared" ca="1" si="17"/>
        <v>04</v>
      </c>
      <c r="E86" s="10" t="str">
        <f t="shared" ca="1" si="18"/>
        <v>10</v>
      </c>
      <c r="F86" s="7">
        <f t="shared" ca="1" si="19"/>
        <v>45569</v>
      </c>
    </row>
    <row r="87" spans="1:12" x14ac:dyDescent="0.3">
      <c r="A87" s="7">
        <f t="shared" ca="1" si="20"/>
        <v>45570</v>
      </c>
      <c r="B87" s="24" t="str">
        <f t="shared" ca="1" si="15"/>
        <v>05-10-2024</v>
      </c>
      <c r="C87" s="10" t="str">
        <f t="shared" ca="1" si="16"/>
        <v>2024</v>
      </c>
      <c r="D87" s="10" t="str">
        <f t="shared" ca="1" si="17"/>
        <v>05</v>
      </c>
      <c r="E87" s="10" t="str">
        <f t="shared" ca="1" si="18"/>
        <v>10</v>
      </c>
      <c r="F87" s="7">
        <f t="shared" ca="1" si="19"/>
        <v>45570</v>
      </c>
    </row>
    <row r="88" spans="1:12" x14ac:dyDescent="0.3">
      <c r="A88" s="7">
        <f t="shared" ca="1" si="20"/>
        <v>45571</v>
      </c>
      <c r="B88" s="24" t="str">
        <f t="shared" ca="1" si="15"/>
        <v>06-10-2024</v>
      </c>
      <c r="C88" s="10" t="str">
        <f t="shared" ca="1" si="16"/>
        <v>2024</v>
      </c>
      <c r="D88" s="10" t="str">
        <f t="shared" ca="1" si="17"/>
        <v>06</v>
      </c>
      <c r="E88" s="10" t="str">
        <f t="shared" ca="1" si="18"/>
        <v>10</v>
      </c>
      <c r="F88" s="7">
        <f t="shared" ca="1" si="19"/>
        <v>45571</v>
      </c>
    </row>
    <row r="89" spans="1:12" x14ac:dyDescent="0.3">
      <c r="A89" s="7">
        <f t="shared" ca="1" si="20"/>
        <v>45572</v>
      </c>
      <c r="B89" s="24" t="str">
        <f t="shared" ca="1" si="15"/>
        <v>07-10-2024</v>
      </c>
      <c r="C89" s="10" t="str">
        <f t="shared" ca="1" si="16"/>
        <v>2024</v>
      </c>
      <c r="D89" s="10" t="str">
        <f t="shared" ca="1" si="17"/>
        <v>07</v>
      </c>
      <c r="E89" s="10" t="str">
        <f t="shared" ca="1" si="18"/>
        <v>10</v>
      </c>
      <c r="F89" s="7">
        <f t="shared" ca="1" si="19"/>
        <v>45572</v>
      </c>
    </row>
    <row r="90" spans="1:12" x14ac:dyDescent="0.3">
      <c r="A90" s="7">
        <f t="shared" ca="1" si="20"/>
        <v>45573</v>
      </c>
      <c r="B90" s="24" t="str">
        <f t="shared" ca="1" si="15"/>
        <v>08-10-2024</v>
      </c>
      <c r="C90" s="10" t="str">
        <f t="shared" ca="1" si="16"/>
        <v>2024</v>
      </c>
      <c r="D90" s="10" t="str">
        <f t="shared" ca="1" si="17"/>
        <v>08</v>
      </c>
      <c r="E90" s="10" t="str">
        <f t="shared" ca="1" si="18"/>
        <v>10</v>
      </c>
      <c r="F90" s="7">
        <f t="shared" ca="1" si="19"/>
        <v>45573</v>
      </c>
    </row>
    <row r="91" spans="1:12" x14ac:dyDescent="0.3">
      <c r="A91" s="7">
        <f t="shared" ca="1" si="20"/>
        <v>45574</v>
      </c>
      <c r="B91" s="24" t="str">
        <f t="shared" ca="1" si="15"/>
        <v>09-10-2024</v>
      </c>
      <c r="C91" s="10" t="str">
        <f t="shared" ca="1" si="16"/>
        <v>2024</v>
      </c>
      <c r="D91" s="10" t="str">
        <f t="shared" ca="1" si="17"/>
        <v>09</v>
      </c>
      <c r="E91" s="10" t="str">
        <f t="shared" ca="1" si="18"/>
        <v>10</v>
      </c>
      <c r="F91" s="7">
        <f t="shared" ca="1" si="19"/>
        <v>45574</v>
      </c>
    </row>
    <row r="92" spans="1:12" x14ac:dyDescent="0.3">
      <c r="A92" s="7">
        <f t="shared" ca="1" si="20"/>
        <v>45575</v>
      </c>
      <c r="B92" s="24" t="str">
        <f t="shared" ca="1" si="15"/>
        <v>10-10-2024</v>
      </c>
      <c r="C92" s="10" t="str">
        <f t="shared" ca="1" si="16"/>
        <v>2024</v>
      </c>
      <c r="D92" s="10" t="str">
        <f t="shared" ca="1" si="17"/>
        <v>10</v>
      </c>
      <c r="E92" s="10" t="str">
        <f t="shared" ca="1" si="18"/>
        <v>10</v>
      </c>
      <c r="F92" s="7">
        <f t="shared" ca="1" si="19"/>
        <v>45575</v>
      </c>
    </row>
    <row r="93" spans="1:12" x14ac:dyDescent="0.3">
      <c r="C93" t="str">
        <f>RIGHT(B93,4)</f>
        <v/>
      </c>
    </row>
    <row r="94" spans="1:12" x14ac:dyDescent="0.3">
      <c r="A94" s="1" t="s">
        <v>32</v>
      </c>
    </row>
    <row r="95" spans="1:12" x14ac:dyDescent="0.3">
      <c r="A95" s="2" t="s">
        <v>33</v>
      </c>
      <c r="B95" s="2" t="s">
        <v>34</v>
      </c>
      <c r="C95" s="2" t="s">
        <v>35</v>
      </c>
      <c r="D95" s="2" t="s">
        <v>36</v>
      </c>
      <c r="E95" s="2" t="s">
        <v>37</v>
      </c>
      <c r="F95" s="2" t="s">
        <v>38</v>
      </c>
      <c r="G95" s="2" t="s">
        <v>39</v>
      </c>
      <c r="H95" s="2" t="s">
        <v>40</v>
      </c>
    </row>
    <row r="96" spans="1:12" x14ac:dyDescent="0.3">
      <c r="A96" s="6">
        <v>39887</v>
      </c>
      <c r="B96" s="6">
        <v>40252</v>
      </c>
      <c r="C96" s="25" t="str">
        <f>TEXT(A96,"dd/mm/yyyy")</f>
        <v>15/03/2009</v>
      </c>
      <c r="D96" s="25" t="str">
        <f>TEXT(B96,"dd/mm/yyyy")</f>
        <v>15/03/2010</v>
      </c>
      <c r="E96" s="25">
        <f t="shared" ref="E96:E113" si="21">DATEVALUE(D96)-DATEVALUE(C96)</f>
        <v>365</v>
      </c>
      <c r="F96" s="10">
        <f>YEAR(A96)</f>
        <v>2009</v>
      </c>
      <c r="G96" s="10">
        <f>MONTH(A96)</f>
        <v>3</v>
      </c>
      <c r="H96" s="10">
        <f t="shared" ref="H96:H113" si="22">DAY(A96)</f>
        <v>15</v>
      </c>
      <c r="K96">
        <f>DATEVALUE(D96)-DATEVALUE(D99)</f>
        <v>296</v>
      </c>
      <c r="L96">
        <f>YEAR(A96)</f>
        <v>2009</v>
      </c>
    </row>
    <row r="97" spans="1:12" x14ac:dyDescent="0.3">
      <c r="A97" s="6">
        <v>39893</v>
      </c>
      <c r="B97" s="6">
        <v>39954</v>
      </c>
      <c r="C97" s="21" t="str">
        <f t="shared" ref="C97:D112" si="23">TEXT(A97,"dd/mm/yyyy")</f>
        <v>21/03/2009</v>
      </c>
      <c r="D97" s="21" t="str">
        <f t="shared" si="23"/>
        <v>21/05/2009</v>
      </c>
      <c r="E97" s="21">
        <f t="shared" si="21"/>
        <v>61</v>
      </c>
      <c r="F97" s="10">
        <f t="shared" ref="F97:F113" si="24">YEAR(A97)</f>
        <v>2009</v>
      </c>
      <c r="G97" s="10">
        <f t="shared" ref="G97:G113" si="25">MONTH(A97)</f>
        <v>3</v>
      </c>
      <c r="H97" s="10">
        <f t="shared" si="22"/>
        <v>21</v>
      </c>
      <c r="L97" t="s">
        <v>98</v>
      </c>
    </row>
    <row r="98" spans="1:12" x14ac:dyDescent="0.3">
      <c r="A98" s="6">
        <v>39887</v>
      </c>
      <c r="B98" s="6">
        <v>39955</v>
      </c>
      <c r="C98" s="21" t="str">
        <f t="shared" si="23"/>
        <v>15/03/2009</v>
      </c>
      <c r="D98" s="21" t="str">
        <f t="shared" si="23"/>
        <v>22/05/2009</v>
      </c>
      <c r="E98" s="21">
        <f t="shared" si="21"/>
        <v>68</v>
      </c>
      <c r="F98" s="10">
        <f t="shared" si="24"/>
        <v>2009</v>
      </c>
      <c r="G98" s="10">
        <f t="shared" si="25"/>
        <v>3</v>
      </c>
      <c r="H98" s="10">
        <f t="shared" si="22"/>
        <v>15</v>
      </c>
    </row>
    <row r="99" spans="1:12" x14ac:dyDescent="0.3">
      <c r="A99" s="6">
        <v>39882</v>
      </c>
      <c r="B99" s="6">
        <v>39956</v>
      </c>
      <c r="C99" s="21" t="str">
        <f t="shared" si="23"/>
        <v>10/03/2009</v>
      </c>
      <c r="D99" s="21" t="str">
        <f t="shared" si="23"/>
        <v>23/05/2009</v>
      </c>
      <c r="E99" s="21">
        <f t="shared" si="21"/>
        <v>74</v>
      </c>
      <c r="F99" s="10">
        <f t="shared" si="24"/>
        <v>2009</v>
      </c>
      <c r="G99" s="10">
        <f t="shared" si="25"/>
        <v>3</v>
      </c>
      <c r="H99" s="10">
        <f t="shared" si="22"/>
        <v>10</v>
      </c>
    </row>
    <row r="100" spans="1:12" x14ac:dyDescent="0.3">
      <c r="A100" s="6">
        <v>39877</v>
      </c>
      <c r="B100" s="6">
        <v>39957</v>
      </c>
      <c r="C100" s="21" t="str">
        <f t="shared" si="23"/>
        <v>05/03/2009</v>
      </c>
      <c r="D100" s="21" t="str">
        <f t="shared" si="23"/>
        <v>24/05/2009</v>
      </c>
      <c r="E100" s="21">
        <f t="shared" si="21"/>
        <v>80</v>
      </c>
      <c r="F100" s="10">
        <f t="shared" si="24"/>
        <v>2009</v>
      </c>
      <c r="G100" s="10">
        <f t="shared" si="25"/>
        <v>3</v>
      </c>
      <c r="H100" s="10">
        <f t="shared" si="22"/>
        <v>5</v>
      </c>
    </row>
    <row r="101" spans="1:12" x14ac:dyDescent="0.3">
      <c r="A101" s="6">
        <v>39898</v>
      </c>
      <c r="B101" s="6">
        <v>39958</v>
      </c>
      <c r="C101" s="21" t="str">
        <f t="shared" si="23"/>
        <v>26/03/2009</v>
      </c>
      <c r="D101" s="21" t="str">
        <f t="shared" si="23"/>
        <v>25/05/2009</v>
      </c>
      <c r="E101" s="21">
        <f t="shared" si="21"/>
        <v>60</v>
      </c>
      <c r="F101" s="10">
        <f t="shared" si="24"/>
        <v>2009</v>
      </c>
      <c r="G101" s="10">
        <f t="shared" si="25"/>
        <v>3</v>
      </c>
      <c r="H101" s="10">
        <f t="shared" si="22"/>
        <v>26</v>
      </c>
    </row>
    <row r="102" spans="1:12" x14ac:dyDescent="0.3">
      <c r="A102" s="6">
        <v>39873</v>
      </c>
      <c r="B102" s="6">
        <v>39959</v>
      </c>
      <c r="C102" s="21" t="str">
        <f t="shared" si="23"/>
        <v>01/03/2009</v>
      </c>
      <c r="D102" s="21" t="str">
        <f t="shared" si="23"/>
        <v>26/05/2009</v>
      </c>
      <c r="E102" s="21">
        <f t="shared" si="21"/>
        <v>86</v>
      </c>
      <c r="F102" s="10">
        <f t="shared" si="24"/>
        <v>2009</v>
      </c>
      <c r="G102" s="10">
        <f t="shared" si="25"/>
        <v>3</v>
      </c>
      <c r="H102" s="10">
        <f t="shared" si="22"/>
        <v>1</v>
      </c>
    </row>
    <row r="103" spans="1:12" x14ac:dyDescent="0.3">
      <c r="A103" s="6">
        <v>39874</v>
      </c>
      <c r="B103" s="6">
        <v>39960</v>
      </c>
      <c r="C103" s="21" t="str">
        <f t="shared" si="23"/>
        <v>02/03/2009</v>
      </c>
      <c r="D103" s="21" t="str">
        <f t="shared" si="23"/>
        <v>27/05/2009</v>
      </c>
      <c r="E103" s="21">
        <f t="shared" si="21"/>
        <v>86</v>
      </c>
      <c r="F103" s="10">
        <f t="shared" si="24"/>
        <v>2009</v>
      </c>
      <c r="G103" s="10">
        <f t="shared" si="25"/>
        <v>3</v>
      </c>
      <c r="H103" s="10">
        <f t="shared" si="22"/>
        <v>2</v>
      </c>
    </row>
    <row r="104" spans="1:12" x14ac:dyDescent="0.3">
      <c r="A104" s="6">
        <v>39900</v>
      </c>
      <c r="B104" s="6">
        <v>39961</v>
      </c>
      <c r="C104" s="21" t="str">
        <f t="shared" si="23"/>
        <v>28/03/2009</v>
      </c>
      <c r="D104" s="21" t="str">
        <f t="shared" si="23"/>
        <v>28/05/2009</v>
      </c>
      <c r="E104" s="21">
        <f t="shared" si="21"/>
        <v>61</v>
      </c>
      <c r="F104" s="10">
        <f t="shared" si="24"/>
        <v>2009</v>
      </c>
      <c r="G104" s="10">
        <f t="shared" si="25"/>
        <v>3</v>
      </c>
      <c r="H104" s="10">
        <f t="shared" si="22"/>
        <v>28</v>
      </c>
    </row>
    <row r="105" spans="1:12" x14ac:dyDescent="0.3">
      <c r="A105" s="6">
        <v>39896</v>
      </c>
      <c r="B105" s="6">
        <v>39962</v>
      </c>
      <c r="C105" s="21" t="str">
        <f t="shared" si="23"/>
        <v>24/03/2009</v>
      </c>
      <c r="D105" s="21" t="str">
        <f t="shared" si="23"/>
        <v>29/05/2009</v>
      </c>
      <c r="E105" s="21">
        <f t="shared" si="21"/>
        <v>66</v>
      </c>
      <c r="F105" s="10">
        <f t="shared" si="24"/>
        <v>2009</v>
      </c>
      <c r="G105" s="10">
        <f t="shared" si="25"/>
        <v>3</v>
      </c>
      <c r="H105" s="10">
        <f t="shared" si="22"/>
        <v>24</v>
      </c>
    </row>
    <row r="106" spans="1:12" x14ac:dyDescent="0.3">
      <c r="A106" s="6">
        <v>39897</v>
      </c>
      <c r="B106" s="6">
        <v>39963</v>
      </c>
      <c r="C106" s="21" t="str">
        <f t="shared" si="23"/>
        <v>25/03/2009</v>
      </c>
      <c r="D106" s="21" t="str">
        <f t="shared" si="23"/>
        <v>30/05/2009</v>
      </c>
      <c r="E106" s="21">
        <f t="shared" si="21"/>
        <v>66</v>
      </c>
      <c r="F106" s="10">
        <f t="shared" si="24"/>
        <v>2009</v>
      </c>
      <c r="G106" s="10">
        <f t="shared" si="25"/>
        <v>3</v>
      </c>
      <c r="H106" s="10">
        <f t="shared" si="22"/>
        <v>25</v>
      </c>
    </row>
    <row r="107" spans="1:12" x14ac:dyDescent="0.3">
      <c r="A107" s="6">
        <v>39898</v>
      </c>
      <c r="B107" s="6">
        <v>39964</v>
      </c>
      <c r="C107" s="21" t="str">
        <f t="shared" si="23"/>
        <v>26/03/2009</v>
      </c>
      <c r="D107" s="21" t="str">
        <f t="shared" si="23"/>
        <v>31/05/2009</v>
      </c>
      <c r="E107" s="21">
        <f t="shared" si="21"/>
        <v>66</v>
      </c>
      <c r="F107" s="10">
        <f t="shared" si="24"/>
        <v>2009</v>
      </c>
      <c r="G107" s="10">
        <f t="shared" si="25"/>
        <v>3</v>
      </c>
      <c r="H107" s="10">
        <f t="shared" si="22"/>
        <v>26</v>
      </c>
    </row>
    <row r="108" spans="1:12" x14ac:dyDescent="0.3">
      <c r="A108" s="6">
        <v>39899</v>
      </c>
      <c r="B108" s="6">
        <v>39965</v>
      </c>
      <c r="C108" s="21" t="str">
        <f t="shared" si="23"/>
        <v>27/03/2009</v>
      </c>
      <c r="D108" s="21" t="str">
        <f t="shared" si="23"/>
        <v>01/06/2009</v>
      </c>
      <c r="E108" s="21">
        <f t="shared" si="21"/>
        <v>66</v>
      </c>
      <c r="F108" s="10">
        <f t="shared" si="24"/>
        <v>2009</v>
      </c>
      <c r="G108" s="10">
        <f t="shared" si="25"/>
        <v>3</v>
      </c>
      <c r="H108" s="10">
        <f t="shared" si="22"/>
        <v>27</v>
      </c>
    </row>
    <row r="109" spans="1:12" x14ac:dyDescent="0.3">
      <c r="A109" s="6">
        <v>39900</v>
      </c>
      <c r="B109" s="6">
        <v>39966</v>
      </c>
      <c r="C109" s="21" t="str">
        <f t="shared" si="23"/>
        <v>28/03/2009</v>
      </c>
      <c r="D109" s="21" t="str">
        <f t="shared" si="23"/>
        <v>02/06/2009</v>
      </c>
      <c r="E109" s="21">
        <f t="shared" si="21"/>
        <v>66</v>
      </c>
      <c r="F109" s="10">
        <f t="shared" si="24"/>
        <v>2009</v>
      </c>
      <c r="G109" s="10">
        <f t="shared" si="25"/>
        <v>3</v>
      </c>
      <c r="H109" s="10">
        <f t="shared" si="22"/>
        <v>28</v>
      </c>
    </row>
    <row r="110" spans="1:12" x14ac:dyDescent="0.3">
      <c r="A110" s="6">
        <v>39901</v>
      </c>
      <c r="B110" s="6">
        <v>39967</v>
      </c>
      <c r="C110" s="21" t="str">
        <f t="shared" si="23"/>
        <v>29/03/2009</v>
      </c>
      <c r="D110" s="21" t="str">
        <f t="shared" si="23"/>
        <v>03/06/2009</v>
      </c>
      <c r="E110" s="21">
        <f t="shared" si="21"/>
        <v>66</v>
      </c>
      <c r="F110" s="10">
        <f t="shared" si="24"/>
        <v>2009</v>
      </c>
      <c r="G110" s="10">
        <f t="shared" si="25"/>
        <v>3</v>
      </c>
      <c r="H110" s="10">
        <f t="shared" si="22"/>
        <v>29</v>
      </c>
    </row>
    <row r="111" spans="1:12" x14ac:dyDescent="0.3">
      <c r="A111" s="6">
        <v>39902</v>
      </c>
      <c r="B111" s="6">
        <v>39968</v>
      </c>
      <c r="C111" s="21" t="str">
        <f t="shared" si="23"/>
        <v>30/03/2009</v>
      </c>
      <c r="D111" s="21" t="str">
        <f t="shared" si="23"/>
        <v>04/06/2009</v>
      </c>
      <c r="E111" s="21">
        <f t="shared" si="21"/>
        <v>66</v>
      </c>
      <c r="F111" s="10">
        <f t="shared" si="24"/>
        <v>2009</v>
      </c>
      <c r="G111" s="10">
        <f t="shared" si="25"/>
        <v>3</v>
      </c>
      <c r="H111" s="10">
        <f t="shared" si="22"/>
        <v>30</v>
      </c>
    </row>
    <row r="112" spans="1:12" x14ac:dyDescent="0.3">
      <c r="A112" s="6">
        <v>39903</v>
      </c>
      <c r="B112" s="6">
        <v>39969</v>
      </c>
      <c r="C112" s="21" t="str">
        <f t="shared" si="23"/>
        <v>31/03/2009</v>
      </c>
      <c r="D112" s="21" t="str">
        <f t="shared" si="23"/>
        <v>05/06/2009</v>
      </c>
      <c r="E112" s="21">
        <f t="shared" si="21"/>
        <v>66</v>
      </c>
      <c r="F112" s="10">
        <f t="shared" si="24"/>
        <v>2009</v>
      </c>
      <c r="G112" s="10">
        <f t="shared" si="25"/>
        <v>3</v>
      </c>
      <c r="H112" s="10">
        <f t="shared" si="22"/>
        <v>31</v>
      </c>
    </row>
    <row r="113" spans="1:8" x14ac:dyDescent="0.3">
      <c r="A113" s="6">
        <v>39904</v>
      </c>
      <c r="B113" s="6">
        <v>39970</v>
      </c>
      <c r="C113" s="21" t="str">
        <f>TEXT(A113,"dd/mm/yyyy")</f>
        <v>01/04/2009</v>
      </c>
      <c r="D113" s="21" t="str">
        <f t="shared" ref="D113" si="26">TEXT(B113,"dd/mm/yyyy")</f>
        <v>06/06/2009</v>
      </c>
      <c r="E113" s="21">
        <f t="shared" si="21"/>
        <v>66</v>
      </c>
      <c r="F113" s="10">
        <f t="shared" si="24"/>
        <v>2009</v>
      </c>
      <c r="G113" s="10">
        <f t="shared" si="25"/>
        <v>4</v>
      </c>
      <c r="H113" s="10">
        <f t="shared" si="22"/>
        <v>1</v>
      </c>
    </row>
    <row r="115" spans="1:8" x14ac:dyDescent="0.3">
      <c r="A115" s="1" t="s">
        <v>41</v>
      </c>
    </row>
    <row r="116" spans="1:8" x14ac:dyDescent="0.3">
      <c r="A116" s="2" t="s">
        <v>42</v>
      </c>
      <c r="B116" s="2" t="s">
        <v>43</v>
      </c>
      <c r="C116" s="2" t="s">
        <v>44</v>
      </c>
    </row>
    <row r="117" spans="1:8" x14ac:dyDescent="0.3">
      <c r="A117" s="21" t="s">
        <v>45</v>
      </c>
      <c r="B117" s="6">
        <v>25292</v>
      </c>
      <c r="C117" s="21">
        <f t="shared" ref="C117:C125" si="27">MONTH(B117)*100+DAY(B117)</f>
        <v>330</v>
      </c>
      <c r="D117" s="1" t="s">
        <v>46</v>
      </c>
    </row>
    <row r="118" spans="1:8" x14ac:dyDescent="0.3">
      <c r="A118" s="21" t="s">
        <v>47</v>
      </c>
      <c r="B118" s="6">
        <v>25238</v>
      </c>
      <c r="C118" s="25">
        <f t="shared" si="27"/>
        <v>204</v>
      </c>
    </row>
    <row r="119" spans="1:8" x14ac:dyDescent="0.3">
      <c r="A119" s="21" t="s">
        <v>48</v>
      </c>
      <c r="B119" s="6">
        <v>20713</v>
      </c>
      <c r="C119" s="21">
        <f t="shared" si="27"/>
        <v>915</v>
      </c>
    </row>
    <row r="120" spans="1:8" x14ac:dyDescent="0.3">
      <c r="A120" s="21" t="s">
        <v>49</v>
      </c>
      <c r="B120" s="6">
        <v>26191</v>
      </c>
      <c r="C120" s="21">
        <f t="shared" si="27"/>
        <v>915</v>
      </c>
    </row>
    <row r="121" spans="1:8" x14ac:dyDescent="0.3">
      <c r="A121" s="21" t="s">
        <v>50</v>
      </c>
      <c r="B121" s="6">
        <v>28225</v>
      </c>
      <c r="C121" s="21">
        <f t="shared" si="27"/>
        <v>410</v>
      </c>
    </row>
    <row r="122" spans="1:8" x14ac:dyDescent="0.3">
      <c r="A122" s="21" t="s">
        <v>51</v>
      </c>
      <c r="B122" s="6">
        <v>22578</v>
      </c>
      <c r="C122" s="21">
        <f t="shared" si="27"/>
        <v>1024</v>
      </c>
    </row>
    <row r="123" spans="1:8" x14ac:dyDescent="0.3">
      <c r="A123" s="21" t="s">
        <v>52</v>
      </c>
      <c r="B123" s="6">
        <v>24391</v>
      </c>
      <c r="C123" s="21">
        <f t="shared" si="27"/>
        <v>1011</v>
      </c>
    </row>
    <row r="124" spans="1:8" x14ac:dyDescent="0.3">
      <c r="A124" s="21" t="s">
        <v>53</v>
      </c>
      <c r="B124" s="6">
        <v>27717</v>
      </c>
      <c r="C124" s="21">
        <f t="shared" si="27"/>
        <v>1119</v>
      </c>
    </row>
    <row r="125" spans="1:8" x14ac:dyDescent="0.3">
      <c r="A125" s="21" t="s">
        <v>54</v>
      </c>
      <c r="B125" s="6">
        <v>20049</v>
      </c>
      <c r="C125" s="21">
        <f t="shared" si="27"/>
        <v>1121</v>
      </c>
    </row>
    <row r="127" spans="1:8" x14ac:dyDescent="0.3">
      <c r="A127" s="26" t="s">
        <v>55</v>
      </c>
    </row>
    <row r="128" spans="1:8" x14ac:dyDescent="0.3">
      <c r="A128" s="2" t="s">
        <v>56</v>
      </c>
      <c r="B128" s="23" t="s">
        <v>57</v>
      </c>
      <c r="C128" s="23" t="s">
        <v>58</v>
      </c>
    </row>
    <row r="129" spans="1:5" x14ac:dyDescent="0.3">
      <c r="A129" s="6">
        <v>25292</v>
      </c>
      <c r="B129" s="10">
        <v>2</v>
      </c>
      <c r="C129" s="12">
        <f>DATE(YEAR(A129),MONTH(A129)+B129,DAY(A129))</f>
        <v>25353</v>
      </c>
      <c r="E129" s="31">
        <f>DATE(YEAR(A129),MONTH(A129)+B129,DAY(A129))</f>
        <v>25353</v>
      </c>
    </row>
    <row r="130" spans="1:5" x14ac:dyDescent="0.3">
      <c r="A130" s="6">
        <v>25238</v>
      </c>
      <c r="B130" s="10">
        <v>5</v>
      </c>
      <c r="C130" s="7">
        <f t="shared" ref="C130:C137" si="28">DATE(YEAR(A130),MONTH(A130)+B130,DAY(A130))</f>
        <v>25388</v>
      </c>
      <c r="E130" s="31">
        <f t="shared" ref="E130:E138" si="29">DATE(YEAR(A130),MONTH(A130)+B130,DAY(A130))</f>
        <v>25388</v>
      </c>
    </row>
    <row r="131" spans="1:5" x14ac:dyDescent="0.3">
      <c r="A131" s="6">
        <v>20713</v>
      </c>
      <c r="B131" s="10">
        <v>6</v>
      </c>
      <c r="C131" s="7">
        <f t="shared" si="28"/>
        <v>20894</v>
      </c>
      <c r="E131" s="31">
        <f t="shared" si="29"/>
        <v>20894</v>
      </c>
    </row>
    <row r="132" spans="1:5" x14ac:dyDescent="0.3">
      <c r="A132" s="6">
        <v>26191</v>
      </c>
      <c r="B132" s="10">
        <v>8</v>
      </c>
      <c r="C132" s="7">
        <f t="shared" si="28"/>
        <v>26434</v>
      </c>
      <c r="E132" s="31">
        <f t="shared" si="29"/>
        <v>26434</v>
      </c>
    </row>
    <row r="133" spans="1:5" x14ac:dyDescent="0.3">
      <c r="A133" s="6">
        <v>28225</v>
      </c>
      <c r="B133" s="9">
        <v>-4</v>
      </c>
      <c r="C133" s="7">
        <f t="shared" si="28"/>
        <v>28104</v>
      </c>
      <c r="E133" s="31">
        <f t="shared" si="29"/>
        <v>28104</v>
      </c>
    </row>
    <row r="134" spans="1:5" x14ac:dyDescent="0.3">
      <c r="A134" s="6">
        <v>22578</v>
      </c>
      <c r="B134" s="10">
        <v>1</v>
      </c>
      <c r="C134" s="7">
        <f t="shared" si="28"/>
        <v>22609</v>
      </c>
      <c r="E134" s="31">
        <f t="shared" si="29"/>
        <v>22609</v>
      </c>
    </row>
    <row r="135" spans="1:5" x14ac:dyDescent="0.3">
      <c r="A135" s="6">
        <v>24391</v>
      </c>
      <c r="B135" s="10">
        <v>5</v>
      </c>
      <c r="C135" s="7">
        <f t="shared" si="28"/>
        <v>24542</v>
      </c>
      <c r="E135" s="31">
        <f t="shared" si="29"/>
        <v>24542</v>
      </c>
    </row>
    <row r="136" spans="1:5" x14ac:dyDescent="0.3">
      <c r="A136" s="6">
        <v>27717</v>
      </c>
      <c r="B136" s="10">
        <v>4</v>
      </c>
      <c r="C136" s="7">
        <f t="shared" si="28"/>
        <v>27838</v>
      </c>
      <c r="E136" s="31">
        <f t="shared" si="29"/>
        <v>27838</v>
      </c>
    </row>
    <row r="137" spans="1:5" x14ac:dyDescent="0.3">
      <c r="A137" s="6">
        <v>20049</v>
      </c>
      <c r="B137" s="10">
        <v>6</v>
      </c>
      <c r="C137" s="7">
        <f t="shared" si="28"/>
        <v>20230</v>
      </c>
      <c r="E137" s="31">
        <f t="shared" si="29"/>
        <v>20230</v>
      </c>
    </row>
    <row r="138" spans="1:5" x14ac:dyDescent="0.3">
      <c r="E138" s="31"/>
    </row>
    <row r="139" spans="1:5" x14ac:dyDescent="0.3">
      <c r="A139" s="1" t="s">
        <v>59</v>
      </c>
    </row>
    <row r="140" spans="1:5" x14ac:dyDescent="0.3">
      <c r="A140" s="23" t="s">
        <v>2</v>
      </c>
      <c r="B140" s="23" t="s">
        <v>60</v>
      </c>
      <c r="C140" s="23" t="s">
        <v>61</v>
      </c>
    </row>
    <row r="141" spans="1:5" x14ac:dyDescent="0.3">
      <c r="A141" s="6">
        <v>25292</v>
      </c>
      <c r="B141" s="10">
        <v>2</v>
      </c>
      <c r="C141" s="27">
        <f t="shared" ref="C141:C149" si="30">EOMONTH(A141,B141)</f>
        <v>25354</v>
      </c>
      <c r="D141" t="s">
        <v>62</v>
      </c>
    </row>
    <row r="142" spans="1:5" x14ac:dyDescent="0.3">
      <c r="A142" s="6">
        <v>25238</v>
      </c>
      <c r="B142" s="10">
        <v>5</v>
      </c>
      <c r="C142" s="28">
        <f t="shared" si="30"/>
        <v>25415</v>
      </c>
    </row>
    <row r="143" spans="1:5" x14ac:dyDescent="0.3">
      <c r="A143" s="6">
        <v>20713</v>
      </c>
      <c r="B143" s="10">
        <v>6</v>
      </c>
      <c r="C143" s="28">
        <f t="shared" si="30"/>
        <v>20910</v>
      </c>
    </row>
    <row r="144" spans="1:5" x14ac:dyDescent="0.3">
      <c r="A144" s="6">
        <v>26191</v>
      </c>
      <c r="B144" s="10">
        <v>8</v>
      </c>
      <c r="C144" s="28">
        <f t="shared" si="30"/>
        <v>26450</v>
      </c>
    </row>
    <row r="145" spans="1:6" x14ac:dyDescent="0.3">
      <c r="A145" s="6">
        <v>28225</v>
      </c>
      <c r="B145" s="9">
        <v>-4</v>
      </c>
      <c r="C145" s="28">
        <f t="shared" si="30"/>
        <v>28125</v>
      </c>
    </row>
    <row r="146" spans="1:6" x14ac:dyDescent="0.3">
      <c r="A146" s="6">
        <v>22578</v>
      </c>
      <c r="B146" s="10">
        <v>1</v>
      </c>
      <c r="C146" s="28">
        <f t="shared" si="30"/>
        <v>22615</v>
      </c>
    </row>
    <row r="147" spans="1:6" x14ac:dyDescent="0.3">
      <c r="A147" s="6">
        <v>24391</v>
      </c>
      <c r="B147" s="10">
        <v>5</v>
      </c>
      <c r="C147" s="28">
        <f t="shared" si="30"/>
        <v>24562</v>
      </c>
    </row>
    <row r="148" spans="1:6" x14ac:dyDescent="0.3">
      <c r="A148" s="6">
        <v>27717</v>
      </c>
      <c r="B148" s="10">
        <v>4</v>
      </c>
      <c r="C148" s="28">
        <f t="shared" si="30"/>
        <v>27850</v>
      </c>
    </row>
    <row r="149" spans="1:6" x14ac:dyDescent="0.3">
      <c r="A149" s="6">
        <v>20049</v>
      </c>
      <c r="B149" s="10">
        <v>6</v>
      </c>
      <c r="C149" s="28">
        <f t="shared" si="30"/>
        <v>20240</v>
      </c>
    </row>
    <row r="151" spans="1:6" x14ac:dyDescent="0.3">
      <c r="A151" s="1" t="s">
        <v>63</v>
      </c>
    </row>
    <row r="152" spans="1:6" x14ac:dyDescent="0.3">
      <c r="A152" s="14" t="s">
        <v>2</v>
      </c>
      <c r="B152" s="14" t="s">
        <v>8</v>
      </c>
      <c r="C152" s="14" t="s">
        <v>64</v>
      </c>
      <c r="D152" s="14" t="s">
        <v>65</v>
      </c>
      <c r="E152" s="14" t="s">
        <v>66</v>
      </c>
      <c r="F152" s="1" t="s">
        <v>67</v>
      </c>
    </row>
    <row r="153" spans="1:6" x14ac:dyDescent="0.3">
      <c r="A153" s="6">
        <v>39887</v>
      </c>
      <c r="B153" s="29">
        <f>WEEKDAY(A153)</f>
        <v>1</v>
      </c>
      <c r="C153" s="10">
        <v>1</v>
      </c>
      <c r="D153" s="10" t="s">
        <v>68</v>
      </c>
      <c r="E153" s="9">
        <f>IF(OR(WEEKDAY(A153)=1,WEEKDAY(A153)=7),C153*$D$536,C153*$D$537)</f>
        <v>0</v>
      </c>
    </row>
    <row r="154" spans="1:6" x14ac:dyDescent="0.3">
      <c r="A154" s="6">
        <v>39893</v>
      </c>
      <c r="B154" s="30">
        <f t="shared" ref="B154:B162" si="31">WEEKDAY(A154)</f>
        <v>7</v>
      </c>
      <c r="C154" s="10">
        <v>1.5</v>
      </c>
      <c r="D154" s="10" t="s">
        <v>69</v>
      </c>
      <c r="E154" s="10">
        <f t="shared" ref="E154:E162" si="32">IF(OR(WEEKDAY(A154)=1,WEEKDAY(A154)=7),C154*$D$536,C154*$D$537)</f>
        <v>0</v>
      </c>
    </row>
    <row r="155" spans="1:6" x14ac:dyDescent="0.3">
      <c r="A155" s="6">
        <v>39887</v>
      </c>
      <c r="B155" s="30">
        <f t="shared" si="31"/>
        <v>1</v>
      </c>
      <c r="C155" s="10">
        <v>8</v>
      </c>
      <c r="D155" s="10">
        <v>12.5</v>
      </c>
      <c r="E155" s="10">
        <f t="shared" si="32"/>
        <v>0</v>
      </c>
    </row>
    <row r="156" spans="1:6" x14ac:dyDescent="0.3">
      <c r="A156" s="6">
        <v>39882</v>
      </c>
      <c r="B156" s="30">
        <f t="shared" si="31"/>
        <v>3</v>
      </c>
      <c r="C156" s="10">
        <v>7</v>
      </c>
      <c r="D156" s="10">
        <v>18.5</v>
      </c>
      <c r="E156" s="10">
        <f t="shared" si="32"/>
        <v>0</v>
      </c>
    </row>
    <row r="157" spans="1:6" x14ac:dyDescent="0.3">
      <c r="A157" s="6">
        <v>39877</v>
      </c>
      <c r="B157" s="30">
        <f t="shared" si="31"/>
        <v>5</v>
      </c>
      <c r="C157" s="10">
        <v>7.5</v>
      </c>
      <c r="D157" s="10"/>
      <c r="E157" s="10">
        <f t="shared" si="32"/>
        <v>0</v>
      </c>
    </row>
    <row r="158" spans="1:6" x14ac:dyDescent="0.3">
      <c r="A158" s="6">
        <v>39898</v>
      </c>
      <c r="B158" s="30">
        <f t="shared" si="31"/>
        <v>5</v>
      </c>
      <c r="C158" s="10">
        <v>9</v>
      </c>
      <c r="D158" s="10"/>
      <c r="E158" s="10">
        <f t="shared" si="32"/>
        <v>0</v>
      </c>
    </row>
    <row r="159" spans="1:6" x14ac:dyDescent="0.3">
      <c r="A159" s="6">
        <v>39873</v>
      </c>
      <c r="B159" s="30">
        <f t="shared" si="31"/>
        <v>1</v>
      </c>
      <c r="C159" s="10">
        <v>8.5</v>
      </c>
      <c r="D159" s="10"/>
      <c r="E159" s="10">
        <f t="shared" si="32"/>
        <v>0</v>
      </c>
    </row>
    <row r="160" spans="1:6" x14ac:dyDescent="0.3">
      <c r="A160" s="6">
        <v>39874</v>
      </c>
      <c r="B160" s="30">
        <f t="shared" si="31"/>
        <v>2</v>
      </c>
      <c r="C160" s="10">
        <v>4</v>
      </c>
      <c r="D160" s="10"/>
      <c r="E160" s="10">
        <f t="shared" si="32"/>
        <v>0</v>
      </c>
    </row>
    <row r="161" spans="1:5" x14ac:dyDescent="0.3">
      <c r="A161" s="6">
        <v>39900</v>
      </c>
      <c r="B161" s="30">
        <f t="shared" si="31"/>
        <v>7</v>
      </c>
      <c r="C161" s="10">
        <v>1</v>
      </c>
      <c r="D161" s="10"/>
      <c r="E161" s="10">
        <f t="shared" si="32"/>
        <v>0</v>
      </c>
    </row>
    <row r="162" spans="1:5" x14ac:dyDescent="0.3">
      <c r="A162" s="6">
        <v>39896</v>
      </c>
      <c r="B162" s="30">
        <f t="shared" si="31"/>
        <v>3</v>
      </c>
      <c r="C162" s="10">
        <v>3</v>
      </c>
      <c r="D162" s="10"/>
      <c r="E162" s="10">
        <f t="shared" si="32"/>
        <v>0</v>
      </c>
    </row>
    <row r="164" spans="1:5" x14ac:dyDescent="0.3">
      <c r="A164" s="1" t="s">
        <v>70</v>
      </c>
    </row>
    <row r="165" spans="1:5" x14ac:dyDescent="0.3">
      <c r="A165" s="23" t="s">
        <v>2</v>
      </c>
      <c r="B165" s="23" t="s">
        <v>3</v>
      </c>
      <c r="C165" s="23" t="s">
        <v>71</v>
      </c>
    </row>
    <row r="166" spans="1:5" x14ac:dyDescent="0.3">
      <c r="A166" s="6">
        <v>39887</v>
      </c>
      <c r="B166" s="10">
        <v>2</v>
      </c>
      <c r="C166" s="29">
        <f>EDATE(A166,B166)</f>
        <v>39948</v>
      </c>
      <c r="D166" s="42">
        <f>EDATE(A166,B166)</f>
        <v>39948</v>
      </c>
    </row>
    <row r="167" spans="1:5" x14ac:dyDescent="0.3">
      <c r="A167" s="6">
        <v>39893</v>
      </c>
      <c r="B167" s="10">
        <v>5</v>
      </c>
      <c r="C167" s="30">
        <f t="shared" ref="C167:C175" si="33">EDATE(A167,B167)</f>
        <v>40046</v>
      </c>
    </row>
    <row r="168" spans="1:5" x14ac:dyDescent="0.3">
      <c r="A168" s="6">
        <v>39887</v>
      </c>
      <c r="B168" s="10">
        <v>6</v>
      </c>
      <c r="C168" s="30">
        <f t="shared" si="33"/>
        <v>40071</v>
      </c>
    </row>
    <row r="169" spans="1:5" x14ac:dyDescent="0.3">
      <c r="A169" s="6">
        <v>39882</v>
      </c>
      <c r="B169" s="10">
        <v>8</v>
      </c>
      <c r="C169" s="30">
        <f t="shared" si="33"/>
        <v>40127</v>
      </c>
    </row>
    <row r="170" spans="1:5" x14ac:dyDescent="0.3">
      <c r="A170" s="6">
        <v>39877</v>
      </c>
      <c r="B170" s="9">
        <v>-4</v>
      </c>
      <c r="C170" s="30">
        <f t="shared" si="33"/>
        <v>39757</v>
      </c>
    </row>
    <row r="171" spans="1:5" x14ac:dyDescent="0.3">
      <c r="A171" s="6">
        <v>39898</v>
      </c>
      <c r="B171" s="10">
        <v>1</v>
      </c>
      <c r="C171" s="30">
        <f t="shared" si="33"/>
        <v>39929</v>
      </c>
    </row>
    <row r="172" spans="1:5" x14ac:dyDescent="0.3">
      <c r="A172" s="6">
        <v>39873</v>
      </c>
      <c r="B172" s="10">
        <v>5</v>
      </c>
      <c r="C172" s="30">
        <f t="shared" si="33"/>
        <v>40026</v>
      </c>
    </row>
    <row r="173" spans="1:5" x14ac:dyDescent="0.3">
      <c r="A173" s="6">
        <v>39874</v>
      </c>
      <c r="B173" s="10">
        <v>4</v>
      </c>
      <c r="C173" s="30">
        <f t="shared" si="33"/>
        <v>39996</v>
      </c>
    </row>
    <row r="174" spans="1:5" x14ac:dyDescent="0.3">
      <c r="A174" s="6">
        <v>39900</v>
      </c>
      <c r="B174" s="10">
        <v>6</v>
      </c>
      <c r="C174" s="30">
        <f t="shared" si="33"/>
        <v>40084</v>
      </c>
    </row>
    <row r="175" spans="1:5" x14ac:dyDescent="0.3">
      <c r="A175" s="6">
        <v>39896</v>
      </c>
      <c r="B175" s="10">
        <v>1</v>
      </c>
      <c r="C175" s="30">
        <f t="shared" si="33"/>
        <v>39927</v>
      </c>
    </row>
    <row r="177" spans="1:6" x14ac:dyDescent="0.3">
      <c r="A177" t="s">
        <v>72</v>
      </c>
    </row>
    <row r="178" spans="1:6" x14ac:dyDescent="0.3">
      <c r="A178" s="14" t="s">
        <v>73</v>
      </c>
      <c r="B178" s="14" t="s">
        <v>74</v>
      </c>
      <c r="C178" s="14" t="s">
        <v>12</v>
      </c>
      <c r="D178" s="14" t="s">
        <v>13</v>
      </c>
      <c r="E178" s="14" t="s">
        <v>75</v>
      </c>
    </row>
    <row r="179" spans="1:6" x14ac:dyDescent="0.3">
      <c r="A179" s="10" t="s">
        <v>76</v>
      </c>
      <c r="B179" s="10">
        <v>10</v>
      </c>
      <c r="C179" s="7">
        <v>40526</v>
      </c>
      <c r="D179" s="27">
        <f>WORKDAY(C179,B179,$E$179:$E$182)</f>
        <v>40541</v>
      </c>
      <c r="E179" s="12">
        <v>40540</v>
      </c>
      <c r="F179" t="s">
        <v>77</v>
      </c>
    </row>
    <row r="180" spans="1:6" x14ac:dyDescent="0.3">
      <c r="A180" s="10" t="s">
        <v>78</v>
      </c>
      <c r="B180" s="10">
        <v>5</v>
      </c>
      <c r="C180" s="7">
        <v>40541</v>
      </c>
      <c r="D180" s="27">
        <f t="shared" ref="D180:D183" si="34">WORKDAY(C180,B180,$E$179:$E$182)</f>
        <v>40548</v>
      </c>
      <c r="E180" s="7">
        <v>38701</v>
      </c>
    </row>
    <row r="181" spans="1:6" x14ac:dyDescent="0.3">
      <c r="A181" s="10" t="s">
        <v>79</v>
      </c>
      <c r="B181" s="10">
        <v>2</v>
      </c>
      <c r="C181" s="7">
        <v>40549</v>
      </c>
      <c r="D181" s="27">
        <f t="shared" si="34"/>
        <v>40553</v>
      </c>
      <c r="E181" s="7">
        <v>38725</v>
      </c>
    </row>
    <row r="182" spans="1:6" x14ac:dyDescent="0.3">
      <c r="A182" s="10" t="s">
        <v>80</v>
      </c>
      <c r="B182" s="10">
        <v>3</v>
      </c>
      <c r="C182" s="7">
        <v>40554</v>
      </c>
      <c r="D182" s="27">
        <f t="shared" si="34"/>
        <v>40557</v>
      </c>
      <c r="E182" s="7">
        <v>38727</v>
      </c>
    </row>
    <row r="183" spans="1:6" x14ac:dyDescent="0.3">
      <c r="A183" s="10" t="s">
        <v>81</v>
      </c>
      <c r="B183" s="10">
        <v>2</v>
      </c>
      <c r="C183" s="7">
        <v>40558</v>
      </c>
      <c r="D183" s="27">
        <f t="shared" si="34"/>
        <v>40561</v>
      </c>
      <c r="E183" s="10"/>
    </row>
    <row r="185" spans="1:6" x14ac:dyDescent="0.3">
      <c r="A185" t="s">
        <v>82</v>
      </c>
    </row>
    <row r="186" spans="1:6" x14ac:dyDescent="0.3">
      <c r="A186" s="14" t="s">
        <v>73</v>
      </c>
    </row>
    <row r="187" spans="1:6" x14ac:dyDescent="0.3">
      <c r="A187" s="10" t="s">
        <v>76</v>
      </c>
      <c r="B187" s="7">
        <v>40526</v>
      </c>
      <c r="C187" s="31">
        <v>40541</v>
      </c>
      <c r="D187">
        <f>NETWORKDAYS(B187,C187,$E$187:$E$190)</f>
        <v>11</v>
      </c>
      <c r="E187" s="12">
        <v>40540</v>
      </c>
    </row>
    <row r="188" spans="1:6" x14ac:dyDescent="0.3">
      <c r="A188" s="10" t="s">
        <v>78</v>
      </c>
      <c r="B188" s="7">
        <v>40541</v>
      </c>
      <c r="C188" s="31">
        <v>40548</v>
      </c>
      <c r="D188">
        <f t="shared" ref="D188:D191" si="35">NETWORKDAYS(B188,C188,$E$187:$E$190)</f>
        <v>6</v>
      </c>
      <c r="E188" s="7">
        <v>38701</v>
      </c>
    </row>
    <row r="189" spans="1:6" x14ac:dyDescent="0.3">
      <c r="A189" s="10" t="s">
        <v>79</v>
      </c>
      <c r="B189" s="7">
        <v>40549</v>
      </c>
      <c r="C189" s="31">
        <v>40553</v>
      </c>
      <c r="D189">
        <f t="shared" si="35"/>
        <v>3</v>
      </c>
      <c r="E189" s="7">
        <v>38725</v>
      </c>
    </row>
    <row r="190" spans="1:6" x14ac:dyDescent="0.3">
      <c r="A190" s="10" t="s">
        <v>80</v>
      </c>
      <c r="B190" s="7">
        <v>40554</v>
      </c>
      <c r="C190" s="31">
        <v>40557</v>
      </c>
      <c r="D190">
        <f t="shared" si="35"/>
        <v>4</v>
      </c>
      <c r="E190" s="7">
        <v>38727</v>
      </c>
    </row>
    <row r="191" spans="1:6" x14ac:dyDescent="0.3">
      <c r="A191" s="10" t="s">
        <v>81</v>
      </c>
      <c r="B191" s="7">
        <v>40558</v>
      </c>
      <c r="C191" s="31">
        <v>40561</v>
      </c>
      <c r="D191">
        <f t="shared" si="35"/>
        <v>2</v>
      </c>
    </row>
    <row r="193" spans="1:6" x14ac:dyDescent="0.3">
      <c r="A193" s="1" t="s">
        <v>83</v>
      </c>
    </row>
    <row r="194" spans="1:6" x14ac:dyDescent="0.3">
      <c r="A194" s="14" t="s">
        <v>42</v>
      </c>
      <c r="B194" s="14" t="s">
        <v>84</v>
      </c>
      <c r="C194" s="14" t="s">
        <v>85</v>
      </c>
      <c r="D194" s="14" t="s">
        <v>86</v>
      </c>
    </row>
    <row r="195" spans="1:6" x14ac:dyDescent="0.3">
      <c r="A195" s="21" t="s">
        <v>45</v>
      </c>
      <c r="B195" s="6">
        <v>25292</v>
      </c>
      <c r="C195" s="7">
        <f t="shared" ref="C195:C203" ca="1" si="36">TODAY()</f>
        <v>45560</v>
      </c>
      <c r="D195" s="24">
        <f ca="1">YEARFRAC(B195,C195,0)</f>
        <v>55.486111111111114</v>
      </c>
      <c r="E195">
        <f ca="1">YEARFRAC(B195,C195,0)</f>
        <v>55.486111111111114</v>
      </c>
    </row>
    <row r="196" spans="1:6" x14ac:dyDescent="0.3">
      <c r="A196" s="21" t="s">
        <v>47</v>
      </c>
      <c r="B196" s="6">
        <v>25238</v>
      </c>
      <c r="C196" s="7">
        <f t="shared" ca="1" si="36"/>
        <v>45560</v>
      </c>
      <c r="D196" s="24">
        <f t="shared" ref="D196:D203" ca="1" si="37">YEARFRAC(B196,C196,0)</f>
        <v>55.641666666666666</v>
      </c>
    </row>
    <row r="197" spans="1:6" x14ac:dyDescent="0.3">
      <c r="A197" s="21" t="s">
        <v>48</v>
      </c>
      <c r="B197" s="6">
        <v>20713</v>
      </c>
      <c r="C197" s="7">
        <f t="shared" ca="1" si="36"/>
        <v>45560</v>
      </c>
      <c r="D197" s="24">
        <f t="shared" ca="1" si="37"/>
        <v>68.027777777777771</v>
      </c>
    </row>
    <row r="198" spans="1:6" x14ac:dyDescent="0.3">
      <c r="A198" s="21" t="s">
        <v>49</v>
      </c>
      <c r="B198" s="6">
        <v>26191</v>
      </c>
      <c r="C198" s="7">
        <f t="shared" ca="1" si="36"/>
        <v>45560</v>
      </c>
      <c r="D198" s="24">
        <f t="shared" ca="1" si="37"/>
        <v>53.027777777777779</v>
      </c>
    </row>
    <row r="199" spans="1:6" x14ac:dyDescent="0.3">
      <c r="A199" s="21" t="s">
        <v>50</v>
      </c>
      <c r="B199" s="6">
        <v>28225</v>
      </c>
      <c r="C199" s="7">
        <f t="shared" ca="1" si="36"/>
        <v>45560</v>
      </c>
      <c r="D199" s="24">
        <f t="shared" ca="1" si="37"/>
        <v>47.458333333333336</v>
      </c>
    </row>
    <row r="200" spans="1:6" x14ac:dyDescent="0.3">
      <c r="A200" s="21" t="s">
        <v>51</v>
      </c>
      <c r="B200" s="6">
        <v>22578</v>
      </c>
      <c r="C200" s="7">
        <f t="shared" ca="1" si="36"/>
        <v>45560</v>
      </c>
      <c r="D200" s="24">
        <f t="shared" ca="1" si="37"/>
        <v>62.919444444444444</v>
      </c>
    </row>
    <row r="201" spans="1:6" x14ac:dyDescent="0.3">
      <c r="A201" s="21" t="s">
        <v>52</v>
      </c>
      <c r="B201" s="6">
        <v>24391</v>
      </c>
      <c r="C201" s="7">
        <f t="shared" ca="1" si="36"/>
        <v>45560</v>
      </c>
      <c r="D201" s="24">
        <f t="shared" ca="1" si="37"/>
        <v>57.955555555555556</v>
      </c>
    </row>
    <row r="202" spans="1:6" x14ac:dyDescent="0.3">
      <c r="A202" s="21" t="s">
        <v>53</v>
      </c>
      <c r="B202" s="6">
        <v>27717</v>
      </c>
      <c r="C202" s="7">
        <f t="shared" ca="1" si="36"/>
        <v>45560</v>
      </c>
      <c r="D202" s="24">
        <f t="shared" ca="1" si="37"/>
        <v>48.85</v>
      </c>
    </row>
    <row r="203" spans="1:6" x14ac:dyDescent="0.3">
      <c r="A203" s="21" t="s">
        <v>54</v>
      </c>
      <c r="B203" s="6">
        <v>20049</v>
      </c>
      <c r="C203" s="7">
        <f t="shared" ca="1" si="36"/>
        <v>45560</v>
      </c>
      <c r="D203" s="24">
        <f t="shared" ca="1" si="37"/>
        <v>69.844444444444449</v>
      </c>
    </row>
    <row r="205" spans="1:6" x14ac:dyDescent="0.3">
      <c r="A205" s="26" t="s">
        <v>87</v>
      </c>
    </row>
    <row r="206" spans="1:6" x14ac:dyDescent="0.3">
      <c r="A206" s="14" t="s">
        <v>42</v>
      </c>
      <c r="B206" s="14" t="s">
        <v>84</v>
      </c>
      <c r="C206" s="23" t="s">
        <v>85</v>
      </c>
      <c r="D206" s="23" t="s">
        <v>88</v>
      </c>
      <c r="E206" s="23" t="s">
        <v>89</v>
      </c>
    </row>
    <row r="207" spans="1:6" x14ac:dyDescent="0.3">
      <c r="A207" s="21" t="s">
        <v>45</v>
      </c>
      <c r="B207" s="6">
        <v>25292</v>
      </c>
      <c r="C207" s="7">
        <f ca="1">TODAY()</f>
        <v>45560</v>
      </c>
      <c r="D207" s="10">
        <f ca="1">DATEDIF(B207,C207,"Y")</f>
        <v>55</v>
      </c>
      <c r="E207" s="10">
        <f ca="1">DATEDIF(B207,C207,"YM")</f>
        <v>5</v>
      </c>
      <c r="F207">
        <f ca="1">DATEDIF(B207,C207,"YM")</f>
        <v>5</v>
      </c>
    </row>
    <row r="208" spans="1:6" x14ac:dyDescent="0.3">
      <c r="A208" s="21" t="s">
        <v>47</v>
      </c>
      <c r="B208" s="6">
        <v>25238</v>
      </c>
      <c r="C208" s="7">
        <f t="shared" ref="C208:C215" ca="1" si="38">TODAY()</f>
        <v>45560</v>
      </c>
      <c r="D208" s="10">
        <f t="shared" ref="D208:D215" ca="1" si="39">DATEDIF(B208,C208,"Y")</f>
        <v>55</v>
      </c>
      <c r="E208" s="10">
        <f t="shared" ref="E208:E215" ca="1" si="40">DATEDIF(B208,C208,"YM")</f>
        <v>7</v>
      </c>
    </row>
    <row r="209" spans="1:5" x14ac:dyDescent="0.3">
      <c r="A209" s="21" t="s">
        <v>48</v>
      </c>
      <c r="B209" s="6">
        <v>20713</v>
      </c>
      <c r="C209" s="7">
        <f t="shared" ca="1" si="38"/>
        <v>45560</v>
      </c>
      <c r="D209" s="10">
        <f t="shared" ca="1" si="39"/>
        <v>68</v>
      </c>
      <c r="E209" s="10">
        <f t="shared" ca="1" si="40"/>
        <v>0</v>
      </c>
    </row>
    <row r="210" spans="1:5" x14ac:dyDescent="0.3">
      <c r="A210" s="21" t="s">
        <v>49</v>
      </c>
      <c r="B210" s="6">
        <v>26191</v>
      </c>
      <c r="C210" s="7">
        <f t="shared" ca="1" si="38"/>
        <v>45560</v>
      </c>
      <c r="D210" s="10">
        <f t="shared" ca="1" si="39"/>
        <v>53</v>
      </c>
      <c r="E210" s="10">
        <f t="shared" ca="1" si="40"/>
        <v>0</v>
      </c>
    </row>
    <row r="211" spans="1:5" x14ac:dyDescent="0.3">
      <c r="A211" s="21" t="s">
        <v>50</v>
      </c>
      <c r="B211" s="6">
        <v>28225</v>
      </c>
      <c r="C211" s="7">
        <f t="shared" ca="1" si="38"/>
        <v>45560</v>
      </c>
      <c r="D211" s="10">
        <f t="shared" ca="1" si="39"/>
        <v>47</v>
      </c>
      <c r="E211" s="10">
        <f t="shared" ca="1" si="40"/>
        <v>5</v>
      </c>
    </row>
    <row r="212" spans="1:5" x14ac:dyDescent="0.3">
      <c r="A212" s="21" t="s">
        <v>51</v>
      </c>
      <c r="B212" s="6">
        <v>22578</v>
      </c>
      <c r="C212" s="7">
        <f t="shared" ca="1" si="38"/>
        <v>45560</v>
      </c>
      <c r="D212" s="10">
        <f t="shared" ca="1" si="39"/>
        <v>62</v>
      </c>
      <c r="E212" s="10">
        <f t="shared" ca="1" si="40"/>
        <v>11</v>
      </c>
    </row>
    <row r="213" spans="1:5" x14ac:dyDescent="0.3">
      <c r="A213" s="21" t="s">
        <v>52</v>
      </c>
      <c r="B213" s="6">
        <v>24391</v>
      </c>
      <c r="C213" s="7">
        <f t="shared" ca="1" si="38"/>
        <v>45560</v>
      </c>
      <c r="D213" s="10">
        <f t="shared" ca="1" si="39"/>
        <v>57</v>
      </c>
      <c r="E213" s="10">
        <f t="shared" ca="1" si="40"/>
        <v>11</v>
      </c>
    </row>
    <row r="214" spans="1:5" x14ac:dyDescent="0.3">
      <c r="A214" s="21" t="s">
        <v>53</v>
      </c>
      <c r="B214" s="6">
        <v>27717</v>
      </c>
      <c r="C214" s="7">
        <f t="shared" ca="1" si="38"/>
        <v>45560</v>
      </c>
      <c r="D214" s="10">
        <f t="shared" ca="1" si="39"/>
        <v>48</v>
      </c>
      <c r="E214" s="10">
        <f t="shared" ca="1" si="40"/>
        <v>10</v>
      </c>
    </row>
    <row r="215" spans="1:5" x14ac:dyDescent="0.3">
      <c r="A215" s="21" t="s">
        <v>54</v>
      </c>
      <c r="B215" s="6">
        <v>20049</v>
      </c>
      <c r="C215" s="7">
        <f t="shared" ca="1" si="38"/>
        <v>45560</v>
      </c>
      <c r="D215" s="10">
        <f t="shared" ca="1" si="39"/>
        <v>69</v>
      </c>
      <c r="E215" s="10">
        <f t="shared" ca="1" si="40"/>
        <v>10</v>
      </c>
    </row>
    <row r="217" spans="1:5" x14ac:dyDescent="0.3">
      <c r="A217" s="26" t="s">
        <v>90</v>
      </c>
    </row>
    <row r="218" spans="1:5" x14ac:dyDescent="0.3">
      <c r="A218" s="2" t="s">
        <v>2</v>
      </c>
      <c r="B218" s="23" t="s">
        <v>91</v>
      </c>
      <c r="C218" s="23" t="s">
        <v>92</v>
      </c>
      <c r="D218" s="23" t="s">
        <v>93</v>
      </c>
    </row>
    <row r="219" spans="1:5" x14ac:dyDescent="0.3">
      <c r="A219" s="6">
        <v>25292</v>
      </c>
      <c r="B219" s="32">
        <v>0.35416666666666669</v>
      </c>
      <c r="C219" s="32">
        <v>0.69791666666666663</v>
      </c>
      <c r="D219" s="33">
        <f>HOUR(C219-B219)+MINUTE(C219-B219)/60</f>
        <v>8.25</v>
      </c>
    </row>
    <row r="220" spans="1:5" x14ac:dyDescent="0.3">
      <c r="A220" s="6">
        <v>25238</v>
      </c>
      <c r="B220" s="32">
        <v>0.30208333333333331</v>
      </c>
      <c r="C220" s="32">
        <v>0.64583333333333337</v>
      </c>
      <c r="D220" s="34">
        <f t="shared" ref="D220:D227" si="41">HOUR(C220-B220)+MINUTE(C220-B220)/60</f>
        <v>8.25</v>
      </c>
    </row>
    <row r="221" spans="1:5" x14ac:dyDescent="0.3">
      <c r="A221" s="6">
        <v>20713</v>
      </c>
      <c r="B221" s="32">
        <v>0.33263888888888887</v>
      </c>
      <c r="C221" s="32">
        <v>0.71250000000000002</v>
      </c>
      <c r="D221" s="34">
        <f t="shared" si="41"/>
        <v>9.1166666666666671</v>
      </c>
    </row>
    <row r="222" spans="1:5" x14ac:dyDescent="0.3">
      <c r="A222" s="6">
        <v>26191</v>
      </c>
      <c r="B222" s="32">
        <v>0.38263888888888892</v>
      </c>
      <c r="C222" s="32">
        <v>0.77361111111111114</v>
      </c>
      <c r="D222" s="34">
        <f t="shared" si="41"/>
        <v>9.3833333333333329</v>
      </c>
    </row>
    <row r="223" spans="1:5" x14ac:dyDescent="0.3">
      <c r="A223" s="6">
        <v>28225</v>
      </c>
      <c r="B223" s="32">
        <v>0.33333333333333331</v>
      </c>
      <c r="C223" s="32">
        <v>0.70833333333333337</v>
      </c>
      <c r="D223" s="34">
        <f t="shared" si="41"/>
        <v>9</v>
      </c>
    </row>
    <row r="224" spans="1:5" x14ac:dyDescent="0.3">
      <c r="A224" s="6">
        <v>22578</v>
      </c>
      <c r="B224" s="32">
        <v>0.33680555555555558</v>
      </c>
      <c r="C224" s="32">
        <v>0.79236111111111107</v>
      </c>
      <c r="D224" s="34">
        <f t="shared" si="41"/>
        <v>10.933333333333334</v>
      </c>
    </row>
    <row r="225" spans="1:5" x14ac:dyDescent="0.3">
      <c r="A225" s="6">
        <v>24391</v>
      </c>
      <c r="B225" s="32">
        <v>0.37152777777777773</v>
      </c>
      <c r="C225" s="32">
        <v>0.62638888888888888</v>
      </c>
      <c r="D225" s="34">
        <f t="shared" si="41"/>
        <v>6.1166666666666663</v>
      </c>
    </row>
    <row r="226" spans="1:5" x14ac:dyDescent="0.3">
      <c r="A226" s="6">
        <v>27717</v>
      </c>
      <c r="B226" s="32">
        <v>0.3833333333333333</v>
      </c>
      <c r="C226" s="32">
        <v>0.62152777777777779</v>
      </c>
      <c r="D226" s="34">
        <f t="shared" si="41"/>
        <v>5.7166666666666668</v>
      </c>
    </row>
    <row r="227" spans="1:5" x14ac:dyDescent="0.3">
      <c r="A227" s="6">
        <v>20049</v>
      </c>
      <c r="B227" s="32">
        <v>0.35694444444444445</v>
      </c>
      <c r="C227" s="32">
        <v>0.54375000000000007</v>
      </c>
      <c r="D227" s="34">
        <f t="shared" si="41"/>
        <v>4.4833333333333334</v>
      </c>
    </row>
    <row r="229" spans="1:5" x14ac:dyDescent="0.3">
      <c r="A229" s="35" t="s">
        <v>94</v>
      </c>
      <c r="B229" s="23" t="s">
        <v>95</v>
      </c>
      <c r="C229" s="23" t="s">
        <v>96</v>
      </c>
      <c r="D229" s="23" t="s">
        <v>97</v>
      </c>
    </row>
    <row r="230" spans="1:5" x14ac:dyDescent="0.3">
      <c r="A230" s="36">
        <v>12</v>
      </c>
      <c r="B230" s="24">
        <v>30</v>
      </c>
      <c r="C230" s="24">
        <v>5</v>
      </c>
      <c r="D230" s="37">
        <f>TIME(A230,B230,C230)</f>
        <v>0.52089120370370368</v>
      </c>
      <c r="E230" s="43">
        <f>TIME(A230,B230,C230)</f>
        <v>0.52089120370370368</v>
      </c>
    </row>
    <row r="231" spans="1:5" x14ac:dyDescent="0.3">
      <c r="A231" s="36">
        <v>10</v>
      </c>
      <c r="B231" s="24">
        <v>25</v>
      </c>
      <c r="C231" s="24">
        <v>6</v>
      </c>
      <c r="D231" s="38">
        <f t="shared" ref="D231:D234" si="42">TIME(A231,B231,C231)</f>
        <v>0.43409722222222219</v>
      </c>
    </row>
    <row r="232" spans="1:5" x14ac:dyDescent="0.3">
      <c r="A232" s="36">
        <v>8</v>
      </c>
      <c r="B232" s="24">
        <v>10</v>
      </c>
      <c r="C232" s="24">
        <v>2</v>
      </c>
      <c r="D232" s="38">
        <f t="shared" si="42"/>
        <v>0.34030092592592592</v>
      </c>
    </row>
    <row r="233" spans="1:5" x14ac:dyDescent="0.3">
      <c r="A233" s="36">
        <v>5</v>
      </c>
      <c r="B233" s="24">
        <v>4</v>
      </c>
      <c r="C233" s="24">
        <v>23</v>
      </c>
      <c r="D233" s="38">
        <f t="shared" si="42"/>
        <v>0.21137731481481481</v>
      </c>
    </row>
    <row r="234" spans="1:5" x14ac:dyDescent="0.3">
      <c r="A234" s="36">
        <v>10</v>
      </c>
      <c r="B234" s="24">
        <v>3</v>
      </c>
      <c r="C234" s="24">
        <v>40</v>
      </c>
      <c r="D234" s="38">
        <f t="shared" si="42"/>
        <v>0.41921296296296301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2024-09-25T07:49:44Z</dcterms:modified>
</cp:coreProperties>
</file>