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rajp\OneDrive\Desktop\Intership\"/>
    </mc:Choice>
  </mc:AlternateContent>
  <xr:revisionPtr revIDLastSave="0" documentId="13_ncr:1_{F8D4845F-8243-4E95-90A7-095A1014B152}" xr6:coauthVersionLast="47" xr6:coauthVersionMax="47" xr10:uidLastSave="{00000000-0000-0000-0000-000000000000}"/>
  <bookViews>
    <workbookView xWindow="0" yWindow="1812" windowWidth="14736" windowHeight="9420" activeTab="1" xr2:uid="{00000000-000D-0000-FFFF-FFFF00000000}"/>
  </bookViews>
  <sheets>
    <sheet name="Sheet1" sheetId="1" r:id="rId1"/>
    <sheet name="Sheet2" sheetId="2" r:id="rId2"/>
    <sheet name="Sheet4" sheetId="4" r:id="rId3"/>
    <sheet name="Sheet5" sheetId="5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6" i="1" l="1"/>
  <c r="I223" i="1"/>
  <c r="I214" i="1"/>
  <c r="B2" i="2"/>
  <c r="O2" i="1"/>
  <c r="N2" i="1"/>
  <c r="M2" i="1"/>
  <c r="L2" i="1" a="1"/>
  <c r="L2" i="1" s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I218" i="1"/>
  <c r="I216" i="1"/>
  <c r="I212" i="1"/>
  <c r="I210" i="1"/>
  <c r="I208" i="1"/>
  <c r="I206" i="1"/>
  <c r="I20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3" i="1" a="1"/>
  <c r="L3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<sst xmlns="http://schemas.openxmlformats.org/spreadsheetml/2006/main" count="875" uniqueCount="263">
  <si>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</si>
  <si>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</si>
  <si>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</si>
  <si>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</si>
  <si>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</si>
  <si>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</si>
  <si>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</si>
  <si>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</si>
  <si>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</si>
  <si>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</si>
  <si>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Joseph Little</t>
  </si>
  <si>
    <t>F</t>
  </si>
  <si>
    <t>IT</t>
  </si>
  <si>
    <t>North</t>
  </si>
  <si>
    <t>Jennifer Jordan</t>
  </si>
  <si>
    <t>M</t>
  </si>
  <si>
    <t>Mark Gomez</t>
  </si>
  <si>
    <t>HR</t>
  </si>
  <si>
    <t>West</t>
  </si>
  <si>
    <t>Thomas Keith</t>
  </si>
  <si>
    <t>Finance</t>
  </si>
  <si>
    <t>South</t>
  </si>
  <si>
    <t>Derrick Ray</t>
  </si>
  <si>
    <t>East</t>
  </si>
  <si>
    <t>Anthony Martinez</t>
  </si>
  <si>
    <t>Stephanie Murphy</t>
  </si>
  <si>
    <t>Courtney Newman</t>
  </si>
  <si>
    <t>Tanya Rodriguez</t>
  </si>
  <si>
    <t>Jeffery Foster</t>
  </si>
  <si>
    <t>Marketing</t>
  </si>
  <si>
    <t>Jasmine Martin</t>
  </si>
  <si>
    <t>Maria Hale</t>
  </si>
  <si>
    <t>Eric Smith</t>
  </si>
  <si>
    <t>Jason Calhoun</t>
  </si>
  <si>
    <t>Hannah Soto</t>
  </si>
  <si>
    <t>Robert Russo</t>
  </si>
  <si>
    <t>Kevin Knox</t>
  </si>
  <si>
    <t>Patricia Brown</t>
  </si>
  <si>
    <t>Monica Garcia</t>
  </si>
  <si>
    <t>Thomas Anderson</t>
  </si>
  <si>
    <t>Dr. Kristi Davis</t>
  </si>
  <si>
    <t>Amber Henderson</t>
  </si>
  <si>
    <t>Ariana Morrison MD</t>
  </si>
  <si>
    <t>Catherine Smith</t>
  </si>
  <si>
    <t>Jeffrey Richards</t>
  </si>
  <si>
    <t>Cody Richardson</t>
  </si>
  <si>
    <t>Kevin Edwards</t>
  </si>
  <si>
    <t>Kenneth Porter</t>
  </si>
  <si>
    <t>Victor Miller</t>
  </si>
  <si>
    <t>Jeffrey Ortiz</t>
  </si>
  <si>
    <t>Scott Brooks</t>
  </si>
  <si>
    <t>Brian Rivera</t>
  </si>
  <si>
    <t>Dr. Tammy Williams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</si>
  <si>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</si>
  <si>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</si>
  <si>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</si>
  <si>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</si>
  <si>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</si>
  <si>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</si>
  <si>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</si>
  <si>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</si>
  <si>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</si>
  <si>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</si>
  <si>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</si>
  <si>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</si>
  <si>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</si>
  <si>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</si>
  <si>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</si>
  <si>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</si>
  <si>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</si>
  <si>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</si>
  <si>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</si>
  <si>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</si>
  <si>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</si>
  <si>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</si>
  <si>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</si>
  <si>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</si>
  <si>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</si>
  <si>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</si>
  <si>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</si>
  <si>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</si>
  <si>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</si>
  <si>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</si>
  <si>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</si>
  <si>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</si>
  <si>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</si>
  <si>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</si>
  <si>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</si>
  <si>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</si>
  <si>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</si>
  <si>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</si>
  <si>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</si>
  <si>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</si>
  <si>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</si>
  <si>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</si>
  <si>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</si>
  <si>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</si>
  <si>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</si>
  <si>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</si>
  <si>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</si>
  <si>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</si>
  <si>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</si>
  <si>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</si>
  <si>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</si>
  <si>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</si>
  <si>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</si>
  <si>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</si>
  <si>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</si>
  <si>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</si>
  <si>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</si>
  <si>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</si>
  <si>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</si>
  <si>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</si>
  <si>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</si>
  <si>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</si>
  <si>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</si>
  <si>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</si>
  <si>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</si>
  <si>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</si>
  <si>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</si>
  <si>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</si>
  <si>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</si>
  <si>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</si>
  <si>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</si>
  <si>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</si>
  <si>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</si>
  <si>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</si>
  <si>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</si>
  <si>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</si>
  <si>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</si>
  <si>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</si>
  <si>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</si>
  <si>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</si>
  <si>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</si>
  <si>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</si>
  <si>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</si>
  <si>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</si>
  <si>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</si>
  <si>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</si>
  <si>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</si>
  <si>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</si>
  <si>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</si>
  <si>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</si>
  <si>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</si>
  <si>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</si>
  <si>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</si>
  <si>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</si>
  <si>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</si>
  <si>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</si>
  <si>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</si>
  <si>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</si>
  <si>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</si>
  <si>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</si>
  <si>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</si>
  <si>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</si>
  <si>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</si>
  <si>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</si>
  <si>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</si>
  <si>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</si>
  <si>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</si>
  <si>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</si>
  <si>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</si>
  <si>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</si>
  <si>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</si>
  <si>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</si>
  <si>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</si>
  <si>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</si>
  <si>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</si>
  <si>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</si>
  <si>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</si>
  <si>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</si>
  <si>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</si>
  <si>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</si>
  <si>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</si>
  <si>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</si>
  <si>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</si>
  <si>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</si>
  <si>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</si>
  <si>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</si>
  <si>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</si>
  <si>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</si>
  <si>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</si>
  <si>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</si>
  <si>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</si>
  <si>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</si>
  <si>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</si>
  <si>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</si>
  <si>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</si>
  <si>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</si>
  <si>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</si>
  <si>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</si>
  <si>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</si>
  <si>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</si>
  <si>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</si>
  <si>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</si>
  <si>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</si>
  <si>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</si>
  <si>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</si>
  <si>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</si>
  <si>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</si>
  <si>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</si>
  <si>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</si>
  <si>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</si>
  <si>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</si>
  <si>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</si>
  <si>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</si>
  <si>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</si>
  <si>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</si>
  <si>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</si>
  <si>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</si>
  <si>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</si>
  <si>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</si>
  <si>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</si>
  <si>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</si>
  <si>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</si>
  <si>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</si>
  <si>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</si>
  <si>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</si>
  <si>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</si>
  <si>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Ques 1</t>
  </si>
  <si>
    <t>Ques2</t>
  </si>
  <si>
    <t>Ques3</t>
  </si>
  <si>
    <t>Ques4</t>
  </si>
  <si>
    <t>Ques5</t>
  </si>
  <si>
    <t>Total Sarlary of  employee from Sales Department</t>
  </si>
  <si>
    <t>Ques  7</t>
  </si>
  <si>
    <t>Ques 6</t>
  </si>
  <si>
    <t>Total Sarlary of  employee from IT Department with more than 35 Project Hour</t>
  </si>
  <si>
    <t>Ques 8</t>
  </si>
  <si>
    <t xml:space="preserve">Count of number of employees in HR department </t>
  </si>
  <si>
    <t>Ques 9</t>
  </si>
  <si>
    <t xml:space="preserve">Count of number of female employees in Finance department </t>
  </si>
  <si>
    <t>Ques 10</t>
  </si>
  <si>
    <t>AVG Salary of Marketing department</t>
  </si>
  <si>
    <t>Ques 11</t>
  </si>
  <si>
    <t>Ques 12</t>
  </si>
  <si>
    <t>Ques 13</t>
  </si>
  <si>
    <t>Ques 14</t>
  </si>
  <si>
    <t>Ques 15</t>
  </si>
  <si>
    <t>Ques 16</t>
  </si>
  <si>
    <t>AVG Sales of Employeesin north with more than 40 project hours</t>
  </si>
  <si>
    <t>Maximum salary in south region</t>
  </si>
  <si>
    <t>Minimun number of project hours in finance department</t>
  </si>
  <si>
    <t>enter department</t>
  </si>
  <si>
    <t xml:space="preserve">joining date </t>
  </si>
  <si>
    <t>Indexand match to find the sales amount for a specific employee.</t>
  </si>
  <si>
    <t>enter employee name</t>
  </si>
  <si>
    <t>Ques17</t>
  </si>
  <si>
    <t>Done on F1:F201</t>
  </si>
  <si>
    <t>Vlookup</t>
  </si>
  <si>
    <t>Done on sheet 2</t>
  </si>
  <si>
    <t>Row Labels</t>
  </si>
  <si>
    <t>Grand Total</t>
  </si>
  <si>
    <t>Sum of Sales</t>
  </si>
  <si>
    <t>Average of Sales</t>
  </si>
  <si>
    <t>Column Labels</t>
  </si>
  <si>
    <t>Ques 18</t>
  </si>
  <si>
    <t>Ques 19</t>
  </si>
  <si>
    <t>Ques 20</t>
  </si>
  <si>
    <t>Done on G1:G201</t>
  </si>
  <si>
    <t>Done on sheet5</t>
  </si>
  <si>
    <t>Done on Sheet 4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</si>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</sst>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7"/>
      <color rgb="FF777777"/>
      <name val="Roboto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2" borderId="0" xfId="0" applyFont="1" applyFill="1"/>
    <xf numFmtId="14" fontId="5" fillId="0" borderId="0" xfId="0" applyNumberFormat="1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Sheet1!$E$2:$E$200</c:f>
              <c:strCache>
                <c:ptCount val="199"/>
                <c:pt idx="0">
                  <c:v>IT</c:v>
                </c:pt>
                <c:pt idx="1">
                  <c:v>Sales</c:v>
                </c:pt>
                <c:pt idx="2">
                  <c:v>HR</c:v>
                </c:pt>
                <c:pt idx="3">
                  <c:v>Finance</c:v>
                </c:pt>
                <c:pt idx="4">
                  <c:v>HR</c:v>
                </c:pt>
                <c:pt idx="5">
                  <c:v>Sales</c:v>
                </c:pt>
                <c:pt idx="6">
                  <c:v>Finance</c:v>
                </c:pt>
                <c:pt idx="7">
                  <c:v>HR</c:v>
                </c:pt>
                <c:pt idx="8">
                  <c:v>IT</c:v>
                </c:pt>
                <c:pt idx="9">
                  <c:v>Marketing</c:v>
                </c:pt>
                <c:pt idx="10">
                  <c:v>IT</c:v>
                </c:pt>
                <c:pt idx="11">
                  <c:v>Marketing</c:v>
                </c:pt>
                <c:pt idx="12">
                  <c:v>Sales</c:v>
                </c:pt>
                <c:pt idx="13">
                  <c:v>Sales</c:v>
                </c:pt>
                <c:pt idx="14">
                  <c:v>IT</c:v>
                </c:pt>
                <c:pt idx="15">
                  <c:v>Marketing</c:v>
                </c:pt>
                <c:pt idx="16">
                  <c:v>HR</c:v>
                </c:pt>
                <c:pt idx="17">
                  <c:v>Marketing</c:v>
                </c:pt>
                <c:pt idx="18">
                  <c:v>Marketing</c:v>
                </c:pt>
                <c:pt idx="19">
                  <c:v>Finance</c:v>
                </c:pt>
                <c:pt idx="20">
                  <c:v>Sales</c:v>
                </c:pt>
                <c:pt idx="21">
                  <c:v>Marketing</c:v>
                </c:pt>
                <c:pt idx="22">
                  <c:v>HR</c:v>
                </c:pt>
                <c:pt idx="23">
                  <c:v>IT</c:v>
                </c:pt>
                <c:pt idx="24">
                  <c:v>IT</c:v>
                </c:pt>
                <c:pt idx="25">
                  <c:v>Sales</c:v>
                </c:pt>
                <c:pt idx="26">
                  <c:v>HR</c:v>
                </c:pt>
                <c:pt idx="27">
                  <c:v>Sales</c:v>
                </c:pt>
                <c:pt idx="28">
                  <c:v>HR</c:v>
                </c:pt>
                <c:pt idx="29">
                  <c:v>Marketing</c:v>
                </c:pt>
                <c:pt idx="30">
                  <c:v>HR</c:v>
                </c:pt>
                <c:pt idx="31">
                  <c:v>Sales</c:v>
                </c:pt>
                <c:pt idx="32">
                  <c:v>Finance</c:v>
                </c:pt>
                <c:pt idx="33">
                  <c:v>HR</c:v>
                </c:pt>
                <c:pt idx="34">
                  <c:v>HR</c:v>
                </c:pt>
                <c:pt idx="35">
                  <c:v>Marketing</c:v>
                </c:pt>
                <c:pt idx="36">
                  <c:v>IT</c:v>
                </c:pt>
                <c:pt idx="37">
                  <c:v>Finance</c:v>
                </c:pt>
                <c:pt idx="38">
                  <c:v>Finance</c:v>
                </c:pt>
                <c:pt idx="39">
                  <c:v>HR</c:v>
                </c:pt>
                <c:pt idx="40">
                  <c:v>Sales</c:v>
                </c:pt>
                <c:pt idx="41">
                  <c:v>HR</c:v>
                </c:pt>
                <c:pt idx="42">
                  <c:v>Sales</c:v>
                </c:pt>
                <c:pt idx="43">
                  <c:v>IT</c:v>
                </c:pt>
                <c:pt idx="44">
                  <c:v>IT</c:v>
                </c:pt>
                <c:pt idx="45">
                  <c:v>Finance</c:v>
                </c:pt>
                <c:pt idx="46">
                  <c:v>Marketing</c:v>
                </c:pt>
                <c:pt idx="47">
                  <c:v>Finance</c:v>
                </c:pt>
                <c:pt idx="48">
                  <c:v>IT</c:v>
                </c:pt>
                <c:pt idx="49">
                  <c:v>Marketing</c:v>
                </c:pt>
                <c:pt idx="50">
                  <c:v>HR</c:v>
                </c:pt>
                <c:pt idx="51">
                  <c:v>Marketing</c:v>
                </c:pt>
                <c:pt idx="52">
                  <c:v>Finance</c:v>
                </c:pt>
                <c:pt idx="53">
                  <c:v>HR</c:v>
                </c:pt>
                <c:pt idx="54">
                  <c:v>Marketing</c:v>
                </c:pt>
                <c:pt idx="55">
                  <c:v>Marketing</c:v>
                </c:pt>
                <c:pt idx="56">
                  <c:v>Sales</c:v>
                </c:pt>
                <c:pt idx="57">
                  <c:v>Finance</c:v>
                </c:pt>
                <c:pt idx="58">
                  <c:v>HR</c:v>
                </c:pt>
                <c:pt idx="59">
                  <c:v>IT</c:v>
                </c:pt>
                <c:pt idx="60">
                  <c:v>HR</c:v>
                </c:pt>
                <c:pt idx="61">
                  <c:v>IT</c:v>
                </c:pt>
                <c:pt idx="62">
                  <c:v>IT</c:v>
                </c:pt>
                <c:pt idx="63">
                  <c:v>HR</c:v>
                </c:pt>
                <c:pt idx="64">
                  <c:v>Finance</c:v>
                </c:pt>
                <c:pt idx="65">
                  <c:v>Finance</c:v>
                </c:pt>
                <c:pt idx="66">
                  <c:v>Finance</c:v>
                </c:pt>
                <c:pt idx="67">
                  <c:v>HR</c:v>
                </c:pt>
                <c:pt idx="68">
                  <c:v>Sales</c:v>
                </c:pt>
                <c:pt idx="69">
                  <c:v>Sales</c:v>
                </c:pt>
                <c:pt idx="70">
                  <c:v>Marketing</c:v>
                </c:pt>
                <c:pt idx="71">
                  <c:v>IT</c:v>
                </c:pt>
                <c:pt idx="72">
                  <c:v>Finance</c:v>
                </c:pt>
                <c:pt idx="73">
                  <c:v>Finance</c:v>
                </c:pt>
                <c:pt idx="74">
                  <c:v>Marketing</c:v>
                </c:pt>
                <c:pt idx="75">
                  <c:v>Finance</c:v>
                </c:pt>
                <c:pt idx="76">
                  <c:v>IT</c:v>
                </c:pt>
                <c:pt idx="77">
                  <c:v>HR</c:v>
                </c:pt>
                <c:pt idx="78">
                  <c:v>Marketing</c:v>
                </c:pt>
                <c:pt idx="79">
                  <c:v>Finance</c:v>
                </c:pt>
                <c:pt idx="80">
                  <c:v>Marketing</c:v>
                </c:pt>
                <c:pt idx="81">
                  <c:v>IT</c:v>
                </c:pt>
                <c:pt idx="82">
                  <c:v>HR</c:v>
                </c:pt>
                <c:pt idx="83">
                  <c:v>Finance</c:v>
                </c:pt>
                <c:pt idx="84">
                  <c:v>HR</c:v>
                </c:pt>
                <c:pt idx="85">
                  <c:v>Marketing</c:v>
                </c:pt>
                <c:pt idx="86">
                  <c:v>HR</c:v>
                </c:pt>
                <c:pt idx="87">
                  <c:v>Marketing</c:v>
                </c:pt>
                <c:pt idx="88">
                  <c:v>Marketing</c:v>
                </c:pt>
                <c:pt idx="89">
                  <c:v>Finance</c:v>
                </c:pt>
                <c:pt idx="90">
                  <c:v>Finance</c:v>
                </c:pt>
                <c:pt idx="91">
                  <c:v>IT</c:v>
                </c:pt>
                <c:pt idx="92">
                  <c:v>IT</c:v>
                </c:pt>
                <c:pt idx="93">
                  <c:v>IT</c:v>
                </c:pt>
                <c:pt idx="94">
                  <c:v>IT</c:v>
                </c:pt>
                <c:pt idx="95">
                  <c:v>Finance</c:v>
                </c:pt>
                <c:pt idx="96">
                  <c:v>HR</c:v>
                </c:pt>
                <c:pt idx="97">
                  <c:v>IT</c:v>
                </c:pt>
                <c:pt idx="98">
                  <c:v>Finance</c:v>
                </c:pt>
                <c:pt idx="99">
                  <c:v>IT</c:v>
                </c:pt>
                <c:pt idx="100">
                  <c:v>IT</c:v>
                </c:pt>
                <c:pt idx="101">
                  <c:v>Sales</c:v>
                </c:pt>
                <c:pt idx="102">
                  <c:v>Sales</c:v>
                </c:pt>
                <c:pt idx="103">
                  <c:v>IT</c:v>
                </c:pt>
                <c:pt idx="104">
                  <c:v>HR</c:v>
                </c:pt>
                <c:pt idx="105">
                  <c:v>Finance</c:v>
                </c:pt>
                <c:pt idx="106">
                  <c:v>Finance</c:v>
                </c:pt>
                <c:pt idx="107">
                  <c:v>Sales</c:v>
                </c:pt>
                <c:pt idx="108">
                  <c:v>Finance</c:v>
                </c:pt>
                <c:pt idx="109">
                  <c:v>Marketing</c:v>
                </c:pt>
                <c:pt idx="110">
                  <c:v>HR</c:v>
                </c:pt>
                <c:pt idx="111">
                  <c:v>Finance</c:v>
                </c:pt>
                <c:pt idx="112">
                  <c:v>Marketing</c:v>
                </c:pt>
                <c:pt idx="113">
                  <c:v>Finance</c:v>
                </c:pt>
                <c:pt idx="114">
                  <c:v>Sales</c:v>
                </c:pt>
                <c:pt idx="115">
                  <c:v>Sales</c:v>
                </c:pt>
                <c:pt idx="116">
                  <c:v>Finance</c:v>
                </c:pt>
                <c:pt idx="117">
                  <c:v>Marketing</c:v>
                </c:pt>
                <c:pt idx="118">
                  <c:v>HR</c:v>
                </c:pt>
                <c:pt idx="119">
                  <c:v>Finance</c:v>
                </c:pt>
                <c:pt idx="120">
                  <c:v>Sales</c:v>
                </c:pt>
                <c:pt idx="121">
                  <c:v>Finance</c:v>
                </c:pt>
                <c:pt idx="122">
                  <c:v>Sales</c:v>
                </c:pt>
                <c:pt idx="123">
                  <c:v>HR</c:v>
                </c:pt>
                <c:pt idx="124">
                  <c:v>HR</c:v>
                </c:pt>
                <c:pt idx="125">
                  <c:v>Marketing</c:v>
                </c:pt>
                <c:pt idx="126">
                  <c:v>HR</c:v>
                </c:pt>
                <c:pt idx="127">
                  <c:v>HR</c:v>
                </c:pt>
                <c:pt idx="128">
                  <c:v>Sales</c:v>
                </c:pt>
                <c:pt idx="129">
                  <c:v>IT</c:v>
                </c:pt>
                <c:pt idx="130">
                  <c:v>Marketing</c:v>
                </c:pt>
                <c:pt idx="131">
                  <c:v>Sales</c:v>
                </c:pt>
                <c:pt idx="132">
                  <c:v>Sales</c:v>
                </c:pt>
                <c:pt idx="133">
                  <c:v>Marketing</c:v>
                </c:pt>
                <c:pt idx="134">
                  <c:v>IT</c:v>
                </c:pt>
                <c:pt idx="135">
                  <c:v>Marketing</c:v>
                </c:pt>
                <c:pt idx="136">
                  <c:v>HR</c:v>
                </c:pt>
                <c:pt idx="137">
                  <c:v>Sales</c:v>
                </c:pt>
                <c:pt idx="138">
                  <c:v>HR</c:v>
                </c:pt>
                <c:pt idx="139">
                  <c:v>IT</c:v>
                </c:pt>
                <c:pt idx="140">
                  <c:v>Finance</c:v>
                </c:pt>
                <c:pt idx="141">
                  <c:v>Sales</c:v>
                </c:pt>
                <c:pt idx="142">
                  <c:v>HR</c:v>
                </c:pt>
                <c:pt idx="143">
                  <c:v>IT</c:v>
                </c:pt>
                <c:pt idx="144">
                  <c:v>IT</c:v>
                </c:pt>
                <c:pt idx="145">
                  <c:v>IT</c:v>
                </c:pt>
                <c:pt idx="146">
                  <c:v>Marketing</c:v>
                </c:pt>
                <c:pt idx="147">
                  <c:v>IT</c:v>
                </c:pt>
                <c:pt idx="148">
                  <c:v>IT</c:v>
                </c:pt>
                <c:pt idx="149">
                  <c:v>Finance</c:v>
                </c:pt>
                <c:pt idx="150">
                  <c:v>Marketing</c:v>
                </c:pt>
                <c:pt idx="151">
                  <c:v>Finance</c:v>
                </c:pt>
                <c:pt idx="152">
                  <c:v>Sales</c:v>
                </c:pt>
                <c:pt idx="153">
                  <c:v>Sales</c:v>
                </c:pt>
                <c:pt idx="154">
                  <c:v>Marketing</c:v>
                </c:pt>
                <c:pt idx="155">
                  <c:v>IT</c:v>
                </c:pt>
                <c:pt idx="156">
                  <c:v>HR</c:v>
                </c:pt>
                <c:pt idx="157">
                  <c:v>Marketing</c:v>
                </c:pt>
                <c:pt idx="158">
                  <c:v>Finance</c:v>
                </c:pt>
                <c:pt idx="159">
                  <c:v>Finance</c:v>
                </c:pt>
                <c:pt idx="160">
                  <c:v>Sales</c:v>
                </c:pt>
                <c:pt idx="161">
                  <c:v>Marketing</c:v>
                </c:pt>
                <c:pt idx="162">
                  <c:v>Marketing</c:v>
                </c:pt>
                <c:pt idx="163">
                  <c:v>IT</c:v>
                </c:pt>
                <c:pt idx="164">
                  <c:v>HR</c:v>
                </c:pt>
                <c:pt idx="165">
                  <c:v>Finance</c:v>
                </c:pt>
                <c:pt idx="166">
                  <c:v>IT</c:v>
                </c:pt>
                <c:pt idx="167">
                  <c:v>HR</c:v>
                </c:pt>
                <c:pt idx="168">
                  <c:v>HR</c:v>
                </c:pt>
                <c:pt idx="169">
                  <c:v>Finance</c:v>
                </c:pt>
                <c:pt idx="170">
                  <c:v>Finance</c:v>
                </c:pt>
                <c:pt idx="171">
                  <c:v>Marketing</c:v>
                </c:pt>
                <c:pt idx="172">
                  <c:v>IT</c:v>
                </c:pt>
                <c:pt idx="173">
                  <c:v>Marketing</c:v>
                </c:pt>
                <c:pt idx="174">
                  <c:v>Sales</c:v>
                </c:pt>
                <c:pt idx="175">
                  <c:v>Sales</c:v>
                </c:pt>
                <c:pt idx="176">
                  <c:v>Finance</c:v>
                </c:pt>
                <c:pt idx="177">
                  <c:v>Marketing</c:v>
                </c:pt>
                <c:pt idx="178">
                  <c:v>Sales</c:v>
                </c:pt>
                <c:pt idx="179">
                  <c:v>HR</c:v>
                </c:pt>
                <c:pt idx="180">
                  <c:v>IT</c:v>
                </c:pt>
                <c:pt idx="181">
                  <c:v>IT</c:v>
                </c:pt>
                <c:pt idx="182">
                  <c:v>IT</c:v>
                </c:pt>
                <c:pt idx="183">
                  <c:v>HR</c:v>
                </c:pt>
                <c:pt idx="184">
                  <c:v>IT</c:v>
                </c:pt>
                <c:pt idx="185">
                  <c:v>Finance</c:v>
                </c:pt>
                <c:pt idx="186">
                  <c:v>HR</c:v>
                </c:pt>
                <c:pt idx="187">
                  <c:v>HR</c:v>
                </c:pt>
                <c:pt idx="188">
                  <c:v>HR</c:v>
                </c:pt>
                <c:pt idx="189">
                  <c:v>Marketing</c:v>
                </c:pt>
                <c:pt idx="190">
                  <c:v>Finance</c:v>
                </c:pt>
                <c:pt idx="191">
                  <c:v>IT</c:v>
                </c:pt>
                <c:pt idx="192">
                  <c:v>IT</c:v>
                </c:pt>
                <c:pt idx="193">
                  <c:v>HR</c:v>
                </c:pt>
                <c:pt idx="194">
                  <c:v>Finance</c:v>
                </c:pt>
                <c:pt idx="195">
                  <c:v>Marketing</c:v>
                </c:pt>
                <c:pt idx="196">
                  <c:v>Sales</c:v>
                </c:pt>
                <c:pt idx="197">
                  <c:v>HR</c:v>
                </c:pt>
                <c:pt idx="198">
                  <c:v>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Sheet1!$E$201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19-4532-A911-813191FBA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61308303"/>
        <c:axId val="261309967"/>
      </c:barChart>
      <c:catAx>
        <c:axId val="26130830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309967"/>
        <c:crosses val="autoZero"/>
        <c:auto val="1"/>
        <c:lblAlgn val="ctr"/>
        <c:lblOffset val="100"/>
        <c:noMultiLvlLbl val="0"/>
      </c:catAx>
      <c:valAx>
        <c:axId val="26130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308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[dataset1 hw.xlsx]Sheet5!PivotTable3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Sheet5!$B$4:$B$9</c:f>
              <c:numCache>
                <c:formatCode>General</c:formatCode>
                <c:ptCount val="5"/>
                <c:pt idx="0">
                  <c:v>1047880</c:v>
                </c:pt>
                <c:pt idx="1">
                  <c:v>1018480</c:v>
                </c:pt>
                <c:pt idx="2">
                  <c:v>1183913</c:v>
                </c:pt>
                <c:pt idx="3">
                  <c:v>918376</c:v>
                </c:pt>
                <c:pt idx="4">
                  <c:v>753424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D1-42CE-A69D-BF760F0D5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646176"/>
        <c:axId val="734646592"/>
      </c:barChart>
      <c:catAx>
        <c:axId val="73464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646592"/>
        <c:crosses val="autoZero"/>
        <c:auto val="1"/>
        <c:lblAlgn val="ctr"/>
        <c:lblOffset val="100"/>
        <c:noMultiLvlLbl val="0"/>
      </c:catAx>
      <c:valAx>
        <c:axId val="73464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64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104</xdr:row>
      <xdr:rowOff>19050</xdr:rowOff>
    </xdr:from>
    <xdr:to>
      <xdr:col>8</xdr:col>
      <xdr:colOff>285750</xdr:colOff>
      <xdr:row>119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2EAA67-1755-4B69-B200-8DAD3893C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0</xdr:row>
      <xdr:rowOff>0</xdr:rowOff>
    </xdr:from>
    <xdr:to>
      <xdr:col>9</xdr:col>
      <xdr:colOff>320040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68CEBB-BB1D-4850-9382-8FCFE55DA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bham Rajput" refreshedDate="45492.420388773149" createdVersion="7" refreshedVersion="7" minRefreshableVersion="3" recordCount="200" xr:uid="{8997DD2B-C5F1-4D34-84CB-DCD292BE4562}">
  <cacheSource type="worksheet">
    <worksheetSource ref="A1:J201" sheet="Sheet1"/>
  </cacheSource>
  <cacheFields count="10">
    <cacheField name="ID" numFmtId="0">
      <sharedItems containsSemiMixedTypes="0" containsString="0" containsNumber="1" containsInteger="1" minValue="1" maxValue="200"/>
    </cacheField>
    <cacheField name="Name" numFmtId="0">
      <sharedItems/>
    </cacheField>
    <cacheField name="Age" numFmtId="0">
      <sharedItems containsSemiMixedTypes="0" containsString="0" containsNumber="1" containsInteger="1" minValue="20" maxValue="60"/>
    </cacheField>
    <cacheField name="Gender" numFmtId="0">
      <sharedItems/>
    </cacheField>
    <cacheField name="Department" numFmtId="0">
      <sharedItems count="5">
        <s v="IT"/>
        <s v="Sales"/>
        <s v="HR"/>
        <s v="Finance"/>
        <s v="Marketing"/>
      </sharedItems>
    </cacheField>
    <cacheField name="Salary" numFmtId="0">
      <sharedItems containsSemiMixedTypes="0" containsString="0" containsNumber="1" containsInteger="1" minValue="30111" maxValue="79873"/>
    </cacheField>
    <cacheField name="Joining Date" numFmtId="164">
      <sharedItems containsSemiMixedTypes="0" containsNonDate="0" containsDate="1" containsString="0" minDate="2014-07-23T00:00:00" maxDate="2024-07-11T00:00:00"/>
    </cacheField>
    <cacheField name="Sales" numFmtId="0">
      <sharedItems containsSemiMixedTypes="0" containsString="0" containsNumber="1" containsInteger="1" minValue="10263" maxValue="39772" count="200">
        <n v="13394"/>
        <n v="28070"/>
        <n v="38327"/>
        <n v="20413"/>
        <n v="31025"/>
        <n v="12096"/>
        <n v="39507"/>
        <n v="16865"/>
        <n v="22260"/>
        <n v="19002"/>
        <n v="39772"/>
        <n v="25897"/>
        <n v="22359"/>
        <n v="14774"/>
        <n v="36836"/>
        <n v="36474"/>
        <n v="22654"/>
        <n v="24487"/>
        <n v="33987"/>
        <n v="34241"/>
        <n v="34366"/>
        <n v="16964"/>
        <n v="28846"/>
        <n v="33529"/>
        <n v="38067"/>
        <n v="39585"/>
        <n v="11271"/>
        <n v="22170"/>
        <n v="20391"/>
        <n v="20553"/>
        <n v="10664"/>
        <n v="21285"/>
        <n v="11672"/>
        <n v="24967"/>
        <n v="11978"/>
        <n v="31174"/>
        <n v="38678"/>
        <n v="31994"/>
        <n v="14870"/>
        <n v="21302"/>
        <n v="30546"/>
        <n v="22139"/>
        <n v="11264"/>
        <n v="11878"/>
        <n v="20523"/>
        <n v="10765"/>
        <n v="36637"/>
        <n v="16498"/>
        <n v="37968"/>
        <n v="17681"/>
        <n v="17012"/>
        <n v="19881"/>
        <n v="29803"/>
        <n v="19170"/>
        <n v="17352"/>
        <n v="29240"/>
        <n v="12142"/>
        <n v="31876"/>
        <n v="16927"/>
        <n v="25284"/>
        <n v="10594"/>
        <n v="13213"/>
        <n v="27273"/>
        <n v="21278"/>
        <n v="14363"/>
        <n v="32521"/>
        <n v="16011"/>
        <n v="16901"/>
        <n v="28340"/>
        <n v="31020"/>
        <n v="27123"/>
        <n v="30080"/>
        <n v="29444"/>
        <n v="29006"/>
        <n v="21871"/>
        <n v="37414"/>
        <n v="24340"/>
        <n v="16800"/>
        <n v="33597"/>
        <n v="14844"/>
        <n v="27082"/>
        <n v="35187"/>
        <n v="32084"/>
        <n v="19756"/>
        <n v="23065"/>
        <n v="16439"/>
        <n v="38522"/>
        <n v="12662"/>
        <n v="27956"/>
        <n v="11073"/>
        <n v="32024"/>
        <n v="24398"/>
        <n v="39487"/>
        <n v="38185"/>
        <n v="21575"/>
        <n v="13911"/>
        <n v="36655"/>
        <n v="21102"/>
        <n v="36315"/>
        <n v="37613"/>
        <n v="13747"/>
        <n v="22606"/>
        <n v="35571"/>
        <n v="27112"/>
        <n v="31585"/>
        <n v="18918"/>
        <n v="32242"/>
        <n v="19856"/>
        <n v="28005"/>
        <n v="15511"/>
        <n v="12276"/>
        <n v="28398"/>
        <n v="27117"/>
        <n v="13505"/>
        <n v="36502"/>
        <n v="19645"/>
        <n v="10595"/>
        <n v="14730"/>
        <n v="19419"/>
        <n v="39227"/>
        <n v="18644"/>
        <n v="30287"/>
        <n v="18177"/>
        <n v="36702"/>
        <n v="37823"/>
        <n v="12135"/>
        <n v="30782"/>
        <n v="17297"/>
        <n v="34181"/>
        <n v="35171"/>
        <n v="12270"/>
        <n v="36938"/>
        <n v="10779"/>
        <n v="30260"/>
        <n v="34641"/>
        <n v="33232"/>
        <n v="26996"/>
        <n v="16639"/>
        <n v="37582"/>
        <n v="12146"/>
        <n v="24266"/>
        <n v="34805"/>
        <n v="14122"/>
        <n v="14152"/>
        <n v="37173"/>
        <n v="11775"/>
        <n v="34271"/>
        <n v="27635"/>
        <n v="26800"/>
        <n v="16156"/>
        <n v="10425"/>
        <n v="32750"/>
        <n v="21569"/>
        <n v="18063"/>
        <n v="34507"/>
        <n v="38150"/>
        <n v="39106"/>
        <n v="37379"/>
        <n v="24748"/>
        <n v="13558"/>
        <n v="14394"/>
        <n v="23493"/>
        <n v="32807"/>
        <n v="39643"/>
        <n v="18370"/>
        <n v="20000"/>
        <n v="35960"/>
        <n v="31341"/>
        <n v="13992"/>
        <n v="36286"/>
        <n v="39466"/>
        <n v="10283"/>
        <n v="36781"/>
        <n v="35393"/>
        <n v="10726"/>
        <n v="22612"/>
        <n v="17614"/>
        <n v="12888"/>
        <n v="33112"/>
        <n v="20838"/>
        <n v="18735"/>
        <n v="39503"/>
        <n v="15952"/>
        <n v="13838"/>
        <n v="16487"/>
        <n v="27092"/>
        <n v="12903"/>
        <n v="37035"/>
        <n v="14615"/>
        <n v="29838"/>
        <n v="17507"/>
        <n v="29163"/>
        <n v="24662"/>
        <n v="10263"/>
        <n v="22041"/>
        <n v="15778"/>
        <n v="20588"/>
        <n v="32158"/>
        <n v="17883"/>
        <n v="26898"/>
      </sharedItems>
    </cacheField>
    <cacheField name="Region" numFmtId="0">
      <sharedItems count="4"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 minValue="2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s v="Joseph Little"/>
    <n v="35"/>
    <s v="F"/>
    <x v="0"/>
    <n v="70986"/>
    <d v="2021-06-07T00:00:00"/>
    <x v="0"/>
    <x v="0"/>
    <n v="44"/>
  </r>
  <r>
    <n v="2"/>
    <s v="Jennifer Jordan"/>
    <n v="40"/>
    <s v="M"/>
    <x v="1"/>
    <n v="63849"/>
    <d v="2022-01-05T00:00:00"/>
    <x v="1"/>
    <x v="0"/>
    <n v="40"/>
  </r>
  <r>
    <n v="3"/>
    <s v="Mark Gomez"/>
    <n v="55"/>
    <s v="M"/>
    <x v="2"/>
    <n v="52537"/>
    <d v="2021-08-10T00:00:00"/>
    <x v="2"/>
    <x v="1"/>
    <n v="52"/>
  </r>
  <r>
    <n v="4"/>
    <s v="Thomas Keith"/>
    <n v="44"/>
    <s v="F"/>
    <x v="3"/>
    <n v="77358"/>
    <d v="2018-10-12T00:00:00"/>
    <x v="3"/>
    <x v="2"/>
    <n v="38"/>
  </r>
  <r>
    <n v="5"/>
    <s v="Derrick Ray"/>
    <n v="37"/>
    <s v="M"/>
    <x v="2"/>
    <n v="70572"/>
    <d v="2020-04-24T00:00:00"/>
    <x v="4"/>
    <x v="3"/>
    <n v="33"/>
  </r>
  <r>
    <n v="6"/>
    <s v="Anthony Martinez"/>
    <n v="44"/>
    <s v="M"/>
    <x v="1"/>
    <n v="67081"/>
    <d v="2016-04-05T00:00:00"/>
    <x v="5"/>
    <x v="0"/>
    <n v="28"/>
  </r>
  <r>
    <n v="7"/>
    <s v="Stephanie Murphy"/>
    <n v="26"/>
    <s v="F"/>
    <x v="3"/>
    <n v="53813"/>
    <d v="2022-05-13T00:00:00"/>
    <x v="6"/>
    <x v="0"/>
    <n v="25"/>
  </r>
  <r>
    <n v="8"/>
    <s v="Courtney Newman"/>
    <n v="30"/>
    <s v="M"/>
    <x v="2"/>
    <n v="54706"/>
    <d v="2021-01-20T00:00:00"/>
    <x v="7"/>
    <x v="0"/>
    <n v="59"/>
  </r>
  <r>
    <n v="9"/>
    <s v="Tanya Rodriguez"/>
    <n v="20"/>
    <s v="M"/>
    <x v="0"/>
    <n v="76304"/>
    <d v="2016-08-15T00:00:00"/>
    <x v="8"/>
    <x v="0"/>
    <n v="38"/>
  </r>
  <r>
    <n v="10"/>
    <s v="Jeffery Foster"/>
    <n v="56"/>
    <s v="F"/>
    <x v="4"/>
    <n v="44181"/>
    <d v="2022-05-09T00:00:00"/>
    <x v="9"/>
    <x v="1"/>
    <n v="38"/>
  </r>
  <r>
    <n v="11"/>
    <s v="Jasmine Martin"/>
    <n v="42"/>
    <s v="F"/>
    <x v="0"/>
    <n v="47225"/>
    <d v="2020-08-21T00:00:00"/>
    <x v="10"/>
    <x v="2"/>
    <n v="41"/>
  </r>
  <r>
    <n v="12"/>
    <s v="Maria Hale"/>
    <n v="43"/>
    <s v="M"/>
    <x v="4"/>
    <n v="43769"/>
    <d v="2022-08-27T00:00:00"/>
    <x v="11"/>
    <x v="2"/>
    <n v="56"/>
  </r>
  <r>
    <n v="13"/>
    <s v="Eric Smith"/>
    <n v="27"/>
    <s v="F"/>
    <x v="1"/>
    <n v="77634"/>
    <d v="2019-07-04T00:00:00"/>
    <x v="12"/>
    <x v="0"/>
    <n v="41"/>
  </r>
  <r>
    <n v="14"/>
    <s v="Jason Calhoun"/>
    <n v="55"/>
    <s v="F"/>
    <x v="1"/>
    <n v="46025"/>
    <d v="2015-01-10T00:00:00"/>
    <x v="13"/>
    <x v="1"/>
    <n v="44"/>
  </r>
  <r>
    <n v="15"/>
    <s v="Hannah Soto"/>
    <n v="57"/>
    <s v="F"/>
    <x v="0"/>
    <n v="72009"/>
    <d v="2016-10-25T00:00:00"/>
    <x v="14"/>
    <x v="1"/>
    <n v="54"/>
  </r>
  <r>
    <n v="16"/>
    <s v="Robert Russo"/>
    <n v="57"/>
    <s v="M"/>
    <x v="4"/>
    <n v="62745"/>
    <d v="2017-02-28T00:00:00"/>
    <x v="15"/>
    <x v="1"/>
    <n v="60"/>
  </r>
  <r>
    <n v="17"/>
    <s v="Kevin Knox"/>
    <n v="55"/>
    <s v="F"/>
    <x v="2"/>
    <n v="39959"/>
    <d v="2022-09-18T00:00:00"/>
    <x v="16"/>
    <x v="2"/>
    <n v="47"/>
  </r>
  <r>
    <n v="18"/>
    <s v="Patricia Brown"/>
    <n v="28"/>
    <s v="M"/>
    <x v="4"/>
    <n v="50794"/>
    <d v="2021-10-10T00:00:00"/>
    <x v="17"/>
    <x v="3"/>
    <n v="52"/>
  </r>
  <r>
    <n v="19"/>
    <s v="Monica Garcia"/>
    <n v="27"/>
    <s v="F"/>
    <x v="4"/>
    <n v="65152"/>
    <d v="2021-05-20T00:00:00"/>
    <x v="18"/>
    <x v="2"/>
    <n v="41"/>
  </r>
  <r>
    <n v="20"/>
    <s v="Thomas Anderson"/>
    <n v="54"/>
    <s v="F"/>
    <x v="3"/>
    <n v="46252"/>
    <d v="2021-07-17T00:00:00"/>
    <x v="19"/>
    <x v="1"/>
    <n v="44"/>
  </r>
  <r>
    <n v="21"/>
    <s v="Dr. Kristi Davis"/>
    <n v="32"/>
    <s v="F"/>
    <x v="1"/>
    <n v="31929"/>
    <d v="2017-01-14T00:00:00"/>
    <x v="20"/>
    <x v="2"/>
    <n v="44"/>
  </r>
  <r>
    <n v="22"/>
    <s v="Amber Henderson"/>
    <n v="48"/>
    <s v="M"/>
    <x v="4"/>
    <n v="77413"/>
    <d v="2017-07-21T00:00:00"/>
    <x v="21"/>
    <x v="1"/>
    <n v="41"/>
  </r>
  <r>
    <n v="23"/>
    <s v="Ariana Morrison MD"/>
    <n v="33"/>
    <s v="F"/>
    <x v="2"/>
    <n v="75052"/>
    <d v="2020-04-21T00:00:00"/>
    <x v="22"/>
    <x v="0"/>
    <n v="25"/>
  </r>
  <r>
    <n v="24"/>
    <s v="Catherine Smith"/>
    <n v="60"/>
    <s v="M"/>
    <x v="0"/>
    <n v="54329"/>
    <d v="2019-11-27T00:00:00"/>
    <x v="23"/>
    <x v="2"/>
    <n v="20"/>
  </r>
  <r>
    <n v="25"/>
    <s v="Jeffrey Richards"/>
    <n v="42"/>
    <s v="F"/>
    <x v="0"/>
    <n v="70350"/>
    <d v="2016-02-12T00:00:00"/>
    <x v="24"/>
    <x v="1"/>
    <n v="21"/>
  </r>
  <r>
    <n v="26"/>
    <s v="Cody Richardson"/>
    <n v="39"/>
    <s v="F"/>
    <x v="1"/>
    <n v="46435"/>
    <d v="2024-01-29T00:00:00"/>
    <x v="25"/>
    <x v="2"/>
    <n v="45"/>
  </r>
  <r>
    <n v="27"/>
    <s v="Kevin Edwards"/>
    <n v="59"/>
    <s v="F"/>
    <x v="2"/>
    <n v="76884"/>
    <d v="2020-01-10T00:00:00"/>
    <x v="26"/>
    <x v="1"/>
    <n v="25"/>
  </r>
  <r>
    <n v="28"/>
    <s v="Kenneth Porter"/>
    <n v="49"/>
    <s v="F"/>
    <x v="1"/>
    <n v="44789"/>
    <d v="2023-04-01T00:00:00"/>
    <x v="27"/>
    <x v="2"/>
    <n v="22"/>
  </r>
  <r>
    <n v="29"/>
    <s v="Victor Miller"/>
    <n v="59"/>
    <s v="M"/>
    <x v="2"/>
    <n v="79873"/>
    <d v="2018-12-24T00:00:00"/>
    <x v="28"/>
    <x v="1"/>
    <n v="20"/>
  </r>
  <r>
    <n v="30"/>
    <s v="Jeffrey Ortiz"/>
    <n v="56"/>
    <s v="M"/>
    <x v="4"/>
    <n v="58256"/>
    <d v="2021-08-30T00:00:00"/>
    <x v="29"/>
    <x v="3"/>
    <n v="36"/>
  </r>
  <r>
    <n v="31"/>
    <s v="Scott Brooks"/>
    <n v="30"/>
    <s v="M"/>
    <x v="2"/>
    <n v="61420"/>
    <d v="2019-11-04T00:00:00"/>
    <x v="30"/>
    <x v="2"/>
    <n v="28"/>
  </r>
  <r>
    <n v="32"/>
    <s v="Brian Rivera"/>
    <n v="36"/>
    <s v="F"/>
    <x v="1"/>
    <n v="65570"/>
    <d v="2023-06-26T00:00:00"/>
    <x v="31"/>
    <x v="3"/>
    <n v="23"/>
  </r>
  <r>
    <n v="33"/>
    <s v="Dr. Tammy Williams"/>
    <n v="26"/>
    <s v="M"/>
    <x v="3"/>
    <n v="60577"/>
    <d v="2015-11-24T00:00:00"/>
    <x v="32"/>
    <x v="0"/>
    <n v="54"/>
  </r>
  <r>
    <n v="34"/>
    <s v="Monica Vance"/>
    <n v="34"/>
    <s v="M"/>
    <x v="2"/>
    <n v="63927"/>
    <d v="2021-03-20T00:00:00"/>
    <x v="33"/>
    <x v="2"/>
    <n v="46"/>
  </r>
  <r>
    <n v="35"/>
    <s v="Lisa Brown"/>
    <n v="44"/>
    <s v="F"/>
    <x v="2"/>
    <n v="39949"/>
    <d v="2024-04-17T00:00:00"/>
    <x v="34"/>
    <x v="0"/>
    <n v="55"/>
  </r>
  <r>
    <n v="36"/>
    <s v="Jonathan Romero"/>
    <n v="30"/>
    <s v="F"/>
    <x v="4"/>
    <n v="40376"/>
    <d v="2016-01-16T00:00:00"/>
    <x v="35"/>
    <x v="2"/>
    <n v="57"/>
  </r>
  <r>
    <n v="37"/>
    <s v="Laura Bradford"/>
    <n v="58"/>
    <s v="M"/>
    <x v="0"/>
    <n v="64073"/>
    <d v="2023-07-13T00:00:00"/>
    <x v="36"/>
    <x v="1"/>
    <n v="28"/>
  </r>
  <r>
    <n v="38"/>
    <s v="James Taylor"/>
    <n v="30"/>
    <s v="M"/>
    <x v="3"/>
    <n v="71550"/>
    <d v="2021-01-07T00:00:00"/>
    <x v="37"/>
    <x v="3"/>
    <n v="39"/>
  </r>
  <r>
    <n v="39"/>
    <s v="Joseph Harris"/>
    <n v="46"/>
    <s v="F"/>
    <x v="3"/>
    <n v="45787"/>
    <d v="2024-02-20T00:00:00"/>
    <x v="38"/>
    <x v="3"/>
    <n v="22"/>
  </r>
  <r>
    <n v="40"/>
    <s v="Cynthia Miller"/>
    <n v="26"/>
    <s v="F"/>
    <x v="2"/>
    <n v="76412"/>
    <d v="2023-02-14T00:00:00"/>
    <x v="39"/>
    <x v="2"/>
    <n v="40"/>
  </r>
  <r>
    <n v="41"/>
    <s v="Donald Jones"/>
    <n v="31"/>
    <s v="M"/>
    <x v="1"/>
    <n v="51394"/>
    <d v="2024-06-29T00:00:00"/>
    <x v="40"/>
    <x v="1"/>
    <n v="25"/>
  </r>
  <r>
    <n v="42"/>
    <s v="Mackenzie Foster"/>
    <n v="44"/>
    <s v="F"/>
    <x v="2"/>
    <n v="41457"/>
    <d v="2015-08-15T00:00:00"/>
    <x v="41"/>
    <x v="1"/>
    <n v="23"/>
  </r>
  <r>
    <n v="43"/>
    <s v="Diana Goodwin"/>
    <n v="30"/>
    <s v="M"/>
    <x v="1"/>
    <n v="67040"/>
    <d v="2017-03-30T00:00:00"/>
    <x v="42"/>
    <x v="1"/>
    <n v="52"/>
  </r>
  <r>
    <n v="44"/>
    <s v="Steven Ramirez"/>
    <n v="33"/>
    <s v="M"/>
    <x v="0"/>
    <n v="55132"/>
    <d v="2019-10-18T00:00:00"/>
    <x v="43"/>
    <x v="1"/>
    <n v="27"/>
  </r>
  <r>
    <n v="45"/>
    <s v="Adam Friedman"/>
    <n v="32"/>
    <s v="M"/>
    <x v="0"/>
    <n v="58404"/>
    <d v="2020-10-05T00:00:00"/>
    <x v="44"/>
    <x v="3"/>
    <n v="60"/>
  </r>
  <r>
    <n v="46"/>
    <s v="Matthew Wade"/>
    <n v="54"/>
    <s v="M"/>
    <x v="3"/>
    <n v="45721"/>
    <d v="2015-12-02T00:00:00"/>
    <x v="45"/>
    <x v="0"/>
    <n v="46"/>
  </r>
  <r>
    <n v="47"/>
    <s v="George Graham"/>
    <n v="59"/>
    <s v="F"/>
    <x v="4"/>
    <n v="49526"/>
    <d v="2016-04-08T00:00:00"/>
    <x v="46"/>
    <x v="3"/>
    <n v="58"/>
  </r>
  <r>
    <n v="48"/>
    <s v="Christina Murphy"/>
    <n v="32"/>
    <s v="F"/>
    <x v="3"/>
    <n v="30111"/>
    <d v="2017-10-21T00:00:00"/>
    <x v="47"/>
    <x v="3"/>
    <n v="31"/>
  </r>
  <r>
    <n v="49"/>
    <s v="Jamie Kidd"/>
    <n v="54"/>
    <s v="F"/>
    <x v="0"/>
    <n v="43627"/>
    <d v="2020-04-18T00:00:00"/>
    <x v="48"/>
    <x v="0"/>
    <n v="25"/>
  </r>
  <r>
    <n v="50"/>
    <s v="Linda Oneal"/>
    <n v="53"/>
    <s v="M"/>
    <x v="4"/>
    <n v="50514"/>
    <d v="2015-08-06T00:00:00"/>
    <x v="49"/>
    <x v="3"/>
    <n v="23"/>
  </r>
  <r>
    <n v="51"/>
    <s v="Cristian Cantu"/>
    <n v="21"/>
    <s v="M"/>
    <x v="2"/>
    <n v="60466"/>
    <d v="2014-11-11T00:00:00"/>
    <x v="50"/>
    <x v="2"/>
    <n v="30"/>
  </r>
  <r>
    <n v="52"/>
    <s v="Nicole Bailey"/>
    <n v="55"/>
    <s v="F"/>
    <x v="4"/>
    <n v="43355"/>
    <d v="2017-05-02T00:00:00"/>
    <x v="51"/>
    <x v="0"/>
    <n v="26"/>
  </r>
  <r>
    <n v="53"/>
    <s v="Shannon Brown"/>
    <n v="55"/>
    <s v="M"/>
    <x v="3"/>
    <n v="34592"/>
    <d v="2023-05-03T00:00:00"/>
    <x v="52"/>
    <x v="0"/>
    <n v="29"/>
  </r>
  <r>
    <n v="54"/>
    <s v="Laura Jones DDS"/>
    <n v="55"/>
    <s v="F"/>
    <x v="2"/>
    <n v="58324"/>
    <d v="2022-10-11T00:00:00"/>
    <x v="53"/>
    <x v="3"/>
    <n v="43"/>
  </r>
  <r>
    <n v="55"/>
    <s v="Melissa Hernandez"/>
    <n v="26"/>
    <s v="F"/>
    <x v="4"/>
    <n v="72194"/>
    <d v="2019-02-08T00:00:00"/>
    <x v="54"/>
    <x v="0"/>
    <n v="26"/>
  </r>
  <r>
    <n v="56"/>
    <s v="Elizabeth Robinson"/>
    <n v="37"/>
    <s v="F"/>
    <x v="4"/>
    <n v="52055"/>
    <d v="2020-01-23T00:00:00"/>
    <x v="55"/>
    <x v="0"/>
    <n v="59"/>
  </r>
  <r>
    <n v="57"/>
    <s v="Tammy Beck"/>
    <n v="52"/>
    <s v="M"/>
    <x v="1"/>
    <n v="64063"/>
    <d v="2016-07-06T00:00:00"/>
    <x v="56"/>
    <x v="0"/>
    <n v="24"/>
  </r>
  <r>
    <n v="58"/>
    <s v="Joseph Peters"/>
    <n v="44"/>
    <s v="F"/>
    <x v="3"/>
    <n v="71515"/>
    <d v="2021-02-17T00:00:00"/>
    <x v="57"/>
    <x v="3"/>
    <n v="36"/>
  </r>
  <r>
    <n v="59"/>
    <s v="Brianna Robertson"/>
    <n v="36"/>
    <s v="F"/>
    <x v="2"/>
    <n v="38571"/>
    <d v="2022-10-08T00:00:00"/>
    <x v="58"/>
    <x v="1"/>
    <n v="45"/>
  </r>
  <r>
    <n v="60"/>
    <s v="John Smith"/>
    <n v="23"/>
    <s v="M"/>
    <x v="0"/>
    <n v="58107"/>
    <d v="2019-03-08T00:00:00"/>
    <x v="59"/>
    <x v="0"/>
    <n v="42"/>
  </r>
  <r>
    <n v="61"/>
    <s v="Austin Vaughn"/>
    <n v="48"/>
    <s v="F"/>
    <x v="2"/>
    <n v="61988"/>
    <d v="2018-12-20T00:00:00"/>
    <x v="60"/>
    <x v="2"/>
    <n v="26"/>
  </r>
  <r>
    <n v="62"/>
    <s v="Alexis Smith"/>
    <n v="60"/>
    <s v="F"/>
    <x v="0"/>
    <n v="49014"/>
    <d v="2018-04-01T00:00:00"/>
    <x v="61"/>
    <x v="2"/>
    <n v="37"/>
  </r>
  <r>
    <n v="63"/>
    <s v="Alyssa Watkins"/>
    <n v="42"/>
    <s v="M"/>
    <x v="0"/>
    <n v="40744"/>
    <d v="2016-07-07T00:00:00"/>
    <x v="62"/>
    <x v="3"/>
    <n v="44"/>
  </r>
  <r>
    <n v="64"/>
    <s v="Mrs. Tammy Turner"/>
    <n v="36"/>
    <s v="F"/>
    <x v="2"/>
    <n v="58110"/>
    <d v="2018-07-31T00:00:00"/>
    <x v="63"/>
    <x v="2"/>
    <n v="59"/>
  </r>
  <r>
    <n v="65"/>
    <s v="Amanda Hayes"/>
    <n v="35"/>
    <s v="F"/>
    <x v="3"/>
    <n v="75947"/>
    <d v="2017-02-22T00:00:00"/>
    <x v="64"/>
    <x v="3"/>
    <n v="53"/>
  </r>
  <r>
    <n v="66"/>
    <s v="Raymond Mcclure"/>
    <n v="47"/>
    <s v="F"/>
    <x v="3"/>
    <n v="37978"/>
    <d v="2023-10-23T00:00:00"/>
    <x v="65"/>
    <x v="2"/>
    <n v="39"/>
  </r>
  <r>
    <n v="67"/>
    <s v="Taylor Dillon"/>
    <n v="60"/>
    <s v="M"/>
    <x v="3"/>
    <n v="55541"/>
    <d v="2015-08-19T00:00:00"/>
    <x v="66"/>
    <x v="2"/>
    <n v="25"/>
  </r>
  <r>
    <n v="68"/>
    <s v="April Roach"/>
    <n v="22"/>
    <s v="F"/>
    <x v="2"/>
    <n v="45508"/>
    <d v="2019-02-12T00:00:00"/>
    <x v="67"/>
    <x v="0"/>
    <n v="33"/>
  </r>
  <r>
    <n v="69"/>
    <s v="Charles Skinner"/>
    <n v="39"/>
    <s v="M"/>
    <x v="1"/>
    <n v="30135"/>
    <d v="2024-02-06T00:00:00"/>
    <x v="68"/>
    <x v="1"/>
    <n v="53"/>
  </r>
  <r>
    <n v="70"/>
    <s v="Vincent Huynh"/>
    <n v="22"/>
    <s v="M"/>
    <x v="1"/>
    <n v="75728"/>
    <d v="2019-02-22T00:00:00"/>
    <x v="69"/>
    <x v="0"/>
    <n v="54"/>
  </r>
  <r>
    <n v="71"/>
    <s v="Felicia Taylor"/>
    <n v="26"/>
    <s v="F"/>
    <x v="4"/>
    <n v="51724"/>
    <d v="2021-01-11T00:00:00"/>
    <x v="70"/>
    <x v="2"/>
    <n v="36"/>
  </r>
  <r>
    <n v="72"/>
    <s v="Mr. Andrew Kelly Jr."/>
    <n v="21"/>
    <s v="M"/>
    <x v="0"/>
    <n v="77886"/>
    <d v="2017-07-04T00:00:00"/>
    <x v="71"/>
    <x v="0"/>
    <n v="27"/>
  </r>
  <r>
    <n v="73"/>
    <s v="Ashley Wallace"/>
    <n v="41"/>
    <s v="M"/>
    <x v="3"/>
    <n v="35220"/>
    <d v="2020-09-17T00:00:00"/>
    <x v="72"/>
    <x v="3"/>
    <n v="53"/>
  </r>
  <r>
    <n v="74"/>
    <s v="Roger Simmons"/>
    <n v="58"/>
    <s v="M"/>
    <x v="3"/>
    <n v="51321"/>
    <d v="2022-02-23T00:00:00"/>
    <x v="73"/>
    <x v="3"/>
    <n v="53"/>
  </r>
  <r>
    <n v="75"/>
    <s v="Melissa Jones"/>
    <n v="29"/>
    <s v="M"/>
    <x v="4"/>
    <n v="61527"/>
    <d v="2016-04-27T00:00:00"/>
    <x v="74"/>
    <x v="3"/>
    <n v="34"/>
  </r>
  <r>
    <n v="76"/>
    <s v="Daniel Howell"/>
    <n v="21"/>
    <s v="F"/>
    <x v="3"/>
    <n v="38684"/>
    <d v="2018-09-10T00:00:00"/>
    <x v="75"/>
    <x v="1"/>
    <n v="60"/>
  </r>
  <r>
    <n v="77"/>
    <s v="Alexander Padilla"/>
    <n v="56"/>
    <s v="F"/>
    <x v="0"/>
    <n v="31005"/>
    <d v="2017-06-27T00:00:00"/>
    <x v="76"/>
    <x v="2"/>
    <n v="25"/>
  </r>
  <r>
    <n v="78"/>
    <s v="Lynn Marsh"/>
    <n v="56"/>
    <s v="F"/>
    <x v="2"/>
    <n v="44245"/>
    <d v="2015-10-06T00:00:00"/>
    <x v="77"/>
    <x v="1"/>
    <n v="27"/>
  </r>
  <r>
    <n v="79"/>
    <s v="Sandy Price"/>
    <n v="24"/>
    <s v="F"/>
    <x v="4"/>
    <n v="48296"/>
    <d v="2017-10-30T00:00:00"/>
    <x v="78"/>
    <x v="0"/>
    <n v="47"/>
  </r>
  <r>
    <n v="80"/>
    <s v="James Walker"/>
    <n v="38"/>
    <s v="M"/>
    <x v="3"/>
    <n v="74413"/>
    <d v="2014-11-17T00:00:00"/>
    <x v="79"/>
    <x v="1"/>
    <n v="57"/>
  </r>
  <r>
    <n v="81"/>
    <s v="Andre Hunt"/>
    <n v="33"/>
    <s v="M"/>
    <x v="4"/>
    <n v="76940"/>
    <d v="2023-07-28T00:00:00"/>
    <x v="80"/>
    <x v="2"/>
    <n v="28"/>
  </r>
  <r>
    <n v="82"/>
    <s v="Richard Williams"/>
    <n v="20"/>
    <s v="F"/>
    <x v="0"/>
    <n v="64523"/>
    <d v="2021-04-28T00:00:00"/>
    <x v="81"/>
    <x v="0"/>
    <n v="25"/>
  </r>
  <r>
    <n v="83"/>
    <s v="Lori Hamilton"/>
    <n v="49"/>
    <s v="F"/>
    <x v="2"/>
    <n v="38871"/>
    <d v="2017-01-18T00:00:00"/>
    <x v="82"/>
    <x v="1"/>
    <n v="34"/>
  </r>
  <r>
    <n v="84"/>
    <s v="David Taylor"/>
    <n v="27"/>
    <s v="M"/>
    <x v="3"/>
    <n v="39090"/>
    <d v="2023-01-21T00:00:00"/>
    <x v="83"/>
    <x v="0"/>
    <n v="43"/>
  </r>
  <r>
    <n v="85"/>
    <s v="Jeremy Beck"/>
    <n v="28"/>
    <s v="M"/>
    <x v="2"/>
    <n v="65939"/>
    <d v="2019-11-07T00:00:00"/>
    <x v="84"/>
    <x v="1"/>
    <n v="24"/>
  </r>
  <r>
    <n v="86"/>
    <s v="Julie Barber"/>
    <n v="41"/>
    <s v="F"/>
    <x v="4"/>
    <n v="60367"/>
    <d v="2017-09-26T00:00:00"/>
    <x v="85"/>
    <x v="1"/>
    <n v="29"/>
  </r>
  <r>
    <n v="87"/>
    <s v="Nancy Bishop"/>
    <n v="44"/>
    <s v="F"/>
    <x v="2"/>
    <n v="44276"/>
    <d v="2015-04-30T00:00:00"/>
    <x v="86"/>
    <x v="3"/>
    <n v="26"/>
  </r>
  <r>
    <n v="88"/>
    <s v="Aaron Bates"/>
    <n v="24"/>
    <s v="F"/>
    <x v="4"/>
    <n v="50630"/>
    <d v="2018-12-06T00:00:00"/>
    <x v="87"/>
    <x v="2"/>
    <n v="38"/>
  </r>
  <r>
    <n v="89"/>
    <s v="Jorge Harris"/>
    <n v="26"/>
    <s v="F"/>
    <x v="4"/>
    <n v="44082"/>
    <d v="2024-06-13T00:00:00"/>
    <x v="88"/>
    <x v="3"/>
    <n v="42"/>
  </r>
  <r>
    <n v="90"/>
    <s v="Charlene Gomez"/>
    <n v="22"/>
    <s v="F"/>
    <x v="3"/>
    <n v="46592"/>
    <d v="2015-01-23T00:00:00"/>
    <x v="89"/>
    <x v="1"/>
    <n v="26"/>
  </r>
  <r>
    <n v="91"/>
    <s v="Yolanda Heath"/>
    <n v="28"/>
    <s v="F"/>
    <x v="3"/>
    <n v="59613"/>
    <d v="2023-10-18T00:00:00"/>
    <x v="90"/>
    <x v="0"/>
    <n v="41"/>
  </r>
  <r>
    <n v="92"/>
    <s v="Steven Ali"/>
    <n v="50"/>
    <s v="M"/>
    <x v="0"/>
    <n v="58254"/>
    <d v="2019-03-29T00:00:00"/>
    <x v="91"/>
    <x v="0"/>
    <n v="22"/>
  </r>
  <r>
    <n v="93"/>
    <s v="Sandra Sims"/>
    <n v="51"/>
    <s v="F"/>
    <x v="0"/>
    <n v="32448"/>
    <d v="2018-07-09T00:00:00"/>
    <x v="92"/>
    <x v="3"/>
    <n v="42"/>
  </r>
  <r>
    <n v="94"/>
    <s v="Jonathon Donovan"/>
    <n v="49"/>
    <s v="M"/>
    <x v="0"/>
    <n v="67377"/>
    <d v="2023-02-14T00:00:00"/>
    <x v="93"/>
    <x v="2"/>
    <n v="51"/>
  </r>
  <r>
    <n v="95"/>
    <s v="Robert Trujillo"/>
    <n v="49"/>
    <s v="M"/>
    <x v="0"/>
    <n v="66570"/>
    <d v="2024-01-12T00:00:00"/>
    <x v="94"/>
    <x v="2"/>
    <n v="56"/>
  </r>
  <r>
    <n v="96"/>
    <s v="Ryan Brown"/>
    <n v="40"/>
    <s v="F"/>
    <x v="3"/>
    <n v="40862"/>
    <d v="2019-03-05T00:00:00"/>
    <x v="95"/>
    <x v="1"/>
    <n v="26"/>
  </r>
  <r>
    <n v="97"/>
    <s v="Candice Figueroa"/>
    <n v="20"/>
    <s v="M"/>
    <x v="2"/>
    <n v="37827"/>
    <d v="2018-06-23T00:00:00"/>
    <x v="96"/>
    <x v="0"/>
    <n v="28"/>
  </r>
  <r>
    <n v="98"/>
    <s v="Daniel Mitchell"/>
    <n v="22"/>
    <s v="F"/>
    <x v="0"/>
    <n v="65539"/>
    <d v="2023-01-30T00:00:00"/>
    <x v="97"/>
    <x v="3"/>
    <n v="40"/>
  </r>
  <r>
    <n v="99"/>
    <s v="Henry Whitney"/>
    <n v="39"/>
    <s v="F"/>
    <x v="3"/>
    <n v="43063"/>
    <d v="2023-05-13T00:00:00"/>
    <x v="98"/>
    <x v="2"/>
    <n v="51"/>
  </r>
  <r>
    <n v="100"/>
    <s v="Sheri Warren"/>
    <n v="52"/>
    <s v="M"/>
    <x v="0"/>
    <n v="76115"/>
    <d v="2017-12-02T00:00:00"/>
    <x v="99"/>
    <x v="1"/>
    <n v="44"/>
  </r>
  <r>
    <n v="101"/>
    <s v="Jeffrey West"/>
    <n v="37"/>
    <s v="M"/>
    <x v="0"/>
    <n v="79682"/>
    <d v="2023-10-20T00:00:00"/>
    <x v="100"/>
    <x v="3"/>
    <n v="39"/>
  </r>
  <r>
    <n v="102"/>
    <s v="Samantha Mcneil MD"/>
    <n v="24"/>
    <s v="M"/>
    <x v="1"/>
    <n v="62476"/>
    <d v="2024-04-08T00:00:00"/>
    <x v="101"/>
    <x v="3"/>
    <n v="56"/>
  </r>
  <r>
    <n v="103"/>
    <s v="Tyler Sanchez"/>
    <n v="54"/>
    <s v="F"/>
    <x v="1"/>
    <n v="74601"/>
    <d v="2020-03-21T00:00:00"/>
    <x v="102"/>
    <x v="3"/>
    <n v="23"/>
  </r>
  <r>
    <n v="104"/>
    <s v="Evan Scott"/>
    <n v="41"/>
    <s v="M"/>
    <x v="0"/>
    <n v="40856"/>
    <d v="2016-07-16T00:00:00"/>
    <x v="103"/>
    <x v="3"/>
    <n v="49"/>
  </r>
  <r>
    <n v="105"/>
    <s v="David Duffy"/>
    <n v="56"/>
    <s v="M"/>
    <x v="2"/>
    <n v="47261"/>
    <d v="2016-09-24T00:00:00"/>
    <x v="104"/>
    <x v="3"/>
    <n v="21"/>
  </r>
  <r>
    <n v="106"/>
    <s v="Caleb Schwartz"/>
    <n v="23"/>
    <s v="M"/>
    <x v="3"/>
    <n v="43021"/>
    <d v="2022-09-12T00:00:00"/>
    <x v="105"/>
    <x v="3"/>
    <n v="37"/>
  </r>
  <r>
    <n v="107"/>
    <s v="Andrea Elliott"/>
    <n v="58"/>
    <s v="F"/>
    <x v="3"/>
    <n v="43933"/>
    <d v="2014-08-18T00:00:00"/>
    <x v="106"/>
    <x v="0"/>
    <n v="34"/>
  </r>
  <r>
    <n v="108"/>
    <s v="Anthony Kirby"/>
    <n v="24"/>
    <s v="M"/>
    <x v="1"/>
    <n v="41324"/>
    <d v="2018-04-10T00:00:00"/>
    <x v="107"/>
    <x v="1"/>
    <n v="55"/>
  </r>
  <r>
    <n v="109"/>
    <s v="Jerry Vance"/>
    <n v="28"/>
    <s v="M"/>
    <x v="3"/>
    <n v="43941"/>
    <d v="2020-08-21T00:00:00"/>
    <x v="108"/>
    <x v="0"/>
    <n v="28"/>
  </r>
  <r>
    <n v="110"/>
    <s v="Candice Koch"/>
    <n v="56"/>
    <s v="F"/>
    <x v="4"/>
    <n v="72463"/>
    <d v="2020-01-29T00:00:00"/>
    <x v="109"/>
    <x v="1"/>
    <n v="32"/>
  </r>
  <r>
    <n v="111"/>
    <s v="Debra Jennings"/>
    <n v="53"/>
    <s v="M"/>
    <x v="2"/>
    <n v="33591"/>
    <d v="2019-05-18T00:00:00"/>
    <x v="110"/>
    <x v="2"/>
    <n v="38"/>
  </r>
  <r>
    <n v="112"/>
    <s v="Nichole Taylor"/>
    <n v="30"/>
    <s v="M"/>
    <x v="3"/>
    <n v="39047"/>
    <d v="2022-09-26T00:00:00"/>
    <x v="111"/>
    <x v="0"/>
    <n v="25"/>
  </r>
  <r>
    <n v="113"/>
    <s v="Patricia Richard"/>
    <n v="28"/>
    <s v="M"/>
    <x v="4"/>
    <n v="67255"/>
    <d v="2017-09-17T00:00:00"/>
    <x v="112"/>
    <x v="1"/>
    <n v="25"/>
  </r>
  <r>
    <n v="114"/>
    <s v="Edward Kim"/>
    <n v="58"/>
    <s v="M"/>
    <x v="3"/>
    <n v="37610"/>
    <d v="2019-02-04T00:00:00"/>
    <x v="113"/>
    <x v="3"/>
    <n v="41"/>
  </r>
  <r>
    <n v="115"/>
    <s v="Sonia Burns"/>
    <n v="40"/>
    <s v="F"/>
    <x v="1"/>
    <n v="72740"/>
    <d v="2017-01-09T00:00:00"/>
    <x v="114"/>
    <x v="3"/>
    <n v="57"/>
  </r>
  <r>
    <n v="116"/>
    <s v="Chelsea Chapman"/>
    <n v="30"/>
    <s v="M"/>
    <x v="1"/>
    <n v="70516"/>
    <d v="2017-10-09T00:00:00"/>
    <x v="115"/>
    <x v="3"/>
    <n v="55"/>
  </r>
  <r>
    <n v="117"/>
    <s v="Dr. Tammy Madden"/>
    <n v="52"/>
    <s v="M"/>
    <x v="3"/>
    <n v="54788"/>
    <d v="2019-01-13T00:00:00"/>
    <x v="116"/>
    <x v="2"/>
    <n v="39"/>
  </r>
  <r>
    <n v="118"/>
    <s v="Kristen Gonzalez"/>
    <n v="25"/>
    <s v="M"/>
    <x v="4"/>
    <n v="32584"/>
    <d v="2017-12-28T00:00:00"/>
    <x v="117"/>
    <x v="3"/>
    <n v="60"/>
  </r>
  <r>
    <n v="119"/>
    <s v="Daniel Morales"/>
    <n v="24"/>
    <s v="M"/>
    <x v="2"/>
    <n v="56707"/>
    <d v="2016-03-10T00:00:00"/>
    <x v="118"/>
    <x v="0"/>
    <n v="35"/>
  </r>
  <r>
    <n v="120"/>
    <s v="Susan Allen"/>
    <n v="23"/>
    <s v="M"/>
    <x v="3"/>
    <n v="73126"/>
    <d v="2019-12-12T00:00:00"/>
    <x v="119"/>
    <x v="2"/>
    <n v="39"/>
  </r>
  <r>
    <n v="121"/>
    <s v="Frank Gibson"/>
    <n v="47"/>
    <s v="M"/>
    <x v="1"/>
    <n v="57750"/>
    <d v="2020-01-10T00:00:00"/>
    <x v="120"/>
    <x v="0"/>
    <n v="38"/>
  </r>
  <r>
    <n v="122"/>
    <s v="Lindsey Cook"/>
    <n v="47"/>
    <s v="F"/>
    <x v="3"/>
    <n v="62476"/>
    <d v="2021-11-30T00:00:00"/>
    <x v="121"/>
    <x v="2"/>
    <n v="23"/>
  </r>
  <r>
    <n v="123"/>
    <s v="Mallory Garcia"/>
    <n v="49"/>
    <s v="F"/>
    <x v="1"/>
    <n v="53691"/>
    <d v="2014-12-22T00:00:00"/>
    <x v="122"/>
    <x v="1"/>
    <n v="47"/>
  </r>
  <r>
    <n v="124"/>
    <s v="Jonathan Dixon"/>
    <n v="55"/>
    <s v="M"/>
    <x v="2"/>
    <n v="32296"/>
    <d v="2017-12-30T00:00:00"/>
    <x v="123"/>
    <x v="3"/>
    <n v="48"/>
  </r>
  <r>
    <n v="125"/>
    <s v="Erin Morton"/>
    <n v="48"/>
    <s v="M"/>
    <x v="2"/>
    <n v="60772"/>
    <d v="2020-11-10T00:00:00"/>
    <x v="124"/>
    <x v="0"/>
    <n v="38"/>
  </r>
  <r>
    <n v="126"/>
    <s v="Julie Anderson"/>
    <n v="20"/>
    <s v="M"/>
    <x v="4"/>
    <n v="79060"/>
    <d v="2024-02-19T00:00:00"/>
    <x v="125"/>
    <x v="0"/>
    <n v="59"/>
  </r>
  <r>
    <n v="127"/>
    <s v="Robert Moore"/>
    <n v="49"/>
    <s v="F"/>
    <x v="2"/>
    <n v="58083"/>
    <d v="2023-01-17T00:00:00"/>
    <x v="126"/>
    <x v="2"/>
    <n v="56"/>
  </r>
  <r>
    <n v="128"/>
    <s v="Jason Hernandez"/>
    <n v="41"/>
    <s v="M"/>
    <x v="2"/>
    <n v="74168"/>
    <d v="2016-05-18T00:00:00"/>
    <x v="127"/>
    <x v="1"/>
    <n v="50"/>
  </r>
  <r>
    <n v="129"/>
    <s v="Brittany Hughes"/>
    <n v="36"/>
    <s v="F"/>
    <x v="1"/>
    <n v="37109"/>
    <d v="2021-02-21T00:00:00"/>
    <x v="128"/>
    <x v="1"/>
    <n v="60"/>
  </r>
  <r>
    <n v="130"/>
    <s v="Bianca Kim"/>
    <n v="30"/>
    <s v="M"/>
    <x v="0"/>
    <n v="42519"/>
    <d v="2017-10-14T00:00:00"/>
    <x v="129"/>
    <x v="3"/>
    <n v="31"/>
  </r>
  <r>
    <n v="131"/>
    <s v="Kathleen Reed"/>
    <n v="59"/>
    <s v="M"/>
    <x v="4"/>
    <n v="35096"/>
    <d v="2015-11-16T00:00:00"/>
    <x v="130"/>
    <x v="3"/>
    <n v="21"/>
  </r>
  <r>
    <n v="132"/>
    <s v="Dr. Timothy Becker"/>
    <n v="59"/>
    <s v="F"/>
    <x v="1"/>
    <n v="42158"/>
    <d v="2023-04-24T00:00:00"/>
    <x v="131"/>
    <x v="3"/>
    <n v="46"/>
  </r>
  <r>
    <n v="133"/>
    <s v="Michael Miller"/>
    <n v="40"/>
    <s v="F"/>
    <x v="1"/>
    <n v="74324"/>
    <d v="2022-11-01T00:00:00"/>
    <x v="132"/>
    <x v="0"/>
    <n v="46"/>
  </r>
  <r>
    <n v="134"/>
    <s v="Michelle Austin"/>
    <n v="56"/>
    <s v="M"/>
    <x v="4"/>
    <n v="43241"/>
    <d v="2016-03-03T00:00:00"/>
    <x v="133"/>
    <x v="0"/>
    <n v="50"/>
  </r>
  <r>
    <n v="135"/>
    <s v="Gary Gibson"/>
    <n v="26"/>
    <s v="M"/>
    <x v="0"/>
    <n v="72907"/>
    <d v="2017-11-19T00:00:00"/>
    <x v="134"/>
    <x v="2"/>
    <n v="43"/>
  </r>
  <r>
    <n v="136"/>
    <s v="Catherine Roberts"/>
    <n v="44"/>
    <s v="M"/>
    <x v="4"/>
    <n v="43747"/>
    <d v="2018-03-30T00:00:00"/>
    <x v="135"/>
    <x v="0"/>
    <n v="31"/>
  </r>
  <r>
    <n v="137"/>
    <s v="Andrea Williams"/>
    <n v="40"/>
    <s v="F"/>
    <x v="2"/>
    <n v="46491"/>
    <d v="2018-05-14T00:00:00"/>
    <x v="136"/>
    <x v="0"/>
    <n v="47"/>
  </r>
  <r>
    <n v="138"/>
    <s v="Robert Williams"/>
    <n v="55"/>
    <s v="F"/>
    <x v="1"/>
    <n v="47731"/>
    <d v="2015-04-17T00:00:00"/>
    <x v="137"/>
    <x v="1"/>
    <n v="57"/>
  </r>
  <r>
    <n v="139"/>
    <s v="Gabrielle Maddox"/>
    <n v="25"/>
    <s v="F"/>
    <x v="2"/>
    <n v="69901"/>
    <d v="2023-05-18T00:00:00"/>
    <x v="138"/>
    <x v="3"/>
    <n v="46"/>
  </r>
  <r>
    <n v="140"/>
    <s v="Jack Wilson"/>
    <n v="48"/>
    <s v="F"/>
    <x v="0"/>
    <n v="78937"/>
    <d v="2022-05-10T00:00:00"/>
    <x v="139"/>
    <x v="0"/>
    <n v="60"/>
  </r>
  <r>
    <n v="141"/>
    <s v="Travis Ramirez"/>
    <n v="41"/>
    <s v="M"/>
    <x v="3"/>
    <n v="74925"/>
    <d v="2017-08-24T00:00:00"/>
    <x v="140"/>
    <x v="0"/>
    <n v="32"/>
  </r>
  <r>
    <n v="142"/>
    <s v="Dylan Barnes"/>
    <n v="57"/>
    <s v="F"/>
    <x v="1"/>
    <n v="58486"/>
    <d v="2024-06-10T00:00:00"/>
    <x v="141"/>
    <x v="0"/>
    <n v="60"/>
  </r>
  <r>
    <n v="143"/>
    <s v="Adam Lozano"/>
    <n v="42"/>
    <s v="M"/>
    <x v="2"/>
    <n v="64296"/>
    <d v="2020-03-25T00:00:00"/>
    <x v="142"/>
    <x v="3"/>
    <n v="30"/>
  </r>
  <r>
    <n v="144"/>
    <s v="Brianna Nelson"/>
    <n v="32"/>
    <s v="M"/>
    <x v="0"/>
    <n v="45459"/>
    <d v="2021-06-16T00:00:00"/>
    <x v="143"/>
    <x v="3"/>
    <n v="20"/>
  </r>
  <r>
    <n v="145"/>
    <s v="Shelby Gonzales"/>
    <n v="27"/>
    <s v="M"/>
    <x v="0"/>
    <n v="48643"/>
    <d v="2020-04-22T00:00:00"/>
    <x v="144"/>
    <x v="3"/>
    <n v="42"/>
  </r>
  <r>
    <n v="146"/>
    <s v="Brenda Roberts"/>
    <n v="47"/>
    <s v="F"/>
    <x v="0"/>
    <n v="30655"/>
    <d v="2020-03-21T00:00:00"/>
    <x v="145"/>
    <x v="2"/>
    <n v="20"/>
  </r>
  <r>
    <n v="147"/>
    <s v="Steven Riggs"/>
    <n v="33"/>
    <s v="F"/>
    <x v="4"/>
    <n v="40055"/>
    <d v="2022-07-24T00:00:00"/>
    <x v="146"/>
    <x v="2"/>
    <n v="53"/>
  </r>
  <r>
    <n v="148"/>
    <s v="Melinda Meyers"/>
    <n v="32"/>
    <s v="M"/>
    <x v="0"/>
    <n v="61996"/>
    <d v="2014-08-31T00:00:00"/>
    <x v="147"/>
    <x v="1"/>
    <n v="38"/>
  </r>
  <r>
    <n v="149"/>
    <s v="Matthew Gibson"/>
    <n v="35"/>
    <s v="M"/>
    <x v="0"/>
    <n v="74165"/>
    <d v="2017-05-07T00:00:00"/>
    <x v="148"/>
    <x v="3"/>
    <n v="57"/>
  </r>
  <r>
    <n v="150"/>
    <s v="Cody Hickman"/>
    <n v="44"/>
    <s v="F"/>
    <x v="3"/>
    <n v="70831"/>
    <d v="2020-09-03T00:00:00"/>
    <x v="149"/>
    <x v="2"/>
    <n v="52"/>
  </r>
  <r>
    <n v="151"/>
    <s v="Michelle Smith"/>
    <n v="39"/>
    <s v="F"/>
    <x v="4"/>
    <n v="64877"/>
    <d v="2023-08-21T00:00:00"/>
    <x v="150"/>
    <x v="0"/>
    <n v="22"/>
  </r>
  <r>
    <n v="152"/>
    <s v="Kelly Williams"/>
    <n v="57"/>
    <s v="F"/>
    <x v="3"/>
    <n v="68905"/>
    <d v="2019-02-18T00:00:00"/>
    <x v="151"/>
    <x v="1"/>
    <n v="57"/>
  </r>
  <r>
    <n v="153"/>
    <s v="Benjamin Kirby"/>
    <n v="58"/>
    <s v="F"/>
    <x v="1"/>
    <n v="61268"/>
    <d v="2019-07-27T00:00:00"/>
    <x v="152"/>
    <x v="2"/>
    <n v="47"/>
  </r>
  <r>
    <n v="154"/>
    <s v="Erika Bradley"/>
    <n v="51"/>
    <s v="M"/>
    <x v="1"/>
    <n v="45143"/>
    <d v="2014-07-23T00:00:00"/>
    <x v="153"/>
    <x v="3"/>
    <n v="30"/>
  </r>
  <r>
    <n v="155"/>
    <s v="Nicholas Gamble"/>
    <n v="47"/>
    <s v="M"/>
    <x v="4"/>
    <n v="64181"/>
    <d v="2022-09-30T00:00:00"/>
    <x v="154"/>
    <x v="0"/>
    <n v="22"/>
  </r>
  <r>
    <n v="156"/>
    <s v="David Duffy"/>
    <n v="55"/>
    <s v="F"/>
    <x v="0"/>
    <n v="58898"/>
    <d v="2015-03-22T00:00:00"/>
    <x v="155"/>
    <x v="0"/>
    <n v="42"/>
  </r>
  <r>
    <n v="157"/>
    <s v="Jacqueline Reed"/>
    <n v="31"/>
    <s v="M"/>
    <x v="2"/>
    <n v="67654"/>
    <d v="2015-04-19T00:00:00"/>
    <x v="156"/>
    <x v="2"/>
    <n v="49"/>
  </r>
  <r>
    <n v="158"/>
    <s v="Becky Williams"/>
    <n v="45"/>
    <s v="F"/>
    <x v="4"/>
    <n v="60860"/>
    <d v="2014-12-13T00:00:00"/>
    <x v="157"/>
    <x v="2"/>
    <n v="59"/>
  </r>
  <r>
    <n v="159"/>
    <s v="Jennifer Myers"/>
    <n v="48"/>
    <s v="F"/>
    <x v="3"/>
    <n v="61305"/>
    <d v="2022-04-28T00:00:00"/>
    <x v="158"/>
    <x v="3"/>
    <n v="60"/>
  </r>
  <r>
    <n v="160"/>
    <s v="Ashley Wilson"/>
    <n v="44"/>
    <s v="M"/>
    <x v="3"/>
    <n v="65012"/>
    <d v="2017-04-17T00:00:00"/>
    <x v="159"/>
    <x v="2"/>
    <n v="50"/>
  </r>
  <r>
    <n v="161"/>
    <s v="Michael West"/>
    <n v="21"/>
    <s v="F"/>
    <x v="1"/>
    <n v="77402"/>
    <d v="2022-07-11T00:00:00"/>
    <x v="160"/>
    <x v="1"/>
    <n v="45"/>
  </r>
  <r>
    <n v="162"/>
    <s v="Ryan Boyle"/>
    <n v="38"/>
    <s v="F"/>
    <x v="4"/>
    <n v="48827"/>
    <d v="2020-07-31T00:00:00"/>
    <x v="161"/>
    <x v="0"/>
    <n v="48"/>
  </r>
  <r>
    <n v="163"/>
    <s v="Laura White"/>
    <n v="59"/>
    <s v="F"/>
    <x v="4"/>
    <n v="39475"/>
    <d v="2020-05-07T00:00:00"/>
    <x v="162"/>
    <x v="2"/>
    <n v="56"/>
  </r>
  <r>
    <n v="164"/>
    <s v="Megan Richardson"/>
    <n v="53"/>
    <s v="M"/>
    <x v="0"/>
    <n v="33511"/>
    <d v="2023-06-21T00:00:00"/>
    <x v="163"/>
    <x v="1"/>
    <n v="20"/>
  </r>
  <r>
    <n v="165"/>
    <s v="Johnny Bishop"/>
    <n v="40"/>
    <s v="M"/>
    <x v="2"/>
    <n v="53198"/>
    <d v="2018-05-14T00:00:00"/>
    <x v="164"/>
    <x v="3"/>
    <n v="31"/>
  </r>
  <r>
    <n v="166"/>
    <s v="James Riddle"/>
    <n v="38"/>
    <s v="M"/>
    <x v="3"/>
    <n v="78013"/>
    <d v="2024-07-10T00:00:00"/>
    <x v="165"/>
    <x v="1"/>
    <n v="38"/>
  </r>
  <r>
    <n v="167"/>
    <s v="Kristina Tyler"/>
    <n v="42"/>
    <s v="M"/>
    <x v="0"/>
    <n v="58229"/>
    <d v="2019-09-07T00:00:00"/>
    <x v="166"/>
    <x v="3"/>
    <n v="39"/>
  </r>
  <r>
    <n v="168"/>
    <s v="Diana Cortez"/>
    <n v="35"/>
    <s v="M"/>
    <x v="2"/>
    <n v="43487"/>
    <d v="2016-01-23T00:00:00"/>
    <x v="167"/>
    <x v="2"/>
    <n v="36"/>
  </r>
  <r>
    <n v="169"/>
    <s v="Breanna Perez"/>
    <n v="50"/>
    <s v="M"/>
    <x v="2"/>
    <n v="66075"/>
    <d v="2017-05-17T00:00:00"/>
    <x v="168"/>
    <x v="0"/>
    <n v="42"/>
  </r>
  <r>
    <n v="170"/>
    <s v="Manuel Braun"/>
    <n v="40"/>
    <s v="M"/>
    <x v="3"/>
    <n v="75366"/>
    <d v="2016-09-10T00:00:00"/>
    <x v="169"/>
    <x v="1"/>
    <n v="35"/>
  </r>
  <r>
    <n v="171"/>
    <s v="Timothy Wilkinson"/>
    <n v="41"/>
    <s v="F"/>
    <x v="3"/>
    <n v="39006"/>
    <d v="2019-07-15T00:00:00"/>
    <x v="170"/>
    <x v="2"/>
    <n v="40"/>
  </r>
  <r>
    <n v="172"/>
    <s v="Matthew Miller"/>
    <n v="40"/>
    <s v="F"/>
    <x v="4"/>
    <n v="51182"/>
    <d v="2023-09-18T00:00:00"/>
    <x v="171"/>
    <x v="0"/>
    <n v="27"/>
  </r>
  <r>
    <n v="173"/>
    <s v="Eric Parker"/>
    <n v="43"/>
    <s v="M"/>
    <x v="0"/>
    <n v="67044"/>
    <d v="2015-10-14T00:00:00"/>
    <x v="172"/>
    <x v="2"/>
    <n v="40"/>
  </r>
  <r>
    <n v="174"/>
    <s v="Mary Austin"/>
    <n v="57"/>
    <s v="F"/>
    <x v="4"/>
    <n v="64841"/>
    <d v="2021-07-06T00:00:00"/>
    <x v="173"/>
    <x v="2"/>
    <n v="34"/>
  </r>
  <r>
    <n v="175"/>
    <s v="Mark Glass"/>
    <n v="20"/>
    <s v="F"/>
    <x v="1"/>
    <n v="72477"/>
    <d v="2021-07-07T00:00:00"/>
    <x v="174"/>
    <x v="1"/>
    <n v="58"/>
  </r>
  <r>
    <n v="176"/>
    <s v="Anthony Castillo"/>
    <n v="51"/>
    <s v="F"/>
    <x v="1"/>
    <n v="35473"/>
    <d v="2023-05-06T00:00:00"/>
    <x v="175"/>
    <x v="2"/>
    <n v="25"/>
  </r>
  <r>
    <n v="177"/>
    <s v="Larry Fuller PhD"/>
    <n v="43"/>
    <s v="F"/>
    <x v="3"/>
    <n v="35951"/>
    <d v="2016-03-08T00:00:00"/>
    <x v="176"/>
    <x v="3"/>
    <n v="52"/>
  </r>
  <r>
    <n v="178"/>
    <s v="William Larsen"/>
    <n v="22"/>
    <s v="F"/>
    <x v="4"/>
    <n v="44599"/>
    <d v="2020-04-24T00:00:00"/>
    <x v="177"/>
    <x v="2"/>
    <n v="25"/>
  </r>
  <r>
    <n v="179"/>
    <s v="Curtis Thompson"/>
    <n v="56"/>
    <s v="M"/>
    <x v="1"/>
    <n v="34957"/>
    <d v="2020-07-24T00:00:00"/>
    <x v="178"/>
    <x v="3"/>
    <n v="54"/>
  </r>
  <r>
    <n v="180"/>
    <s v="Keith Williams"/>
    <n v="25"/>
    <s v="M"/>
    <x v="2"/>
    <n v="42559"/>
    <d v="2020-09-16T00:00:00"/>
    <x v="179"/>
    <x v="3"/>
    <n v="45"/>
  </r>
  <r>
    <n v="181"/>
    <s v="Catherine Patton"/>
    <n v="34"/>
    <s v="F"/>
    <x v="0"/>
    <n v="56023"/>
    <d v="2017-06-27T00:00:00"/>
    <x v="180"/>
    <x v="1"/>
    <n v="46"/>
  </r>
  <r>
    <n v="182"/>
    <s v="David Bird"/>
    <n v="58"/>
    <s v="M"/>
    <x v="0"/>
    <n v="44123"/>
    <d v="2018-05-27T00:00:00"/>
    <x v="181"/>
    <x v="0"/>
    <n v="27"/>
  </r>
  <r>
    <n v="183"/>
    <s v="Lydia Jones"/>
    <n v="41"/>
    <s v="M"/>
    <x v="0"/>
    <n v="31425"/>
    <d v="2020-12-24T00:00:00"/>
    <x v="182"/>
    <x v="1"/>
    <n v="20"/>
  </r>
  <r>
    <n v="184"/>
    <s v="Thomas Yates"/>
    <n v="49"/>
    <s v="F"/>
    <x v="2"/>
    <n v="77111"/>
    <d v="2021-02-14T00:00:00"/>
    <x v="183"/>
    <x v="0"/>
    <n v="22"/>
  </r>
  <r>
    <n v="185"/>
    <s v="Kimberly Stewart"/>
    <n v="50"/>
    <s v="F"/>
    <x v="0"/>
    <n v="49236"/>
    <d v="2018-12-12T00:00:00"/>
    <x v="184"/>
    <x v="0"/>
    <n v="50"/>
  </r>
  <r>
    <n v="186"/>
    <s v="Mr. Jeffery Tyler"/>
    <n v="37"/>
    <s v="F"/>
    <x v="3"/>
    <n v="73975"/>
    <d v="2015-12-07T00:00:00"/>
    <x v="185"/>
    <x v="1"/>
    <n v="39"/>
  </r>
  <r>
    <n v="187"/>
    <s v="Michael Soto"/>
    <n v="42"/>
    <s v="M"/>
    <x v="2"/>
    <n v="56023"/>
    <d v="2018-04-27T00:00:00"/>
    <x v="186"/>
    <x v="2"/>
    <n v="48"/>
  </r>
  <r>
    <n v="188"/>
    <s v="Daniel Allen"/>
    <n v="45"/>
    <s v="M"/>
    <x v="2"/>
    <n v="41548"/>
    <d v="2020-10-11T00:00:00"/>
    <x v="187"/>
    <x v="0"/>
    <n v="26"/>
  </r>
  <r>
    <n v="189"/>
    <s v="Jonathon Cline"/>
    <n v="52"/>
    <s v="F"/>
    <x v="2"/>
    <n v="78838"/>
    <d v="2017-12-02T00:00:00"/>
    <x v="188"/>
    <x v="1"/>
    <n v="28"/>
  </r>
  <r>
    <n v="190"/>
    <s v="Justin Hale"/>
    <n v="48"/>
    <s v="F"/>
    <x v="4"/>
    <n v="37488"/>
    <d v="2018-04-09T00:00:00"/>
    <x v="189"/>
    <x v="2"/>
    <n v="47"/>
  </r>
  <r>
    <n v="191"/>
    <s v="Keith Lewis"/>
    <n v="25"/>
    <s v="M"/>
    <x v="3"/>
    <n v="37793"/>
    <d v="2023-12-26T00:00:00"/>
    <x v="190"/>
    <x v="3"/>
    <n v="24"/>
  </r>
  <r>
    <n v="192"/>
    <s v="Miss Linda Murray"/>
    <n v="49"/>
    <s v="F"/>
    <x v="0"/>
    <n v="57691"/>
    <d v="2020-03-24T00:00:00"/>
    <x v="191"/>
    <x v="0"/>
    <n v="43"/>
  </r>
  <r>
    <n v="193"/>
    <s v="Cynthia Thompson"/>
    <n v="24"/>
    <s v="F"/>
    <x v="0"/>
    <n v="44070"/>
    <d v="2022-04-01T00:00:00"/>
    <x v="192"/>
    <x v="1"/>
    <n v="36"/>
  </r>
  <r>
    <n v="194"/>
    <s v="Sherri Perez"/>
    <n v="28"/>
    <s v="M"/>
    <x v="2"/>
    <n v="70986"/>
    <d v="2018-12-27T00:00:00"/>
    <x v="193"/>
    <x v="1"/>
    <n v="31"/>
  </r>
  <r>
    <n v="195"/>
    <s v="Dr. Anthony Lucero"/>
    <n v="53"/>
    <s v="F"/>
    <x v="3"/>
    <n v="36513"/>
    <d v="2020-01-05T00:00:00"/>
    <x v="194"/>
    <x v="2"/>
    <n v="36"/>
  </r>
  <r>
    <n v="196"/>
    <s v="Kathy Mills"/>
    <n v="55"/>
    <s v="M"/>
    <x v="4"/>
    <n v="35073"/>
    <d v="2014-07-26T00:00:00"/>
    <x v="195"/>
    <x v="3"/>
    <n v="42"/>
  </r>
  <r>
    <n v="197"/>
    <s v="Michael Mooney"/>
    <n v="41"/>
    <s v="M"/>
    <x v="1"/>
    <n v="62437"/>
    <d v="2021-01-01T00:00:00"/>
    <x v="196"/>
    <x v="2"/>
    <n v="36"/>
  </r>
  <r>
    <n v="198"/>
    <s v="Erica Branch"/>
    <n v="44"/>
    <s v="M"/>
    <x v="2"/>
    <n v="33873"/>
    <d v="2016-03-02T00:00:00"/>
    <x v="197"/>
    <x v="3"/>
    <n v="50"/>
  </r>
  <r>
    <n v="199"/>
    <s v="Heather Cook"/>
    <n v="39"/>
    <s v="M"/>
    <x v="0"/>
    <n v="72959"/>
    <d v="2017-11-04T00:00:00"/>
    <x v="198"/>
    <x v="3"/>
    <n v="25"/>
  </r>
  <r>
    <n v="200"/>
    <s v="Christopher Ochoa"/>
    <n v="59"/>
    <s v="M"/>
    <x v="3"/>
    <n v="66546"/>
    <d v="2021-12-07T00:00:00"/>
    <x v="199"/>
    <x v="1"/>
    <n v="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3631DF-1ACC-4798-B19F-2F62B0E26D5C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F10" firstHeaderRow="1" firstDataRow="2" firstDataCol="1"/>
  <pivotFields count="10">
    <pivotField showAll="0"/>
    <pivotField showAll="0"/>
    <pivotField showAll="0"/>
    <pivotField showAll="0"/>
    <pivotField axis="axisRow" showAll="0">
      <items count="6">
        <item x="3"/>
        <item x="2"/>
        <item x="0"/>
        <item x="4"/>
        <item x="1"/>
        <item t="default"/>
      </items>
    </pivotField>
    <pivotField showAll="0"/>
    <pivotField numFmtId="164" showAll="0"/>
    <pivotField dataField="1" showAll="0">
      <items count="201">
        <item x="193"/>
        <item x="171"/>
        <item x="150"/>
        <item x="60"/>
        <item x="116"/>
        <item x="30"/>
        <item x="174"/>
        <item x="45"/>
        <item x="132"/>
        <item x="89"/>
        <item x="42"/>
        <item x="26"/>
        <item x="32"/>
        <item x="145"/>
        <item x="43"/>
        <item x="34"/>
        <item x="5"/>
        <item x="125"/>
        <item x="56"/>
        <item x="139"/>
        <item x="130"/>
        <item x="110"/>
        <item x="87"/>
        <item x="177"/>
        <item x="186"/>
        <item x="61"/>
        <item x="0"/>
        <item x="113"/>
        <item x="159"/>
        <item x="100"/>
        <item x="183"/>
        <item x="95"/>
        <item x="168"/>
        <item x="142"/>
        <item x="143"/>
        <item x="64"/>
        <item x="160"/>
        <item x="188"/>
        <item x="117"/>
        <item x="13"/>
        <item x="79"/>
        <item x="38"/>
        <item x="109"/>
        <item x="195"/>
        <item x="182"/>
        <item x="66"/>
        <item x="149"/>
        <item x="85"/>
        <item x="184"/>
        <item x="47"/>
        <item x="137"/>
        <item x="77"/>
        <item x="7"/>
        <item x="67"/>
        <item x="58"/>
        <item x="21"/>
        <item x="50"/>
        <item x="127"/>
        <item x="54"/>
        <item x="190"/>
        <item x="176"/>
        <item x="49"/>
        <item x="198"/>
        <item x="153"/>
        <item x="122"/>
        <item x="164"/>
        <item x="120"/>
        <item x="180"/>
        <item x="105"/>
        <item x="9"/>
        <item x="53"/>
        <item x="118"/>
        <item x="115"/>
        <item x="83"/>
        <item x="107"/>
        <item x="51"/>
        <item x="165"/>
        <item x="28"/>
        <item x="3"/>
        <item x="44"/>
        <item x="29"/>
        <item x="196"/>
        <item x="179"/>
        <item x="97"/>
        <item x="63"/>
        <item x="31"/>
        <item x="39"/>
        <item x="152"/>
        <item x="94"/>
        <item x="74"/>
        <item x="194"/>
        <item x="41"/>
        <item x="27"/>
        <item x="8"/>
        <item x="12"/>
        <item x="101"/>
        <item x="175"/>
        <item x="16"/>
        <item x="84"/>
        <item x="161"/>
        <item x="140"/>
        <item x="76"/>
        <item x="91"/>
        <item x="17"/>
        <item x="192"/>
        <item x="158"/>
        <item x="33"/>
        <item x="59"/>
        <item x="11"/>
        <item x="148"/>
        <item x="199"/>
        <item x="136"/>
        <item x="80"/>
        <item x="185"/>
        <item x="103"/>
        <item x="112"/>
        <item x="70"/>
        <item x="62"/>
        <item x="147"/>
        <item x="88"/>
        <item x="108"/>
        <item x="1"/>
        <item x="68"/>
        <item x="111"/>
        <item x="22"/>
        <item x="73"/>
        <item x="191"/>
        <item x="55"/>
        <item x="72"/>
        <item x="52"/>
        <item x="189"/>
        <item x="71"/>
        <item x="133"/>
        <item x="121"/>
        <item x="40"/>
        <item x="126"/>
        <item x="69"/>
        <item x="4"/>
        <item x="35"/>
        <item x="167"/>
        <item x="104"/>
        <item x="57"/>
        <item x="37"/>
        <item x="90"/>
        <item x="82"/>
        <item x="197"/>
        <item x="106"/>
        <item x="65"/>
        <item x="151"/>
        <item x="162"/>
        <item x="178"/>
        <item x="135"/>
        <item x="23"/>
        <item x="78"/>
        <item x="18"/>
        <item x="128"/>
        <item x="19"/>
        <item x="146"/>
        <item x="20"/>
        <item x="154"/>
        <item x="134"/>
        <item x="141"/>
        <item x="129"/>
        <item x="81"/>
        <item x="173"/>
        <item x="102"/>
        <item x="166"/>
        <item x="169"/>
        <item x="98"/>
        <item x="15"/>
        <item x="114"/>
        <item x="46"/>
        <item x="96"/>
        <item x="123"/>
        <item x="172"/>
        <item x="14"/>
        <item x="131"/>
        <item x="187"/>
        <item x="144"/>
        <item x="157"/>
        <item x="75"/>
        <item x="138"/>
        <item x="99"/>
        <item x="124"/>
        <item x="48"/>
        <item x="24"/>
        <item x="155"/>
        <item x="93"/>
        <item x="2"/>
        <item x="86"/>
        <item x="36"/>
        <item x="156"/>
        <item x="119"/>
        <item x="170"/>
        <item x="92"/>
        <item x="181"/>
        <item x="6"/>
        <item x="25"/>
        <item x="163"/>
        <item x="10"/>
        <item t="default"/>
      </items>
    </pivotField>
    <pivotField axis="axisCol" showAll="0">
      <items count="5">
        <item x="3"/>
        <item x="0"/>
        <item x="2"/>
        <item x="1"/>
        <item t="default"/>
      </items>
    </pivotField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Sales" fld="7" subtotal="average" baseField="8" baseItem="2"/>
  </dataFields>
  <chartFormats count="4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5FB9E0-D895-4808-B74B-BFAD1CFA8F9E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9" firstHeaderRow="1" firstDataRow="1" firstDataCol="1"/>
  <pivotFields count="10">
    <pivotField showAll="0"/>
    <pivotField showAll="0"/>
    <pivotField showAll="0"/>
    <pivotField showAll="0"/>
    <pivotField axis="axisRow" showAll="0">
      <items count="6">
        <item x="3"/>
        <item x="2"/>
        <item x="0"/>
        <item x="4"/>
        <item x="1"/>
        <item t="default"/>
      </items>
    </pivotField>
    <pivotField showAll="0"/>
    <pivotField numFmtId="164" showAll="0"/>
    <pivotField dataField="1"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1"/>
  <sheetViews>
    <sheetView topLeftCell="B211" zoomScale="63" workbookViewId="0">
      <selection activeCell="J225" sqref="J225"/>
    </sheetView>
  </sheetViews>
  <sheetFormatPr defaultRowHeight="14.4" x14ac:dyDescent="0.3"/>
  <cols>
    <col min="2" max="2" width="19.33203125" bestFit="1" customWidth="1"/>
    <col min="4" max="4" width="7.44140625" bestFit="1" customWidth="1"/>
    <col min="5" max="5" width="11.33203125" bestFit="1" customWidth="1"/>
    <col min="7" max="8" width="32.88671875" customWidth="1"/>
    <col min="9" max="9" width="16.21875" customWidth="1"/>
    <col min="10" max="10" width="18.109375" customWidth="1"/>
    <col min="12" max="12" width="10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219</v>
      </c>
      <c r="L1" s="3" t="s">
        <v>220</v>
      </c>
      <c r="M1" s="3" t="s">
        <v>221</v>
      </c>
      <c r="N1" s="3" t="s">
        <v>222</v>
      </c>
      <c r="O1" s="3" t="s">
        <v>223</v>
      </c>
    </row>
    <row r="2" spans="1:15" x14ac:dyDescent="0.3">
      <c r="A2">
        <v>1</v>
      </c>
      <c r="B2" t="s">
        <v>10</v>
      </c>
      <c r="C2">
        <v>35</v>
      </c>
      <c r="D2" t="s">
        <v>11</v>
      </c>
      <c r="E2" t="s">
        <v>12</v>
      </c>
      <c r="F2">
        <v>70986</v>
      </c>
      <c r="G2" s="2">
        <v>44354</v>
      </c>
      <c r="H2">
        <v>13394</v>
      </c>
      <c r="I2" t="s">
        <v>13</v>
      </c>
      <c r="J2">
        <v>44</v>
      </c>
      <c r="K2" t="str">
        <f>IF((F2&gt;50000),"Above","Below")</f>
        <v>Above</v>
      </c>
      <c r="L2" t="str" cm="1">
        <f t="array" ref="L2">_xlfn.IFS(J2&gt;=50,"Excellent",AND(J2&lt;=49,J2&gt;=40),"Good",AND(J2&lt;=39,J2&gt;=30),"Average",J2&lt;30,"Poor")</f>
        <v>Good</v>
      </c>
      <c r="M2" t="str">
        <f>IF(AND(E2="HR",I2="North",F2&gt;15000),"True","false")</f>
        <v>false</v>
      </c>
      <c r="N2" t="str">
        <f>IF(OR(E2="IT",F2&gt;60000),"True","false")</f>
        <v>True</v>
      </c>
      <c r="O2" t="str">
        <f>IF(NOT(E2&lt;&gt;"Marketing"),"True","false")</f>
        <v>false</v>
      </c>
    </row>
    <row r="3" spans="1:15" x14ac:dyDescent="0.3">
      <c r="A3">
        <v>2</v>
      </c>
      <c r="B3" t="s">
        <v>14</v>
      </c>
      <c r="C3">
        <v>40</v>
      </c>
      <c r="D3" t="s">
        <v>15</v>
      </c>
      <c r="E3" t="s">
        <v>7</v>
      </c>
      <c r="F3">
        <v>63849</v>
      </c>
      <c r="G3" s="2">
        <v>44566</v>
      </c>
      <c r="H3">
        <v>28070</v>
      </c>
      <c r="I3" t="s">
        <v>13</v>
      </c>
      <c r="J3">
        <v>40</v>
      </c>
      <c r="K3" t="str">
        <f t="shared" ref="K3:K66" si="0">IF((F3&gt;50000),"Above","Below")</f>
        <v>Above</v>
      </c>
      <c r="L3" t="str" cm="1">
        <f t="array" ref="L3">_xlfn.IFS(J3&gt;=50,"Excellent",AND(J3&lt;=49,J3&gt;=40),"Good",AND(J3&lt;=39,J3&gt;=30),"Average",J3&lt;30,"Poor")</f>
        <v>Good</v>
      </c>
      <c r="M3" t="str">
        <f t="shared" ref="M3:M66" si="1">IF(AND(E3="HR",I3="North",F3&gt;15000),"True","false")</f>
        <v>false</v>
      </c>
      <c r="N3" t="str">
        <f t="shared" ref="N3:N66" si="2">IF(OR(E3="IT",F3&gt;60000),"True","false")</f>
        <v>True</v>
      </c>
      <c r="O3" t="str">
        <f t="shared" ref="O3:O66" si="3">IF(NOT(E3&lt;&gt;"Marketing"),"True","false")</f>
        <v>false</v>
      </c>
    </row>
    <row r="4" spans="1:15" x14ac:dyDescent="0.3">
      <c r="A4">
        <v>3</v>
      </c>
      <c r="B4" t="s">
        <v>16</v>
      </c>
      <c r="C4">
        <v>55</v>
      </c>
      <c r="D4" t="s">
        <v>15</v>
      </c>
      <c r="E4" t="s">
        <v>17</v>
      </c>
      <c r="F4">
        <v>52537</v>
      </c>
      <c r="G4" s="2">
        <v>44418</v>
      </c>
      <c r="H4">
        <v>38327</v>
      </c>
      <c r="I4" t="s">
        <v>18</v>
      </c>
      <c r="J4">
        <v>52</v>
      </c>
      <c r="K4" t="str">
        <f t="shared" si="0"/>
        <v>Above</v>
      </c>
      <c r="L4" t="str" cm="1">
        <f t="array" ref="L4">_xlfn.IFS(J4&gt;=50,"Excellent",AND(J4&lt;=49,J4&gt;=40),"Good",AND(J4&lt;=39,J4&gt;=30),"Average",J4&lt;30,"Poor")</f>
        <v>Excellent</v>
      </c>
      <c r="M4" t="str">
        <f t="shared" si="1"/>
        <v>false</v>
      </c>
      <c r="N4" t="str">
        <f t="shared" si="2"/>
        <v>false</v>
      </c>
      <c r="O4" t="str">
        <f t="shared" si="3"/>
        <v>false</v>
      </c>
    </row>
    <row r="5" spans="1:15" x14ac:dyDescent="0.3">
      <c r="A5">
        <v>4</v>
      </c>
      <c r="B5" t="s">
        <v>19</v>
      </c>
      <c r="C5">
        <v>44</v>
      </c>
      <c r="D5" t="s">
        <v>11</v>
      </c>
      <c r="E5" t="s">
        <v>20</v>
      </c>
      <c r="F5">
        <v>77358</v>
      </c>
      <c r="G5" s="2">
        <v>43385</v>
      </c>
      <c r="H5">
        <v>20413</v>
      </c>
      <c r="I5" t="s">
        <v>21</v>
      </c>
      <c r="J5">
        <v>38</v>
      </c>
      <c r="K5" t="str">
        <f t="shared" si="0"/>
        <v>Above</v>
      </c>
      <c r="L5" t="str" cm="1">
        <f t="array" ref="L5">_xlfn.IFS(J5&gt;=50,"Excellent",AND(J5&lt;=49,J5&gt;=40),"Good",AND(J5&lt;=39,J5&gt;=30),"Average",J5&lt;30,"Poor")</f>
        <v>Average</v>
      </c>
      <c r="M5" t="str">
        <f t="shared" si="1"/>
        <v>false</v>
      </c>
      <c r="N5" t="str">
        <f t="shared" si="2"/>
        <v>True</v>
      </c>
      <c r="O5" t="str">
        <f t="shared" si="3"/>
        <v>false</v>
      </c>
    </row>
    <row r="6" spans="1:15" x14ac:dyDescent="0.3">
      <c r="A6">
        <v>5</v>
      </c>
      <c r="B6" t="s">
        <v>22</v>
      </c>
      <c r="C6">
        <v>37</v>
      </c>
      <c r="D6" t="s">
        <v>15</v>
      </c>
      <c r="E6" t="s">
        <v>17</v>
      </c>
      <c r="F6">
        <v>70572</v>
      </c>
      <c r="G6" s="2">
        <v>43945</v>
      </c>
      <c r="H6">
        <v>31025</v>
      </c>
      <c r="I6" t="s">
        <v>23</v>
      </c>
      <c r="J6">
        <v>33</v>
      </c>
      <c r="K6" t="str">
        <f t="shared" si="0"/>
        <v>Above</v>
      </c>
      <c r="L6" t="str" cm="1">
        <f t="array" ref="L6">_xlfn.IFS(J6&gt;=50,"Excellent",AND(J6&lt;=49,J6&gt;=40),"Good",AND(J6&lt;=39,J6&gt;=30),"Average",J6&lt;30,"Poor")</f>
        <v>Average</v>
      </c>
      <c r="M6" t="str">
        <f t="shared" si="1"/>
        <v>false</v>
      </c>
      <c r="N6" t="str">
        <f t="shared" si="2"/>
        <v>True</v>
      </c>
      <c r="O6" t="str">
        <f t="shared" si="3"/>
        <v>false</v>
      </c>
    </row>
    <row r="7" spans="1:15" x14ac:dyDescent="0.3">
      <c r="A7">
        <v>6</v>
      </c>
      <c r="B7" t="s">
        <v>24</v>
      </c>
      <c r="C7">
        <v>44</v>
      </c>
      <c r="D7" t="s">
        <v>15</v>
      </c>
      <c r="E7" t="s">
        <v>7</v>
      </c>
      <c r="F7">
        <v>67081</v>
      </c>
      <c r="G7" s="2">
        <v>42465</v>
      </c>
      <c r="H7">
        <v>12096</v>
      </c>
      <c r="I7" t="s">
        <v>13</v>
      </c>
      <c r="J7">
        <v>28</v>
      </c>
      <c r="K7" t="str">
        <f t="shared" si="0"/>
        <v>Above</v>
      </c>
      <c r="L7" t="str" cm="1">
        <f t="array" ref="L7">_xlfn.IFS(J7&gt;=50,"Excellent",AND(J7&lt;=49,J7&gt;=40),"Good",AND(J7&lt;=39,J7&gt;=30),"Average",J7&lt;30,"Poor")</f>
        <v>Poor</v>
      </c>
      <c r="M7" t="str">
        <f t="shared" si="1"/>
        <v>false</v>
      </c>
      <c r="N7" t="str">
        <f t="shared" si="2"/>
        <v>True</v>
      </c>
      <c r="O7" t="str">
        <f t="shared" si="3"/>
        <v>false</v>
      </c>
    </row>
    <row r="8" spans="1:15" x14ac:dyDescent="0.3">
      <c r="A8">
        <v>7</v>
      </c>
      <c r="B8" t="s">
        <v>25</v>
      </c>
      <c r="C8">
        <v>26</v>
      </c>
      <c r="D8" t="s">
        <v>11</v>
      </c>
      <c r="E8" t="s">
        <v>20</v>
      </c>
      <c r="F8">
        <v>53813</v>
      </c>
      <c r="G8" s="2">
        <v>44694</v>
      </c>
      <c r="H8">
        <v>39507</v>
      </c>
      <c r="I8" t="s">
        <v>13</v>
      </c>
      <c r="J8">
        <v>25</v>
      </c>
      <c r="K8" t="str">
        <f t="shared" si="0"/>
        <v>Above</v>
      </c>
      <c r="L8" t="str" cm="1">
        <f t="array" ref="L8">_xlfn.IFS(J8&gt;=50,"Excellent",AND(J8&lt;=49,J8&gt;=40),"Good",AND(J8&lt;=39,J8&gt;=30),"Average",J8&lt;30,"Poor")</f>
        <v>Poor</v>
      </c>
      <c r="M8" t="str">
        <f t="shared" si="1"/>
        <v>false</v>
      </c>
      <c r="N8" t="str">
        <f t="shared" si="2"/>
        <v>false</v>
      </c>
      <c r="O8" t="str">
        <f t="shared" si="3"/>
        <v>false</v>
      </c>
    </row>
    <row r="9" spans="1:15" x14ac:dyDescent="0.3">
      <c r="A9">
        <v>8</v>
      </c>
      <c r="B9" t="s">
        <v>26</v>
      </c>
      <c r="C9">
        <v>30</v>
      </c>
      <c r="D9" t="s">
        <v>15</v>
      </c>
      <c r="E9" t="s">
        <v>17</v>
      </c>
      <c r="F9">
        <v>54706</v>
      </c>
      <c r="G9" s="2">
        <v>44216</v>
      </c>
      <c r="H9">
        <v>16865</v>
      </c>
      <c r="I9" t="s">
        <v>13</v>
      </c>
      <c r="J9">
        <v>59</v>
      </c>
      <c r="K9" t="str">
        <f t="shared" si="0"/>
        <v>Above</v>
      </c>
      <c r="L9" t="str" cm="1">
        <f t="array" ref="L9">_xlfn.IFS(J9&gt;=50,"Excellent",AND(J9&lt;=49,J9&gt;=40),"Good",AND(J9&lt;=39,J9&gt;=30),"Average",J9&lt;30,"Poor")</f>
        <v>Excellent</v>
      </c>
      <c r="M9" t="str">
        <f t="shared" si="1"/>
        <v>True</v>
      </c>
      <c r="N9" t="str">
        <f t="shared" si="2"/>
        <v>false</v>
      </c>
      <c r="O9" t="str">
        <f t="shared" si="3"/>
        <v>false</v>
      </c>
    </row>
    <row r="10" spans="1:15" x14ac:dyDescent="0.3">
      <c r="A10">
        <v>9</v>
      </c>
      <c r="B10" t="s">
        <v>27</v>
      </c>
      <c r="C10">
        <v>20</v>
      </c>
      <c r="D10" t="s">
        <v>15</v>
      </c>
      <c r="E10" t="s">
        <v>12</v>
      </c>
      <c r="F10">
        <v>76304</v>
      </c>
      <c r="G10" s="2">
        <v>42597</v>
      </c>
      <c r="H10">
        <v>22260</v>
      </c>
      <c r="I10" t="s">
        <v>13</v>
      </c>
      <c r="J10">
        <v>38</v>
      </c>
      <c r="K10" t="str">
        <f t="shared" si="0"/>
        <v>Above</v>
      </c>
      <c r="L10" t="str" cm="1">
        <f t="array" ref="L10">_xlfn.IFS(J10&gt;=50,"Excellent",AND(J10&lt;=49,J10&gt;=40),"Good",AND(J10&lt;=39,J10&gt;=30),"Average",J10&lt;30,"Poor")</f>
        <v>Average</v>
      </c>
      <c r="M10" t="str">
        <f t="shared" si="1"/>
        <v>false</v>
      </c>
      <c r="N10" t="str">
        <f t="shared" si="2"/>
        <v>True</v>
      </c>
      <c r="O10" t="str">
        <f t="shared" si="3"/>
        <v>false</v>
      </c>
    </row>
    <row r="11" spans="1:15" x14ac:dyDescent="0.3">
      <c r="A11">
        <v>10</v>
      </c>
      <c r="B11" t="s">
        <v>28</v>
      </c>
      <c r="C11">
        <v>56</v>
      </c>
      <c r="D11" t="s">
        <v>11</v>
      </c>
      <c r="E11" t="s">
        <v>29</v>
      </c>
      <c r="F11">
        <v>44181</v>
      </c>
      <c r="G11" s="2">
        <v>44690</v>
      </c>
      <c r="H11">
        <v>19002</v>
      </c>
      <c r="I11" t="s">
        <v>18</v>
      </c>
      <c r="J11">
        <v>38</v>
      </c>
      <c r="K11" t="str">
        <f t="shared" si="0"/>
        <v>Below</v>
      </c>
      <c r="L11" t="str" cm="1">
        <f t="array" ref="L11">_xlfn.IFS(J11&gt;=50,"Excellent",AND(J11&lt;=49,J11&gt;=40),"Good",AND(J11&lt;=39,J11&gt;=30),"Average",J11&lt;30,"Poor")</f>
        <v>Average</v>
      </c>
      <c r="M11" t="str">
        <f t="shared" si="1"/>
        <v>false</v>
      </c>
      <c r="N11" t="str">
        <f t="shared" si="2"/>
        <v>false</v>
      </c>
      <c r="O11" t="str">
        <f t="shared" si="3"/>
        <v>True</v>
      </c>
    </row>
    <row r="12" spans="1:15" x14ac:dyDescent="0.3">
      <c r="A12">
        <v>11</v>
      </c>
      <c r="B12" t="s">
        <v>30</v>
      </c>
      <c r="C12">
        <v>42</v>
      </c>
      <c r="D12" t="s">
        <v>11</v>
      </c>
      <c r="E12" t="s">
        <v>12</v>
      </c>
      <c r="F12">
        <v>47225</v>
      </c>
      <c r="G12" s="2">
        <v>44064</v>
      </c>
      <c r="H12">
        <v>39772</v>
      </c>
      <c r="I12" t="s">
        <v>21</v>
      </c>
      <c r="J12">
        <v>41</v>
      </c>
      <c r="K12" t="str">
        <f t="shared" si="0"/>
        <v>Below</v>
      </c>
      <c r="L12" t="str" cm="1">
        <f t="array" ref="L12">_xlfn.IFS(J12&gt;=50,"Excellent",AND(J12&lt;=49,J12&gt;=40),"Good",AND(J12&lt;=39,J12&gt;=30),"Average",J12&lt;30,"Poor")</f>
        <v>Good</v>
      </c>
      <c r="M12" t="str">
        <f t="shared" si="1"/>
        <v>false</v>
      </c>
      <c r="N12" t="str">
        <f t="shared" si="2"/>
        <v>True</v>
      </c>
      <c r="O12" t="str">
        <f t="shared" si="3"/>
        <v>false</v>
      </c>
    </row>
    <row r="13" spans="1:15" x14ac:dyDescent="0.3">
      <c r="A13">
        <v>12</v>
      </c>
      <c r="B13" t="s">
        <v>31</v>
      </c>
      <c r="C13">
        <v>43</v>
      </c>
      <c r="D13" t="s">
        <v>15</v>
      </c>
      <c r="E13" t="s">
        <v>29</v>
      </c>
      <c r="F13">
        <v>43769</v>
      </c>
      <c r="G13" s="2">
        <v>44800</v>
      </c>
      <c r="H13">
        <v>25897</v>
      </c>
      <c r="I13" t="s">
        <v>21</v>
      </c>
      <c r="J13">
        <v>56</v>
      </c>
      <c r="K13" t="str">
        <f t="shared" si="0"/>
        <v>Below</v>
      </c>
      <c r="L13" t="str" cm="1">
        <f t="array" ref="L13">_xlfn.IFS(J13&gt;=50,"Excellent",AND(J13&lt;=49,J13&gt;=40),"Good",AND(J13&lt;=39,J13&gt;=30),"Average",J13&lt;30,"Poor")</f>
        <v>Excellent</v>
      </c>
      <c r="M13" t="str">
        <f t="shared" si="1"/>
        <v>false</v>
      </c>
      <c r="N13" t="str">
        <f t="shared" si="2"/>
        <v>false</v>
      </c>
      <c r="O13" t="str">
        <f t="shared" si="3"/>
        <v>True</v>
      </c>
    </row>
    <row r="14" spans="1:15" x14ac:dyDescent="0.3">
      <c r="A14">
        <v>13</v>
      </c>
      <c r="B14" t="s">
        <v>32</v>
      </c>
      <c r="C14">
        <v>27</v>
      </c>
      <c r="D14" t="s">
        <v>11</v>
      </c>
      <c r="E14" t="s">
        <v>7</v>
      </c>
      <c r="F14">
        <v>77634</v>
      </c>
      <c r="G14" s="2">
        <v>43650</v>
      </c>
      <c r="H14">
        <v>22359</v>
      </c>
      <c r="I14" t="s">
        <v>13</v>
      </c>
      <c r="J14">
        <v>41</v>
      </c>
      <c r="K14" t="str">
        <f t="shared" si="0"/>
        <v>Above</v>
      </c>
      <c r="L14" t="str" cm="1">
        <f t="array" ref="L14">_xlfn.IFS(J14&gt;=50,"Excellent",AND(J14&lt;=49,J14&gt;=40),"Good",AND(J14&lt;=39,J14&gt;=30),"Average",J14&lt;30,"Poor")</f>
        <v>Good</v>
      </c>
      <c r="M14" t="str">
        <f t="shared" si="1"/>
        <v>false</v>
      </c>
      <c r="N14" t="str">
        <f t="shared" si="2"/>
        <v>True</v>
      </c>
      <c r="O14" t="str">
        <f t="shared" si="3"/>
        <v>false</v>
      </c>
    </row>
    <row r="15" spans="1:15" x14ac:dyDescent="0.3">
      <c r="A15">
        <v>14</v>
      </c>
      <c r="B15" t="s">
        <v>33</v>
      </c>
      <c r="C15">
        <v>55</v>
      </c>
      <c r="D15" t="s">
        <v>11</v>
      </c>
      <c r="E15" t="s">
        <v>7</v>
      </c>
      <c r="F15">
        <v>46025</v>
      </c>
      <c r="G15" s="2">
        <v>42014</v>
      </c>
      <c r="H15">
        <v>14774</v>
      </c>
      <c r="I15" t="s">
        <v>18</v>
      </c>
      <c r="J15">
        <v>44</v>
      </c>
      <c r="K15" t="str">
        <f t="shared" si="0"/>
        <v>Below</v>
      </c>
      <c r="L15" t="str" cm="1">
        <f t="array" ref="L15">_xlfn.IFS(J15&gt;=50,"Excellent",AND(J15&lt;=49,J15&gt;=40),"Good",AND(J15&lt;=39,J15&gt;=30),"Average",J15&lt;30,"Poor")</f>
        <v>Good</v>
      </c>
      <c r="M15" t="str">
        <f t="shared" si="1"/>
        <v>false</v>
      </c>
      <c r="N15" t="str">
        <f t="shared" si="2"/>
        <v>false</v>
      </c>
      <c r="O15" t="str">
        <f t="shared" si="3"/>
        <v>false</v>
      </c>
    </row>
    <row r="16" spans="1:15" x14ac:dyDescent="0.3">
      <c r="A16">
        <v>15</v>
      </c>
      <c r="B16" t="s">
        <v>34</v>
      </c>
      <c r="C16">
        <v>57</v>
      </c>
      <c r="D16" t="s">
        <v>11</v>
      </c>
      <c r="E16" t="s">
        <v>12</v>
      </c>
      <c r="F16">
        <v>72009</v>
      </c>
      <c r="G16" s="2">
        <v>42668</v>
      </c>
      <c r="H16">
        <v>36836</v>
      </c>
      <c r="I16" t="s">
        <v>18</v>
      </c>
      <c r="J16">
        <v>54</v>
      </c>
      <c r="K16" t="str">
        <f t="shared" si="0"/>
        <v>Above</v>
      </c>
      <c r="L16" t="str" cm="1">
        <f t="array" ref="L16">_xlfn.IFS(J16&gt;=50,"Excellent",AND(J16&lt;=49,J16&gt;=40),"Good",AND(J16&lt;=39,J16&gt;=30),"Average",J16&lt;30,"Poor")</f>
        <v>Excellent</v>
      </c>
      <c r="M16" t="str">
        <f t="shared" si="1"/>
        <v>false</v>
      </c>
      <c r="N16" t="str">
        <f t="shared" si="2"/>
        <v>True</v>
      </c>
      <c r="O16" t="str">
        <f t="shared" si="3"/>
        <v>false</v>
      </c>
    </row>
    <row r="17" spans="1:15" x14ac:dyDescent="0.3">
      <c r="A17">
        <v>16</v>
      </c>
      <c r="B17" t="s">
        <v>35</v>
      </c>
      <c r="C17">
        <v>57</v>
      </c>
      <c r="D17" t="s">
        <v>15</v>
      </c>
      <c r="E17" t="s">
        <v>29</v>
      </c>
      <c r="F17">
        <v>62745</v>
      </c>
      <c r="G17" s="2">
        <v>42794</v>
      </c>
      <c r="H17">
        <v>36474</v>
      </c>
      <c r="I17" t="s">
        <v>18</v>
      </c>
      <c r="J17">
        <v>60</v>
      </c>
      <c r="K17" t="str">
        <f t="shared" si="0"/>
        <v>Above</v>
      </c>
      <c r="L17" t="str" cm="1">
        <f t="array" ref="L17">_xlfn.IFS(J17&gt;=50,"Excellent",AND(J17&lt;=49,J17&gt;=40),"Good",AND(J17&lt;=39,J17&gt;=30),"Average",J17&lt;30,"Poor")</f>
        <v>Excellent</v>
      </c>
      <c r="M17" t="str">
        <f t="shared" si="1"/>
        <v>false</v>
      </c>
      <c r="N17" t="str">
        <f t="shared" si="2"/>
        <v>True</v>
      </c>
      <c r="O17" t="str">
        <f t="shared" si="3"/>
        <v>True</v>
      </c>
    </row>
    <row r="18" spans="1:15" x14ac:dyDescent="0.3">
      <c r="A18">
        <v>17</v>
      </c>
      <c r="B18" t="s">
        <v>36</v>
      </c>
      <c r="C18">
        <v>55</v>
      </c>
      <c r="D18" t="s">
        <v>11</v>
      </c>
      <c r="E18" t="s">
        <v>17</v>
      </c>
      <c r="F18">
        <v>39959</v>
      </c>
      <c r="G18" s="2">
        <v>44822</v>
      </c>
      <c r="H18">
        <v>22654</v>
      </c>
      <c r="I18" t="s">
        <v>21</v>
      </c>
      <c r="J18">
        <v>47</v>
      </c>
      <c r="K18" t="str">
        <f t="shared" si="0"/>
        <v>Below</v>
      </c>
      <c r="L18" t="str" cm="1">
        <f t="array" ref="L18">_xlfn.IFS(J18&gt;=50,"Excellent",AND(J18&lt;=49,J18&gt;=40),"Good",AND(J18&lt;=39,J18&gt;=30),"Average",J18&lt;30,"Poor")</f>
        <v>Good</v>
      </c>
      <c r="M18" t="str">
        <f t="shared" si="1"/>
        <v>false</v>
      </c>
      <c r="N18" t="str">
        <f t="shared" si="2"/>
        <v>false</v>
      </c>
      <c r="O18" t="str">
        <f t="shared" si="3"/>
        <v>false</v>
      </c>
    </row>
    <row r="19" spans="1:15" x14ac:dyDescent="0.3">
      <c r="A19">
        <v>18</v>
      </c>
      <c r="B19" t="s">
        <v>37</v>
      </c>
      <c r="C19">
        <v>28</v>
      </c>
      <c r="D19" t="s">
        <v>15</v>
      </c>
      <c r="E19" t="s">
        <v>29</v>
      </c>
      <c r="F19">
        <v>50794</v>
      </c>
      <c r="G19" s="2">
        <v>44479</v>
      </c>
      <c r="H19">
        <v>24487</v>
      </c>
      <c r="I19" t="s">
        <v>23</v>
      </c>
      <c r="J19">
        <v>52</v>
      </c>
      <c r="K19" t="str">
        <f t="shared" si="0"/>
        <v>Above</v>
      </c>
      <c r="L19" t="str" cm="1">
        <f t="array" ref="L19">_xlfn.IFS(J19&gt;=50,"Excellent",AND(J19&lt;=49,J19&gt;=40),"Good",AND(J19&lt;=39,J19&gt;=30),"Average",J19&lt;30,"Poor")</f>
        <v>Excellent</v>
      </c>
      <c r="M19" t="str">
        <f t="shared" si="1"/>
        <v>false</v>
      </c>
      <c r="N19" t="str">
        <f t="shared" si="2"/>
        <v>false</v>
      </c>
      <c r="O19" t="str">
        <f t="shared" si="3"/>
        <v>True</v>
      </c>
    </row>
    <row r="20" spans="1:15" x14ac:dyDescent="0.3">
      <c r="A20">
        <v>19</v>
      </c>
      <c r="B20" t="s">
        <v>38</v>
      </c>
      <c r="C20">
        <v>27</v>
      </c>
      <c r="D20" t="s">
        <v>11</v>
      </c>
      <c r="E20" t="s">
        <v>29</v>
      </c>
      <c r="F20">
        <v>65152</v>
      </c>
      <c r="G20" s="2">
        <v>44336</v>
      </c>
      <c r="H20">
        <v>33987</v>
      </c>
      <c r="I20" t="s">
        <v>21</v>
      </c>
      <c r="J20">
        <v>41</v>
      </c>
      <c r="K20" t="str">
        <f t="shared" si="0"/>
        <v>Above</v>
      </c>
      <c r="L20" t="str" cm="1">
        <f t="array" ref="L20">_xlfn.IFS(J20&gt;=50,"Excellent",AND(J20&lt;=49,J20&gt;=40),"Good",AND(J20&lt;=39,J20&gt;=30),"Average",J20&lt;30,"Poor")</f>
        <v>Good</v>
      </c>
      <c r="M20" t="str">
        <f t="shared" si="1"/>
        <v>false</v>
      </c>
      <c r="N20" t="str">
        <f t="shared" si="2"/>
        <v>True</v>
      </c>
      <c r="O20" t="str">
        <f t="shared" si="3"/>
        <v>True</v>
      </c>
    </row>
    <row r="21" spans="1:15" x14ac:dyDescent="0.3">
      <c r="A21">
        <v>20</v>
      </c>
      <c r="B21" t="s">
        <v>39</v>
      </c>
      <c r="C21">
        <v>54</v>
      </c>
      <c r="D21" t="s">
        <v>11</v>
      </c>
      <c r="E21" t="s">
        <v>20</v>
      </c>
      <c r="F21">
        <v>46252</v>
      </c>
      <c r="G21" s="2">
        <v>44394</v>
      </c>
      <c r="H21">
        <v>34241</v>
      </c>
      <c r="I21" t="s">
        <v>18</v>
      </c>
      <c r="J21">
        <v>44</v>
      </c>
      <c r="K21" t="str">
        <f t="shared" si="0"/>
        <v>Below</v>
      </c>
      <c r="L21" t="str" cm="1">
        <f t="array" ref="L21">_xlfn.IFS(J21&gt;=50,"Excellent",AND(J21&lt;=49,J21&gt;=40),"Good",AND(J21&lt;=39,J21&gt;=30),"Average",J21&lt;30,"Poor")</f>
        <v>Good</v>
      </c>
      <c r="M21" t="str">
        <f t="shared" si="1"/>
        <v>false</v>
      </c>
      <c r="N21" t="str">
        <f t="shared" si="2"/>
        <v>false</v>
      </c>
      <c r="O21" t="str">
        <f t="shared" si="3"/>
        <v>false</v>
      </c>
    </row>
    <row r="22" spans="1:15" x14ac:dyDescent="0.3">
      <c r="A22">
        <v>21</v>
      </c>
      <c r="B22" t="s">
        <v>40</v>
      </c>
      <c r="C22">
        <v>32</v>
      </c>
      <c r="D22" t="s">
        <v>11</v>
      </c>
      <c r="E22" t="s">
        <v>7</v>
      </c>
      <c r="F22">
        <v>31929</v>
      </c>
      <c r="G22" s="2">
        <v>42749</v>
      </c>
      <c r="H22">
        <v>34366</v>
      </c>
      <c r="I22" t="s">
        <v>21</v>
      </c>
      <c r="J22">
        <v>44</v>
      </c>
      <c r="K22" t="str">
        <f t="shared" si="0"/>
        <v>Below</v>
      </c>
      <c r="L22" t="str" cm="1">
        <f t="array" ref="L22">_xlfn.IFS(J22&gt;=50,"Excellent",AND(J22&lt;=49,J22&gt;=40),"Good",AND(J22&lt;=39,J22&gt;=30),"Average",J22&lt;30,"Poor")</f>
        <v>Good</v>
      </c>
      <c r="M22" t="str">
        <f t="shared" si="1"/>
        <v>false</v>
      </c>
      <c r="N22" t="str">
        <f t="shared" si="2"/>
        <v>false</v>
      </c>
      <c r="O22" t="str">
        <f t="shared" si="3"/>
        <v>false</v>
      </c>
    </row>
    <row r="23" spans="1:15" x14ac:dyDescent="0.3">
      <c r="A23">
        <v>22</v>
      </c>
      <c r="B23" t="s">
        <v>41</v>
      </c>
      <c r="C23">
        <v>48</v>
      </c>
      <c r="D23" t="s">
        <v>15</v>
      </c>
      <c r="E23" t="s">
        <v>29</v>
      </c>
      <c r="F23">
        <v>77413</v>
      </c>
      <c r="G23" s="2">
        <v>42937</v>
      </c>
      <c r="H23">
        <v>16964</v>
      </c>
      <c r="I23" t="s">
        <v>18</v>
      </c>
      <c r="J23">
        <v>41</v>
      </c>
      <c r="K23" t="str">
        <f t="shared" si="0"/>
        <v>Above</v>
      </c>
      <c r="L23" t="str" cm="1">
        <f t="array" ref="L23">_xlfn.IFS(J23&gt;=50,"Excellent",AND(J23&lt;=49,J23&gt;=40),"Good",AND(J23&lt;=39,J23&gt;=30),"Average",J23&lt;30,"Poor")</f>
        <v>Good</v>
      </c>
      <c r="M23" t="str">
        <f t="shared" si="1"/>
        <v>false</v>
      </c>
      <c r="N23" t="str">
        <f t="shared" si="2"/>
        <v>True</v>
      </c>
      <c r="O23" t="str">
        <f t="shared" si="3"/>
        <v>True</v>
      </c>
    </row>
    <row r="24" spans="1:15" x14ac:dyDescent="0.3">
      <c r="A24">
        <v>23</v>
      </c>
      <c r="B24" t="s">
        <v>42</v>
      </c>
      <c r="C24">
        <v>33</v>
      </c>
      <c r="D24" t="s">
        <v>11</v>
      </c>
      <c r="E24" t="s">
        <v>17</v>
      </c>
      <c r="F24">
        <v>75052</v>
      </c>
      <c r="G24" s="2">
        <v>43942</v>
      </c>
      <c r="H24">
        <v>28846</v>
      </c>
      <c r="I24" t="s">
        <v>13</v>
      </c>
      <c r="J24">
        <v>25</v>
      </c>
      <c r="K24" t="str">
        <f t="shared" si="0"/>
        <v>Above</v>
      </c>
      <c r="L24" t="str" cm="1">
        <f t="array" ref="L24">_xlfn.IFS(J24&gt;=50,"Excellent",AND(J24&lt;=49,J24&gt;=40),"Good",AND(J24&lt;=39,J24&gt;=30),"Average",J24&lt;30,"Poor")</f>
        <v>Poor</v>
      </c>
      <c r="M24" t="str">
        <f t="shared" si="1"/>
        <v>True</v>
      </c>
      <c r="N24" t="str">
        <f t="shared" si="2"/>
        <v>True</v>
      </c>
      <c r="O24" t="str">
        <f t="shared" si="3"/>
        <v>false</v>
      </c>
    </row>
    <row r="25" spans="1:15" x14ac:dyDescent="0.3">
      <c r="A25">
        <v>24</v>
      </c>
      <c r="B25" t="s">
        <v>43</v>
      </c>
      <c r="C25">
        <v>60</v>
      </c>
      <c r="D25" t="s">
        <v>15</v>
      </c>
      <c r="E25" t="s">
        <v>12</v>
      </c>
      <c r="F25">
        <v>54329</v>
      </c>
      <c r="G25" s="2">
        <v>43796</v>
      </c>
      <c r="H25">
        <v>33529</v>
      </c>
      <c r="I25" t="s">
        <v>21</v>
      </c>
      <c r="J25">
        <v>20</v>
      </c>
      <c r="K25" t="str">
        <f t="shared" si="0"/>
        <v>Above</v>
      </c>
      <c r="L25" t="str" cm="1">
        <f t="array" ref="L25">_xlfn.IFS(J25&gt;=50,"Excellent",AND(J25&lt;=49,J25&gt;=40),"Good",AND(J25&lt;=39,J25&gt;=30),"Average",J25&lt;30,"Poor")</f>
        <v>Poor</v>
      </c>
      <c r="M25" t="str">
        <f t="shared" si="1"/>
        <v>false</v>
      </c>
      <c r="N25" t="str">
        <f t="shared" si="2"/>
        <v>True</v>
      </c>
      <c r="O25" t="str">
        <f t="shared" si="3"/>
        <v>false</v>
      </c>
    </row>
    <row r="26" spans="1:15" x14ac:dyDescent="0.3">
      <c r="A26">
        <v>25</v>
      </c>
      <c r="B26" t="s">
        <v>44</v>
      </c>
      <c r="C26">
        <v>42</v>
      </c>
      <c r="D26" t="s">
        <v>11</v>
      </c>
      <c r="E26" t="s">
        <v>12</v>
      </c>
      <c r="F26">
        <v>70350</v>
      </c>
      <c r="G26" s="2">
        <v>42412</v>
      </c>
      <c r="H26">
        <v>38067</v>
      </c>
      <c r="I26" t="s">
        <v>18</v>
      </c>
      <c r="J26">
        <v>21</v>
      </c>
      <c r="K26" t="str">
        <f t="shared" si="0"/>
        <v>Above</v>
      </c>
      <c r="L26" t="str" cm="1">
        <f t="array" ref="L26">_xlfn.IFS(J26&gt;=50,"Excellent",AND(J26&lt;=49,J26&gt;=40),"Good",AND(J26&lt;=39,J26&gt;=30),"Average",J26&lt;30,"Poor")</f>
        <v>Poor</v>
      </c>
      <c r="M26" t="str">
        <f t="shared" si="1"/>
        <v>false</v>
      </c>
      <c r="N26" t="str">
        <f t="shared" si="2"/>
        <v>True</v>
      </c>
      <c r="O26" t="str">
        <f t="shared" si="3"/>
        <v>false</v>
      </c>
    </row>
    <row r="27" spans="1:15" x14ac:dyDescent="0.3">
      <c r="A27">
        <v>26</v>
      </c>
      <c r="B27" t="s">
        <v>45</v>
      </c>
      <c r="C27">
        <v>39</v>
      </c>
      <c r="D27" t="s">
        <v>11</v>
      </c>
      <c r="E27" t="s">
        <v>7</v>
      </c>
      <c r="F27">
        <v>46435</v>
      </c>
      <c r="G27" s="2">
        <v>45320</v>
      </c>
      <c r="H27">
        <v>39585</v>
      </c>
      <c r="I27" t="s">
        <v>21</v>
      </c>
      <c r="J27">
        <v>45</v>
      </c>
      <c r="K27" t="str">
        <f t="shared" si="0"/>
        <v>Below</v>
      </c>
      <c r="L27" t="str" cm="1">
        <f t="array" ref="L27">_xlfn.IFS(J27&gt;=50,"Excellent",AND(J27&lt;=49,J27&gt;=40),"Good",AND(J27&lt;=39,J27&gt;=30),"Average",J27&lt;30,"Poor")</f>
        <v>Good</v>
      </c>
      <c r="M27" t="str">
        <f t="shared" si="1"/>
        <v>false</v>
      </c>
      <c r="N27" t="str">
        <f t="shared" si="2"/>
        <v>false</v>
      </c>
      <c r="O27" t="str">
        <f t="shared" si="3"/>
        <v>false</v>
      </c>
    </row>
    <row r="28" spans="1:15" x14ac:dyDescent="0.3">
      <c r="A28">
        <v>27</v>
      </c>
      <c r="B28" t="s">
        <v>46</v>
      </c>
      <c r="C28">
        <v>59</v>
      </c>
      <c r="D28" t="s">
        <v>11</v>
      </c>
      <c r="E28" t="s">
        <v>17</v>
      </c>
      <c r="F28">
        <v>76884</v>
      </c>
      <c r="G28" s="2">
        <v>43840</v>
      </c>
      <c r="H28">
        <v>11271</v>
      </c>
      <c r="I28" t="s">
        <v>18</v>
      </c>
      <c r="J28">
        <v>25</v>
      </c>
      <c r="K28" t="str">
        <f t="shared" si="0"/>
        <v>Above</v>
      </c>
      <c r="L28" t="str" cm="1">
        <f t="array" ref="L28">_xlfn.IFS(J28&gt;=50,"Excellent",AND(J28&lt;=49,J28&gt;=40),"Good",AND(J28&lt;=39,J28&gt;=30),"Average",J28&lt;30,"Poor")</f>
        <v>Poor</v>
      </c>
      <c r="M28" t="str">
        <f t="shared" si="1"/>
        <v>false</v>
      </c>
      <c r="N28" t="str">
        <f t="shared" si="2"/>
        <v>True</v>
      </c>
      <c r="O28" t="str">
        <f t="shared" si="3"/>
        <v>false</v>
      </c>
    </row>
    <row r="29" spans="1:15" x14ac:dyDescent="0.3">
      <c r="A29">
        <v>28</v>
      </c>
      <c r="B29" t="s">
        <v>47</v>
      </c>
      <c r="C29">
        <v>49</v>
      </c>
      <c r="D29" t="s">
        <v>11</v>
      </c>
      <c r="E29" t="s">
        <v>7</v>
      </c>
      <c r="F29">
        <v>44789</v>
      </c>
      <c r="G29" s="2">
        <v>45017</v>
      </c>
      <c r="H29">
        <v>22170</v>
      </c>
      <c r="I29" t="s">
        <v>21</v>
      </c>
      <c r="J29">
        <v>22</v>
      </c>
      <c r="K29" t="str">
        <f t="shared" si="0"/>
        <v>Below</v>
      </c>
      <c r="L29" t="str" cm="1">
        <f t="array" ref="L29">_xlfn.IFS(J29&gt;=50,"Excellent",AND(J29&lt;=49,J29&gt;=40),"Good",AND(J29&lt;=39,J29&gt;=30),"Average",J29&lt;30,"Poor")</f>
        <v>Poor</v>
      </c>
      <c r="M29" t="str">
        <f t="shared" si="1"/>
        <v>false</v>
      </c>
      <c r="N29" t="str">
        <f t="shared" si="2"/>
        <v>false</v>
      </c>
      <c r="O29" t="str">
        <f t="shared" si="3"/>
        <v>false</v>
      </c>
    </row>
    <row r="30" spans="1:15" x14ac:dyDescent="0.3">
      <c r="A30">
        <v>29</v>
      </c>
      <c r="B30" t="s">
        <v>48</v>
      </c>
      <c r="C30">
        <v>59</v>
      </c>
      <c r="D30" t="s">
        <v>15</v>
      </c>
      <c r="E30" t="s">
        <v>17</v>
      </c>
      <c r="F30">
        <v>79873</v>
      </c>
      <c r="G30" s="2">
        <v>43458</v>
      </c>
      <c r="H30">
        <v>20391</v>
      </c>
      <c r="I30" t="s">
        <v>18</v>
      </c>
      <c r="J30">
        <v>20</v>
      </c>
      <c r="K30" t="str">
        <f t="shared" si="0"/>
        <v>Above</v>
      </c>
      <c r="L30" t="str" cm="1">
        <f t="array" ref="L30">_xlfn.IFS(J30&gt;=50,"Excellent",AND(J30&lt;=49,J30&gt;=40),"Good",AND(J30&lt;=39,J30&gt;=30),"Average",J30&lt;30,"Poor")</f>
        <v>Poor</v>
      </c>
      <c r="M30" t="str">
        <f t="shared" si="1"/>
        <v>false</v>
      </c>
      <c r="N30" t="str">
        <f t="shared" si="2"/>
        <v>True</v>
      </c>
      <c r="O30" t="str">
        <f t="shared" si="3"/>
        <v>false</v>
      </c>
    </row>
    <row r="31" spans="1:15" x14ac:dyDescent="0.3">
      <c r="A31">
        <v>30</v>
      </c>
      <c r="B31" t="s">
        <v>49</v>
      </c>
      <c r="C31">
        <v>56</v>
      </c>
      <c r="D31" t="s">
        <v>15</v>
      </c>
      <c r="E31" t="s">
        <v>29</v>
      </c>
      <c r="F31">
        <v>58256</v>
      </c>
      <c r="G31" s="2">
        <v>44438</v>
      </c>
      <c r="H31">
        <v>20553</v>
      </c>
      <c r="I31" t="s">
        <v>23</v>
      </c>
      <c r="J31">
        <v>36</v>
      </c>
      <c r="K31" t="str">
        <f t="shared" si="0"/>
        <v>Above</v>
      </c>
      <c r="L31" t="str" cm="1">
        <f t="array" ref="L31">_xlfn.IFS(J31&gt;=50,"Excellent",AND(J31&lt;=49,J31&gt;=40),"Good",AND(J31&lt;=39,J31&gt;=30),"Average",J31&lt;30,"Poor")</f>
        <v>Average</v>
      </c>
      <c r="M31" t="str">
        <f t="shared" si="1"/>
        <v>false</v>
      </c>
      <c r="N31" t="str">
        <f t="shared" si="2"/>
        <v>false</v>
      </c>
      <c r="O31" t="str">
        <f t="shared" si="3"/>
        <v>True</v>
      </c>
    </row>
    <row r="32" spans="1:15" x14ac:dyDescent="0.3">
      <c r="A32">
        <v>31</v>
      </c>
      <c r="B32" t="s">
        <v>50</v>
      </c>
      <c r="C32">
        <v>30</v>
      </c>
      <c r="D32" t="s">
        <v>15</v>
      </c>
      <c r="E32" t="s">
        <v>17</v>
      </c>
      <c r="F32">
        <v>61420</v>
      </c>
      <c r="G32" s="2">
        <v>43773</v>
      </c>
      <c r="H32">
        <v>10664</v>
      </c>
      <c r="I32" t="s">
        <v>21</v>
      </c>
      <c r="J32">
        <v>28</v>
      </c>
      <c r="K32" t="str">
        <f t="shared" si="0"/>
        <v>Above</v>
      </c>
      <c r="L32" t="str" cm="1">
        <f t="array" ref="L32">_xlfn.IFS(J32&gt;=50,"Excellent",AND(J32&lt;=49,J32&gt;=40),"Good",AND(J32&lt;=39,J32&gt;=30),"Average",J32&lt;30,"Poor")</f>
        <v>Poor</v>
      </c>
      <c r="M32" t="str">
        <f t="shared" si="1"/>
        <v>false</v>
      </c>
      <c r="N32" t="str">
        <f t="shared" si="2"/>
        <v>True</v>
      </c>
      <c r="O32" t="str">
        <f t="shared" si="3"/>
        <v>false</v>
      </c>
    </row>
    <row r="33" spans="1:15" x14ac:dyDescent="0.3">
      <c r="A33">
        <v>32</v>
      </c>
      <c r="B33" t="s">
        <v>51</v>
      </c>
      <c r="C33">
        <v>36</v>
      </c>
      <c r="D33" t="s">
        <v>11</v>
      </c>
      <c r="E33" t="s">
        <v>7</v>
      </c>
      <c r="F33">
        <v>65570</v>
      </c>
      <c r="G33" s="2">
        <v>45103</v>
      </c>
      <c r="H33">
        <v>21285</v>
      </c>
      <c r="I33" t="s">
        <v>23</v>
      </c>
      <c r="J33">
        <v>23</v>
      </c>
      <c r="K33" t="str">
        <f t="shared" si="0"/>
        <v>Above</v>
      </c>
      <c r="L33" t="str" cm="1">
        <f t="array" ref="L33">_xlfn.IFS(J33&gt;=50,"Excellent",AND(J33&lt;=49,J33&gt;=40),"Good",AND(J33&lt;=39,J33&gt;=30),"Average",J33&lt;30,"Poor")</f>
        <v>Poor</v>
      </c>
      <c r="M33" t="str">
        <f t="shared" si="1"/>
        <v>false</v>
      </c>
      <c r="N33" t="str">
        <f t="shared" si="2"/>
        <v>True</v>
      </c>
      <c r="O33" t="str">
        <f t="shared" si="3"/>
        <v>false</v>
      </c>
    </row>
    <row r="34" spans="1:15" x14ac:dyDescent="0.3">
      <c r="A34">
        <v>33</v>
      </c>
      <c r="B34" t="s">
        <v>52</v>
      </c>
      <c r="C34">
        <v>26</v>
      </c>
      <c r="D34" t="s">
        <v>15</v>
      </c>
      <c r="E34" t="s">
        <v>20</v>
      </c>
      <c r="F34">
        <v>60577</v>
      </c>
      <c r="G34" s="2">
        <v>42332</v>
      </c>
      <c r="H34">
        <v>11672</v>
      </c>
      <c r="I34" t="s">
        <v>13</v>
      </c>
      <c r="J34">
        <v>54</v>
      </c>
      <c r="K34" t="str">
        <f t="shared" si="0"/>
        <v>Above</v>
      </c>
      <c r="L34" t="str" cm="1">
        <f t="array" ref="L34">_xlfn.IFS(J34&gt;=50,"Excellent",AND(J34&lt;=49,J34&gt;=40),"Good",AND(J34&lt;=39,J34&gt;=30),"Average",J34&lt;30,"Poor")</f>
        <v>Excellent</v>
      </c>
      <c r="M34" t="str">
        <f t="shared" si="1"/>
        <v>false</v>
      </c>
      <c r="N34" t="str">
        <f t="shared" si="2"/>
        <v>True</v>
      </c>
      <c r="O34" t="str">
        <f t="shared" si="3"/>
        <v>false</v>
      </c>
    </row>
    <row r="35" spans="1:15" x14ac:dyDescent="0.3">
      <c r="A35">
        <v>34</v>
      </c>
      <c r="B35" t="s">
        <v>53</v>
      </c>
      <c r="C35">
        <v>34</v>
      </c>
      <c r="D35" t="s">
        <v>15</v>
      </c>
      <c r="E35" t="s">
        <v>17</v>
      </c>
      <c r="F35">
        <v>63927</v>
      </c>
      <c r="G35" s="2">
        <v>44275</v>
      </c>
      <c r="H35">
        <v>24967</v>
      </c>
      <c r="I35" t="s">
        <v>21</v>
      </c>
      <c r="J35">
        <v>46</v>
      </c>
      <c r="K35" t="str">
        <f t="shared" si="0"/>
        <v>Above</v>
      </c>
      <c r="L35" t="str" cm="1">
        <f t="array" ref="L35">_xlfn.IFS(J35&gt;=50,"Excellent",AND(J35&lt;=49,J35&gt;=40),"Good",AND(J35&lt;=39,J35&gt;=30),"Average",J35&lt;30,"Poor")</f>
        <v>Good</v>
      </c>
      <c r="M35" t="str">
        <f t="shared" si="1"/>
        <v>false</v>
      </c>
      <c r="N35" t="str">
        <f t="shared" si="2"/>
        <v>True</v>
      </c>
      <c r="O35" t="str">
        <f t="shared" si="3"/>
        <v>false</v>
      </c>
    </row>
    <row r="36" spans="1:15" x14ac:dyDescent="0.3">
      <c r="A36">
        <v>35</v>
      </c>
      <c r="B36" t="s">
        <v>54</v>
      </c>
      <c r="C36">
        <v>44</v>
      </c>
      <c r="D36" t="s">
        <v>11</v>
      </c>
      <c r="E36" t="s">
        <v>17</v>
      </c>
      <c r="F36">
        <v>39949</v>
      </c>
      <c r="G36" s="2">
        <v>45399</v>
      </c>
      <c r="H36">
        <v>11978</v>
      </c>
      <c r="I36" t="s">
        <v>13</v>
      </c>
      <c r="J36">
        <v>55</v>
      </c>
      <c r="K36" t="str">
        <f t="shared" si="0"/>
        <v>Below</v>
      </c>
      <c r="L36" t="str" cm="1">
        <f t="array" ref="L36">_xlfn.IFS(J36&gt;=50,"Excellent",AND(J36&lt;=49,J36&gt;=40),"Good",AND(J36&lt;=39,J36&gt;=30),"Average",J36&lt;30,"Poor")</f>
        <v>Excellent</v>
      </c>
      <c r="M36" t="str">
        <f t="shared" si="1"/>
        <v>True</v>
      </c>
      <c r="N36" t="str">
        <f t="shared" si="2"/>
        <v>false</v>
      </c>
      <c r="O36" t="str">
        <f t="shared" si="3"/>
        <v>false</v>
      </c>
    </row>
    <row r="37" spans="1:15" x14ac:dyDescent="0.3">
      <c r="A37">
        <v>36</v>
      </c>
      <c r="B37" t="s">
        <v>55</v>
      </c>
      <c r="C37">
        <v>30</v>
      </c>
      <c r="D37" t="s">
        <v>11</v>
      </c>
      <c r="E37" t="s">
        <v>29</v>
      </c>
      <c r="F37">
        <v>40376</v>
      </c>
      <c r="G37" s="2">
        <v>42385</v>
      </c>
      <c r="H37">
        <v>31174</v>
      </c>
      <c r="I37" t="s">
        <v>21</v>
      </c>
      <c r="J37">
        <v>57</v>
      </c>
      <c r="K37" t="str">
        <f t="shared" si="0"/>
        <v>Below</v>
      </c>
      <c r="L37" t="str" cm="1">
        <f t="array" ref="L37">_xlfn.IFS(J37&gt;=50,"Excellent",AND(J37&lt;=49,J37&gt;=40),"Good",AND(J37&lt;=39,J37&gt;=30),"Average",J37&lt;30,"Poor")</f>
        <v>Excellent</v>
      </c>
      <c r="M37" t="str">
        <f t="shared" si="1"/>
        <v>false</v>
      </c>
      <c r="N37" t="str">
        <f t="shared" si="2"/>
        <v>false</v>
      </c>
      <c r="O37" t="str">
        <f t="shared" si="3"/>
        <v>True</v>
      </c>
    </row>
    <row r="38" spans="1:15" x14ac:dyDescent="0.3">
      <c r="A38">
        <v>37</v>
      </c>
      <c r="B38" t="s">
        <v>56</v>
      </c>
      <c r="C38">
        <v>58</v>
      </c>
      <c r="D38" t="s">
        <v>15</v>
      </c>
      <c r="E38" t="s">
        <v>12</v>
      </c>
      <c r="F38">
        <v>64073</v>
      </c>
      <c r="G38" s="2">
        <v>45120</v>
      </c>
      <c r="H38">
        <v>38678</v>
      </c>
      <c r="I38" t="s">
        <v>18</v>
      </c>
      <c r="J38">
        <v>28</v>
      </c>
      <c r="K38" t="str">
        <f t="shared" si="0"/>
        <v>Above</v>
      </c>
      <c r="L38" t="str" cm="1">
        <f t="array" ref="L38">_xlfn.IFS(J38&gt;=50,"Excellent",AND(J38&lt;=49,J38&gt;=40),"Good",AND(J38&lt;=39,J38&gt;=30),"Average",J38&lt;30,"Poor")</f>
        <v>Poor</v>
      </c>
      <c r="M38" t="str">
        <f t="shared" si="1"/>
        <v>false</v>
      </c>
      <c r="N38" t="str">
        <f t="shared" si="2"/>
        <v>True</v>
      </c>
      <c r="O38" t="str">
        <f t="shared" si="3"/>
        <v>false</v>
      </c>
    </row>
    <row r="39" spans="1:15" x14ac:dyDescent="0.3">
      <c r="A39">
        <v>38</v>
      </c>
      <c r="B39" t="s">
        <v>57</v>
      </c>
      <c r="C39">
        <v>30</v>
      </c>
      <c r="D39" t="s">
        <v>15</v>
      </c>
      <c r="E39" t="s">
        <v>20</v>
      </c>
      <c r="F39">
        <v>71550</v>
      </c>
      <c r="G39" s="2">
        <v>44203</v>
      </c>
      <c r="H39">
        <v>31994</v>
      </c>
      <c r="I39" t="s">
        <v>23</v>
      </c>
      <c r="J39">
        <v>39</v>
      </c>
      <c r="K39" t="str">
        <f t="shared" si="0"/>
        <v>Above</v>
      </c>
      <c r="L39" t="str" cm="1">
        <f t="array" ref="L39">_xlfn.IFS(J39&gt;=50,"Excellent",AND(J39&lt;=49,J39&gt;=40),"Good",AND(J39&lt;=39,J39&gt;=30),"Average",J39&lt;30,"Poor")</f>
        <v>Average</v>
      </c>
      <c r="M39" t="str">
        <f t="shared" si="1"/>
        <v>false</v>
      </c>
      <c r="N39" t="str">
        <f t="shared" si="2"/>
        <v>True</v>
      </c>
      <c r="O39" t="str">
        <f t="shared" si="3"/>
        <v>false</v>
      </c>
    </row>
    <row r="40" spans="1:15" x14ac:dyDescent="0.3">
      <c r="A40">
        <v>39</v>
      </c>
      <c r="B40" t="s">
        <v>58</v>
      </c>
      <c r="C40">
        <v>46</v>
      </c>
      <c r="D40" t="s">
        <v>11</v>
      </c>
      <c r="E40" t="s">
        <v>20</v>
      </c>
      <c r="F40">
        <v>45787</v>
      </c>
      <c r="G40" s="2">
        <v>45342</v>
      </c>
      <c r="H40">
        <v>14870</v>
      </c>
      <c r="I40" t="s">
        <v>23</v>
      </c>
      <c r="J40">
        <v>22</v>
      </c>
      <c r="K40" t="str">
        <f t="shared" si="0"/>
        <v>Below</v>
      </c>
      <c r="L40" t="str" cm="1">
        <f t="array" ref="L40">_xlfn.IFS(J40&gt;=50,"Excellent",AND(J40&lt;=49,J40&gt;=40),"Good",AND(J40&lt;=39,J40&gt;=30),"Average",J40&lt;30,"Poor")</f>
        <v>Poor</v>
      </c>
      <c r="M40" t="str">
        <f t="shared" si="1"/>
        <v>false</v>
      </c>
      <c r="N40" t="str">
        <f t="shared" si="2"/>
        <v>false</v>
      </c>
      <c r="O40" t="str">
        <f t="shared" si="3"/>
        <v>false</v>
      </c>
    </row>
    <row r="41" spans="1:15" x14ac:dyDescent="0.3">
      <c r="A41">
        <v>40</v>
      </c>
      <c r="B41" t="s">
        <v>59</v>
      </c>
      <c r="C41">
        <v>26</v>
      </c>
      <c r="D41" t="s">
        <v>11</v>
      </c>
      <c r="E41" t="s">
        <v>17</v>
      </c>
      <c r="F41">
        <v>76412</v>
      </c>
      <c r="G41" s="2">
        <v>44971</v>
      </c>
      <c r="H41">
        <v>21302</v>
      </c>
      <c r="I41" t="s">
        <v>21</v>
      </c>
      <c r="J41">
        <v>40</v>
      </c>
      <c r="K41" t="str">
        <f t="shared" si="0"/>
        <v>Above</v>
      </c>
      <c r="L41" t="str" cm="1">
        <f t="array" ref="L41">_xlfn.IFS(J41&gt;=50,"Excellent",AND(J41&lt;=49,J41&gt;=40),"Good",AND(J41&lt;=39,J41&gt;=30),"Average",J41&lt;30,"Poor")</f>
        <v>Good</v>
      </c>
      <c r="M41" t="str">
        <f t="shared" si="1"/>
        <v>false</v>
      </c>
      <c r="N41" t="str">
        <f t="shared" si="2"/>
        <v>True</v>
      </c>
      <c r="O41" t="str">
        <f t="shared" si="3"/>
        <v>false</v>
      </c>
    </row>
    <row r="42" spans="1:15" x14ac:dyDescent="0.3">
      <c r="A42">
        <v>41</v>
      </c>
      <c r="B42" t="s">
        <v>60</v>
      </c>
      <c r="C42">
        <v>31</v>
      </c>
      <c r="D42" t="s">
        <v>15</v>
      </c>
      <c r="E42" t="s">
        <v>7</v>
      </c>
      <c r="F42">
        <v>51394</v>
      </c>
      <c r="G42" s="2">
        <v>45472</v>
      </c>
      <c r="H42">
        <v>30546</v>
      </c>
      <c r="I42" t="s">
        <v>18</v>
      </c>
      <c r="J42">
        <v>25</v>
      </c>
      <c r="K42" t="str">
        <f t="shared" si="0"/>
        <v>Above</v>
      </c>
      <c r="L42" t="str" cm="1">
        <f t="array" ref="L42">_xlfn.IFS(J42&gt;=50,"Excellent",AND(J42&lt;=49,J42&gt;=40),"Good",AND(J42&lt;=39,J42&gt;=30),"Average",J42&lt;30,"Poor")</f>
        <v>Poor</v>
      </c>
      <c r="M42" t="str">
        <f t="shared" si="1"/>
        <v>false</v>
      </c>
      <c r="N42" t="str">
        <f t="shared" si="2"/>
        <v>false</v>
      </c>
      <c r="O42" t="str">
        <f t="shared" si="3"/>
        <v>false</v>
      </c>
    </row>
    <row r="43" spans="1:15" x14ac:dyDescent="0.3">
      <c r="A43">
        <v>42</v>
      </c>
      <c r="B43" t="s">
        <v>61</v>
      </c>
      <c r="C43">
        <v>44</v>
      </c>
      <c r="D43" t="s">
        <v>11</v>
      </c>
      <c r="E43" t="s">
        <v>17</v>
      </c>
      <c r="F43">
        <v>41457</v>
      </c>
      <c r="G43" s="2">
        <v>42231</v>
      </c>
      <c r="H43">
        <v>22139</v>
      </c>
      <c r="I43" t="s">
        <v>18</v>
      </c>
      <c r="J43">
        <v>23</v>
      </c>
      <c r="K43" t="str">
        <f t="shared" si="0"/>
        <v>Below</v>
      </c>
      <c r="L43" t="str" cm="1">
        <f t="array" ref="L43">_xlfn.IFS(J43&gt;=50,"Excellent",AND(J43&lt;=49,J43&gt;=40),"Good",AND(J43&lt;=39,J43&gt;=30),"Average",J43&lt;30,"Poor")</f>
        <v>Poor</v>
      </c>
      <c r="M43" t="str">
        <f t="shared" si="1"/>
        <v>false</v>
      </c>
      <c r="N43" t="str">
        <f t="shared" si="2"/>
        <v>false</v>
      </c>
      <c r="O43" t="str">
        <f t="shared" si="3"/>
        <v>false</v>
      </c>
    </row>
    <row r="44" spans="1:15" x14ac:dyDescent="0.3">
      <c r="A44">
        <v>43</v>
      </c>
      <c r="B44" t="s">
        <v>62</v>
      </c>
      <c r="C44">
        <v>30</v>
      </c>
      <c r="D44" t="s">
        <v>15</v>
      </c>
      <c r="E44" t="s">
        <v>7</v>
      </c>
      <c r="F44">
        <v>67040</v>
      </c>
      <c r="G44" s="2">
        <v>42824</v>
      </c>
      <c r="H44">
        <v>11264</v>
      </c>
      <c r="I44" t="s">
        <v>18</v>
      </c>
      <c r="J44">
        <v>52</v>
      </c>
      <c r="K44" t="str">
        <f t="shared" si="0"/>
        <v>Above</v>
      </c>
      <c r="L44" t="str" cm="1">
        <f t="array" ref="L44">_xlfn.IFS(J44&gt;=50,"Excellent",AND(J44&lt;=49,J44&gt;=40),"Good",AND(J44&lt;=39,J44&gt;=30),"Average",J44&lt;30,"Poor")</f>
        <v>Excellent</v>
      </c>
      <c r="M44" t="str">
        <f t="shared" si="1"/>
        <v>false</v>
      </c>
      <c r="N44" t="str">
        <f t="shared" si="2"/>
        <v>True</v>
      </c>
      <c r="O44" t="str">
        <f t="shared" si="3"/>
        <v>false</v>
      </c>
    </row>
    <row r="45" spans="1:15" x14ac:dyDescent="0.3">
      <c r="A45">
        <v>44</v>
      </c>
      <c r="B45" t="s">
        <v>63</v>
      </c>
      <c r="C45">
        <v>33</v>
      </c>
      <c r="D45" t="s">
        <v>15</v>
      </c>
      <c r="E45" t="s">
        <v>12</v>
      </c>
      <c r="F45">
        <v>55132</v>
      </c>
      <c r="G45" s="2">
        <v>43756</v>
      </c>
      <c r="H45">
        <v>11878</v>
      </c>
      <c r="I45" t="s">
        <v>18</v>
      </c>
      <c r="J45">
        <v>27</v>
      </c>
      <c r="K45" t="str">
        <f t="shared" si="0"/>
        <v>Above</v>
      </c>
      <c r="L45" t="str" cm="1">
        <f t="array" ref="L45">_xlfn.IFS(J45&gt;=50,"Excellent",AND(J45&lt;=49,J45&gt;=40),"Good",AND(J45&lt;=39,J45&gt;=30),"Average",J45&lt;30,"Poor")</f>
        <v>Poor</v>
      </c>
      <c r="M45" t="str">
        <f t="shared" si="1"/>
        <v>false</v>
      </c>
      <c r="N45" t="str">
        <f t="shared" si="2"/>
        <v>True</v>
      </c>
      <c r="O45" t="str">
        <f t="shared" si="3"/>
        <v>false</v>
      </c>
    </row>
    <row r="46" spans="1:15" x14ac:dyDescent="0.3">
      <c r="A46">
        <v>45</v>
      </c>
      <c r="B46" t="s">
        <v>64</v>
      </c>
      <c r="C46">
        <v>32</v>
      </c>
      <c r="D46" t="s">
        <v>15</v>
      </c>
      <c r="E46" t="s">
        <v>12</v>
      </c>
      <c r="F46">
        <v>58404</v>
      </c>
      <c r="G46" s="2">
        <v>44109</v>
      </c>
      <c r="H46">
        <v>20523</v>
      </c>
      <c r="I46" t="s">
        <v>23</v>
      </c>
      <c r="J46">
        <v>60</v>
      </c>
      <c r="K46" t="str">
        <f t="shared" si="0"/>
        <v>Above</v>
      </c>
      <c r="L46" t="str" cm="1">
        <f t="array" ref="L46">_xlfn.IFS(J46&gt;=50,"Excellent",AND(J46&lt;=49,J46&gt;=40),"Good",AND(J46&lt;=39,J46&gt;=30),"Average",J46&lt;30,"Poor")</f>
        <v>Excellent</v>
      </c>
      <c r="M46" t="str">
        <f t="shared" si="1"/>
        <v>false</v>
      </c>
      <c r="N46" t="str">
        <f t="shared" si="2"/>
        <v>True</v>
      </c>
      <c r="O46" t="str">
        <f t="shared" si="3"/>
        <v>false</v>
      </c>
    </row>
    <row r="47" spans="1:15" x14ac:dyDescent="0.3">
      <c r="A47">
        <v>46</v>
      </c>
      <c r="B47" t="s">
        <v>65</v>
      </c>
      <c r="C47">
        <v>54</v>
      </c>
      <c r="D47" t="s">
        <v>15</v>
      </c>
      <c r="E47" t="s">
        <v>20</v>
      </c>
      <c r="F47">
        <v>45721</v>
      </c>
      <c r="G47" s="2">
        <v>42340</v>
      </c>
      <c r="H47">
        <v>10765</v>
      </c>
      <c r="I47" t="s">
        <v>13</v>
      </c>
      <c r="J47">
        <v>46</v>
      </c>
      <c r="K47" t="str">
        <f t="shared" si="0"/>
        <v>Below</v>
      </c>
      <c r="L47" t="str" cm="1">
        <f t="array" ref="L47">_xlfn.IFS(J47&gt;=50,"Excellent",AND(J47&lt;=49,J47&gt;=40),"Good",AND(J47&lt;=39,J47&gt;=30),"Average",J47&lt;30,"Poor")</f>
        <v>Good</v>
      </c>
      <c r="M47" t="str">
        <f t="shared" si="1"/>
        <v>false</v>
      </c>
      <c r="N47" t="str">
        <f t="shared" si="2"/>
        <v>false</v>
      </c>
      <c r="O47" t="str">
        <f t="shared" si="3"/>
        <v>false</v>
      </c>
    </row>
    <row r="48" spans="1:15" x14ac:dyDescent="0.3">
      <c r="A48">
        <v>47</v>
      </c>
      <c r="B48" t="s">
        <v>66</v>
      </c>
      <c r="C48">
        <v>59</v>
      </c>
      <c r="D48" t="s">
        <v>11</v>
      </c>
      <c r="E48" t="s">
        <v>29</v>
      </c>
      <c r="F48">
        <v>49526</v>
      </c>
      <c r="G48" s="2">
        <v>42468</v>
      </c>
      <c r="H48">
        <v>36637</v>
      </c>
      <c r="I48" t="s">
        <v>23</v>
      </c>
      <c r="J48">
        <v>58</v>
      </c>
      <c r="K48" t="str">
        <f t="shared" si="0"/>
        <v>Below</v>
      </c>
      <c r="L48" t="str" cm="1">
        <f t="array" ref="L48">_xlfn.IFS(J48&gt;=50,"Excellent",AND(J48&lt;=49,J48&gt;=40),"Good",AND(J48&lt;=39,J48&gt;=30),"Average",J48&lt;30,"Poor")</f>
        <v>Excellent</v>
      </c>
      <c r="M48" t="str">
        <f t="shared" si="1"/>
        <v>false</v>
      </c>
      <c r="N48" t="str">
        <f t="shared" si="2"/>
        <v>false</v>
      </c>
      <c r="O48" t="str">
        <f t="shared" si="3"/>
        <v>True</v>
      </c>
    </row>
    <row r="49" spans="1:15" x14ac:dyDescent="0.3">
      <c r="A49">
        <v>48</v>
      </c>
      <c r="B49" t="s">
        <v>67</v>
      </c>
      <c r="C49">
        <v>32</v>
      </c>
      <c r="D49" t="s">
        <v>11</v>
      </c>
      <c r="E49" t="s">
        <v>20</v>
      </c>
      <c r="F49">
        <v>30111</v>
      </c>
      <c r="G49" s="2">
        <v>43029</v>
      </c>
      <c r="H49">
        <v>16498</v>
      </c>
      <c r="I49" t="s">
        <v>23</v>
      </c>
      <c r="J49">
        <v>31</v>
      </c>
      <c r="K49" t="str">
        <f t="shared" si="0"/>
        <v>Below</v>
      </c>
      <c r="L49" t="str" cm="1">
        <f t="array" ref="L49">_xlfn.IFS(J49&gt;=50,"Excellent",AND(J49&lt;=49,J49&gt;=40),"Good",AND(J49&lt;=39,J49&gt;=30),"Average",J49&lt;30,"Poor")</f>
        <v>Average</v>
      </c>
      <c r="M49" t="str">
        <f t="shared" si="1"/>
        <v>false</v>
      </c>
      <c r="N49" t="str">
        <f t="shared" si="2"/>
        <v>false</v>
      </c>
      <c r="O49" t="str">
        <f t="shared" si="3"/>
        <v>false</v>
      </c>
    </row>
    <row r="50" spans="1:15" x14ac:dyDescent="0.3">
      <c r="A50">
        <v>49</v>
      </c>
      <c r="B50" t="s">
        <v>68</v>
      </c>
      <c r="C50">
        <v>54</v>
      </c>
      <c r="D50" t="s">
        <v>11</v>
      </c>
      <c r="E50" t="s">
        <v>12</v>
      </c>
      <c r="F50">
        <v>43627</v>
      </c>
      <c r="G50" s="2">
        <v>43939</v>
      </c>
      <c r="H50">
        <v>37968</v>
      </c>
      <c r="I50" t="s">
        <v>13</v>
      </c>
      <c r="J50">
        <v>25</v>
      </c>
      <c r="K50" t="str">
        <f t="shared" si="0"/>
        <v>Below</v>
      </c>
      <c r="L50" t="str" cm="1">
        <f t="array" ref="L50">_xlfn.IFS(J50&gt;=50,"Excellent",AND(J50&lt;=49,J50&gt;=40),"Good",AND(J50&lt;=39,J50&gt;=30),"Average",J50&lt;30,"Poor")</f>
        <v>Poor</v>
      </c>
      <c r="M50" t="str">
        <f t="shared" si="1"/>
        <v>false</v>
      </c>
      <c r="N50" t="str">
        <f t="shared" si="2"/>
        <v>True</v>
      </c>
      <c r="O50" t="str">
        <f t="shared" si="3"/>
        <v>false</v>
      </c>
    </row>
    <row r="51" spans="1:15" x14ac:dyDescent="0.3">
      <c r="A51">
        <v>50</v>
      </c>
      <c r="B51" t="s">
        <v>69</v>
      </c>
      <c r="C51">
        <v>53</v>
      </c>
      <c r="D51" t="s">
        <v>15</v>
      </c>
      <c r="E51" t="s">
        <v>29</v>
      </c>
      <c r="F51">
        <v>50514</v>
      </c>
      <c r="G51" s="2">
        <v>42222</v>
      </c>
      <c r="H51">
        <v>17681</v>
      </c>
      <c r="I51" t="s">
        <v>23</v>
      </c>
      <c r="J51">
        <v>23</v>
      </c>
      <c r="K51" t="str">
        <f t="shared" si="0"/>
        <v>Above</v>
      </c>
      <c r="L51" t="str" cm="1">
        <f t="array" ref="L51">_xlfn.IFS(J51&gt;=50,"Excellent",AND(J51&lt;=49,J51&gt;=40),"Good",AND(J51&lt;=39,J51&gt;=30),"Average",J51&lt;30,"Poor")</f>
        <v>Poor</v>
      </c>
      <c r="M51" t="str">
        <f t="shared" si="1"/>
        <v>false</v>
      </c>
      <c r="N51" t="str">
        <f t="shared" si="2"/>
        <v>false</v>
      </c>
      <c r="O51" t="str">
        <f t="shared" si="3"/>
        <v>True</v>
      </c>
    </row>
    <row r="52" spans="1:15" x14ac:dyDescent="0.3">
      <c r="A52">
        <v>51</v>
      </c>
      <c r="B52" t="s">
        <v>70</v>
      </c>
      <c r="C52">
        <v>21</v>
      </c>
      <c r="D52" t="s">
        <v>15</v>
      </c>
      <c r="E52" t="s">
        <v>17</v>
      </c>
      <c r="F52">
        <v>60466</v>
      </c>
      <c r="G52" s="2">
        <v>41954</v>
      </c>
      <c r="H52">
        <v>17012</v>
      </c>
      <c r="I52" t="s">
        <v>21</v>
      </c>
      <c r="J52">
        <v>30</v>
      </c>
      <c r="K52" t="str">
        <f t="shared" si="0"/>
        <v>Above</v>
      </c>
      <c r="L52" t="str" cm="1">
        <f t="array" ref="L52">_xlfn.IFS(J52&gt;=50,"Excellent",AND(J52&lt;=49,J52&gt;=40),"Good",AND(J52&lt;=39,J52&gt;=30),"Average",J52&lt;30,"Poor")</f>
        <v>Average</v>
      </c>
      <c r="M52" t="str">
        <f t="shared" si="1"/>
        <v>false</v>
      </c>
      <c r="N52" t="str">
        <f t="shared" si="2"/>
        <v>True</v>
      </c>
      <c r="O52" t="str">
        <f t="shared" si="3"/>
        <v>false</v>
      </c>
    </row>
    <row r="53" spans="1:15" x14ac:dyDescent="0.3">
      <c r="A53">
        <v>52</v>
      </c>
      <c r="B53" t="s">
        <v>71</v>
      </c>
      <c r="C53">
        <v>55</v>
      </c>
      <c r="D53" t="s">
        <v>11</v>
      </c>
      <c r="E53" t="s">
        <v>29</v>
      </c>
      <c r="F53">
        <v>43355</v>
      </c>
      <c r="G53" s="2">
        <v>42857</v>
      </c>
      <c r="H53">
        <v>19881</v>
      </c>
      <c r="I53" t="s">
        <v>13</v>
      </c>
      <c r="J53">
        <v>26</v>
      </c>
      <c r="K53" t="str">
        <f t="shared" si="0"/>
        <v>Below</v>
      </c>
      <c r="L53" t="str" cm="1">
        <f t="array" ref="L53">_xlfn.IFS(J53&gt;=50,"Excellent",AND(J53&lt;=49,J53&gt;=40),"Good",AND(J53&lt;=39,J53&gt;=30),"Average",J53&lt;30,"Poor")</f>
        <v>Poor</v>
      </c>
      <c r="M53" t="str">
        <f t="shared" si="1"/>
        <v>false</v>
      </c>
      <c r="N53" t="str">
        <f t="shared" si="2"/>
        <v>false</v>
      </c>
      <c r="O53" t="str">
        <f t="shared" si="3"/>
        <v>True</v>
      </c>
    </row>
    <row r="54" spans="1:15" x14ac:dyDescent="0.3">
      <c r="A54">
        <v>53</v>
      </c>
      <c r="B54" t="s">
        <v>72</v>
      </c>
      <c r="C54">
        <v>55</v>
      </c>
      <c r="D54" t="s">
        <v>15</v>
      </c>
      <c r="E54" t="s">
        <v>20</v>
      </c>
      <c r="F54">
        <v>34592</v>
      </c>
      <c r="G54" s="2">
        <v>45049</v>
      </c>
      <c r="H54">
        <v>29803</v>
      </c>
      <c r="I54" t="s">
        <v>13</v>
      </c>
      <c r="J54">
        <v>29</v>
      </c>
      <c r="K54" t="str">
        <f t="shared" si="0"/>
        <v>Below</v>
      </c>
      <c r="L54" t="str" cm="1">
        <f t="array" ref="L54">_xlfn.IFS(J54&gt;=50,"Excellent",AND(J54&lt;=49,J54&gt;=40),"Good",AND(J54&lt;=39,J54&gt;=30),"Average",J54&lt;30,"Poor")</f>
        <v>Poor</v>
      </c>
      <c r="M54" t="str">
        <f t="shared" si="1"/>
        <v>false</v>
      </c>
      <c r="N54" t="str">
        <f t="shared" si="2"/>
        <v>false</v>
      </c>
      <c r="O54" t="str">
        <f t="shared" si="3"/>
        <v>false</v>
      </c>
    </row>
    <row r="55" spans="1:15" x14ac:dyDescent="0.3">
      <c r="A55">
        <v>54</v>
      </c>
      <c r="B55" t="s">
        <v>73</v>
      </c>
      <c r="C55">
        <v>55</v>
      </c>
      <c r="D55" t="s">
        <v>11</v>
      </c>
      <c r="E55" t="s">
        <v>17</v>
      </c>
      <c r="F55">
        <v>58324</v>
      </c>
      <c r="G55" s="2">
        <v>44845</v>
      </c>
      <c r="H55">
        <v>19170</v>
      </c>
      <c r="I55" t="s">
        <v>23</v>
      </c>
      <c r="J55">
        <v>43</v>
      </c>
      <c r="K55" t="str">
        <f t="shared" si="0"/>
        <v>Above</v>
      </c>
      <c r="L55" t="str" cm="1">
        <f t="array" ref="L55">_xlfn.IFS(J55&gt;=50,"Excellent",AND(J55&lt;=49,J55&gt;=40),"Good",AND(J55&lt;=39,J55&gt;=30),"Average",J55&lt;30,"Poor")</f>
        <v>Good</v>
      </c>
      <c r="M55" t="str">
        <f t="shared" si="1"/>
        <v>false</v>
      </c>
      <c r="N55" t="str">
        <f t="shared" si="2"/>
        <v>false</v>
      </c>
      <c r="O55" t="str">
        <f t="shared" si="3"/>
        <v>false</v>
      </c>
    </row>
    <row r="56" spans="1:15" x14ac:dyDescent="0.3">
      <c r="A56">
        <v>55</v>
      </c>
      <c r="B56" t="s">
        <v>74</v>
      </c>
      <c r="C56">
        <v>26</v>
      </c>
      <c r="D56" t="s">
        <v>11</v>
      </c>
      <c r="E56" t="s">
        <v>29</v>
      </c>
      <c r="F56">
        <v>72194</v>
      </c>
      <c r="G56" s="2">
        <v>43504</v>
      </c>
      <c r="H56">
        <v>17352</v>
      </c>
      <c r="I56" t="s">
        <v>13</v>
      </c>
      <c r="J56">
        <v>26</v>
      </c>
      <c r="K56" t="str">
        <f t="shared" si="0"/>
        <v>Above</v>
      </c>
      <c r="L56" t="str" cm="1">
        <f t="array" ref="L56">_xlfn.IFS(J56&gt;=50,"Excellent",AND(J56&lt;=49,J56&gt;=40),"Good",AND(J56&lt;=39,J56&gt;=30),"Average",J56&lt;30,"Poor")</f>
        <v>Poor</v>
      </c>
      <c r="M56" t="str">
        <f t="shared" si="1"/>
        <v>false</v>
      </c>
      <c r="N56" t="str">
        <f t="shared" si="2"/>
        <v>True</v>
      </c>
      <c r="O56" t="str">
        <f t="shared" si="3"/>
        <v>True</v>
      </c>
    </row>
    <row r="57" spans="1:15" x14ac:dyDescent="0.3">
      <c r="A57">
        <v>56</v>
      </c>
      <c r="B57" t="s">
        <v>75</v>
      </c>
      <c r="C57">
        <v>37</v>
      </c>
      <c r="D57" t="s">
        <v>11</v>
      </c>
      <c r="E57" t="s">
        <v>29</v>
      </c>
      <c r="F57">
        <v>52055</v>
      </c>
      <c r="G57" s="2">
        <v>43853</v>
      </c>
      <c r="H57">
        <v>29240</v>
      </c>
      <c r="I57" t="s">
        <v>13</v>
      </c>
      <c r="J57">
        <v>59</v>
      </c>
      <c r="K57" t="str">
        <f t="shared" si="0"/>
        <v>Above</v>
      </c>
      <c r="L57" t="str" cm="1">
        <f t="array" ref="L57">_xlfn.IFS(J57&gt;=50,"Excellent",AND(J57&lt;=49,J57&gt;=40),"Good",AND(J57&lt;=39,J57&gt;=30),"Average",J57&lt;30,"Poor")</f>
        <v>Excellent</v>
      </c>
      <c r="M57" t="str">
        <f t="shared" si="1"/>
        <v>false</v>
      </c>
      <c r="N57" t="str">
        <f t="shared" si="2"/>
        <v>false</v>
      </c>
      <c r="O57" t="str">
        <f t="shared" si="3"/>
        <v>True</v>
      </c>
    </row>
    <row r="58" spans="1:15" x14ac:dyDescent="0.3">
      <c r="A58">
        <v>57</v>
      </c>
      <c r="B58" t="s">
        <v>76</v>
      </c>
      <c r="C58">
        <v>52</v>
      </c>
      <c r="D58" t="s">
        <v>15</v>
      </c>
      <c r="E58" t="s">
        <v>7</v>
      </c>
      <c r="F58">
        <v>64063</v>
      </c>
      <c r="G58" s="2">
        <v>42557</v>
      </c>
      <c r="H58">
        <v>12142</v>
      </c>
      <c r="I58" t="s">
        <v>13</v>
      </c>
      <c r="J58">
        <v>24</v>
      </c>
      <c r="K58" t="str">
        <f t="shared" si="0"/>
        <v>Above</v>
      </c>
      <c r="L58" t="str" cm="1">
        <f t="array" ref="L58">_xlfn.IFS(J58&gt;=50,"Excellent",AND(J58&lt;=49,J58&gt;=40),"Good",AND(J58&lt;=39,J58&gt;=30),"Average",J58&lt;30,"Poor")</f>
        <v>Poor</v>
      </c>
      <c r="M58" t="str">
        <f t="shared" si="1"/>
        <v>false</v>
      </c>
      <c r="N58" t="str">
        <f t="shared" si="2"/>
        <v>True</v>
      </c>
      <c r="O58" t="str">
        <f t="shared" si="3"/>
        <v>false</v>
      </c>
    </row>
    <row r="59" spans="1:15" x14ac:dyDescent="0.3">
      <c r="A59">
        <v>58</v>
      </c>
      <c r="B59" t="s">
        <v>77</v>
      </c>
      <c r="C59">
        <v>44</v>
      </c>
      <c r="D59" t="s">
        <v>11</v>
      </c>
      <c r="E59" t="s">
        <v>20</v>
      </c>
      <c r="F59">
        <v>71515</v>
      </c>
      <c r="G59" s="2">
        <v>44244</v>
      </c>
      <c r="H59">
        <v>31876</v>
      </c>
      <c r="I59" t="s">
        <v>23</v>
      </c>
      <c r="J59">
        <v>36</v>
      </c>
      <c r="K59" t="str">
        <f t="shared" si="0"/>
        <v>Above</v>
      </c>
      <c r="L59" t="str" cm="1">
        <f t="array" ref="L59">_xlfn.IFS(J59&gt;=50,"Excellent",AND(J59&lt;=49,J59&gt;=40),"Good",AND(J59&lt;=39,J59&gt;=30),"Average",J59&lt;30,"Poor")</f>
        <v>Average</v>
      </c>
      <c r="M59" t="str">
        <f t="shared" si="1"/>
        <v>false</v>
      </c>
      <c r="N59" t="str">
        <f t="shared" si="2"/>
        <v>True</v>
      </c>
      <c r="O59" t="str">
        <f t="shared" si="3"/>
        <v>false</v>
      </c>
    </row>
    <row r="60" spans="1:15" x14ac:dyDescent="0.3">
      <c r="A60">
        <v>59</v>
      </c>
      <c r="B60" t="s">
        <v>78</v>
      </c>
      <c r="C60">
        <v>36</v>
      </c>
      <c r="D60" t="s">
        <v>11</v>
      </c>
      <c r="E60" t="s">
        <v>17</v>
      </c>
      <c r="F60">
        <v>38571</v>
      </c>
      <c r="G60" s="2">
        <v>44842</v>
      </c>
      <c r="H60">
        <v>16927</v>
      </c>
      <c r="I60" t="s">
        <v>18</v>
      </c>
      <c r="J60">
        <v>45</v>
      </c>
      <c r="K60" t="str">
        <f t="shared" si="0"/>
        <v>Below</v>
      </c>
      <c r="L60" t="str" cm="1">
        <f t="array" ref="L60">_xlfn.IFS(J60&gt;=50,"Excellent",AND(J60&lt;=49,J60&gt;=40),"Good",AND(J60&lt;=39,J60&gt;=30),"Average",J60&lt;30,"Poor")</f>
        <v>Good</v>
      </c>
      <c r="M60" t="str">
        <f t="shared" si="1"/>
        <v>false</v>
      </c>
      <c r="N60" t="str">
        <f t="shared" si="2"/>
        <v>false</v>
      </c>
      <c r="O60" t="str">
        <f t="shared" si="3"/>
        <v>false</v>
      </c>
    </row>
    <row r="61" spans="1:15" x14ac:dyDescent="0.3">
      <c r="A61">
        <v>60</v>
      </c>
      <c r="B61" t="s">
        <v>79</v>
      </c>
      <c r="C61">
        <v>23</v>
      </c>
      <c r="D61" t="s">
        <v>15</v>
      </c>
      <c r="E61" t="s">
        <v>12</v>
      </c>
      <c r="F61">
        <v>58107</v>
      </c>
      <c r="G61" s="2">
        <v>43532</v>
      </c>
      <c r="H61">
        <v>25284</v>
      </c>
      <c r="I61" t="s">
        <v>13</v>
      </c>
      <c r="J61">
        <v>42</v>
      </c>
      <c r="K61" t="str">
        <f t="shared" si="0"/>
        <v>Above</v>
      </c>
      <c r="L61" t="str" cm="1">
        <f t="array" ref="L61">_xlfn.IFS(J61&gt;=50,"Excellent",AND(J61&lt;=49,J61&gt;=40),"Good",AND(J61&lt;=39,J61&gt;=30),"Average",J61&lt;30,"Poor")</f>
        <v>Good</v>
      </c>
      <c r="M61" t="str">
        <f t="shared" si="1"/>
        <v>false</v>
      </c>
      <c r="N61" t="str">
        <f t="shared" si="2"/>
        <v>True</v>
      </c>
      <c r="O61" t="str">
        <f t="shared" si="3"/>
        <v>false</v>
      </c>
    </row>
    <row r="62" spans="1:15" x14ac:dyDescent="0.3">
      <c r="A62">
        <v>61</v>
      </c>
      <c r="B62" t="s">
        <v>80</v>
      </c>
      <c r="C62">
        <v>48</v>
      </c>
      <c r="D62" t="s">
        <v>11</v>
      </c>
      <c r="E62" t="s">
        <v>17</v>
      </c>
      <c r="F62">
        <v>61988</v>
      </c>
      <c r="G62" s="2">
        <v>43454</v>
      </c>
      <c r="H62">
        <v>10594</v>
      </c>
      <c r="I62" t="s">
        <v>21</v>
      </c>
      <c r="J62">
        <v>26</v>
      </c>
      <c r="K62" t="str">
        <f t="shared" si="0"/>
        <v>Above</v>
      </c>
      <c r="L62" t="str" cm="1">
        <f t="array" ref="L62">_xlfn.IFS(J62&gt;=50,"Excellent",AND(J62&lt;=49,J62&gt;=40),"Good",AND(J62&lt;=39,J62&gt;=30),"Average",J62&lt;30,"Poor")</f>
        <v>Poor</v>
      </c>
      <c r="M62" t="str">
        <f t="shared" si="1"/>
        <v>false</v>
      </c>
      <c r="N62" t="str">
        <f t="shared" si="2"/>
        <v>True</v>
      </c>
      <c r="O62" t="str">
        <f t="shared" si="3"/>
        <v>false</v>
      </c>
    </row>
    <row r="63" spans="1:15" x14ac:dyDescent="0.3">
      <c r="A63">
        <v>62</v>
      </c>
      <c r="B63" t="s">
        <v>81</v>
      </c>
      <c r="C63">
        <v>60</v>
      </c>
      <c r="D63" t="s">
        <v>11</v>
      </c>
      <c r="E63" t="s">
        <v>12</v>
      </c>
      <c r="F63">
        <v>49014</v>
      </c>
      <c r="G63" s="2">
        <v>43191</v>
      </c>
      <c r="H63">
        <v>13213</v>
      </c>
      <c r="I63" t="s">
        <v>21</v>
      </c>
      <c r="J63">
        <v>37</v>
      </c>
      <c r="K63" t="str">
        <f t="shared" si="0"/>
        <v>Below</v>
      </c>
      <c r="L63" t="str" cm="1">
        <f t="array" ref="L63">_xlfn.IFS(J63&gt;=50,"Excellent",AND(J63&lt;=49,J63&gt;=40),"Good",AND(J63&lt;=39,J63&gt;=30),"Average",J63&lt;30,"Poor")</f>
        <v>Average</v>
      </c>
      <c r="M63" t="str">
        <f t="shared" si="1"/>
        <v>false</v>
      </c>
      <c r="N63" t="str">
        <f t="shared" si="2"/>
        <v>True</v>
      </c>
      <c r="O63" t="str">
        <f t="shared" si="3"/>
        <v>false</v>
      </c>
    </row>
    <row r="64" spans="1:15" x14ac:dyDescent="0.3">
      <c r="A64">
        <v>63</v>
      </c>
      <c r="B64" t="s">
        <v>82</v>
      </c>
      <c r="C64">
        <v>42</v>
      </c>
      <c r="D64" t="s">
        <v>15</v>
      </c>
      <c r="E64" t="s">
        <v>12</v>
      </c>
      <c r="F64">
        <v>40744</v>
      </c>
      <c r="G64" s="2">
        <v>42558</v>
      </c>
      <c r="H64">
        <v>27273</v>
      </c>
      <c r="I64" t="s">
        <v>23</v>
      </c>
      <c r="J64">
        <v>44</v>
      </c>
      <c r="K64" t="str">
        <f t="shared" si="0"/>
        <v>Below</v>
      </c>
      <c r="L64" t="str" cm="1">
        <f t="array" ref="L64">_xlfn.IFS(J64&gt;=50,"Excellent",AND(J64&lt;=49,J64&gt;=40),"Good",AND(J64&lt;=39,J64&gt;=30),"Average",J64&lt;30,"Poor")</f>
        <v>Good</v>
      </c>
      <c r="M64" t="str">
        <f t="shared" si="1"/>
        <v>false</v>
      </c>
      <c r="N64" t="str">
        <f t="shared" si="2"/>
        <v>True</v>
      </c>
      <c r="O64" t="str">
        <f t="shared" si="3"/>
        <v>false</v>
      </c>
    </row>
    <row r="65" spans="1:15" x14ac:dyDescent="0.3">
      <c r="A65">
        <v>64</v>
      </c>
      <c r="B65" t="s">
        <v>83</v>
      </c>
      <c r="C65">
        <v>36</v>
      </c>
      <c r="D65" t="s">
        <v>11</v>
      </c>
      <c r="E65" t="s">
        <v>17</v>
      </c>
      <c r="F65">
        <v>58110</v>
      </c>
      <c r="G65" s="2">
        <v>43312</v>
      </c>
      <c r="H65">
        <v>21278</v>
      </c>
      <c r="I65" t="s">
        <v>21</v>
      </c>
      <c r="J65">
        <v>59</v>
      </c>
      <c r="K65" t="str">
        <f t="shared" si="0"/>
        <v>Above</v>
      </c>
      <c r="L65" t="str" cm="1">
        <f t="array" ref="L65">_xlfn.IFS(J65&gt;=50,"Excellent",AND(J65&lt;=49,J65&gt;=40),"Good",AND(J65&lt;=39,J65&gt;=30),"Average",J65&lt;30,"Poor")</f>
        <v>Excellent</v>
      </c>
      <c r="M65" t="str">
        <f t="shared" si="1"/>
        <v>false</v>
      </c>
      <c r="N65" t="str">
        <f t="shared" si="2"/>
        <v>false</v>
      </c>
      <c r="O65" t="str">
        <f t="shared" si="3"/>
        <v>false</v>
      </c>
    </row>
    <row r="66" spans="1:15" x14ac:dyDescent="0.3">
      <c r="A66">
        <v>65</v>
      </c>
      <c r="B66" t="s">
        <v>84</v>
      </c>
      <c r="C66">
        <v>35</v>
      </c>
      <c r="D66" t="s">
        <v>11</v>
      </c>
      <c r="E66" t="s">
        <v>20</v>
      </c>
      <c r="F66">
        <v>75947</v>
      </c>
      <c r="G66" s="2">
        <v>42788</v>
      </c>
      <c r="H66">
        <v>14363</v>
      </c>
      <c r="I66" t="s">
        <v>23</v>
      </c>
      <c r="J66">
        <v>53</v>
      </c>
      <c r="K66" t="str">
        <f t="shared" si="0"/>
        <v>Above</v>
      </c>
      <c r="L66" t="str" cm="1">
        <f t="array" ref="L66">_xlfn.IFS(J66&gt;=50,"Excellent",AND(J66&lt;=49,J66&gt;=40),"Good",AND(J66&lt;=39,J66&gt;=30),"Average",J66&lt;30,"Poor")</f>
        <v>Excellent</v>
      </c>
      <c r="M66" t="str">
        <f t="shared" si="1"/>
        <v>false</v>
      </c>
      <c r="N66" t="str">
        <f t="shared" si="2"/>
        <v>True</v>
      </c>
      <c r="O66" t="str">
        <f t="shared" si="3"/>
        <v>false</v>
      </c>
    </row>
    <row r="67" spans="1:15" x14ac:dyDescent="0.3">
      <c r="A67">
        <v>66</v>
      </c>
      <c r="B67" t="s">
        <v>85</v>
      </c>
      <c r="C67">
        <v>47</v>
      </c>
      <c r="D67" t="s">
        <v>11</v>
      </c>
      <c r="E67" t="s">
        <v>20</v>
      </c>
      <c r="F67">
        <v>37978</v>
      </c>
      <c r="G67" s="2">
        <v>45222</v>
      </c>
      <c r="H67">
        <v>32521</v>
      </c>
      <c r="I67" t="s">
        <v>21</v>
      </c>
      <c r="J67">
        <v>39</v>
      </c>
      <c r="K67" t="str">
        <f t="shared" ref="K67:K130" si="4">IF((F67&gt;50000),"Above","Below")</f>
        <v>Below</v>
      </c>
      <c r="L67" t="str" cm="1">
        <f t="array" ref="L67">_xlfn.IFS(J67&gt;=50,"Excellent",AND(J67&lt;=49,J67&gt;=40),"Good",AND(J67&lt;=39,J67&gt;=30),"Average",J67&lt;30,"Poor")</f>
        <v>Average</v>
      </c>
      <c r="M67" t="str">
        <f t="shared" ref="M67:M130" si="5">IF(AND(E67="HR",I67="North",F67&gt;15000),"True","false")</f>
        <v>false</v>
      </c>
      <c r="N67" t="str">
        <f t="shared" ref="N67:N130" si="6">IF(OR(E67="IT",F67&gt;60000),"True","false")</f>
        <v>false</v>
      </c>
      <c r="O67" t="str">
        <f t="shared" ref="O67:O130" si="7">IF(NOT(E67&lt;&gt;"Marketing"),"True","false")</f>
        <v>false</v>
      </c>
    </row>
    <row r="68" spans="1:15" x14ac:dyDescent="0.3">
      <c r="A68">
        <v>67</v>
      </c>
      <c r="B68" t="s">
        <v>86</v>
      </c>
      <c r="C68">
        <v>60</v>
      </c>
      <c r="D68" t="s">
        <v>15</v>
      </c>
      <c r="E68" t="s">
        <v>20</v>
      </c>
      <c r="F68">
        <v>55541</v>
      </c>
      <c r="G68" s="2">
        <v>42235</v>
      </c>
      <c r="H68">
        <v>16011</v>
      </c>
      <c r="I68" t="s">
        <v>21</v>
      </c>
      <c r="J68">
        <v>25</v>
      </c>
      <c r="K68" t="str">
        <f t="shared" si="4"/>
        <v>Above</v>
      </c>
      <c r="L68" t="str" cm="1">
        <f t="array" ref="L68">_xlfn.IFS(J68&gt;=50,"Excellent",AND(J68&lt;=49,J68&gt;=40),"Good",AND(J68&lt;=39,J68&gt;=30),"Average",J68&lt;30,"Poor")</f>
        <v>Poor</v>
      </c>
      <c r="M68" t="str">
        <f t="shared" si="5"/>
        <v>false</v>
      </c>
      <c r="N68" t="str">
        <f t="shared" si="6"/>
        <v>false</v>
      </c>
      <c r="O68" t="str">
        <f t="shared" si="7"/>
        <v>false</v>
      </c>
    </row>
    <row r="69" spans="1:15" x14ac:dyDescent="0.3">
      <c r="A69">
        <v>68</v>
      </c>
      <c r="B69" t="s">
        <v>87</v>
      </c>
      <c r="C69">
        <v>22</v>
      </c>
      <c r="D69" t="s">
        <v>11</v>
      </c>
      <c r="E69" t="s">
        <v>17</v>
      </c>
      <c r="F69">
        <v>45508</v>
      </c>
      <c r="G69" s="2">
        <v>43508</v>
      </c>
      <c r="H69">
        <v>16901</v>
      </c>
      <c r="I69" t="s">
        <v>13</v>
      </c>
      <c r="J69">
        <v>33</v>
      </c>
      <c r="K69" t="str">
        <f t="shared" si="4"/>
        <v>Below</v>
      </c>
      <c r="L69" t="str" cm="1">
        <f t="array" ref="L69">_xlfn.IFS(J69&gt;=50,"Excellent",AND(J69&lt;=49,J69&gt;=40),"Good",AND(J69&lt;=39,J69&gt;=30),"Average",J69&lt;30,"Poor")</f>
        <v>Average</v>
      </c>
      <c r="M69" t="str">
        <f t="shared" si="5"/>
        <v>True</v>
      </c>
      <c r="N69" t="str">
        <f t="shared" si="6"/>
        <v>false</v>
      </c>
      <c r="O69" t="str">
        <f t="shared" si="7"/>
        <v>false</v>
      </c>
    </row>
    <row r="70" spans="1:15" x14ac:dyDescent="0.3">
      <c r="A70">
        <v>69</v>
      </c>
      <c r="B70" t="s">
        <v>88</v>
      </c>
      <c r="C70">
        <v>39</v>
      </c>
      <c r="D70" t="s">
        <v>15</v>
      </c>
      <c r="E70" t="s">
        <v>7</v>
      </c>
      <c r="F70">
        <v>30135</v>
      </c>
      <c r="G70" s="2">
        <v>45328</v>
      </c>
      <c r="H70">
        <v>28340</v>
      </c>
      <c r="I70" t="s">
        <v>18</v>
      </c>
      <c r="J70">
        <v>53</v>
      </c>
      <c r="K70" t="str">
        <f t="shared" si="4"/>
        <v>Below</v>
      </c>
      <c r="L70" t="str" cm="1">
        <f t="array" ref="L70">_xlfn.IFS(J70&gt;=50,"Excellent",AND(J70&lt;=49,J70&gt;=40),"Good",AND(J70&lt;=39,J70&gt;=30),"Average",J70&lt;30,"Poor")</f>
        <v>Excellent</v>
      </c>
      <c r="M70" t="str">
        <f t="shared" si="5"/>
        <v>false</v>
      </c>
      <c r="N70" t="str">
        <f t="shared" si="6"/>
        <v>false</v>
      </c>
      <c r="O70" t="str">
        <f t="shared" si="7"/>
        <v>false</v>
      </c>
    </row>
    <row r="71" spans="1:15" x14ac:dyDescent="0.3">
      <c r="A71">
        <v>70</v>
      </c>
      <c r="B71" t="s">
        <v>89</v>
      </c>
      <c r="C71">
        <v>22</v>
      </c>
      <c r="D71" t="s">
        <v>15</v>
      </c>
      <c r="E71" t="s">
        <v>7</v>
      </c>
      <c r="F71">
        <v>75728</v>
      </c>
      <c r="G71" s="2">
        <v>43518</v>
      </c>
      <c r="H71">
        <v>31020</v>
      </c>
      <c r="I71" t="s">
        <v>13</v>
      </c>
      <c r="J71">
        <v>54</v>
      </c>
      <c r="K71" t="str">
        <f t="shared" si="4"/>
        <v>Above</v>
      </c>
      <c r="L71" t="str" cm="1">
        <f t="array" ref="L71">_xlfn.IFS(J71&gt;=50,"Excellent",AND(J71&lt;=49,J71&gt;=40),"Good",AND(J71&lt;=39,J71&gt;=30),"Average",J71&lt;30,"Poor")</f>
        <v>Excellent</v>
      </c>
      <c r="M71" t="str">
        <f t="shared" si="5"/>
        <v>false</v>
      </c>
      <c r="N71" t="str">
        <f t="shared" si="6"/>
        <v>True</v>
      </c>
      <c r="O71" t="str">
        <f t="shared" si="7"/>
        <v>false</v>
      </c>
    </row>
    <row r="72" spans="1:15" x14ac:dyDescent="0.3">
      <c r="A72">
        <v>71</v>
      </c>
      <c r="B72" t="s">
        <v>90</v>
      </c>
      <c r="C72">
        <v>26</v>
      </c>
      <c r="D72" t="s">
        <v>11</v>
      </c>
      <c r="E72" t="s">
        <v>29</v>
      </c>
      <c r="F72">
        <v>51724</v>
      </c>
      <c r="G72" s="2">
        <v>44207</v>
      </c>
      <c r="H72">
        <v>27123</v>
      </c>
      <c r="I72" t="s">
        <v>21</v>
      </c>
      <c r="J72">
        <v>36</v>
      </c>
      <c r="K72" t="str">
        <f t="shared" si="4"/>
        <v>Above</v>
      </c>
      <c r="L72" t="str" cm="1">
        <f t="array" ref="L72">_xlfn.IFS(J72&gt;=50,"Excellent",AND(J72&lt;=49,J72&gt;=40),"Good",AND(J72&lt;=39,J72&gt;=30),"Average",J72&lt;30,"Poor")</f>
        <v>Average</v>
      </c>
      <c r="M72" t="str">
        <f t="shared" si="5"/>
        <v>false</v>
      </c>
      <c r="N72" t="str">
        <f t="shared" si="6"/>
        <v>false</v>
      </c>
      <c r="O72" t="str">
        <f t="shared" si="7"/>
        <v>True</v>
      </c>
    </row>
    <row r="73" spans="1:15" x14ac:dyDescent="0.3">
      <c r="A73">
        <v>72</v>
      </c>
      <c r="B73" t="s">
        <v>91</v>
      </c>
      <c r="C73">
        <v>21</v>
      </c>
      <c r="D73" t="s">
        <v>15</v>
      </c>
      <c r="E73" t="s">
        <v>12</v>
      </c>
      <c r="F73">
        <v>77886</v>
      </c>
      <c r="G73" s="2">
        <v>42920</v>
      </c>
      <c r="H73">
        <v>30080</v>
      </c>
      <c r="I73" t="s">
        <v>13</v>
      </c>
      <c r="J73">
        <v>27</v>
      </c>
      <c r="K73" t="str">
        <f t="shared" si="4"/>
        <v>Above</v>
      </c>
      <c r="L73" t="str" cm="1">
        <f t="array" ref="L73">_xlfn.IFS(J73&gt;=50,"Excellent",AND(J73&lt;=49,J73&gt;=40),"Good",AND(J73&lt;=39,J73&gt;=30),"Average",J73&lt;30,"Poor")</f>
        <v>Poor</v>
      </c>
      <c r="M73" t="str">
        <f t="shared" si="5"/>
        <v>false</v>
      </c>
      <c r="N73" t="str">
        <f t="shared" si="6"/>
        <v>True</v>
      </c>
      <c r="O73" t="str">
        <f t="shared" si="7"/>
        <v>false</v>
      </c>
    </row>
    <row r="74" spans="1:15" x14ac:dyDescent="0.3">
      <c r="A74">
        <v>73</v>
      </c>
      <c r="B74" t="s">
        <v>92</v>
      </c>
      <c r="C74">
        <v>41</v>
      </c>
      <c r="D74" t="s">
        <v>15</v>
      </c>
      <c r="E74" t="s">
        <v>20</v>
      </c>
      <c r="F74">
        <v>35220</v>
      </c>
      <c r="G74" s="2">
        <v>44091</v>
      </c>
      <c r="H74">
        <v>29444</v>
      </c>
      <c r="I74" t="s">
        <v>23</v>
      </c>
      <c r="J74">
        <v>53</v>
      </c>
      <c r="K74" t="str">
        <f t="shared" si="4"/>
        <v>Below</v>
      </c>
      <c r="L74" t="str" cm="1">
        <f t="array" ref="L74">_xlfn.IFS(J74&gt;=50,"Excellent",AND(J74&lt;=49,J74&gt;=40),"Good",AND(J74&lt;=39,J74&gt;=30),"Average",J74&lt;30,"Poor")</f>
        <v>Excellent</v>
      </c>
      <c r="M74" t="str">
        <f t="shared" si="5"/>
        <v>false</v>
      </c>
      <c r="N74" t="str">
        <f t="shared" si="6"/>
        <v>false</v>
      </c>
      <c r="O74" t="str">
        <f t="shared" si="7"/>
        <v>false</v>
      </c>
    </row>
    <row r="75" spans="1:15" x14ac:dyDescent="0.3">
      <c r="A75">
        <v>74</v>
      </c>
      <c r="B75" t="s">
        <v>93</v>
      </c>
      <c r="C75">
        <v>58</v>
      </c>
      <c r="D75" t="s">
        <v>15</v>
      </c>
      <c r="E75" t="s">
        <v>20</v>
      </c>
      <c r="F75">
        <v>51321</v>
      </c>
      <c r="G75" s="2">
        <v>44615</v>
      </c>
      <c r="H75">
        <v>29006</v>
      </c>
      <c r="I75" t="s">
        <v>23</v>
      </c>
      <c r="J75">
        <v>53</v>
      </c>
      <c r="K75" t="str">
        <f t="shared" si="4"/>
        <v>Above</v>
      </c>
      <c r="L75" t="str" cm="1">
        <f t="array" ref="L75">_xlfn.IFS(J75&gt;=50,"Excellent",AND(J75&lt;=49,J75&gt;=40),"Good",AND(J75&lt;=39,J75&gt;=30),"Average",J75&lt;30,"Poor")</f>
        <v>Excellent</v>
      </c>
      <c r="M75" t="str">
        <f t="shared" si="5"/>
        <v>false</v>
      </c>
      <c r="N75" t="str">
        <f t="shared" si="6"/>
        <v>false</v>
      </c>
      <c r="O75" t="str">
        <f t="shared" si="7"/>
        <v>false</v>
      </c>
    </row>
    <row r="76" spans="1:15" x14ac:dyDescent="0.3">
      <c r="A76">
        <v>75</v>
      </c>
      <c r="B76" t="s">
        <v>94</v>
      </c>
      <c r="C76">
        <v>29</v>
      </c>
      <c r="D76" t="s">
        <v>15</v>
      </c>
      <c r="E76" t="s">
        <v>29</v>
      </c>
      <c r="F76">
        <v>61527</v>
      </c>
      <c r="G76" s="2">
        <v>42487</v>
      </c>
      <c r="H76">
        <v>21871</v>
      </c>
      <c r="I76" t="s">
        <v>23</v>
      </c>
      <c r="J76">
        <v>34</v>
      </c>
      <c r="K76" t="str">
        <f t="shared" si="4"/>
        <v>Above</v>
      </c>
      <c r="L76" t="str" cm="1">
        <f t="array" ref="L76">_xlfn.IFS(J76&gt;=50,"Excellent",AND(J76&lt;=49,J76&gt;=40),"Good",AND(J76&lt;=39,J76&gt;=30),"Average",J76&lt;30,"Poor")</f>
        <v>Average</v>
      </c>
      <c r="M76" t="str">
        <f t="shared" si="5"/>
        <v>false</v>
      </c>
      <c r="N76" t="str">
        <f t="shared" si="6"/>
        <v>True</v>
      </c>
      <c r="O76" t="str">
        <f t="shared" si="7"/>
        <v>True</v>
      </c>
    </row>
    <row r="77" spans="1:15" x14ac:dyDescent="0.3">
      <c r="A77">
        <v>76</v>
      </c>
      <c r="B77" t="s">
        <v>95</v>
      </c>
      <c r="C77">
        <v>21</v>
      </c>
      <c r="D77" t="s">
        <v>11</v>
      </c>
      <c r="E77" t="s">
        <v>20</v>
      </c>
      <c r="F77">
        <v>38684</v>
      </c>
      <c r="G77" s="2">
        <v>43353</v>
      </c>
      <c r="H77">
        <v>37414</v>
      </c>
      <c r="I77" t="s">
        <v>18</v>
      </c>
      <c r="J77">
        <v>60</v>
      </c>
      <c r="K77" t="str">
        <f t="shared" si="4"/>
        <v>Below</v>
      </c>
      <c r="L77" t="str" cm="1">
        <f t="array" ref="L77">_xlfn.IFS(J77&gt;=50,"Excellent",AND(J77&lt;=49,J77&gt;=40),"Good",AND(J77&lt;=39,J77&gt;=30),"Average",J77&lt;30,"Poor")</f>
        <v>Excellent</v>
      </c>
      <c r="M77" t="str">
        <f t="shared" si="5"/>
        <v>false</v>
      </c>
      <c r="N77" t="str">
        <f t="shared" si="6"/>
        <v>false</v>
      </c>
      <c r="O77" t="str">
        <f t="shared" si="7"/>
        <v>false</v>
      </c>
    </row>
    <row r="78" spans="1:15" x14ac:dyDescent="0.3">
      <c r="A78">
        <v>77</v>
      </c>
      <c r="B78" t="s">
        <v>96</v>
      </c>
      <c r="C78">
        <v>56</v>
      </c>
      <c r="D78" t="s">
        <v>11</v>
      </c>
      <c r="E78" t="s">
        <v>12</v>
      </c>
      <c r="F78">
        <v>31005</v>
      </c>
      <c r="G78" s="2">
        <v>42913</v>
      </c>
      <c r="H78">
        <v>24340</v>
      </c>
      <c r="I78" t="s">
        <v>21</v>
      </c>
      <c r="J78">
        <v>25</v>
      </c>
      <c r="K78" t="str">
        <f t="shared" si="4"/>
        <v>Below</v>
      </c>
      <c r="L78" t="str" cm="1">
        <f t="array" ref="L78">_xlfn.IFS(J78&gt;=50,"Excellent",AND(J78&lt;=49,J78&gt;=40),"Good",AND(J78&lt;=39,J78&gt;=30),"Average",J78&lt;30,"Poor")</f>
        <v>Poor</v>
      </c>
      <c r="M78" t="str">
        <f t="shared" si="5"/>
        <v>false</v>
      </c>
      <c r="N78" t="str">
        <f t="shared" si="6"/>
        <v>True</v>
      </c>
      <c r="O78" t="str">
        <f t="shared" si="7"/>
        <v>false</v>
      </c>
    </row>
    <row r="79" spans="1:15" x14ac:dyDescent="0.3">
      <c r="A79">
        <v>78</v>
      </c>
      <c r="B79" t="s">
        <v>97</v>
      </c>
      <c r="C79">
        <v>56</v>
      </c>
      <c r="D79" t="s">
        <v>11</v>
      </c>
      <c r="E79" t="s">
        <v>17</v>
      </c>
      <c r="F79">
        <v>44245</v>
      </c>
      <c r="G79" s="2">
        <v>42283</v>
      </c>
      <c r="H79">
        <v>16800</v>
      </c>
      <c r="I79" t="s">
        <v>18</v>
      </c>
      <c r="J79">
        <v>27</v>
      </c>
      <c r="K79" t="str">
        <f t="shared" si="4"/>
        <v>Below</v>
      </c>
      <c r="L79" t="str" cm="1">
        <f t="array" ref="L79">_xlfn.IFS(J79&gt;=50,"Excellent",AND(J79&lt;=49,J79&gt;=40),"Good",AND(J79&lt;=39,J79&gt;=30),"Average",J79&lt;30,"Poor")</f>
        <v>Poor</v>
      </c>
      <c r="M79" t="str">
        <f t="shared" si="5"/>
        <v>false</v>
      </c>
      <c r="N79" t="str">
        <f t="shared" si="6"/>
        <v>false</v>
      </c>
      <c r="O79" t="str">
        <f t="shared" si="7"/>
        <v>false</v>
      </c>
    </row>
    <row r="80" spans="1:15" x14ac:dyDescent="0.3">
      <c r="A80">
        <v>79</v>
      </c>
      <c r="B80" t="s">
        <v>98</v>
      </c>
      <c r="C80">
        <v>24</v>
      </c>
      <c r="D80" t="s">
        <v>11</v>
      </c>
      <c r="E80" t="s">
        <v>29</v>
      </c>
      <c r="F80">
        <v>48296</v>
      </c>
      <c r="G80" s="2">
        <v>43038</v>
      </c>
      <c r="H80">
        <v>33597</v>
      </c>
      <c r="I80" t="s">
        <v>13</v>
      </c>
      <c r="J80">
        <v>47</v>
      </c>
      <c r="K80" t="str">
        <f t="shared" si="4"/>
        <v>Below</v>
      </c>
      <c r="L80" t="str" cm="1">
        <f t="array" ref="L80">_xlfn.IFS(J80&gt;=50,"Excellent",AND(J80&lt;=49,J80&gt;=40),"Good",AND(J80&lt;=39,J80&gt;=30),"Average",J80&lt;30,"Poor")</f>
        <v>Good</v>
      </c>
      <c r="M80" t="str">
        <f t="shared" si="5"/>
        <v>false</v>
      </c>
      <c r="N80" t="str">
        <f t="shared" si="6"/>
        <v>false</v>
      </c>
      <c r="O80" t="str">
        <f t="shared" si="7"/>
        <v>True</v>
      </c>
    </row>
    <row r="81" spans="1:15" x14ac:dyDescent="0.3">
      <c r="A81">
        <v>80</v>
      </c>
      <c r="B81" t="s">
        <v>99</v>
      </c>
      <c r="C81">
        <v>38</v>
      </c>
      <c r="D81" t="s">
        <v>15</v>
      </c>
      <c r="E81" t="s">
        <v>20</v>
      </c>
      <c r="F81">
        <v>74413</v>
      </c>
      <c r="G81" s="2">
        <v>41960</v>
      </c>
      <c r="H81">
        <v>14844</v>
      </c>
      <c r="I81" t="s">
        <v>18</v>
      </c>
      <c r="J81">
        <v>57</v>
      </c>
      <c r="K81" t="str">
        <f t="shared" si="4"/>
        <v>Above</v>
      </c>
      <c r="L81" t="str" cm="1">
        <f t="array" ref="L81">_xlfn.IFS(J81&gt;=50,"Excellent",AND(J81&lt;=49,J81&gt;=40),"Good",AND(J81&lt;=39,J81&gt;=30),"Average",J81&lt;30,"Poor")</f>
        <v>Excellent</v>
      </c>
      <c r="M81" t="str">
        <f t="shared" si="5"/>
        <v>false</v>
      </c>
      <c r="N81" t="str">
        <f t="shared" si="6"/>
        <v>True</v>
      </c>
      <c r="O81" t="str">
        <f t="shared" si="7"/>
        <v>false</v>
      </c>
    </row>
    <row r="82" spans="1:15" x14ac:dyDescent="0.3">
      <c r="A82">
        <v>81</v>
      </c>
      <c r="B82" t="s">
        <v>100</v>
      </c>
      <c r="C82">
        <v>33</v>
      </c>
      <c r="D82" t="s">
        <v>15</v>
      </c>
      <c r="E82" t="s">
        <v>29</v>
      </c>
      <c r="F82">
        <v>76940</v>
      </c>
      <c r="G82" s="2">
        <v>45135</v>
      </c>
      <c r="H82">
        <v>27082</v>
      </c>
      <c r="I82" t="s">
        <v>21</v>
      </c>
      <c r="J82">
        <v>28</v>
      </c>
      <c r="K82" t="str">
        <f t="shared" si="4"/>
        <v>Above</v>
      </c>
      <c r="L82" t="str" cm="1">
        <f t="array" ref="L82">_xlfn.IFS(J82&gt;=50,"Excellent",AND(J82&lt;=49,J82&gt;=40),"Good",AND(J82&lt;=39,J82&gt;=30),"Average",J82&lt;30,"Poor")</f>
        <v>Poor</v>
      </c>
      <c r="M82" t="str">
        <f t="shared" si="5"/>
        <v>false</v>
      </c>
      <c r="N82" t="str">
        <f t="shared" si="6"/>
        <v>True</v>
      </c>
      <c r="O82" t="str">
        <f t="shared" si="7"/>
        <v>True</v>
      </c>
    </row>
    <row r="83" spans="1:15" x14ac:dyDescent="0.3">
      <c r="A83">
        <v>82</v>
      </c>
      <c r="B83" t="s">
        <v>101</v>
      </c>
      <c r="C83">
        <v>20</v>
      </c>
      <c r="D83" t="s">
        <v>11</v>
      </c>
      <c r="E83" t="s">
        <v>12</v>
      </c>
      <c r="F83">
        <v>64523</v>
      </c>
      <c r="G83" s="2">
        <v>44314</v>
      </c>
      <c r="H83">
        <v>35187</v>
      </c>
      <c r="I83" t="s">
        <v>13</v>
      </c>
      <c r="J83">
        <v>25</v>
      </c>
      <c r="K83" t="str">
        <f t="shared" si="4"/>
        <v>Above</v>
      </c>
      <c r="L83" t="str" cm="1">
        <f t="array" ref="L83">_xlfn.IFS(J83&gt;=50,"Excellent",AND(J83&lt;=49,J83&gt;=40),"Good",AND(J83&lt;=39,J83&gt;=30),"Average",J83&lt;30,"Poor")</f>
        <v>Poor</v>
      </c>
      <c r="M83" t="str">
        <f t="shared" si="5"/>
        <v>false</v>
      </c>
      <c r="N83" t="str">
        <f t="shared" si="6"/>
        <v>True</v>
      </c>
      <c r="O83" t="str">
        <f t="shared" si="7"/>
        <v>false</v>
      </c>
    </row>
    <row r="84" spans="1:15" x14ac:dyDescent="0.3">
      <c r="A84">
        <v>83</v>
      </c>
      <c r="B84" t="s">
        <v>102</v>
      </c>
      <c r="C84">
        <v>49</v>
      </c>
      <c r="D84" t="s">
        <v>11</v>
      </c>
      <c r="E84" t="s">
        <v>17</v>
      </c>
      <c r="F84">
        <v>38871</v>
      </c>
      <c r="G84" s="2">
        <v>42753</v>
      </c>
      <c r="H84">
        <v>32084</v>
      </c>
      <c r="I84" t="s">
        <v>18</v>
      </c>
      <c r="J84">
        <v>34</v>
      </c>
      <c r="K84" t="str">
        <f t="shared" si="4"/>
        <v>Below</v>
      </c>
      <c r="L84" t="str" cm="1">
        <f t="array" ref="L84">_xlfn.IFS(J84&gt;=50,"Excellent",AND(J84&lt;=49,J84&gt;=40),"Good",AND(J84&lt;=39,J84&gt;=30),"Average",J84&lt;30,"Poor")</f>
        <v>Average</v>
      </c>
      <c r="M84" t="str">
        <f t="shared" si="5"/>
        <v>false</v>
      </c>
      <c r="N84" t="str">
        <f t="shared" si="6"/>
        <v>false</v>
      </c>
      <c r="O84" t="str">
        <f t="shared" si="7"/>
        <v>false</v>
      </c>
    </row>
    <row r="85" spans="1:15" x14ac:dyDescent="0.3">
      <c r="A85">
        <v>84</v>
      </c>
      <c r="B85" t="s">
        <v>103</v>
      </c>
      <c r="C85">
        <v>27</v>
      </c>
      <c r="D85" t="s">
        <v>15</v>
      </c>
      <c r="E85" t="s">
        <v>20</v>
      </c>
      <c r="F85">
        <v>39090</v>
      </c>
      <c r="G85" s="2">
        <v>44947</v>
      </c>
      <c r="H85">
        <v>19756</v>
      </c>
      <c r="I85" t="s">
        <v>13</v>
      </c>
      <c r="J85">
        <v>43</v>
      </c>
      <c r="K85" t="str">
        <f t="shared" si="4"/>
        <v>Below</v>
      </c>
      <c r="L85" t="str" cm="1">
        <f t="array" ref="L85">_xlfn.IFS(J85&gt;=50,"Excellent",AND(J85&lt;=49,J85&gt;=40),"Good",AND(J85&lt;=39,J85&gt;=30),"Average",J85&lt;30,"Poor")</f>
        <v>Good</v>
      </c>
      <c r="M85" t="str">
        <f t="shared" si="5"/>
        <v>false</v>
      </c>
      <c r="N85" t="str">
        <f t="shared" si="6"/>
        <v>false</v>
      </c>
      <c r="O85" t="str">
        <f t="shared" si="7"/>
        <v>false</v>
      </c>
    </row>
    <row r="86" spans="1:15" x14ac:dyDescent="0.3">
      <c r="A86">
        <v>85</v>
      </c>
      <c r="B86" t="s">
        <v>104</v>
      </c>
      <c r="C86">
        <v>28</v>
      </c>
      <c r="D86" t="s">
        <v>15</v>
      </c>
      <c r="E86" t="s">
        <v>17</v>
      </c>
      <c r="F86">
        <v>65939</v>
      </c>
      <c r="G86" s="2">
        <v>43776</v>
      </c>
      <c r="H86">
        <v>23065</v>
      </c>
      <c r="I86" t="s">
        <v>18</v>
      </c>
      <c r="J86">
        <v>24</v>
      </c>
      <c r="K86" t="str">
        <f t="shared" si="4"/>
        <v>Above</v>
      </c>
      <c r="L86" t="str" cm="1">
        <f t="array" ref="L86">_xlfn.IFS(J86&gt;=50,"Excellent",AND(J86&lt;=49,J86&gt;=40),"Good",AND(J86&lt;=39,J86&gt;=30),"Average",J86&lt;30,"Poor")</f>
        <v>Poor</v>
      </c>
      <c r="M86" t="str">
        <f t="shared" si="5"/>
        <v>false</v>
      </c>
      <c r="N86" t="str">
        <f t="shared" si="6"/>
        <v>True</v>
      </c>
      <c r="O86" t="str">
        <f t="shared" si="7"/>
        <v>false</v>
      </c>
    </row>
    <row r="87" spans="1:15" x14ac:dyDescent="0.3">
      <c r="A87">
        <v>86</v>
      </c>
      <c r="B87" t="s">
        <v>105</v>
      </c>
      <c r="C87">
        <v>41</v>
      </c>
      <c r="D87" t="s">
        <v>11</v>
      </c>
      <c r="E87" t="s">
        <v>29</v>
      </c>
      <c r="F87">
        <v>60367</v>
      </c>
      <c r="G87" s="2">
        <v>43004</v>
      </c>
      <c r="H87">
        <v>16439</v>
      </c>
      <c r="I87" t="s">
        <v>18</v>
      </c>
      <c r="J87">
        <v>29</v>
      </c>
      <c r="K87" t="str">
        <f t="shared" si="4"/>
        <v>Above</v>
      </c>
      <c r="L87" t="str" cm="1">
        <f t="array" ref="L87">_xlfn.IFS(J87&gt;=50,"Excellent",AND(J87&lt;=49,J87&gt;=40),"Good",AND(J87&lt;=39,J87&gt;=30),"Average",J87&lt;30,"Poor")</f>
        <v>Poor</v>
      </c>
      <c r="M87" t="str">
        <f t="shared" si="5"/>
        <v>false</v>
      </c>
      <c r="N87" t="str">
        <f t="shared" si="6"/>
        <v>True</v>
      </c>
      <c r="O87" t="str">
        <f t="shared" si="7"/>
        <v>True</v>
      </c>
    </row>
    <row r="88" spans="1:15" x14ac:dyDescent="0.3">
      <c r="A88">
        <v>87</v>
      </c>
      <c r="B88" t="s">
        <v>106</v>
      </c>
      <c r="C88">
        <v>44</v>
      </c>
      <c r="D88" t="s">
        <v>11</v>
      </c>
      <c r="E88" t="s">
        <v>17</v>
      </c>
      <c r="F88">
        <v>44276</v>
      </c>
      <c r="G88" s="2">
        <v>42124</v>
      </c>
      <c r="H88">
        <v>38522</v>
      </c>
      <c r="I88" t="s">
        <v>23</v>
      </c>
      <c r="J88">
        <v>26</v>
      </c>
      <c r="K88" t="str">
        <f t="shared" si="4"/>
        <v>Below</v>
      </c>
      <c r="L88" t="str" cm="1">
        <f t="array" ref="L88">_xlfn.IFS(J88&gt;=50,"Excellent",AND(J88&lt;=49,J88&gt;=40),"Good",AND(J88&lt;=39,J88&gt;=30),"Average",J88&lt;30,"Poor")</f>
        <v>Poor</v>
      </c>
      <c r="M88" t="str">
        <f t="shared" si="5"/>
        <v>false</v>
      </c>
      <c r="N88" t="str">
        <f t="shared" si="6"/>
        <v>false</v>
      </c>
      <c r="O88" t="str">
        <f t="shared" si="7"/>
        <v>false</v>
      </c>
    </row>
    <row r="89" spans="1:15" x14ac:dyDescent="0.3">
      <c r="A89">
        <v>88</v>
      </c>
      <c r="B89" t="s">
        <v>107</v>
      </c>
      <c r="C89">
        <v>24</v>
      </c>
      <c r="D89" t="s">
        <v>11</v>
      </c>
      <c r="E89" t="s">
        <v>29</v>
      </c>
      <c r="F89">
        <v>50630</v>
      </c>
      <c r="G89" s="2">
        <v>43440</v>
      </c>
      <c r="H89">
        <v>12662</v>
      </c>
      <c r="I89" t="s">
        <v>21</v>
      </c>
      <c r="J89">
        <v>38</v>
      </c>
      <c r="K89" t="str">
        <f t="shared" si="4"/>
        <v>Above</v>
      </c>
      <c r="L89" t="str" cm="1">
        <f t="array" ref="L89">_xlfn.IFS(J89&gt;=50,"Excellent",AND(J89&lt;=49,J89&gt;=40),"Good",AND(J89&lt;=39,J89&gt;=30),"Average",J89&lt;30,"Poor")</f>
        <v>Average</v>
      </c>
      <c r="M89" t="str">
        <f t="shared" si="5"/>
        <v>false</v>
      </c>
      <c r="N89" t="str">
        <f t="shared" si="6"/>
        <v>false</v>
      </c>
      <c r="O89" t="str">
        <f t="shared" si="7"/>
        <v>True</v>
      </c>
    </row>
    <row r="90" spans="1:15" x14ac:dyDescent="0.3">
      <c r="A90">
        <v>89</v>
      </c>
      <c r="B90" t="s">
        <v>108</v>
      </c>
      <c r="C90">
        <v>26</v>
      </c>
      <c r="D90" t="s">
        <v>11</v>
      </c>
      <c r="E90" t="s">
        <v>29</v>
      </c>
      <c r="F90">
        <v>44082</v>
      </c>
      <c r="G90" s="2">
        <v>45456</v>
      </c>
      <c r="H90">
        <v>27956</v>
      </c>
      <c r="I90" t="s">
        <v>23</v>
      </c>
      <c r="J90">
        <v>42</v>
      </c>
      <c r="K90" t="str">
        <f t="shared" si="4"/>
        <v>Below</v>
      </c>
      <c r="L90" t="str" cm="1">
        <f t="array" ref="L90">_xlfn.IFS(J90&gt;=50,"Excellent",AND(J90&lt;=49,J90&gt;=40),"Good",AND(J90&lt;=39,J90&gt;=30),"Average",J90&lt;30,"Poor")</f>
        <v>Good</v>
      </c>
      <c r="M90" t="str">
        <f t="shared" si="5"/>
        <v>false</v>
      </c>
      <c r="N90" t="str">
        <f t="shared" si="6"/>
        <v>false</v>
      </c>
      <c r="O90" t="str">
        <f t="shared" si="7"/>
        <v>True</v>
      </c>
    </row>
    <row r="91" spans="1:15" x14ac:dyDescent="0.3">
      <c r="A91">
        <v>90</v>
      </c>
      <c r="B91" t="s">
        <v>109</v>
      </c>
      <c r="C91">
        <v>22</v>
      </c>
      <c r="D91" t="s">
        <v>11</v>
      </c>
      <c r="E91" t="s">
        <v>20</v>
      </c>
      <c r="F91">
        <v>46592</v>
      </c>
      <c r="G91" s="2">
        <v>42027</v>
      </c>
      <c r="H91">
        <v>11073</v>
      </c>
      <c r="I91" t="s">
        <v>18</v>
      </c>
      <c r="J91">
        <v>26</v>
      </c>
      <c r="K91" t="str">
        <f t="shared" si="4"/>
        <v>Below</v>
      </c>
      <c r="L91" t="str" cm="1">
        <f t="array" ref="L91">_xlfn.IFS(J91&gt;=50,"Excellent",AND(J91&lt;=49,J91&gt;=40),"Good",AND(J91&lt;=39,J91&gt;=30),"Average",J91&lt;30,"Poor")</f>
        <v>Poor</v>
      </c>
      <c r="M91" t="str">
        <f t="shared" si="5"/>
        <v>false</v>
      </c>
      <c r="N91" t="str">
        <f t="shared" si="6"/>
        <v>false</v>
      </c>
      <c r="O91" t="str">
        <f t="shared" si="7"/>
        <v>false</v>
      </c>
    </row>
    <row r="92" spans="1:15" x14ac:dyDescent="0.3">
      <c r="A92">
        <v>91</v>
      </c>
      <c r="B92" t="s">
        <v>110</v>
      </c>
      <c r="C92">
        <v>28</v>
      </c>
      <c r="D92" t="s">
        <v>11</v>
      </c>
      <c r="E92" t="s">
        <v>20</v>
      </c>
      <c r="F92">
        <v>59613</v>
      </c>
      <c r="G92" s="2">
        <v>45217</v>
      </c>
      <c r="H92">
        <v>32024</v>
      </c>
      <c r="I92" t="s">
        <v>13</v>
      </c>
      <c r="J92">
        <v>41</v>
      </c>
      <c r="K92" t="str">
        <f t="shared" si="4"/>
        <v>Above</v>
      </c>
      <c r="L92" t="str" cm="1">
        <f t="array" ref="L92">_xlfn.IFS(J92&gt;=50,"Excellent",AND(J92&lt;=49,J92&gt;=40),"Good",AND(J92&lt;=39,J92&gt;=30),"Average",J92&lt;30,"Poor")</f>
        <v>Good</v>
      </c>
      <c r="M92" t="str">
        <f t="shared" si="5"/>
        <v>false</v>
      </c>
      <c r="N92" t="str">
        <f t="shared" si="6"/>
        <v>false</v>
      </c>
      <c r="O92" t="str">
        <f t="shared" si="7"/>
        <v>false</v>
      </c>
    </row>
    <row r="93" spans="1:15" x14ac:dyDescent="0.3">
      <c r="A93">
        <v>92</v>
      </c>
      <c r="B93" t="s">
        <v>111</v>
      </c>
      <c r="C93">
        <v>50</v>
      </c>
      <c r="D93" t="s">
        <v>15</v>
      </c>
      <c r="E93" t="s">
        <v>12</v>
      </c>
      <c r="F93">
        <v>58254</v>
      </c>
      <c r="G93" s="2">
        <v>43553</v>
      </c>
      <c r="H93">
        <v>24398</v>
      </c>
      <c r="I93" t="s">
        <v>13</v>
      </c>
      <c r="J93">
        <v>22</v>
      </c>
      <c r="K93" t="str">
        <f t="shared" si="4"/>
        <v>Above</v>
      </c>
      <c r="L93" t="str" cm="1">
        <f t="array" ref="L93">_xlfn.IFS(J93&gt;=50,"Excellent",AND(J93&lt;=49,J93&gt;=40),"Good",AND(J93&lt;=39,J93&gt;=30),"Average",J93&lt;30,"Poor")</f>
        <v>Poor</v>
      </c>
      <c r="M93" t="str">
        <f t="shared" si="5"/>
        <v>false</v>
      </c>
      <c r="N93" t="str">
        <f t="shared" si="6"/>
        <v>True</v>
      </c>
      <c r="O93" t="str">
        <f t="shared" si="7"/>
        <v>false</v>
      </c>
    </row>
    <row r="94" spans="1:15" x14ac:dyDescent="0.3">
      <c r="A94">
        <v>93</v>
      </c>
      <c r="B94" t="s">
        <v>112</v>
      </c>
      <c r="C94">
        <v>51</v>
      </c>
      <c r="D94" t="s">
        <v>11</v>
      </c>
      <c r="E94" t="s">
        <v>12</v>
      </c>
      <c r="F94">
        <v>32448</v>
      </c>
      <c r="G94" s="2">
        <v>43290</v>
      </c>
      <c r="H94">
        <v>39487</v>
      </c>
      <c r="I94" t="s">
        <v>23</v>
      </c>
      <c r="J94">
        <v>42</v>
      </c>
      <c r="K94" t="str">
        <f t="shared" si="4"/>
        <v>Below</v>
      </c>
      <c r="L94" t="str" cm="1">
        <f t="array" ref="L94">_xlfn.IFS(J94&gt;=50,"Excellent",AND(J94&lt;=49,J94&gt;=40),"Good",AND(J94&lt;=39,J94&gt;=30),"Average",J94&lt;30,"Poor")</f>
        <v>Good</v>
      </c>
      <c r="M94" t="str">
        <f t="shared" si="5"/>
        <v>false</v>
      </c>
      <c r="N94" t="str">
        <f t="shared" si="6"/>
        <v>True</v>
      </c>
      <c r="O94" t="str">
        <f t="shared" si="7"/>
        <v>false</v>
      </c>
    </row>
    <row r="95" spans="1:15" x14ac:dyDescent="0.3">
      <c r="A95">
        <v>94</v>
      </c>
      <c r="B95" t="s">
        <v>113</v>
      </c>
      <c r="C95">
        <v>49</v>
      </c>
      <c r="D95" t="s">
        <v>15</v>
      </c>
      <c r="E95" t="s">
        <v>12</v>
      </c>
      <c r="F95">
        <v>67377</v>
      </c>
      <c r="G95" s="2">
        <v>44971</v>
      </c>
      <c r="H95">
        <v>38185</v>
      </c>
      <c r="I95" t="s">
        <v>21</v>
      </c>
      <c r="J95">
        <v>51</v>
      </c>
      <c r="K95" t="str">
        <f t="shared" si="4"/>
        <v>Above</v>
      </c>
      <c r="L95" t="str" cm="1">
        <f t="array" ref="L95">_xlfn.IFS(J95&gt;=50,"Excellent",AND(J95&lt;=49,J95&gt;=40),"Good",AND(J95&lt;=39,J95&gt;=30),"Average",J95&lt;30,"Poor")</f>
        <v>Excellent</v>
      </c>
      <c r="M95" t="str">
        <f t="shared" si="5"/>
        <v>false</v>
      </c>
      <c r="N95" t="str">
        <f t="shared" si="6"/>
        <v>True</v>
      </c>
      <c r="O95" t="str">
        <f t="shared" si="7"/>
        <v>false</v>
      </c>
    </row>
    <row r="96" spans="1:15" x14ac:dyDescent="0.3">
      <c r="A96">
        <v>95</v>
      </c>
      <c r="B96" t="s">
        <v>114</v>
      </c>
      <c r="C96">
        <v>49</v>
      </c>
      <c r="D96" t="s">
        <v>15</v>
      </c>
      <c r="E96" t="s">
        <v>12</v>
      </c>
      <c r="F96">
        <v>66570</v>
      </c>
      <c r="G96" s="2">
        <v>45303</v>
      </c>
      <c r="H96">
        <v>21575</v>
      </c>
      <c r="I96" t="s">
        <v>21</v>
      </c>
      <c r="J96">
        <v>56</v>
      </c>
      <c r="K96" t="str">
        <f t="shared" si="4"/>
        <v>Above</v>
      </c>
      <c r="L96" t="str" cm="1">
        <f t="array" ref="L96">_xlfn.IFS(J96&gt;=50,"Excellent",AND(J96&lt;=49,J96&gt;=40),"Good",AND(J96&lt;=39,J96&gt;=30),"Average",J96&lt;30,"Poor")</f>
        <v>Excellent</v>
      </c>
      <c r="M96" t="str">
        <f t="shared" si="5"/>
        <v>false</v>
      </c>
      <c r="N96" t="str">
        <f t="shared" si="6"/>
        <v>True</v>
      </c>
      <c r="O96" t="str">
        <f t="shared" si="7"/>
        <v>false</v>
      </c>
    </row>
    <row r="97" spans="1:15" x14ac:dyDescent="0.3">
      <c r="A97">
        <v>96</v>
      </c>
      <c r="B97" t="s">
        <v>115</v>
      </c>
      <c r="C97">
        <v>40</v>
      </c>
      <c r="D97" t="s">
        <v>11</v>
      </c>
      <c r="E97" t="s">
        <v>20</v>
      </c>
      <c r="F97">
        <v>40862</v>
      </c>
      <c r="G97" s="2">
        <v>43529</v>
      </c>
      <c r="H97">
        <v>13911</v>
      </c>
      <c r="I97" t="s">
        <v>18</v>
      </c>
      <c r="J97">
        <v>26</v>
      </c>
      <c r="K97" t="str">
        <f t="shared" si="4"/>
        <v>Below</v>
      </c>
      <c r="L97" t="str" cm="1">
        <f t="array" ref="L97">_xlfn.IFS(J97&gt;=50,"Excellent",AND(J97&lt;=49,J97&gt;=40),"Good",AND(J97&lt;=39,J97&gt;=30),"Average",J97&lt;30,"Poor")</f>
        <v>Poor</v>
      </c>
      <c r="M97" t="str">
        <f t="shared" si="5"/>
        <v>false</v>
      </c>
      <c r="N97" t="str">
        <f t="shared" si="6"/>
        <v>false</v>
      </c>
      <c r="O97" t="str">
        <f t="shared" si="7"/>
        <v>false</v>
      </c>
    </row>
    <row r="98" spans="1:15" x14ac:dyDescent="0.3">
      <c r="A98">
        <v>97</v>
      </c>
      <c r="B98" t="s">
        <v>116</v>
      </c>
      <c r="C98">
        <v>20</v>
      </c>
      <c r="D98" t="s">
        <v>15</v>
      </c>
      <c r="E98" t="s">
        <v>17</v>
      </c>
      <c r="F98">
        <v>37827</v>
      </c>
      <c r="G98" s="2">
        <v>43274</v>
      </c>
      <c r="H98">
        <v>36655</v>
      </c>
      <c r="I98" t="s">
        <v>13</v>
      </c>
      <c r="J98">
        <v>28</v>
      </c>
      <c r="K98" t="str">
        <f t="shared" si="4"/>
        <v>Below</v>
      </c>
      <c r="L98" t="str" cm="1">
        <f t="array" ref="L98">_xlfn.IFS(J98&gt;=50,"Excellent",AND(J98&lt;=49,J98&gt;=40),"Good",AND(J98&lt;=39,J98&gt;=30),"Average",J98&lt;30,"Poor")</f>
        <v>Poor</v>
      </c>
      <c r="M98" t="str">
        <f t="shared" si="5"/>
        <v>True</v>
      </c>
      <c r="N98" t="str">
        <f t="shared" si="6"/>
        <v>false</v>
      </c>
      <c r="O98" t="str">
        <f t="shared" si="7"/>
        <v>false</v>
      </c>
    </row>
    <row r="99" spans="1:15" x14ac:dyDescent="0.3">
      <c r="A99">
        <v>98</v>
      </c>
      <c r="B99" t="s">
        <v>117</v>
      </c>
      <c r="C99">
        <v>22</v>
      </c>
      <c r="D99" t="s">
        <v>11</v>
      </c>
      <c r="E99" t="s">
        <v>12</v>
      </c>
      <c r="F99">
        <v>65539</v>
      </c>
      <c r="G99" s="2">
        <v>44956</v>
      </c>
      <c r="H99">
        <v>21102</v>
      </c>
      <c r="I99" t="s">
        <v>23</v>
      </c>
      <c r="J99">
        <v>40</v>
      </c>
      <c r="K99" t="str">
        <f t="shared" si="4"/>
        <v>Above</v>
      </c>
      <c r="L99" t="str" cm="1">
        <f t="array" ref="L99">_xlfn.IFS(J99&gt;=50,"Excellent",AND(J99&lt;=49,J99&gt;=40),"Good",AND(J99&lt;=39,J99&gt;=30),"Average",J99&lt;30,"Poor")</f>
        <v>Good</v>
      </c>
      <c r="M99" t="str">
        <f t="shared" si="5"/>
        <v>false</v>
      </c>
      <c r="N99" t="str">
        <f t="shared" si="6"/>
        <v>True</v>
      </c>
      <c r="O99" t="str">
        <f t="shared" si="7"/>
        <v>false</v>
      </c>
    </row>
    <row r="100" spans="1:15" x14ac:dyDescent="0.3">
      <c r="A100">
        <v>99</v>
      </c>
      <c r="B100" t="s">
        <v>118</v>
      </c>
      <c r="C100">
        <v>39</v>
      </c>
      <c r="D100" t="s">
        <v>11</v>
      </c>
      <c r="E100" t="s">
        <v>20</v>
      </c>
      <c r="F100">
        <v>43063</v>
      </c>
      <c r="G100" s="2">
        <v>45059</v>
      </c>
      <c r="H100">
        <v>36315</v>
      </c>
      <c r="I100" t="s">
        <v>21</v>
      </c>
      <c r="J100">
        <v>51</v>
      </c>
      <c r="K100" t="str">
        <f t="shared" si="4"/>
        <v>Below</v>
      </c>
      <c r="L100" t="str" cm="1">
        <f t="array" ref="L100">_xlfn.IFS(J100&gt;=50,"Excellent",AND(J100&lt;=49,J100&gt;=40),"Good",AND(J100&lt;=39,J100&gt;=30),"Average",J100&lt;30,"Poor")</f>
        <v>Excellent</v>
      </c>
      <c r="M100" t="str">
        <f t="shared" si="5"/>
        <v>false</v>
      </c>
      <c r="N100" t="str">
        <f t="shared" si="6"/>
        <v>false</v>
      </c>
      <c r="O100" t="str">
        <f t="shared" si="7"/>
        <v>false</v>
      </c>
    </row>
    <row r="101" spans="1:15" x14ac:dyDescent="0.3">
      <c r="A101">
        <v>100</v>
      </c>
      <c r="B101" t="s">
        <v>119</v>
      </c>
      <c r="C101">
        <v>52</v>
      </c>
      <c r="D101" t="s">
        <v>15</v>
      </c>
      <c r="E101" t="s">
        <v>12</v>
      </c>
      <c r="F101">
        <v>76115</v>
      </c>
      <c r="G101" s="2">
        <v>43071</v>
      </c>
      <c r="H101">
        <v>37613</v>
      </c>
      <c r="I101" t="s">
        <v>18</v>
      </c>
      <c r="J101">
        <v>44</v>
      </c>
      <c r="K101" t="str">
        <f t="shared" si="4"/>
        <v>Above</v>
      </c>
      <c r="L101" t="str" cm="1">
        <f t="array" ref="L101">_xlfn.IFS(J101&gt;=50,"Excellent",AND(J101&lt;=49,J101&gt;=40),"Good",AND(J101&lt;=39,J101&gt;=30),"Average",J101&lt;30,"Poor")</f>
        <v>Good</v>
      </c>
      <c r="M101" t="str">
        <f t="shared" si="5"/>
        <v>false</v>
      </c>
      <c r="N101" t="str">
        <f t="shared" si="6"/>
        <v>True</v>
      </c>
      <c r="O101" t="str">
        <f t="shared" si="7"/>
        <v>false</v>
      </c>
    </row>
    <row r="102" spans="1:15" x14ac:dyDescent="0.3">
      <c r="A102">
        <v>101</v>
      </c>
      <c r="B102" t="s">
        <v>120</v>
      </c>
      <c r="C102">
        <v>37</v>
      </c>
      <c r="D102" t="s">
        <v>15</v>
      </c>
      <c r="E102" t="s">
        <v>12</v>
      </c>
      <c r="F102">
        <v>79682</v>
      </c>
      <c r="G102" s="2">
        <v>45219</v>
      </c>
      <c r="H102">
        <v>13747</v>
      </c>
      <c r="I102" t="s">
        <v>23</v>
      </c>
      <c r="J102">
        <v>39</v>
      </c>
      <c r="K102" t="str">
        <f t="shared" si="4"/>
        <v>Above</v>
      </c>
      <c r="L102" t="str" cm="1">
        <f t="array" ref="L102">_xlfn.IFS(J102&gt;=50,"Excellent",AND(J102&lt;=49,J102&gt;=40),"Good",AND(J102&lt;=39,J102&gt;=30),"Average",J102&lt;30,"Poor")</f>
        <v>Average</v>
      </c>
      <c r="M102" t="str">
        <f t="shared" si="5"/>
        <v>false</v>
      </c>
      <c r="N102" t="str">
        <f t="shared" si="6"/>
        <v>True</v>
      </c>
      <c r="O102" t="str">
        <f t="shared" si="7"/>
        <v>false</v>
      </c>
    </row>
    <row r="103" spans="1:15" x14ac:dyDescent="0.3">
      <c r="A103">
        <v>102</v>
      </c>
      <c r="B103" t="s">
        <v>121</v>
      </c>
      <c r="C103">
        <v>24</v>
      </c>
      <c r="D103" t="s">
        <v>15</v>
      </c>
      <c r="E103" t="s">
        <v>7</v>
      </c>
      <c r="F103">
        <v>62476</v>
      </c>
      <c r="G103" s="2">
        <v>45390</v>
      </c>
      <c r="H103">
        <v>22606</v>
      </c>
      <c r="I103" t="s">
        <v>23</v>
      </c>
      <c r="J103">
        <v>56</v>
      </c>
      <c r="K103" t="str">
        <f t="shared" si="4"/>
        <v>Above</v>
      </c>
      <c r="L103" t="str" cm="1">
        <f t="array" ref="L103">_xlfn.IFS(J103&gt;=50,"Excellent",AND(J103&lt;=49,J103&gt;=40),"Good",AND(J103&lt;=39,J103&gt;=30),"Average",J103&lt;30,"Poor")</f>
        <v>Excellent</v>
      </c>
      <c r="M103" t="str">
        <f t="shared" si="5"/>
        <v>false</v>
      </c>
      <c r="N103" t="str">
        <f t="shared" si="6"/>
        <v>True</v>
      </c>
      <c r="O103" t="str">
        <f t="shared" si="7"/>
        <v>false</v>
      </c>
    </row>
    <row r="104" spans="1:15" x14ac:dyDescent="0.3">
      <c r="A104">
        <v>103</v>
      </c>
      <c r="B104" t="s">
        <v>122</v>
      </c>
      <c r="C104">
        <v>54</v>
      </c>
      <c r="D104" t="s">
        <v>11</v>
      </c>
      <c r="E104" t="s">
        <v>7</v>
      </c>
      <c r="F104">
        <v>74601</v>
      </c>
      <c r="G104" s="2">
        <v>43911</v>
      </c>
      <c r="H104">
        <v>35571</v>
      </c>
      <c r="I104" t="s">
        <v>23</v>
      </c>
      <c r="J104">
        <v>23</v>
      </c>
      <c r="K104" t="str">
        <f t="shared" si="4"/>
        <v>Above</v>
      </c>
      <c r="L104" t="str" cm="1">
        <f t="array" ref="L104">_xlfn.IFS(J104&gt;=50,"Excellent",AND(J104&lt;=49,J104&gt;=40),"Good",AND(J104&lt;=39,J104&gt;=30),"Average",J104&lt;30,"Poor")</f>
        <v>Poor</v>
      </c>
      <c r="M104" t="str">
        <f t="shared" si="5"/>
        <v>false</v>
      </c>
      <c r="N104" t="str">
        <f t="shared" si="6"/>
        <v>True</v>
      </c>
      <c r="O104" t="str">
        <f t="shared" si="7"/>
        <v>false</v>
      </c>
    </row>
    <row r="105" spans="1:15" x14ac:dyDescent="0.3">
      <c r="A105">
        <v>104</v>
      </c>
      <c r="B105" t="s">
        <v>123</v>
      </c>
      <c r="C105">
        <v>41</v>
      </c>
      <c r="D105" t="s">
        <v>15</v>
      </c>
      <c r="E105" t="s">
        <v>12</v>
      </c>
      <c r="F105">
        <v>40856</v>
      </c>
      <c r="G105" s="2">
        <v>42567</v>
      </c>
      <c r="H105">
        <v>27112</v>
      </c>
      <c r="I105" t="s">
        <v>23</v>
      </c>
      <c r="J105">
        <v>49</v>
      </c>
      <c r="K105" t="str">
        <f t="shared" si="4"/>
        <v>Below</v>
      </c>
      <c r="L105" t="str" cm="1">
        <f t="array" ref="L105">_xlfn.IFS(J105&gt;=50,"Excellent",AND(J105&lt;=49,J105&gt;=40),"Good",AND(J105&lt;=39,J105&gt;=30),"Average",J105&lt;30,"Poor")</f>
        <v>Good</v>
      </c>
      <c r="M105" t="str">
        <f t="shared" si="5"/>
        <v>false</v>
      </c>
      <c r="N105" t="str">
        <f t="shared" si="6"/>
        <v>True</v>
      </c>
      <c r="O105" t="str">
        <f t="shared" si="7"/>
        <v>false</v>
      </c>
    </row>
    <row r="106" spans="1:15" x14ac:dyDescent="0.3">
      <c r="A106">
        <v>105</v>
      </c>
      <c r="B106" t="s">
        <v>124</v>
      </c>
      <c r="C106">
        <v>56</v>
      </c>
      <c r="D106" t="s">
        <v>15</v>
      </c>
      <c r="E106" t="s">
        <v>17</v>
      </c>
      <c r="F106">
        <v>47261</v>
      </c>
      <c r="G106" s="2">
        <v>42637</v>
      </c>
      <c r="H106">
        <v>31585</v>
      </c>
      <c r="I106" t="s">
        <v>23</v>
      </c>
      <c r="J106">
        <v>21</v>
      </c>
      <c r="K106" t="str">
        <f t="shared" si="4"/>
        <v>Below</v>
      </c>
      <c r="L106" t="str" cm="1">
        <f t="array" ref="L106">_xlfn.IFS(J106&gt;=50,"Excellent",AND(J106&lt;=49,J106&gt;=40),"Good",AND(J106&lt;=39,J106&gt;=30),"Average",J106&lt;30,"Poor")</f>
        <v>Poor</v>
      </c>
      <c r="M106" t="str">
        <f t="shared" si="5"/>
        <v>false</v>
      </c>
      <c r="N106" t="str">
        <f t="shared" si="6"/>
        <v>false</v>
      </c>
      <c r="O106" t="str">
        <f t="shared" si="7"/>
        <v>false</v>
      </c>
    </row>
    <row r="107" spans="1:15" x14ac:dyDescent="0.3">
      <c r="A107">
        <v>106</v>
      </c>
      <c r="B107" t="s">
        <v>125</v>
      </c>
      <c r="C107">
        <v>23</v>
      </c>
      <c r="D107" t="s">
        <v>15</v>
      </c>
      <c r="E107" t="s">
        <v>20</v>
      </c>
      <c r="F107">
        <v>43021</v>
      </c>
      <c r="G107" s="2">
        <v>44816</v>
      </c>
      <c r="H107">
        <v>18918</v>
      </c>
      <c r="I107" t="s">
        <v>23</v>
      </c>
      <c r="J107">
        <v>37</v>
      </c>
      <c r="K107" t="str">
        <f t="shared" si="4"/>
        <v>Below</v>
      </c>
      <c r="L107" t="str" cm="1">
        <f t="array" ref="L107">_xlfn.IFS(J107&gt;=50,"Excellent",AND(J107&lt;=49,J107&gt;=40),"Good",AND(J107&lt;=39,J107&gt;=30),"Average",J107&lt;30,"Poor")</f>
        <v>Average</v>
      </c>
      <c r="M107" t="str">
        <f t="shared" si="5"/>
        <v>false</v>
      </c>
      <c r="N107" t="str">
        <f t="shared" si="6"/>
        <v>false</v>
      </c>
      <c r="O107" t="str">
        <f t="shared" si="7"/>
        <v>false</v>
      </c>
    </row>
    <row r="108" spans="1:15" x14ac:dyDescent="0.3">
      <c r="A108">
        <v>107</v>
      </c>
      <c r="B108" t="s">
        <v>126</v>
      </c>
      <c r="C108">
        <v>58</v>
      </c>
      <c r="D108" t="s">
        <v>11</v>
      </c>
      <c r="E108" t="s">
        <v>20</v>
      </c>
      <c r="F108">
        <v>43933</v>
      </c>
      <c r="G108" s="2">
        <v>41869</v>
      </c>
      <c r="H108">
        <v>32242</v>
      </c>
      <c r="I108" t="s">
        <v>13</v>
      </c>
      <c r="J108">
        <v>34</v>
      </c>
      <c r="K108" t="str">
        <f t="shared" si="4"/>
        <v>Below</v>
      </c>
      <c r="L108" t="str" cm="1">
        <f t="array" ref="L108">_xlfn.IFS(J108&gt;=50,"Excellent",AND(J108&lt;=49,J108&gt;=40),"Good",AND(J108&lt;=39,J108&gt;=30),"Average",J108&lt;30,"Poor")</f>
        <v>Average</v>
      </c>
      <c r="M108" t="str">
        <f t="shared" si="5"/>
        <v>false</v>
      </c>
      <c r="N108" t="str">
        <f t="shared" si="6"/>
        <v>false</v>
      </c>
      <c r="O108" t="str">
        <f t="shared" si="7"/>
        <v>false</v>
      </c>
    </row>
    <row r="109" spans="1:15" x14ac:dyDescent="0.3">
      <c r="A109">
        <v>108</v>
      </c>
      <c r="B109" t="s">
        <v>127</v>
      </c>
      <c r="C109">
        <v>24</v>
      </c>
      <c r="D109" t="s">
        <v>15</v>
      </c>
      <c r="E109" t="s">
        <v>7</v>
      </c>
      <c r="F109">
        <v>41324</v>
      </c>
      <c r="G109" s="2">
        <v>43200</v>
      </c>
      <c r="H109">
        <v>19856</v>
      </c>
      <c r="I109" t="s">
        <v>18</v>
      </c>
      <c r="J109">
        <v>55</v>
      </c>
      <c r="K109" t="str">
        <f t="shared" si="4"/>
        <v>Below</v>
      </c>
      <c r="L109" t="str" cm="1">
        <f t="array" ref="L109">_xlfn.IFS(J109&gt;=50,"Excellent",AND(J109&lt;=49,J109&gt;=40),"Good",AND(J109&lt;=39,J109&gt;=30),"Average",J109&lt;30,"Poor")</f>
        <v>Excellent</v>
      </c>
      <c r="M109" t="str">
        <f t="shared" si="5"/>
        <v>false</v>
      </c>
      <c r="N109" t="str">
        <f t="shared" si="6"/>
        <v>false</v>
      </c>
      <c r="O109" t="str">
        <f t="shared" si="7"/>
        <v>false</v>
      </c>
    </row>
    <row r="110" spans="1:15" x14ac:dyDescent="0.3">
      <c r="A110">
        <v>109</v>
      </c>
      <c r="B110" t="s">
        <v>128</v>
      </c>
      <c r="C110">
        <v>28</v>
      </c>
      <c r="D110" t="s">
        <v>15</v>
      </c>
      <c r="E110" t="s">
        <v>20</v>
      </c>
      <c r="F110">
        <v>43941</v>
      </c>
      <c r="G110" s="2">
        <v>44064</v>
      </c>
      <c r="H110">
        <v>28005</v>
      </c>
      <c r="I110" t="s">
        <v>13</v>
      </c>
      <c r="J110">
        <v>28</v>
      </c>
      <c r="K110" t="str">
        <f t="shared" si="4"/>
        <v>Below</v>
      </c>
      <c r="L110" t="str" cm="1">
        <f t="array" ref="L110">_xlfn.IFS(J110&gt;=50,"Excellent",AND(J110&lt;=49,J110&gt;=40),"Good",AND(J110&lt;=39,J110&gt;=30),"Average",J110&lt;30,"Poor")</f>
        <v>Poor</v>
      </c>
      <c r="M110" t="str">
        <f t="shared" si="5"/>
        <v>false</v>
      </c>
      <c r="N110" t="str">
        <f t="shared" si="6"/>
        <v>false</v>
      </c>
      <c r="O110" t="str">
        <f t="shared" si="7"/>
        <v>false</v>
      </c>
    </row>
    <row r="111" spans="1:15" x14ac:dyDescent="0.3">
      <c r="A111">
        <v>110</v>
      </c>
      <c r="B111" t="s">
        <v>129</v>
      </c>
      <c r="C111">
        <v>56</v>
      </c>
      <c r="D111" t="s">
        <v>11</v>
      </c>
      <c r="E111" t="s">
        <v>29</v>
      </c>
      <c r="F111">
        <v>72463</v>
      </c>
      <c r="G111" s="2">
        <v>43859</v>
      </c>
      <c r="H111">
        <v>15511</v>
      </c>
      <c r="I111" t="s">
        <v>18</v>
      </c>
      <c r="J111">
        <v>32</v>
      </c>
      <c r="K111" t="str">
        <f t="shared" si="4"/>
        <v>Above</v>
      </c>
      <c r="L111" t="str" cm="1">
        <f t="array" ref="L111">_xlfn.IFS(J111&gt;=50,"Excellent",AND(J111&lt;=49,J111&gt;=40),"Good",AND(J111&lt;=39,J111&gt;=30),"Average",J111&lt;30,"Poor")</f>
        <v>Average</v>
      </c>
      <c r="M111" t="str">
        <f t="shared" si="5"/>
        <v>false</v>
      </c>
      <c r="N111" t="str">
        <f t="shared" si="6"/>
        <v>True</v>
      </c>
      <c r="O111" t="str">
        <f t="shared" si="7"/>
        <v>True</v>
      </c>
    </row>
    <row r="112" spans="1:15" x14ac:dyDescent="0.3">
      <c r="A112">
        <v>111</v>
      </c>
      <c r="B112" t="s">
        <v>130</v>
      </c>
      <c r="C112">
        <v>53</v>
      </c>
      <c r="D112" t="s">
        <v>15</v>
      </c>
      <c r="E112" t="s">
        <v>17</v>
      </c>
      <c r="F112">
        <v>33591</v>
      </c>
      <c r="G112" s="2">
        <v>43603</v>
      </c>
      <c r="H112">
        <v>12276</v>
      </c>
      <c r="I112" t="s">
        <v>21</v>
      </c>
      <c r="J112">
        <v>38</v>
      </c>
      <c r="K112" t="str">
        <f t="shared" si="4"/>
        <v>Below</v>
      </c>
      <c r="L112" t="str" cm="1">
        <f t="array" ref="L112">_xlfn.IFS(J112&gt;=50,"Excellent",AND(J112&lt;=49,J112&gt;=40),"Good",AND(J112&lt;=39,J112&gt;=30),"Average",J112&lt;30,"Poor")</f>
        <v>Average</v>
      </c>
      <c r="M112" t="str">
        <f t="shared" si="5"/>
        <v>false</v>
      </c>
      <c r="N112" t="str">
        <f t="shared" si="6"/>
        <v>false</v>
      </c>
      <c r="O112" t="str">
        <f t="shared" si="7"/>
        <v>false</v>
      </c>
    </row>
    <row r="113" spans="1:15" x14ac:dyDescent="0.3">
      <c r="A113">
        <v>112</v>
      </c>
      <c r="B113" t="s">
        <v>131</v>
      </c>
      <c r="C113">
        <v>30</v>
      </c>
      <c r="D113" t="s">
        <v>15</v>
      </c>
      <c r="E113" t="s">
        <v>20</v>
      </c>
      <c r="F113">
        <v>39047</v>
      </c>
      <c r="G113" s="2">
        <v>44830</v>
      </c>
      <c r="H113">
        <v>28398</v>
      </c>
      <c r="I113" t="s">
        <v>13</v>
      </c>
      <c r="J113">
        <v>25</v>
      </c>
      <c r="K113" t="str">
        <f t="shared" si="4"/>
        <v>Below</v>
      </c>
      <c r="L113" t="str" cm="1">
        <f t="array" ref="L113">_xlfn.IFS(J113&gt;=50,"Excellent",AND(J113&lt;=49,J113&gt;=40),"Good",AND(J113&lt;=39,J113&gt;=30),"Average",J113&lt;30,"Poor")</f>
        <v>Poor</v>
      </c>
      <c r="M113" t="str">
        <f t="shared" si="5"/>
        <v>false</v>
      </c>
      <c r="N113" t="str">
        <f t="shared" si="6"/>
        <v>false</v>
      </c>
      <c r="O113" t="str">
        <f t="shared" si="7"/>
        <v>false</v>
      </c>
    </row>
    <row r="114" spans="1:15" x14ac:dyDescent="0.3">
      <c r="A114">
        <v>113</v>
      </c>
      <c r="B114" t="s">
        <v>132</v>
      </c>
      <c r="C114">
        <v>28</v>
      </c>
      <c r="D114" t="s">
        <v>15</v>
      </c>
      <c r="E114" t="s">
        <v>29</v>
      </c>
      <c r="F114">
        <v>67255</v>
      </c>
      <c r="G114" s="2">
        <v>42995</v>
      </c>
      <c r="H114">
        <v>27117</v>
      </c>
      <c r="I114" t="s">
        <v>18</v>
      </c>
      <c r="J114">
        <v>25</v>
      </c>
      <c r="K114" t="str">
        <f t="shared" si="4"/>
        <v>Above</v>
      </c>
      <c r="L114" t="str" cm="1">
        <f t="array" ref="L114">_xlfn.IFS(J114&gt;=50,"Excellent",AND(J114&lt;=49,J114&gt;=40),"Good",AND(J114&lt;=39,J114&gt;=30),"Average",J114&lt;30,"Poor")</f>
        <v>Poor</v>
      </c>
      <c r="M114" t="str">
        <f t="shared" si="5"/>
        <v>false</v>
      </c>
      <c r="N114" t="str">
        <f t="shared" si="6"/>
        <v>True</v>
      </c>
      <c r="O114" t="str">
        <f t="shared" si="7"/>
        <v>True</v>
      </c>
    </row>
    <row r="115" spans="1:15" x14ac:dyDescent="0.3">
      <c r="A115">
        <v>114</v>
      </c>
      <c r="B115" t="s">
        <v>133</v>
      </c>
      <c r="C115">
        <v>58</v>
      </c>
      <c r="D115" t="s">
        <v>15</v>
      </c>
      <c r="E115" t="s">
        <v>20</v>
      </c>
      <c r="F115">
        <v>37610</v>
      </c>
      <c r="G115" s="2">
        <v>43500</v>
      </c>
      <c r="H115">
        <v>13505</v>
      </c>
      <c r="I115" t="s">
        <v>23</v>
      </c>
      <c r="J115">
        <v>41</v>
      </c>
      <c r="K115" t="str">
        <f t="shared" si="4"/>
        <v>Below</v>
      </c>
      <c r="L115" t="str" cm="1">
        <f t="array" ref="L115">_xlfn.IFS(J115&gt;=50,"Excellent",AND(J115&lt;=49,J115&gt;=40),"Good",AND(J115&lt;=39,J115&gt;=30),"Average",J115&lt;30,"Poor")</f>
        <v>Good</v>
      </c>
      <c r="M115" t="str">
        <f t="shared" si="5"/>
        <v>false</v>
      </c>
      <c r="N115" t="str">
        <f t="shared" si="6"/>
        <v>false</v>
      </c>
      <c r="O115" t="str">
        <f t="shared" si="7"/>
        <v>false</v>
      </c>
    </row>
    <row r="116" spans="1:15" x14ac:dyDescent="0.3">
      <c r="A116">
        <v>115</v>
      </c>
      <c r="B116" t="s">
        <v>134</v>
      </c>
      <c r="C116">
        <v>40</v>
      </c>
      <c r="D116" t="s">
        <v>11</v>
      </c>
      <c r="E116" t="s">
        <v>7</v>
      </c>
      <c r="F116">
        <v>72740</v>
      </c>
      <c r="G116" s="2">
        <v>42744</v>
      </c>
      <c r="H116">
        <v>36502</v>
      </c>
      <c r="I116" t="s">
        <v>23</v>
      </c>
      <c r="J116">
        <v>57</v>
      </c>
      <c r="K116" t="str">
        <f t="shared" si="4"/>
        <v>Above</v>
      </c>
      <c r="L116" t="str" cm="1">
        <f t="array" ref="L116">_xlfn.IFS(J116&gt;=50,"Excellent",AND(J116&lt;=49,J116&gt;=40),"Good",AND(J116&lt;=39,J116&gt;=30),"Average",J116&lt;30,"Poor")</f>
        <v>Excellent</v>
      </c>
      <c r="M116" t="str">
        <f t="shared" si="5"/>
        <v>false</v>
      </c>
      <c r="N116" t="str">
        <f t="shared" si="6"/>
        <v>True</v>
      </c>
      <c r="O116" t="str">
        <f t="shared" si="7"/>
        <v>false</v>
      </c>
    </row>
    <row r="117" spans="1:15" x14ac:dyDescent="0.3">
      <c r="A117">
        <v>116</v>
      </c>
      <c r="B117" t="s">
        <v>135</v>
      </c>
      <c r="C117">
        <v>30</v>
      </c>
      <c r="D117" t="s">
        <v>15</v>
      </c>
      <c r="E117" t="s">
        <v>7</v>
      </c>
      <c r="F117">
        <v>70516</v>
      </c>
      <c r="G117" s="2">
        <v>43017</v>
      </c>
      <c r="H117">
        <v>19645</v>
      </c>
      <c r="I117" t="s">
        <v>23</v>
      </c>
      <c r="J117">
        <v>55</v>
      </c>
      <c r="K117" t="str">
        <f t="shared" si="4"/>
        <v>Above</v>
      </c>
      <c r="L117" t="str" cm="1">
        <f t="array" ref="L117">_xlfn.IFS(J117&gt;=50,"Excellent",AND(J117&lt;=49,J117&gt;=40),"Good",AND(J117&lt;=39,J117&gt;=30),"Average",J117&lt;30,"Poor")</f>
        <v>Excellent</v>
      </c>
      <c r="M117" t="str">
        <f t="shared" si="5"/>
        <v>false</v>
      </c>
      <c r="N117" t="str">
        <f t="shared" si="6"/>
        <v>True</v>
      </c>
      <c r="O117" t="str">
        <f t="shared" si="7"/>
        <v>false</v>
      </c>
    </row>
    <row r="118" spans="1:15" x14ac:dyDescent="0.3">
      <c r="A118">
        <v>117</v>
      </c>
      <c r="B118" t="s">
        <v>136</v>
      </c>
      <c r="C118">
        <v>52</v>
      </c>
      <c r="D118" t="s">
        <v>15</v>
      </c>
      <c r="E118" t="s">
        <v>20</v>
      </c>
      <c r="F118">
        <v>54788</v>
      </c>
      <c r="G118" s="2">
        <v>43478</v>
      </c>
      <c r="H118">
        <v>10595</v>
      </c>
      <c r="I118" t="s">
        <v>21</v>
      </c>
      <c r="J118">
        <v>39</v>
      </c>
      <c r="K118" t="str">
        <f t="shared" si="4"/>
        <v>Above</v>
      </c>
      <c r="L118" t="str" cm="1">
        <f t="array" ref="L118">_xlfn.IFS(J118&gt;=50,"Excellent",AND(J118&lt;=49,J118&gt;=40),"Good",AND(J118&lt;=39,J118&gt;=30),"Average",J118&lt;30,"Poor")</f>
        <v>Average</v>
      </c>
      <c r="M118" t="str">
        <f t="shared" si="5"/>
        <v>false</v>
      </c>
      <c r="N118" t="str">
        <f t="shared" si="6"/>
        <v>false</v>
      </c>
      <c r="O118" t="str">
        <f t="shared" si="7"/>
        <v>false</v>
      </c>
    </row>
    <row r="119" spans="1:15" x14ac:dyDescent="0.3">
      <c r="A119">
        <v>118</v>
      </c>
      <c r="B119" t="s">
        <v>137</v>
      </c>
      <c r="C119">
        <v>25</v>
      </c>
      <c r="D119" t="s">
        <v>15</v>
      </c>
      <c r="E119" t="s">
        <v>29</v>
      </c>
      <c r="F119">
        <v>32584</v>
      </c>
      <c r="G119" s="2">
        <v>43097</v>
      </c>
      <c r="H119">
        <v>14730</v>
      </c>
      <c r="I119" t="s">
        <v>23</v>
      </c>
      <c r="J119">
        <v>60</v>
      </c>
      <c r="K119" t="str">
        <f t="shared" si="4"/>
        <v>Below</v>
      </c>
      <c r="L119" t="str" cm="1">
        <f t="array" ref="L119">_xlfn.IFS(J119&gt;=50,"Excellent",AND(J119&lt;=49,J119&gt;=40),"Good",AND(J119&lt;=39,J119&gt;=30),"Average",J119&lt;30,"Poor")</f>
        <v>Excellent</v>
      </c>
      <c r="M119" t="str">
        <f t="shared" si="5"/>
        <v>false</v>
      </c>
      <c r="N119" t="str">
        <f t="shared" si="6"/>
        <v>false</v>
      </c>
      <c r="O119" t="str">
        <f t="shared" si="7"/>
        <v>True</v>
      </c>
    </row>
    <row r="120" spans="1:15" x14ac:dyDescent="0.3">
      <c r="A120">
        <v>119</v>
      </c>
      <c r="B120" t="s">
        <v>138</v>
      </c>
      <c r="C120">
        <v>24</v>
      </c>
      <c r="D120" t="s">
        <v>15</v>
      </c>
      <c r="E120" t="s">
        <v>17</v>
      </c>
      <c r="F120">
        <v>56707</v>
      </c>
      <c r="G120" s="2">
        <v>42439</v>
      </c>
      <c r="H120">
        <v>19419</v>
      </c>
      <c r="I120" t="s">
        <v>13</v>
      </c>
      <c r="J120">
        <v>35</v>
      </c>
      <c r="K120" t="str">
        <f t="shared" si="4"/>
        <v>Above</v>
      </c>
      <c r="L120" t="str" cm="1">
        <f t="array" ref="L120">_xlfn.IFS(J120&gt;=50,"Excellent",AND(J120&lt;=49,J120&gt;=40),"Good",AND(J120&lt;=39,J120&gt;=30),"Average",J120&lt;30,"Poor")</f>
        <v>Average</v>
      </c>
      <c r="M120" t="str">
        <f t="shared" si="5"/>
        <v>True</v>
      </c>
      <c r="N120" t="str">
        <f t="shared" si="6"/>
        <v>false</v>
      </c>
      <c r="O120" t="str">
        <f t="shared" si="7"/>
        <v>false</v>
      </c>
    </row>
    <row r="121" spans="1:15" x14ac:dyDescent="0.3">
      <c r="A121">
        <v>120</v>
      </c>
      <c r="B121" t="s">
        <v>139</v>
      </c>
      <c r="C121">
        <v>23</v>
      </c>
      <c r="D121" t="s">
        <v>15</v>
      </c>
      <c r="E121" t="s">
        <v>20</v>
      </c>
      <c r="F121">
        <v>73126</v>
      </c>
      <c r="G121" s="2">
        <v>43811</v>
      </c>
      <c r="H121">
        <v>39227</v>
      </c>
      <c r="I121" t="s">
        <v>21</v>
      </c>
      <c r="J121">
        <v>39</v>
      </c>
      <c r="K121" t="str">
        <f t="shared" si="4"/>
        <v>Above</v>
      </c>
      <c r="L121" t="str" cm="1">
        <f t="array" ref="L121">_xlfn.IFS(J121&gt;=50,"Excellent",AND(J121&lt;=49,J121&gt;=40),"Good",AND(J121&lt;=39,J121&gt;=30),"Average",J121&lt;30,"Poor")</f>
        <v>Average</v>
      </c>
      <c r="M121" t="str">
        <f t="shared" si="5"/>
        <v>false</v>
      </c>
      <c r="N121" t="str">
        <f t="shared" si="6"/>
        <v>True</v>
      </c>
      <c r="O121" t="str">
        <f t="shared" si="7"/>
        <v>false</v>
      </c>
    </row>
    <row r="122" spans="1:15" x14ac:dyDescent="0.3">
      <c r="A122">
        <v>121</v>
      </c>
      <c r="B122" t="s">
        <v>140</v>
      </c>
      <c r="C122">
        <v>47</v>
      </c>
      <c r="D122" t="s">
        <v>15</v>
      </c>
      <c r="E122" t="s">
        <v>7</v>
      </c>
      <c r="F122">
        <v>57750</v>
      </c>
      <c r="G122" s="2">
        <v>43840</v>
      </c>
      <c r="H122">
        <v>18644</v>
      </c>
      <c r="I122" t="s">
        <v>13</v>
      </c>
      <c r="J122">
        <v>38</v>
      </c>
      <c r="K122" t="str">
        <f t="shared" si="4"/>
        <v>Above</v>
      </c>
      <c r="L122" t="str" cm="1">
        <f t="array" ref="L122">_xlfn.IFS(J122&gt;=50,"Excellent",AND(J122&lt;=49,J122&gt;=40),"Good",AND(J122&lt;=39,J122&gt;=30),"Average",J122&lt;30,"Poor")</f>
        <v>Average</v>
      </c>
      <c r="M122" t="str">
        <f t="shared" si="5"/>
        <v>false</v>
      </c>
      <c r="N122" t="str">
        <f t="shared" si="6"/>
        <v>false</v>
      </c>
      <c r="O122" t="str">
        <f t="shared" si="7"/>
        <v>false</v>
      </c>
    </row>
    <row r="123" spans="1:15" x14ac:dyDescent="0.3">
      <c r="A123">
        <v>122</v>
      </c>
      <c r="B123" t="s">
        <v>141</v>
      </c>
      <c r="C123">
        <v>47</v>
      </c>
      <c r="D123" t="s">
        <v>11</v>
      </c>
      <c r="E123" t="s">
        <v>20</v>
      </c>
      <c r="F123">
        <v>62476</v>
      </c>
      <c r="G123" s="2">
        <v>44530</v>
      </c>
      <c r="H123">
        <v>30287</v>
      </c>
      <c r="I123" t="s">
        <v>21</v>
      </c>
      <c r="J123">
        <v>23</v>
      </c>
      <c r="K123" t="str">
        <f t="shared" si="4"/>
        <v>Above</v>
      </c>
      <c r="L123" t="str" cm="1">
        <f t="array" ref="L123">_xlfn.IFS(J123&gt;=50,"Excellent",AND(J123&lt;=49,J123&gt;=40),"Good",AND(J123&lt;=39,J123&gt;=30),"Average",J123&lt;30,"Poor")</f>
        <v>Poor</v>
      </c>
      <c r="M123" t="str">
        <f t="shared" si="5"/>
        <v>false</v>
      </c>
      <c r="N123" t="str">
        <f t="shared" si="6"/>
        <v>True</v>
      </c>
      <c r="O123" t="str">
        <f t="shared" si="7"/>
        <v>false</v>
      </c>
    </row>
    <row r="124" spans="1:15" x14ac:dyDescent="0.3">
      <c r="A124">
        <v>123</v>
      </c>
      <c r="B124" t="s">
        <v>142</v>
      </c>
      <c r="C124">
        <v>49</v>
      </c>
      <c r="D124" t="s">
        <v>11</v>
      </c>
      <c r="E124" t="s">
        <v>7</v>
      </c>
      <c r="F124">
        <v>53691</v>
      </c>
      <c r="G124" s="2">
        <v>41995</v>
      </c>
      <c r="H124">
        <v>18177</v>
      </c>
      <c r="I124" t="s">
        <v>18</v>
      </c>
      <c r="J124">
        <v>47</v>
      </c>
      <c r="K124" t="str">
        <f t="shared" si="4"/>
        <v>Above</v>
      </c>
      <c r="L124" t="str" cm="1">
        <f t="array" ref="L124">_xlfn.IFS(J124&gt;=50,"Excellent",AND(J124&lt;=49,J124&gt;=40),"Good",AND(J124&lt;=39,J124&gt;=30),"Average",J124&lt;30,"Poor")</f>
        <v>Good</v>
      </c>
      <c r="M124" t="str">
        <f t="shared" si="5"/>
        <v>false</v>
      </c>
      <c r="N124" t="str">
        <f t="shared" si="6"/>
        <v>false</v>
      </c>
      <c r="O124" t="str">
        <f t="shared" si="7"/>
        <v>false</v>
      </c>
    </row>
    <row r="125" spans="1:15" x14ac:dyDescent="0.3">
      <c r="A125">
        <v>124</v>
      </c>
      <c r="B125" t="s">
        <v>143</v>
      </c>
      <c r="C125">
        <v>55</v>
      </c>
      <c r="D125" t="s">
        <v>15</v>
      </c>
      <c r="E125" t="s">
        <v>17</v>
      </c>
      <c r="F125">
        <v>32296</v>
      </c>
      <c r="G125" s="2">
        <v>43099</v>
      </c>
      <c r="H125">
        <v>36702</v>
      </c>
      <c r="I125" t="s">
        <v>23</v>
      </c>
      <c r="J125">
        <v>48</v>
      </c>
      <c r="K125" t="str">
        <f t="shared" si="4"/>
        <v>Below</v>
      </c>
      <c r="L125" t="str" cm="1">
        <f t="array" ref="L125">_xlfn.IFS(J125&gt;=50,"Excellent",AND(J125&lt;=49,J125&gt;=40),"Good",AND(J125&lt;=39,J125&gt;=30),"Average",J125&lt;30,"Poor")</f>
        <v>Good</v>
      </c>
      <c r="M125" t="str">
        <f t="shared" si="5"/>
        <v>false</v>
      </c>
      <c r="N125" t="str">
        <f t="shared" si="6"/>
        <v>false</v>
      </c>
      <c r="O125" t="str">
        <f t="shared" si="7"/>
        <v>false</v>
      </c>
    </row>
    <row r="126" spans="1:15" x14ac:dyDescent="0.3">
      <c r="A126">
        <v>125</v>
      </c>
      <c r="B126" t="s">
        <v>144</v>
      </c>
      <c r="C126">
        <v>48</v>
      </c>
      <c r="D126" t="s">
        <v>15</v>
      </c>
      <c r="E126" t="s">
        <v>17</v>
      </c>
      <c r="F126">
        <v>60772</v>
      </c>
      <c r="G126" s="2">
        <v>44145</v>
      </c>
      <c r="H126">
        <v>37823</v>
      </c>
      <c r="I126" t="s">
        <v>13</v>
      </c>
      <c r="J126">
        <v>38</v>
      </c>
      <c r="K126" t="str">
        <f t="shared" si="4"/>
        <v>Above</v>
      </c>
      <c r="L126" t="str" cm="1">
        <f t="array" ref="L126">_xlfn.IFS(J126&gt;=50,"Excellent",AND(J126&lt;=49,J126&gt;=40),"Good",AND(J126&lt;=39,J126&gt;=30),"Average",J126&lt;30,"Poor")</f>
        <v>Average</v>
      </c>
      <c r="M126" t="str">
        <f t="shared" si="5"/>
        <v>True</v>
      </c>
      <c r="N126" t="str">
        <f t="shared" si="6"/>
        <v>True</v>
      </c>
      <c r="O126" t="str">
        <f t="shared" si="7"/>
        <v>false</v>
      </c>
    </row>
    <row r="127" spans="1:15" x14ac:dyDescent="0.3">
      <c r="A127">
        <v>126</v>
      </c>
      <c r="B127" t="s">
        <v>145</v>
      </c>
      <c r="C127">
        <v>20</v>
      </c>
      <c r="D127" t="s">
        <v>15</v>
      </c>
      <c r="E127" t="s">
        <v>29</v>
      </c>
      <c r="F127">
        <v>79060</v>
      </c>
      <c r="G127" s="2">
        <v>45341</v>
      </c>
      <c r="H127">
        <v>12135</v>
      </c>
      <c r="I127" t="s">
        <v>13</v>
      </c>
      <c r="J127">
        <v>59</v>
      </c>
      <c r="K127" t="str">
        <f t="shared" si="4"/>
        <v>Above</v>
      </c>
      <c r="L127" t="str" cm="1">
        <f t="array" ref="L127">_xlfn.IFS(J127&gt;=50,"Excellent",AND(J127&lt;=49,J127&gt;=40),"Good",AND(J127&lt;=39,J127&gt;=30),"Average",J127&lt;30,"Poor")</f>
        <v>Excellent</v>
      </c>
      <c r="M127" t="str">
        <f t="shared" si="5"/>
        <v>false</v>
      </c>
      <c r="N127" t="str">
        <f t="shared" si="6"/>
        <v>True</v>
      </c>
      <c r="O127" t="str">
        <f t="shared" si="7"/>
        <v>True</v>
      </c>
    </row>
    <row r="128" spans="1:15" x14ac:dyDescent="0.3">
      <c r="A128">
        <v>127</v>
      </c>
      <c r="B128" t="s">
        <v>146</v>
      </c>
      <c r="C128">
        <v>49</v>
      </c>
      <c r="D128" t="s">
        <v>11</v>
      </c>
      <c r="E128" t="s">
        <v>17</v>
      </c>
      <c r="F128">
        <v>58083</v>
      </c>
      <c r="G128" s="2">
        <v>44943</v>
      </c>
      <c r="H128">
        <v>30782</v>
      </c>
      <c r="I128" t="s">
        <v>21</v>
      </c>
      <c r="J128">
        <v>56</v>
      </c>
      <c r="K128" t="str">
        <f t="shared" si="4"/>
        <v>Above</v>
      </c>
      <c r="L128" t="str" cm="1">
        <f t="array" ref="L128">_xlfn.IFS(J128&gt;=50,"Excellent",AND(J128&lt;=49,J128&gt;=40),"Good",AND(J128&lt;=39,J128&gt;=30),"Average",J128&lt;30,"Poor")</f>
        <v>Excellent</v>
      </c>
      <c r="M128" t="str">
        <f t="shared" si="5"/>
        <v>false</v>
      </c>
      <c r="N128" t="str">
        <f t="shared" si="6"/>
        <v>false</v>
      </c>
      <c r="O128" t="str">
        <f t="shared" si="7"/>
        <v>false</v>
      </c>
    </row>
    <row r="129" spans="1:15" x14ac:dyDescent="0.3">
      <c r="A129">
        <v>128</v>
      </c>
      <c r="B129" t="s">
        <v>147</v>
      </c>
      <c r="C129">
        <v>41</v>
      </c>
      <c r="D129" t="s">
        <v>15</v>
      </c>
      <c r="E129" t="s">
        <v>17</v>
      </c>
      <c r="F129">
        <v>74168</v>
      </c>
      <c r="G129" s="2">
        <v>42508</v>
      </c>
      <c r="H129">
        <v>17297</v>
      </c>
      <c r="I129" t="s">
        <v>18</v>
      </c>
      <c r="J129">
        <v>50</v>
      </c>
      <c r="K129" t="str">
        <f t="shared" si="4"/>
        <v>Above</v>
      </c>
      <c r="L129" t="str" cm="1">
        <f t="array" ref="L129">_xlfn.IFS(J129&gt;=50,"Excellent",AND(J129&lt;=49,J129&gt;=40),"Good",AND(J129&lt;=39,J129&gt;=30),"Average",J129&lt;30,"Poor")</f>
        <v>Excellent</v>
      </c>
      <c r="M129" t="str">
        <f t="shared" si="5"/>
        <v>false</v>
      </c>
      <c r="N129" t="str">
        <f t="shared" si="6"/>
        <v>True</v>
      </c>
      <c r="O129" t="str">
        <f t="shared" si="7"/>
        <v>false</v>
      </c>
    </row>
    <row r="130" spans="1:15" x14ac:dyDescent="0.3">
      <c r="A130">
        <v>129</v>
      </c>
      <c r="B130" t="s">
        <v>148</v>
      </c>
      <c r="C130">
        <v>36</v>
      </c>
      <c r="D130" t="s">
        <v>11</v>
      </c>
      <c r="E130" t="s">
        <v>7</v>
      </c>
      <c r="F130">
        <v>37109</v>
      </c>
      <c r="G130" s="2">
        <v>44248</v>
      </c>
      <c r="H130">
        <v>34181</v>
      </c>
      <c r="I130" t="s">
        <v>18</v>
      </c>
      <c r="J130">
        <v>60</v>
      </c>
      <c r="K130" t="str">
        <f t="shared" si="4"/>
        <v>Below</v>
      </c>
      <c r="L130" t="str" cm="1">
        <f t="array" ref="L130">_xlfn.IFS(J130&gt;=50,"Excellent",AND(J130&lt;=49,J130&gt;=40),"Good",AND(J130&lt;=39,J130&gt;=30),"Average",J130&lt;30,"Poor")</f>
        <v>Excellent</v>
      </c>
      <c r="M130" t="str">
        <f t="shared" si="5"/>
        <v>false</v>
      </c>
      <c r="N130" t="str">
        <f t="shared" si="6"/>
        <v>false</v>
      </c>
      <c r="O130" t="str">
        <f t="shared" si="7"/>
        <v>false</v>
      </c>
    </row>
    <row r="131" spans="1:15" x14ac:dyDescent="0.3">
      <c r="A131">
        <v>130</v>
      </c>
      <c r="B131" t="s">
        <v>149</v>
      </c>
      <c r="C131">
        <v>30</v>
      </c>
      <c r="D131" t="s">
        <v>15</v>
      </c>
      <c r="E131" t="s">
        <v>12</v>
      </c>
      <c r="F131">
        <v>42519</v>
      </c>
      <c r="G131" s="2">
        <v>43022</v>
      </c>
      <c r="H131">
        <v>35171</v>
      </c>
      <c r="I131" t="s">
        <v>23</v>
      </c>
      <c r="J131">
        <v>31</v>
      </c>
      <c r="K131" t="str">
        <f t="shared" ref="K131:K194" si="8">IF((F131&gt;50000),"Above","Below")</f>
        <v>Below</v>
      </c>
      <c r="L131" t="str" cm="1">
        <f t="array" ref="L131">_xlfn.IFS(J131&gt;=50,"Excellent",AND(J131&lt;=49,J131&gt;=40),"Good",AND(J131&lt;=39,J131&gt;=30),"Average",J131&lt;30,"Poor")</f>
        <v>Average</v>
      </c>
      <c r="M131" t="str">
        <f t="shared" ref="M131:M194" si="9">IF(AND(E131="HR",I131="North",F131&gt;15000),"True","false")</f>
        <v>false</v>
      </c>
      <c r="N131" t="str">
        <f t="shared" ref="N131:N194" si="10">IF(OR(E131="IT",F131&gt;60000),"True","false")</f>
        <v>True</v>
      </c>
      <c r="O131" t="str">
        <f t="shared" ref="O131:O194" si="11">IF(NOT(E131&lt;&gt;"Marketing"),"True","false")</f>
        <v>false</v>
      </c>
    </row>
    <row r="132" spans="1:15" x14ac:dyDescent="0.3">
      <c r="A132">
        <v>131</v>
      </c>
      <c r="B132" t="s">
        <v>150</v>
      </c>
      <c r="C132">
        <v>59</v>
      </c>
      <c r="D132" t="s">
        <v>15</v>
      </c>
      <c r="E132" t="s">
        <v>29</v>
      </c>
      <c r="F132">
        <v>35096</v>
      </c>
      <c r="G132" s="2">
        <v>42324</v>
      </c>
      <c r="H132">
        <v>12270</v>
      </c>
      <c r="I132" t="s">
        <v>23</v>
      </c>
      <c r="J132">
        <v>21</v>
      </c>
      <c r="K132" t="str">
        <f t="shared" si="8"/>
        <v>Below</v>
      </c>
      <c r="L132" t="str" cm="1">
        <f t="array" ref="L132">_xlfn.IFS(J132&gt;=50,"Excellent",AND(J132&lt;=49,J132&gt;=40),"Good",AND(J132&lt;=39,J132&gt;=30),"Average",J132&lt;30,"Poor")</f>
        <v>Poor</v>
      </c>
      <c r="M132" t="str">
        <f t="shared" si="9"/>
        <v>false</v>
      </c>
      <c r="N132" t="str">
        <f t="shared" si="10"/>
        <v>false</v>
      </c>
      <c r="O132" t="str">
        <f t="shared" si="11"/>
        <v>True</v>
      </c>
    </row>
    <row r="133" spans="1:15" x14ac:dyDescent="0.3">
      <c r="A133">
        <v>132</v>
      </c>
      <c r="B133" t="s">
        <v>151</v>
      </c>
      <c r="C133">
        <v>59</v>
      </c>
      <c r="D133" t="s">
        <v>11</v>
      </c>
      <c r="E133" t="s">
        <v>7</v>
      </c>
      <c r="F133">
        <v>42158</v>
      </c>
      <c r="G133" s="2">
        <v>45040</v>
      </c>
      <c r="H133">
        <v>36938</v>
      </c>
      <c r="I133" t="s">
        <v>23</v>
      </c>
      <c r="J133">
        <v>46</v>
      </c>
      <c r="K133" t="str">
        <f t="shared" si="8"/>
        <v>Below</v>
      </c>
      <c r="L133" t="str" cm="1">
        <f t="array" ref="L133">_xlfn.IFS(J133&gt;=50,"Excellent",AND(J133&lt;=49,J133&gt;=40),"Good",AND(J133&lt;=39,J133&gt;=30),"Average",J133&lt;30,"Poor")</f>
        <v>Good</v>
      </c>
      <c r="M133" t="str">
        <f t="shared" si="9"/>
        <v>false</v>
      </c>
      <c r="N133" t="str">
        <f t="shared" si="10"/>
        <v>false</v>
      </c>
      <c r="O133" t="str">
        <f t="shared" si="11"/>
        <v>false</v>
      </c>
    </row>
    <row r="134" spans="1:15" x14ac:dyDescent="0.3">
      <c r="A134">
        <v>133</v>
      </c>
      <c r="B134" t="s">
        <v>152</v>
      </c>
      <c r="C134">
        <v>40</v>
      </c>
      <c r="D134" t="s">
        <v>11</v>
      </c>
      <c r="E134" t="s">
        <v>7</v>
      </c>
      <c r="F134">
        <v>74324</v>
      </c>
      <c r="G134" s="2">
        <v>44866</v>
      </c>
      <c r="H134">
        <v>10779</v>
      </c>
      <c r="I134" t="s">
        <v>13</v>
      </c>
      <c r="J134">
        <v>46</v>
      </c>
      <c r="K134" t="str">
        <f t="shared" si="8"/>
        <v>Above</v>
      </c>
      <c r="L134" t="str" cm="1">
        <f t="array" ref="L134">_xlfn.IFS(J134&gt;=50,"Excellent",AND(J134&lt;=49,J134&gt;=40),"Good",AND(J134&lt;=39,J134&gt;=30),"Average",J134&lt;30,"Poor")</f>
        <v>Good</v>
      </c>
      <c r="M134" t="str">
        <f t="shared" si="9"/>
        <v>false</v>
      </c>
      <c r="N134" t="str">
        <f t="shared" si="10"/>
        <v>True</v>
      </c>
      <c r="O134" t="str">
        <f t="shared" si="11"/>
        <v>false</v>
      </c>
    </row>
    <row r="135" spans="1:15" x14ac:dyDescent="0.3">
      <c r="A135">
        <v>134</v>
      </c>
      <c r="B135" t="s">
        <v>153</v>
      </c>
      <c r="C135">
        <v>56</v>
      </c>
      <c r="D135" t="s">
        <v>15</v>
      </c>
      <c r="E135" t="s">
        <v>29</v>
      </c>
      <c r="F135">
        <v>43241</v>
      </c>
      <c r="G135" s="2">
        <v>42432</v>
      </c>
      <c r="H135">
        <v>30260</v>
      </c>
      <c r="I135" t="s">
        <v>13</v>
      </c>
      <c r="J135">
        <v>50</v>
      </c>
      <c r="K135" t="str">
        <f t="shared" si="8"/>
        <v>Below</v>
      </c>
      <c r="L135" t="str" cm="1">
        <f t="array" ref="L135">_xlfn.IFS(J135&gt;=50,"Excellent",AND(J135&lt;=49,J135&gt;=40),"Good",AND(J135&lt;=39,J135&gt;=30),"Average",J135&lt;30,"Poor")</f>
        <v>Excellent</v>
      </c>
      <c r="M135" t="str">
        <f t="shared" si="9"/>
        <v>false</v>
      </c>
      <c r="N135" t="str">
        <f t="shared" si="10"/>
        <v>false</v>
      </c>
      <c r="O135" t="str">
        <f t="shared" si="11"/>
        <v>True</v>
      </c>
    </row>
    <row r="136" spans="1:15" x14ac:dyDescent="0.3">
      <c r="A136">
        <v>135</v>
      </c>
      <c r="B136" t="s">
        <v>154</v>
      </c>
      <c r="C136">
        <v>26</v>
      </c>
      <c r="D136" t="s">
        <v>15</v>
      </c>
      <c r="E136" t="s">
        <v>12</v>
      </c>
      <c r="F136">
        <v>72907</v>
      </c>
      <c r="G136" s="2">
        <v>43058</v>
      </c>
      <c r="H136">
        <v>34641</v>
      </c>
      <c r="I136" t="s">
        <v>21</v>
      </c>
      <c r="J136">
        <v>43</v>
      </c>
      <c r="K136" t="str">
        <f t="shared" si="8"/>
        <v>Above</v>
      </c>
      <c r="L136" t="str" cm="1">
        <f t="array" ref="L136">_xlfn.IFS(J136&gt;=50,"Excellent",AND(J136&lt;=49,J136&gt;=40),"Good",AND(J136&lt;=39,J136&gt;=30),"Average",J136&lt;30,"Poor")</f>
        <v>Good</v>
      </c>
      <c r="M136" t="str">
        <f t="shared" si="9"/>
        <v>false</v>
      </c>
      <c r="N136" t="str">
        <f t="shared" si="10"/>
        <v>True</v>
      </c>
      <c r="O136" t="str">
        <f t="shared" si="11"/>
        <v>false</v>
      </c>
    </row>
    <row r="137" spans="1:15" x14ac:dyDescent="0.3">
      <c r="A137">
        <v>136</v>
      </c>
      <c r="B137" t="s">
        <v>155</v>
      </c>
      <c r="C137">
        <v>44</v>
      </c>
      <c r="D137" t="s">
        <v>15</v>
      </c>
      <c r="E137" t="s">
        <v>29</v>
      </c>
      <c r="F137">
        <v>43747</v>
      </c>
      <c r="G137" s="2">
        <v>43189</v>
      </c>
      <c r="H137">
        <v>33232</v>
      </c>
      <c r="I137" t="s">
        <v>13</v>
      </c>
      <c r="J137">
        <v>31</v>
      </c>
      <c r="K137" t="str">
        <f t="shared" si="8"/>
        <v>Below</v>
      </c>
      <c r="L137" t="str" cm="1">
        <f t="array" ref="L137">_xlfn.IFS(J137&gt;=50,"Excellent",AND(J137&lt;=49,J137&gt;=40),"Good",AND(J137&lt;=39,J137&gt;=30),"Average",J137&lt;30,"Poor")</f>
        <v>Average</v>
      </c>
      <c r="M137" t="str">
        <f t="shared" si="9"/>
        <v>false</v>
      </c>
      <c r="N137" t="str">
        <f t="shared" si="10"/>
        <v>false</v>
      </c>
      <c r="O137" t="str">
        <f t="shared" si="11"/>
        <v>True</v>
      </c>
    </row>
    <row r="138" spans="1:15" x14ac:dyDescent="0.3">
      <c r="A138">
        <v>137</v>
      </c>
      <c r="B138" t="s">
        <v>156</v>
      </c>
      <c r="C138">
        <v>40</v>
      </c>
      <c r="D138" t="s">
        <v>11</v>
      </c>
      <c r="E138" t="s">
        <v>17</v>
      </c>
      <c r="F138">
        <v>46491</v>
      </c>
      <c r="G138" s="2">
        <v>43234</v>
      </c>
      <c r="H138">
        <v>26996</v>
      </c>
      <c r="I138" t="s">
        <v>13</v>
      </c>
      <c r="J138">
        <v>47</v>
      </c>
      <c r="K138" t="str">
        <f t="shared" si="8"/>
        <v>Below</v>
      </c>
      <c r="L138" t="str" cm="1">
        <f t="array" ref="L138">_xlfn.IFS(J138&gt;=50,"Excellent",AND(J138&lt;=49,J138&gt;=40),"Good",AND(J138&lt;=39,J138&gt;=30),"Average",J138&lt;30,"Poor")</f>
        <v>Good</v>
      </c>
      <c r="M138" t="str">
        <f t="shared" si="9"/>
        <v>True</v>
      </c>
      <c r="N138" t="str">
        <f t="shared" si="10"/>
        <v>false</v>
      </c>
      <c r="O138" t="str">
        <f t="shared" si="11"/>
        <v>false</v>
      </c>
    </row>
    <row r="139" spans="1:15" x14ac:dyDescent="0.3">
      <c r="A139">
        <v>138</v>
      </c>
      <c r="B139" t="s">
        <v>157</v>
      </c>
      <c r="C139">
        <v>55</v>
      </c>
      <c r="D139" t="s">
        <v>11</v>
      </c>
      <c r="E139" t="s">
        <v>7</v>
      </c>
      <c r="F139">
        <v>47731</v>
      </c>
      <c r="G139" s="2">
        <v>42111</v>
      </c>
      <c r="H139">
        <v>16639</v>
      </c>
      <c r="I139" t="s">
        <v>18</v>
      </c>
      <c r="J139">
        <v>57</v>
      </c>
      <c r="K139" t="str">
        <f t="shared" si="8"/>
        <v>Below</v>
      </c>
      <c r="L139" t="str" cm="1">
        <f t="array" ref="L139">_xlfn.IFS(J139&gt;=50,"Excellent",AND(J139&lt;=49,J139&gt;=40),"Good",AND(J139&lt;=39,J139&gt;=30),"Average",J139&lt;30,"Poor")</f>
        <v>Excellent</v>
      </c>
      <c r="M139" t="str">
        <f t="shared" si="9"/>
        <v>false</v>
      </c>
      <c r="N139" t="str">
        <f t="shared" si="10"/>
        <v>false</v>
      </c>
      <c r="O139" t="str">
        <f t="shared" si="11"/>
        <v>false</v>
      </c>
    </row>
    <row r="140" spans="1:15" x14ac:dyDescent="0.3">
      <c r="A140">
        <v>139</v>
      </c>
      <c r="B140" t="s">
        <v>158</v>
      </c>
      <c r="C140">
        <v>25</v>
      </c>
      <c r="D140" t="s">
        <v>11</v>
      </c>
      <c r="E140" t="s">
        <v>17</v>
      </c>
      <c r="F140">
        <v>69901</v>
      </c>
      <c r="G140" s="2">
        <v>45064</v>
      </c>
      <c r="H140">
        <v>37582</v>
      </c>
      <c r="I140" t="s">
        <v>23</v>
      </c>
      <c r="J140">
        <v>46</v>
      </c>
      <c r="K140" t="str">
        <f t="shared" si="8"/>
        <v>Above</v>
      </c>
      <c r="L140" t="str" cm="1">
        <f t="array" ref="L140">_xlfn.IFS(J140&gt;=50,"Excellent",AND(J140&lt;=49,J140&gt;=40),"Good",AND(J140&lt;=39,J140&gt;=30),"Average",J140&lt;30,"Poor")</f>
        <v>Good</v>
      </c>
      <c r="M140" t="str">
        <f t="shared" si="9"/>
        <v>false</v>
      </c>
      <c r="N140" t="str">
        <f t="shared" si="10"/>
        <v>True</v>
      </c>
      <c r="O140" t="str">
        <f t="shared" si="11"/>
        <v>false</v>
      </c>
    </row>
    <row r="141" spans="1:15" x14ac:dyDescent="0.3">
      <c r="A141">
        <v>140</v>
      </c>
      <c r="B141" t="s">
        <v>159</v>
      </c>
      <c r="C141">
        <v>48</v>
      </c>
      <c r="D141" t="s">
        <v>11</v>
      </c>
      <c r="E141" t="s">
        <v>12</v>
      </c>
      <c r="F141">
        <v>78937</v>
      </c>
      <c r="G141" s="2">
        <v>44691</v>
      </c>
      <c r="H141">
        <v>12146</v>
      </c>
      <c r="I141" t="s">
        <v>13</v>
      </c>
      <c r="J141">
        <v>60</v>
      </c>
      <c r="K141" t="str">
        <f t="shared" si="8"/>
        <v>Above</v>
      </c>
      <c r="L141" t="str" cm="1">
        <f t="array" ref="L141">_xlfn.IFS(J141&gt;=50,"Excellent",AND(J141&lt;=49,J141&gt;=40),"Good",AND(J141&lt;=39,J141&gt;=30),"Average",J141&lt;30,"Poor")</f>
        <v>Excellent</v>
      </c>
      <c r="M141" t="str">
        <f t="shared" si="9"/>
        <v>false</v>
      </c>
      <c r="N141" t="str">
        <f t="shared" si="10"/>
        <v>True</v>
      </c>
      <c r="O141" t="str">
        <f t="shared" si="11"/>
        <v>false</v>
      </c>
    </row>
    <row r="142" spans="1:15" x14ac:dyDescent="0.3">
      <c r="A142">
        <v>141</v>
      </c>
      <c r="B142" t="s">
        <v>160</v>
      </c>
      <c r="C142">
        <v>41</v>
      </c>
      <c r="D142" t="s">
        <v>15</v>
      </c>
      <c r="E142" t="s">
        <v>20</v>
      </c>
      <c r="F142">
        <v>74925</v>
      </c>
      <c r="G142" s="2">
        <v>42971</v>
      </c>
      <c r="H142">
        <v>24266</v>
      </c>
      <c r="I142" t="s">
        <v>13</v>
      </c>
      <c r="J142">
        <v>32</v>
      </c>
      <c r="K142" t="str">
        <f t="shared" si="8"/>
        <v>Above</v>
      </c>
      <c r="L142" t="str" cm="1">
        <f t="array" ref="L142">_xlfn.IFS(J142&gt;=50,"Excellent",AND(J142&lt;=49,J142&gt;=40),"Good",AND(J142&lt;=39,J142&gt;=30),"Average",J142&lt;30,"Poor")</f>
        <v>Average</v>
      </c>
      <c r="M142" t="str">
        <f t="shared" si="9"/>
        <v>false</v>
      </c>
      <c r="N142" t="str">
        <f t="shared" si="10"/>
        <v>True</v>
      </c>
      <c r="O142" t="str">
        <f t="shared" si="11"/>
        <v>false</v>
      </c>
    </row>
    <row r="143" spans="1:15" x14ac:dyDescent="0.3">
      <c r="A143">
        <v>142</v>
      </c>
      <c r="B143" t="s">
        <v>161</v>
      </c>
      <c r="C143">
        <v>57</v>
      </c>
      <c r="D143" t="s">
        <v>11</v>
      </c>
      <c r="E143" t="s">
        <v>7</v>
      </c>
      <c r="F143">
        <v>58486</v>
      </c>
      <c r="G143" s="2">
        <v>45453</v>
      </c>
      <c r="H143">
        <v>34805</v>
      </c>
      <c r="I143" t="s">
        <v>13</v>
      </c>
      <c r="J143">
        <v>60</v>
      </c>
      <c r="K143" t="str">
        <f t="shared" si="8"/>
        <v>Above</v>
      </c>
      <c r="L143" t="str" cm="1">
        <f t="array" ref="L143">_xlfn.IFS(J143&gt;=50,"Excellent",AND(J143&lt;=49,J143&gt;=40),"Good",AND(J143&lt;=39,J143&gt;=30),"Average",J143&lt;30,"Poor")</f>
        <v>Excellent</v>
      </c>
      <c r="M143" t="str">
        <f t="shared" si="9"/>
        <v>false</v>
      </c>
      <c r="N143" t="str">
        <f t="shared" si="10"/>
        <v>false</v>
      </c>
      <c r="O143" t="str">
        <f t="shared" si="11"/>
        <v>false</v>
      </c>
    </row>
    <row r="144" spans="1:15" x14ac:dyDescent="0.3">
      <c r="A144">
        <v>143</v>
      </c>
      <c r="B144" t="s">
        <v>162</v>
      </c>
      <c r="C144">
        <v>42</v>
      </c>
      <c r="D144" t="s">
        <v>15</v>
      </c>
      <c r="E144" t="s">
        <v>17</v>
      </c>
      <c r="F144">
        <v>64296</v>
      </c>
      <c r="G144" s="2">
        <v>43915</v>
      </c>
      <c r="H144">
        <v>14122</v>
      </c>
      <c r="I144" t="s">
        <v>23</v>
      </c>
      <c r="J144">
        <v>30</v>
      </c>
      <c r="K144" t="str">
        <f t="shared" si="8"/>
        <v>Above</v>
      </c>
      <c r="L144" t="str" cm="1">
        <f t="array" ref="L144">_xlfn.IFS(J144&gt;=50,"Excellent",AND(J144&lt;=49,J144&gt;=40),"Good",AND(J144&lt;=39,J144&gt;=30),"Average",J144&lt;30,"Poor")</f>
        <v>Average</v>
      </c>
      <c r="M144" t="str">
        <f t="shared" si="9"/>
        <v>false</v>
      </c>
      <c r="N144" t="str">
        <f t="shared" si="10"/>
        <v>True</v>
      </c>
      <c r="O144" t="str">
        <f t="shared" si="11"/>
        <v>false</v>
      </c>
    </row>
    <row r="145" spans="1:15" x14ac:dyDescent="0.3">
      <c r="A145">
        <v>144</v>
      </c>
      <c r="B145" t="s">
        <v>163</v>
      </c>
      <c r="C145">
        <v>32</v>
      </c>
      <c r="D145" t="s">
        <v>15</v>
      </c>
      <c r="E145" t="s">
        <v>12</v>
      </c>
      <c r="F145">
        <v>45459</v>
      </c>
      <c r="G145" s="2">
        <v>44363</v>
      </c>
      <c r="H145">
        <v>14152</v>
      </c>
      <c r="I145" t="s">
        <v>23</v>
      </c>
      <c r="J145">
        <v>20</v>
      </c>
      <c r="K145" t="str">
        <f t="shared" si="8"/>
        <v>Below</v>
      </c>
      <c r="L145" t="str" cm="1">
        <f t="array" ref="L145">_xlfn.IFS(J145&gt;=50,"Excellent",AND(J145&lt;=49,J145&gt;=40),"Good",AND(J145&lt;=39,J145&gt;=30),"Average",J145&lt;30,"Poor")</f>
        <v>Poor</v>
      </c>
      <c r="M145" t="str">
        <f t="shared" si="9"/>
        <v>false</v>
      </c>
      <c r="N145" t="str">
        <f t="shared" si="10"/>
        <v>True</v>
      </c>
      <c r="O145" t="str">
        <f t="shared" si="11"/>
        <v>false</v>
      </c>
    </row>
    <row r="146" spans="1:15" x14ac:dyDescent="0.3">
      <c r="A146">
        <v>145</v>
      </c>
      <c r="B146" t="s">
        <v>164</v>
      </c>
      <c r="C146">
        <v>27</v>
      </c>
      <c r="D146" t="s">
        <v>15</v>
      </c>
      <c r="E146" t="s">
        <v>12</v>
      </c>
      <c r="F146">
        <v>48643</v>
      </c>
      <c r="G146" s="2">
        <v>43943</v>
      </c>
      <c r="H146">
        <v>37173</v>
      </c>
      <c r="I146" t="s">
        <v>23</v>
      </c>
      <c r="J146">
        <v>42</v>
      </c>
      <c r="K146" t="str">
        <f t="shared" si="8"/>
        <v>Below</v>
      </c>
      <c r="L146" t="str" cm="1">
        <f t="array" ref="L146">_xlfn.IFS(J146&gt;=50,"Excellent",AND(J146&lt;=49,J146&gt;=40),"Good",AND(J146&lt;=39,J146&gt;=30),"Average",J146&lt;30,"Poor")</f>
        <v>Good</v>
      </c>
      <c r="M146" t="str">
        <f t="shared" si="9"/>
        <v>false</v>
      </c>
      <c r="N146" t="str">
        <f t="shared" si="10"/>
        <v>True</v>
      </c>
      <c r="O146" t="str">
        <f t="shared" si="11"/>
        <v>false</v>
      </c>
    </row>
    <row r="147" spans="1:15" x14ac:dyDescent="0.3">
      <c r="A147">
        <v>146</v>
      </c>
      <c r="B147" t="s">
        <v>165</v>
      </c>
      <c r="C147">
        <v>47</v>
      </c>
      <c r="D147" t="s">
        <v>11</v>
      </c>
      <c r="E147" t="s">
        <v>12</v>
      </c>
      <c r="F147">
        <v>30655</v>
      </c>
      <c r="G147" s="2">
        <v>43911</v>
      </c>
      <c r="H147">
        <v>11775</v>
      </c>
      <c r="I147" t="s">
        <v>21</v>
      </c>
      <c r="J147">
        <v>20</v>
      </c>
      <c r="K147" t="str">
        <f t="shared" si="8"/>
        <v>Below</v>
      </c>
      <c r="L147" t="str" cm="1">
        <f t="array" ref="L147">_xlfn.IFS(J147&gt;=50,"Excellent",AND(J147&lt;=49,J147&gt;=40),"Good",AND(J147&lt;=39,J147&gt;=30),"Average",J147&lt;30,"Poor")</f>
        <v>Poor</v>
      </c>
      <c r="M147" t="str">
        <f t="shared" si="9"/>
        <v>false</v>
      </c>
      <c r="N147" t="str">
        <f t="shared" si="10"/>
        <v>True</v>
      </c>
      <c r="O147" t="str">
        <f t="shared" si="11"/>
        <v>false</v>
      </c>
    </row>
    <row r="148" spans="1:15" x14ac:dyDescent="0.3">
      <c r="A148">
        <v>147</v>
      </c>
      <c r="B148" t="s">
        <v>166</v>
      </c>
      <c r="C148">
        <v>33</v>
      </c>
      <c r="D148" t="s">
        <v>11</v>
      </c>
      <c r="E148" t="s">
        <v>29</v>
      </c>
      <c r="F148">
        <v>40055</v>
      </c>
      <c r="G148" s="2">
        <v>44766</v>
      </c>
      <c r="H148">
        <v>34271</v>
      </c>
      <c r="I148" t="s">
        <v>21</v>
      </c>
      <c r="J148">
        <v>53</v>
      </c>
      <c r="K148" t="str">
        <f t="shared" si="8"/>
        <v>Below</v>
      </c>
      <c r="L148" t="str" cm="1">
        <f t="array" ref="L148">_xlfn.IFS(J148&gt;=50,"Excellent",AND(J148&lt;=49,J148&gt;=40),"Good",AND(J148&lt;=39,J148&gt;=30),"Average",J148&lt;30,"Poor")</f>
        <v>Excellent</v>
      </c>
      <c r="M148" t="str">
        <f t="shared" si="9"/>
        <v>false</v>
      </c>
      <c r="N148" t="str">
        <f t="shared" si="10"/>
        <v>false</v>
      </c>
      <c r="O148" t="str">
        <f t="shared" si="11"/>
        <v>True</v>
      </c>
    </row>
    <row r="149" spans="1:15" x14ac:dyDescent="0.3">
      <c r="A149">
        <v>148</v>
      </c>
      <c r="B149" t="s">
        <v>167</v>
      </c>
      <c r="C149">
        <v>32</v>
      </c>
      <c r="D149" t="s">
        <v>15</v>
      </c>
      <c r="E149" t="s">
        <v>12</v>
      </c>
      <c r="F149">
        <v>61996</v>
      </c>
      <c r="G149" s="2">
        <v>41882</v>
      </c>
      <c r="H149">
        <v>27635</v>
      </c>
      <c r="I149" t="s">
        <v>18</v>
      </c>
      <c r="J149">
        <v>38</v>
      </c>
      <c r="K149" t="str">
        <f t="shared" si="8"/>
        <v>Above</v>
      </c>
      <c r="L149" t="str" cm="1">
        <f t="array" ref="L149">_xlfn.IFS(J149&gt;=50,"Excellent",AND(J149&lt;=49,J149&gt;=40),"Good",AND(J149&lt;=39,J149&gt;=30),"Average",J149&lt;30,"Poor")</f>
        <v>Average</v>
      </c>
      <c r="M149" t="str">
        <f t="shared" si="9"/>
        <v>false</v>
      </c>
      <c r="N149" t="str">
        <f t="shared" si="10"/>
        <v>True</v>
      </c>
      <c r="O149" t="str">
        <f t="shared" si="11"/>
        <v>false</v>
      </c>
    </row>
    <row r="150" spans="1:15" x14ac:dyDescent="0.3">
      <c r="A150">
        <v>149</v>
      </c>
      <c r="B150" t="s">
        <v>168</v>
      </c>
      <c r="C150">
        <v>35</v>
      </c>
      <c r="D150" t="s">
        <v>15</v>
      </c>
      <c r="E150" t="s">
        <v>12</v>
      </c>
      <c r="F150">
        <v>74165</v>
      </c>
      <c r="G150" s="2">
        <v>42862</v>
      </c>
      <c r="H150">
        <v>26800</v>
      </c>
      <c r="I150" t="s">
        <v>23</v>
      </c>
      <c r="J150">
        <v>57</v>
      </c>
      <c r="K150" t="str">
        <f t="shared" si="8"/>
        <v>Above</v>
      </c>
      <c r="L150" t="str" cm="1">
        <f t="array" ref="L150">_xlfn.IFS(J150&gt;=50,"Excellent",AND(J150&lt;=49,J150&gt;=40),"Good",AND(J150&lt;=39,J150&gt;=30),"Average",J150&lt;30,"Poor")</f>
        <v>Excellent</v>
      </c>
      <c r="M150" t="str">
        <f t="shared" si="9"/>
        <v>false</v>
      </c>
      <c r="N150" t="str">
        <f t="shared" si="10"/>
        <v>True</v>
      </c>
      <c r="O150" t="str">
        <f t="shared" si="11"/>
        <v>false</v>
      </c>
    </row>
    <row r="151" spans="1:15" x14ac:dyDescent="0.3">
      <c r="A151">
        <v>150</v>
      </c>
      <c r="B151" t="s">
        <v>169</v>
      </c>
      <c r="C151">
        <v>44</v>
      </c>
      <c r="D151" t="s">
        <v>11</v>
      </c>
      <c r="E151" t="s">
        <v>20</v>
      </c>
      <c r="F151">
        <v>70831</v>
      </c>
      <c r="G151" s="2">
        <v>44077</v>
      </c>
      <c r="H151">
        <v>16156</v>
      </c>
      <c r="I151" t="s">
        <v>21</v>
      </c>
      <c r="J151">
        <v>52</v>
      </c>
      <c r="K151" t="str">
        <f t="shared" si="8"/>
        <v>Above</v>
      </c>
      <c r="L151" t="str" cm="1">
        <f t="array" ref="L151">_xlfn.IFS(J151&gt;=50,"Excellent",AND(J151&lt;=49,J151&gt;=40),"Good",AND(J151&lt;=39,J151&gt;=30),"Average",J151&lt;30,"Poor")</f>
        <v>Excellent</v>
      </c>
      <c r="M151" t="str">
        <f t="shared" si="9"/>
        <v>false</v>
      </c>
      <c r="N151" t="str">
        <f t="shared" si="10"/>
        <v>True</v>
      </c>
      <c r="O151" t="str">
        <f t="shared" si="11"/>
        <v>false</v>
      </c>
    </row>
    <row r="152" spans="1:15" x14ac:dyDescent="0.3">
      <c r="A152">
        <v>151</v>
      </c>
      <c r="B152" t="s">
        <v>170</v>
      </c>
      <c r="C152">
        <v>39</v>
      </c>
      <c r="D152" t="s">
        <v>11</v>
      </c>
      <c r="E152" t="s">
        <v>29</v>
      </c>
      <c r="F152">
        <v>64877</v>
      </c>
      <c r="G152" s="2">
        <v>45159</v>
      </c>
      <c r="H152">
        <v>10425</v>
      </c>
      <c r="I152" t="s">
        <v>13</v>
      </c>
      <c r="J152">
        <v>22</v>
      </c>
      <c r="K152" t="str">
        <f t="shared" si="8"/>
        <v>Above</v>
      </c>
      <c r="L152" t="str" cm="1">
        <f t="array" ref="L152">_xlfn.IFS(J152&gt;=50,"Excellent",AND(J152&lt;=49,J152&gt;=40),"Good",AND(J152&lt;=39,J152&gt;=30),"Average",J152&lt;30,"Poor")</f>
        <v>Poor</v>
      </c>
      <c r="M152" t="str">
        <f t="shared" si="9"/>
        <v>false</v>
      </c>
      <c r="N152" t="str">
        <f t="shared" si="10"/>
        <v>True</v>
      </c>
      <c r="O152" t="str">
        <f t="shared" si="11"/>
        <v>True</v>
      </c>
    </row>
    <row r="153" spans="1:15" x14ac:dyDescent="0.3">
      <c r="A153">
        <v>152</v>
      </c>
      <c r="B153" t="s">
        <v>171</v>
      </c>
      <c r="C153">
        <v>57</v>
      </c>
      <c r="D153" t="s">
        <v>11</v>
      </c>
      <c r="E153" t="s">
        <v>20</v>
      </c>
      <c r="F153">
        <v>68905</v>
      </c>
      <c r="G153" s="2">
        <v>43514</v>
      </c>
      <c r="H153">
        <v>32750</v>
      </c>
      <c r="I153" t="s">
        <v>18</v>
      </c>
      <c r="J153">
        <v>57</v>
      </c>
      <c r="K153" t="str">
        <f t="shared" si="8"/>
        <v>Above</v>
      </c>
      <c r="L153" t="str" cm="1">
        <f t="array" ref="L153">_xlfn.IFS(J153&gt;=50,"Excellent",AND(J153&lt;=49,J153&gt;=40),"Good",AND(J153&lt;=39,J153&gt;=30),"Average",J153&lt;30,"Poor")</f>
        <v>Excellent</v>
      </c>
      <c r="M153" t="str">
        <f t="shared" si="9"/>
        <v>false</v>
      </c>
      <c r="N153" t="str">
        <f t="shared" si="10"/>
        <v>True</v>
      </c>
      <c r="O153" t="str">
        <f t="shared" si="11"/>
        <v>false</v>
      </c>
    </row>
    <row r="154" spans="1:15" x14ac:dyDescent="0.3">
      <c r="A154">
        <v>153</v>
      </c>
      <c r="B154" t="s">
        <v>172</v>
      </c>
      <c r="C154">
        <v>58</v>
      </c>
      <c r="D154" t="s">
        <v>11</v>
      </c>
      <c r="E154" t="s">
        <v>7</v>
      </c>
      <c r="F154">
        <v>61268</v>
      </c>
      <c r="G154" s="2">
        <v>43673</v>
      </c>
      <c r="H154">
        <v>21569</v>
      </c>
      <c r="I154" t="s">
        <v>21</v>
      </c>
      <c r="J154">
        <v>47</v>
      </c>
      <c r="K154" t="str">
        <f t="shared" si="8"/>
        <v>Above</v>
      </c>
      <c r="L154" t="str" cm="1">
        <f t="array" ref="L154">_xlfn.IFS(J154&gt;=50,"Excellent",AND(J154&lt;=49,J154&gt;=40),"Good",AND(J154&lt;=39,J154&gt;=30),"Average",J154&lt;30,"Poor")</f>
        <v>Good</v>
      </c>
      <c r="M154" t="str">
        <f t="shared" si="9"/>
        <v>false</v>
      </c>
      <c r="N154" t="str">
        <f t="shared" si="10"/>
        <v>True</v>
      </c>
      <c r="O154" t="str">
        <f t="shared" si="11"/>
        <v>false</v>
      </c>
    </row>
    <row r="155" spans="1:15" x14ac:dyDescent="0.3">
      <c r="A155">
        <v>154</v>
      </c>
      <c r="B155" t="s">
        <v>173</v>
      </c>
      <c r="C155">
        <v>51</v>
      </c>
      <c r="D155" t="s">
        <v>15</v>
      </c>
      <c r="E155" t="s">
        <v>7</v>
      </c>
      <c r="F155">
        <v>45143</v>
      </c>
      <c r="G155" s="2">
        <v>41843</v>
      </c>
      <c r="H155">
        <v>18063</v>
      </c>
      <c r="I155" t="s">
        <v>23</v>
      </c>
      <c r="J155">
        <v>30</v>
      </c>
      <c r="K155" t="str">
        <f t="shared" si="8"/>
        <v>Below</v>
      </c>
      <c r="L155" t="str" cm="1">
        <f t="array" ref="L155">_xlfn.IFS(J155&gt;=50,"Excellent",AND(J155&lt;=49,J155&gt;=40),"Good",AND(J155&lt;=39,J155&gt;=30),"Average",J155&lt;30,"Poor")</f>
        <v>Average</v>
      </c>
      <c r="M155" t="str">
        <f t="shared" si="9"/>
        <v>false</v>
      </c>
      <c r="N155" t="str">
        <f t="shared" si="10"/>
        <v>false</v>
      </c>
      <c r="O155" t="str">
        <f t="shared" si="11"/>
        <v>false</v>
      </c>
    </row>
    <row r="156" spans="1:15" x14ac:dyDescent="0.3">
      <c r="A156">
        <v>155</v>
      </c>
      <c r="B156" t="s">
        <v>174</v>
      </c>
      <c r="C156">
        <v>47</v>
      </c>
      <c r="D156" t="s">
        <v>15</v>
      </c>
      <c r="E156" t="s">
        <v>29</v>
      </c>
      <c r="F156">
        <v>64181</v>
      </c>
      <c r="G156" s="2">
        <v>44834</v>
      </c>
      <c r="H156">
        <v>34507</v>
      </c>
      <c r="I156" t="s">
        <v>13</v>
      </c>
      <c r="J156">
        <v>22</v>
      </c>
      <c r="K156" t="str">
        <f t="shared" si="8"/>
        <v>Above</v>
      </c>
      <c r="L156" t="str" cm="1">
        <f t="array" ref="L156">_xlfn.IFS(J156&gt;=50,"Excellent",AND(J156&lt;=49,J156&gt;=40),"Good",AND(J156&lt;=39,J156&gt;=30),"Average",J156&lt;30,"Poor")</f>
        <v>Poor</v>
      </c>
      <c r="M156" t="str">
        <f t="shared" si="9"/>
        <v>false</v>
      </c>
      <c r="N156" t="str">
        <f t="shared" si="10"/>
        <v>True</v>
      </c>
      <c r="O156" t="str">
        <f t="shared" si="11"/>
        <v>True</v>
      </c>
    </row>
    <row r="157" spans="1:15" x14ac:dyDescent="0.3">
      <c r="A157">
        <v>156</v>
      </c>
      <c r="B157" t="s">
        <v>124</v>
      </c>
      <c r="C157">
        <v>55</v>
      </c>
      <c r="D157" t="s">
        <v>11</v>
      </c>
      <c r="E157" t="s">
        <v>12</v>
      </c>
      <c r="F157">
        <v>58898</v>
      </c>
      <c r="G157" s="2">
        <v>42085</v>
      </c>
      <c r="H157">
        <v>38150</v>
      </c>
      <c r="I157" t="s">
        <v>13</v>
      </c>
      <c r="J157">
        <v>42</v>
      </c>
      <c r="K157" t="str">
        <f t="shared" si="8"/>
        <v>Above</v>
      </c>
      <c r="L157" t="str" cm="1">
        <f t="array" ref="L157">_xlfn.IFS(J157&gt;=50,"Excellent",AND(J157&lt;=49,J157&gt;=40),"Good",AND(J157&lt;=39,J157&gt;=30),"Average",J157&lt;30,"Poor")</f>
        <v>Good</v>
      </c>
      <c r="M157" t="str">
        <f t="shared" si="9"/>
        <v>false</v>
      </c>
      <c r="N157" t="str">
        <f t="shared" si="10"/>
        <v>True</v>
      </c>
      <c r="O157" t="str">
        <f t="shared" si="11"/>
        <v>false</v>
      </c>
    </row>
    <row r="158" spans="1:15" x14ac:dyDescent="0.3">
      <c r="A158">
        <v>157</v>
      </c>
      <c r="B158" t="s">
        <v>175</v>
      </c>
      <c r="C158">
        <v>31</v>
      </c>
      <c r="D158" t="s">
        <v>15</v>
      </c>
      <c r="E158" t="s">
        <v>17</v>
      </c>
      <c r="F158">
        <v>67654</v>
      </c>
      <c r="G158" s="2">
        <v>42113</v>
      </c>
      <c r="H158">
        <v>39106</v>
      </c>
      <c r="I158" t="s">
        <v>21</v>
      </c>
      <c r="J158">
        <v>49</v>
      </c>
      <c r="K158" t="str">
        <f t="shared" si="8"/>
        <v>Above</v>
      </c>
      <c r="L158" t="str" cm="1">
        <f t="array" ref="L158">_xlfn.IFS(J158&gt;=50,"Excellent",AND(J158&lt;=49,J158&gt;=40),"Good",AND(J158&lt;=39,J158&gt;=30),"Average",J158&lt;30,"Poor")</f>
        <v>Good</v>
      </c>
      <c r="M158" t="str">
        <f t="shared" si="9"/>
        <v>false</v>
      </c>
      <c r="N158" t="str">
        <f t="shared" si="10"/>
        <v>True</v>
      </c>
      <c r="O158" t="str">
        <f t="shared" si="11"/>
        <v>false</v>
      </c>
    </row>
    <row r="159" spans="1:15" x14ac:dyDescent="0.3">
      <c r="A159">
        <v>158</v>
      </c>
      <c r="B159" t="s">
        <v>176</v>
      </c>
      <c r="C159">
        <v>45</v>
      </c>
      <c r="D159" t="s">
        <v>11</v>
      </c>
      <c r="E159" t="s">
        <v>29</v>
      </c>
      <c r="F159">
        <v>60860</v>
      </c>
      <c r="G159" s="2">
        <v>41986</v>
      </c>
      <c r="H159">
        <v>37379</v>
      </c>
      <c r="I159" t="s">
        <v>21</v>
      </c>
      <c r="J159">
        <v>59</v>
      </c>
      <c r="K159" t="str">
        <f t="shared" si="8"/>
        <v>Above</v>
      </c>
      <c r="L159" t="str" cm="1">
        <f t="array" ref="L159">_xlfn.IFS(J159&gt;=50,"Excellent",AND(J159&lt;=49,J159&gt;=40),"Good",AND(J159&lt;=39,J159&gt;=30),"Average",J159&lt;30,"Poor")</f>
        <v>Excellent</v>
      </c>
      <c r="M159" t="str">
        <f t="shared" si="9"/>
        <v>false</v>
      </c>
      <c r="N159" t="str">
        <f t="shared" si="10"/>
        <v>True</v>
      </c>
      <c r="O159" t="str">
        <f t="shared" si="11"/>
        <v>True</v>
      </c>
    </row>
    <row r="160" spans="1:15" x14ac:dyDescent="0.3">
      <c r="A160">
        <v>159</v>
      </c>
      <c r="B160" t="s">
        <v>177</v>
      </c>
      <c r="C160">
        <v>48</v>
      </c>
      <c r="D160" t="s">
        <v>11</v>
      </c>
      <c r="E160" t="s">
        <v>20</v>
      </c>
      <c r="F160">
        <v>61305</v>
      </c>
      <c r="G160" s="2">
        <v>44679</v>
      </c>
      <c r="H160">
        <v>24748</v>
      </c>
      <c r="I160" t="s">
        <v>23</v>
      </c>
      <c r="J160">
        <v>60</v>
      </c>
      <c r="K160" t="str">
        <f t="shared" si="8"/>
        <v>Above</v>
      </c>
      <c r="L160" t="str" cm="1">
        <f t="array" ref="L160">_xlfn.IFS(J160&gt;=50,"Excellent",AND(J160&lt;=49,J160&gt;=40),"Good",AND(J160&lt;=39,J160&gt;=30),"Average",J160&lt;30,"Poor")</f>
        <v>Excellent</v>
      </c>
      <c r="M160" t="str">
        <f t="shared" si="9"/>
        <v>false</v>
      </c>
      <c r="N160" t="str">
        <f t="shared" si="10"/>
        <v>True</v>
      </c>
      <c r="O160" t="str">
        <f t="shared" si="11"/>
        <v>false</v>
      </c>
    </row>
    <row r="161" spans="1:15" x14ac:dyDescent="0.3">
      <c r="A161">
        <v>160</v>
      </c>
      <c r="B161" t="s">
        <v>178</v>
      </c>
      <c r="C161">
        <v>44</v>
      </c>
      <c r="D161" t="s">
        <v>15</v>
      </c>
      <c r="E161" t="s">
        <v>20</v>
      </c>
      <c r="F161">
        <v>65012</v>
      </c>
      <c r="G161" s="2">
        <v>42842</v>
      </c>
      <c r="H161">
        <v>13558</v>
      </c>
      <c r="I161" t="s">
        <v>21</v>
      </c>
      <c r="J161">
        <v>50</v>
      </c>
      <c r="K161" t="str">
        <f t="shared" si="8"/>
        <v>Above</v>
      </c>
      <c r="L161" t="str" cm="1">
        <f t="array" ref="L161">_xlfn.IFS(J161&gt;=50,"Excellent",AND(J161&lt;=49,J161&gt;=40),"Good",AND(J161&lt;=39,J161&gt;=30),"Average",J161&lt;30,"Poor")</f>
        <v>Excellent</v>
      </c>
      <c r="M161" t="str">
        <f t="shared" si="9"/>
        <v>false</v>
      </c>
      <c r="N161" t="str">
        <f t="shared" si="10"/>
        <v>True</v>
      </c>
      <c r="O161" t="str">
        <f t="shared" si="11"/>
        <v>false</v>
      </c>
    </row>
    <row r="162" spans="1:15" x14ac:dyDescent="0.3">
      <c r="A162">
        <v>161</v>
      </c>
      <c r="B162" t="s">
        <v>179</v>
      </c>
      <c r="C162">
        <v>21</v>
      </c>
      <c r="D162" t="s">
        <v>11</v>
      </c>
      <c r="E162" t="s">
        <v>7</v>
      </c>
      <c r="F162">
        <v>77402</v>
      </c>
      <c r="G162" s="2">
        <v>44753</v>
      </c>
      <c r="H162">
        <v>14394</v>
      </c>
      <c r="I162" t="s">
        <v>18</v>
      </c>
      <c r="J162">
        <v>45</v>
      </c>
      <c r="K162" t="str">
        <f t="shared" si="8"/>
        <v>Above</v>
      </c>
      <c r="L162" t="str" cm="1">
        <f t="array" ref="L162">_xlfn.IFS(J162&gt;=50,"Excellent",AND(J162&lt;=49,J162&gt;=40),"Good",AND(J162&lt;=39,J162&gt;=30),"Average",J162&lt;30,"Poor")</f>
        <v>Good</v>
      </c>
      <c r="M162" t="str">
        <f t="shared" si="9"/>
        <v>false</v>
      </c>
      <c r="N162" t="str">
        <f t="shared" si="10"/>
        <v>True</v>
      </c>
      <c r="O162" t="str">
        <f t="shared" si="11"/>
        <v>false</v>
      </c>
    </row>
    <row r="163" spans="1:15" x14ac:dyDescent="0.3">
      <c r="A163">
        <v>162</v>
      </c>
      <c r="B163" t="s">
        <v>180</v>
      </c>
      <c r="C163">
        <v>38</v>
      </c>
      <c r="D163" t="s">
        <v>11</v>
      </c>
      <c r="E163" t="s">
        <v>29</v>
      </c>
      <c r="F163">
        <v>48827</v>
      </c>
      <c r="G163" s="2">
        <v>44043</v>
      </c>
      <c r="H163">
        <v>23493</v>
      </c>
      <c r="I163" t="s">
        <v>13</v>
      </c>
      <c r="J163">
        <v>48</v>
      </c>
      <c r="K163" t="str">
        <f t="shared" si="8"/>
        <v>Below</v>
      </c>
      <c r="L163" t="str" cm="1">
        <f t="array" ref="L163">_xlfn.IFS(J163&gt;=50,"Excellent",AND(J163&lt;=49,J163&gt;=40),"Good",AND(J163&lt;=39,J163&gt;=30),"Average",J163&lt;30,"Poor")</f>
        <v>Good</v>
      </c>
      <c r="M163" t="str">
        <f t="shared" si="9"/>
        <v>false</v>
      </c>
      <c r="N163" t="str">
        <f t="shared" si="10"/>
        <v>false</v>
      </c>
      <c r="O163" t="str">
        <f t="shared" si="11"/>
        <v>True</v>
      </c>
    </row>
    <row r="164" spans="1:15" x14ac:dyDescent="0.3">
      <c r="A164">
        <v>163</v>
      </c>
      <c r="B164" t="s">
        <v>181</v>
      </c>
      <c r="C164">
        <v>59</v>
      </c>
      <c r="D164" t="s">
        <v>11</v>
      </c>
      <c r="E164" t="s">
        <v>29</v>
      </c>
      <c r="F164">
        <v>39475</v>
      </c>
      <c r="G164" s="2">
        <v>43958</v>
      </c>
      <c r="H164">
        <v>32807</v>
      </c>
      <c r="I164" t="s">
        <v>21</v>
      </c>
      <c r="J164">
        <v>56</v>
      </c>
      <c r="K164" t="str">
        <f t="shared" si="8"/>
        <v>Below</v>
      </c>
      <c r="L164" t="str" cm="1">
        <f t="array" ref="L164">_xlfn.IFS(J164&gt;=50,"Excellent",AND(J164&lt;=49,J164&gt;=40),"Good",AND(J164&lt;=39,J164&gt;=30),"Average",J164&lt;30,"Poor")</f>
        <v>Excellent</v>
      </c>
      <c r="M164" t="str">
        <f t="shared" si="9"/>
        <v>false</v>
      </c>
      <c r="N164" t="str">
        <f t="shared" si="10"/>
        <v>false</v>
      </c>
      <c r="O164" t="str">
        <f t="shared" si="11"/>
        <v>True</v>
      </c>
    </row>
    <row r="165" spans="1:15" x14ac:dyDescent="0.3">
      <c r="A165">
        <v>164</v>
      </c>
      <c r="B165" t="s">
        <v>182</v>
      </c>
      <c r="C165">
        <v>53</v>
      </c>
      <c r="D165" t="s">
        <v>15</v>
      </c>
      <c r="E165" t="s">
        <v>12</v>
      </c>
      <c r="F165">
        <v>33511</v>
      </c>
      <c r="G165" s="2">
        <v>45098</v>
      </c>
      <c r="H165">
        <v>39643</v>
      </c>
      <c r="I165" t="s">
        <v>18</v>
      </c>
      <c r="J165">
        <v>20</v>
      </c>
      <c r="K165" t="str">
        <f t="shared" si="8"/>
        <v>Below</v>
      </c>
      <c r="L165" t="str" cm="1">
        <f t="array" ref="L165">_xlfn.IFS(J165&gt;=50,"Excellent",AND(J165&lt;=49,J165&gt;=40),"Good",AND(J165&lt;=39,J165&gt;=30),"Average",J165&lt;30,"Poor")</f>
        <v>Poor</v>
      </c>
      <c r="M165" t="str">
        <f t="shared" si="9"/>
        <v>false</v>
      </c>
      <c r="N165" t="str">
        <f t="shared" si="10"/>
        <v>True</v>
      </c>
      <c r="O165" t="str">
        <f t="shared" si="11"/>
        <v>false</v>
      </c>
    </row>
    <row r="166" spans="1:15" x14ac:dyDescent="0.3">
      <c r="A166">
        <v>165</v>
      </c>
      <c r="B166" t="s">
        <v>183</v>
      </c>
      <c r="C166">
        <v>40</v>
      </c>
      <c r="D166" t="s">
        <v>15</v>
      </c>
      <c r="E166" t="s">
        <v>17</v>
      </c>
      <c r="F166">
        <v>53198</v>
      </c>
      <c r="G166" s="2">
        <v>43234</v>
      </c>
      <c r="H166">
        <v>18370</v>
      </c>
      <c r="I166" t="s">
        <v>23</v>
      </c>
      <c r="J166">
        <v>31</v>
      </c>
      <c r="K166" t="str">
        <f t="shared" si="8"/>
        <v>Above</v>
      </c>
      <c r="L166" t="str" cm="1">
        <f t="array" ref="L166">_xlfn.IFS(J166&gt;=50,"Excellent",AND(J166&lt;=49,J166&gt;=40),"Good",AND(J166&lt;=39,J166&gt;=30),"Average",J166&lt;30,"Poor")</f>
        <v>Average</v>
      </c>
      <c r="M166" t="str">
        <f t="shared" si="9"/>
        <v>false</v>
      </c>
      <c r="N166" t="str">
        <f t="shared" si="10"/>
        <v>false</v>
      </c>
      <c r="O166" t="str">
        <f t="shared" si="11"/>
        <v>false</v>
      </c>
    </row>
    <row r="167" spans="1:15" x14ac:dyDescent="0.3">
      <c r="A167">
        <v>166</v>
      </c>
      <c r="B167" t="s">
        <v>184</v>
      </c>
      <c r="C167">
        <v>38</v>
      </c>
      <c r="D167" t="s">
        <v>15</v>
      </c>
      <c r="E167" t="s">
        <v>20</v>
      </c>
      <c r="F167">
        <v>78013</v>
      </c>
      <c r="G167" s="2">
        <v>45483</v>
      </c>
      <c r="H167">
        <v>20000</v>
      </c>
      <c r="I167" t="s">
        <v>18</v>
      </c>
      <c r="J167">
        <v>38</v>
      </c>
      <c r="K167" t="str">
        <f t="shared" si="8"/>
        <v>Above</v>
      </c>
      <c r="L167" t="str" cm="1">
        <f t="array" ref="L167">_xlfn.IFS(J167&gt;=50,"Excellent",AND(J167&lt;=49,J167&gt;=40),"Good",AND(J167&lt;=39,J167&gt;=30),"Average",J167&lt;30,"Poor")</f>
        <v>Average</v>
      </c>
      <c r="M167" t="str">
        <f t="shared" si="9"/>
        <v>false</v>
      </c>
      <c r="N167" t="str">
        <f t="shared" si="10"/>
        <v>True</v>
      </c>
      <c r="O167" t="str">
        <f t="shared" si="11"/>
        <v>false</v>
      </c>
    </row>
    <row r="168" spans="1:15" x14ac:dyDescent="0.3">
      <c r="A168">
        <v>167</v>
      </c>
      <c r="B168" t="s">
        <v>185</v>
      </c>
      <c r="C168">
        <v>42</v>
      </c>
      <c r="D168" t="s">
        <v>15</v>
      </c>
      <c r="E168" t="s">
        <v>12</v>
      </c>
      <c r="F168">
        <v>58229</v>
      </c>
      <c r="G168" s="2">
        <v>43715</v>
      </c>
      <c r="H168">
        <v>35960</v>
      </c>
      <c r="I168" t="s">
        <v>23</v>
      </c>
      <c r="J168">
        <v>39</v>
      </c>
      <c r="K168" t="str">
        <f t="shared" si="8"/>
        <v>Above</v>
      </c>
      <c r="L168" t="str" cm="1">
        <f t="array" ref="L168">_xlfn.IFS(J168&gt;=50,"Excellent",AND(J168&lt;=49,J168&gt;=40),"Good",AND(J168&lt;=39,J168&gt;=30),"Average",J168&lt;30,"Poor")</f>
        <v>Average</v>
      </c>
      <c r="M168" t="str">
        <f t="shared" si="9"/>
        <v>false</v>
      </c>
      <c r="N168" t="str">
        <f t="shared" si="10"/>
        <v>True</v>
      </c>
      <c r="O168" t="str">
        <f t="shared" si="11"/>
        <v>false</v>
      </c>
    </row>
    <row r="169" spans="1:15" x14ac:dyDescent="0.3">
      <c r="A169">
        <v>168</v>
      </c>
      <c r="B169" t="s">
        <v>186</v>
      </c>
      <c r="C169">
        <v>35</v>
      </c>
      <c r="D169" t="s">
        <v>15</v>
      </c>
      <c r="E169" t="s">
        <v>17</v>
      </c>
      <c r="F169">
        <v>43487</v>
      </c>
      <c r="G169" s="2">
        <v>42392</v>
      </c>
      <c r="H169">
        <v>31341</v>
      </c>
      <c r="I169" t="s">
        <v>21</v>
      </c>
      <c r="J169">
        <v>36</v>
      </c>
      <c r="K169" t="str">
        <f t="shared" si="8"/>
        <v>Below</v>
      </c>
      <c r="L169" t="str" cm="1">
        <f t="array" ref="L169">_xlfn.IFS(J169&gt;=50,"Excellent",AND(J169&lt;=49,J169&gt;=40),"Good",AND(J169&lt;=39,J169&gt;=30),"Average",J169&lt;30,"Poor")</f>
        <v>Average</v>
      </c>
      <c r="M169" t="str">
        <f t="shared" si="9"/>
        <v>false</v>
      </c>
      <c r="N169" t="str">
        <f t="shared" si="10"/>
        <v>false</v>
      </c>
      <c r="O169" t="str">
        <f t="shared" si="11"/>
        <v>false</v>
      </c>
    </row>
    <row r="170" spans="1:15" x14ac:dyDescent="0.3">
      <c r="A170">
        <v>169</v>
      </c>
      <c r="B170" t="s">
        <v>187</v>
      </c>
      <c r="C170">
        <v>50</v>
      </c>
      <c r="D170" t="s">
        <v>15</v>
      </c>
      <c r="E170" t="s">
        <v>17</v>
      </c>
      <c r="F170">
        <v>66075</v>
      </c>
      <c r="G170" s="2">
        <v>42872</v>
      </c>
      <c r="H170">
        <v>13992</v>
      </c>
      <c r="I170" t="s">
        <v>13</v>
      </c>
      <c r="J170">
        <v>42</v>
      </c>
      <c r="K170" t="str">
        <f t="shared" si="8"/>
        <v>Above</v>
      </c>
      <c r="L170" t="str" cm="1">
        <f t="array" ref="L170">_xlfn.IFS(J170&gt;=50,"Excellent",AND(J170&lt;=49,J170&gt;=40),"Good",AND(J170&lt;=39,J170&gt;=30),"Average",J170&lt;30,"Poor")</f>
        <v>Good</v>
      </c>
      <c r="M170" t="str">
        <f t="shared" si="9"/>
        <v>True</v>
      </c>
      <c r="N170" t="str">
        <f t="shared" si="10"/>
        <v>True</v>
      </c>
      <c r="O170" t="str">
        <f t="shared" si="11"/>
        <v>false</v>
      </c>
    </row>
    <row r="171" spans="1:15" x14ac:dyDescent="0.3">
      <c r="A171">
        <v>170</v>
      </c>
      <c r="B171" t="s">
        <v>188</v>
      </c>
      <c r="C171">
        <v>40</v>
      </c>
      <c r="D171" t="s">
        <v>15</v>
      </c>
      <c r="E171" t="s">
        <v>20</v>
      </c>
      <c r="F171">
        <v>75366</v>
      </c>
      <c r="G171" s="2">
        <v>42623</v>
      </c>
      <c r="H171">
        <v>36286</v>
      </c>
      <c r="I171" t="s">
        <v>18</v>
      </c>
      <c r="J171">
        <v>35</v>
      </c>
      <c r="K171" t="str">
        <f t="shared" si="8"/>
        <v>Above</v>
      </c>
      <c r="L171" t="str" cm="1">
        <f t="array" ref="L171">_xlfn.IFS(J171&gt;=50,"Excellent",AND(J171&lt;=49,J171&gt;=40),"Good",AND(J171&lt;=39,J171&gt;=30),"Average",J171&lt;30,"Poor")</f>
        <v>Average</v>
      </c>
      <c r="M171" t="str">
        <f t="shared" si="9"/>
        <v>false</v>
      </c>
      <c r="N171" t="str">
        <f t="shared" si="10"/>
        <v>True</v>
      </c>
      <c r="O171" t="str">
        <f t="shared" si="11"/>
        <v>false</v>
      </c>
    </row>
    <row r="172" spans="1:15" x14ac:dyDescent="0.3">
      <c r="A172">
        <v>171</v>
      </c>
      <c r="B172" t="s">
        <v>189</v>
      </c>
      <c r="C172">
        <v>41</v>
      </c>
      <c r="D172" t="s">
        <v>11</v>
      </c>
      <c r="E172" t="s">
        <v>20</v>
      </c>
      <c r="F172">
        <v>39006</v>
      </c>
      <c r="G172" s="2">
        <v>43661</v>
      </c>
      <c r="H172">
        <v>39466</v>
      </c>
      <c r="I172" t="s">
        <v>21</v>
      </c>
      <c r="J172">
        <v>40</v>
      </c>
      <c r="K172" t="str">
        <f t="shared" si="8"/>
        <v>Below</v>
      </c>
      <c r="L172" t="str" cm="1">
        <f t="array" ref="L172">_xlfn.IFS(J172&gt;=50,"Excellent",AND(J172&lt;=49,J172&gt;=40),"Good",AND(J172&lt;=39,J172&gt;=30),"Average",J172&lt;30,"Poor")</f>
        <v>Good</v>
      </c>
      <c r="M172" t="str">
        <f t="shared" si="9"/>
        <v>false</v>
      </c>
      <c r="N172" t="str">
        <f t="shared" si="10"/>
        <v>false</v>
      </c>
      <c r="O172" t="str">
        <f t="shared" si="11"/>
        <v>false</v>
      </c>
    </row>
    <row r="173" spans="1:15" x14ac:dyDescent="0.3">
      <c r="A173">
        <v>172</v>
      </c>
      <c r="B173" t="s">
        <v>190</v>
      </c>
      <c r="C173">
        <v>40</v>
      </c>
      <c r="D173" t="s">
        <v>11</v>
      </c>
      <c r="E173" t="s">
        <v>29</v>
      </c>
      <c r="F173">
        <v>51182</v>
      </c>
      <c r="G173" s="2">
        <v>45187</v>
      </c>
      <c r="H173">
        <v>10283</v>
      </c>
      <c r="I173" t="s">
        <v>13</v>
      </c>
      <c r="J173">
        <v>27</v>
      </c>
      <c r="K173" t="str">
        <f t="shared" si="8"/>
        <v>Above</v>
      </c>
      <c r="L173" t="str" cm="1">
        <f t="array" ref="L173">_xlfn.IFS(J173&gt;=50,"Excellent",AND(J173&lt;=49,J173&gt;=40),"Good",AND(J173&lt;=39,J173&gt;=30),"Average",J173&lt;30,"Poor")</f>
        <v>Poor</v>
      </c>
      <c r="M173" t="str">
        <f t="shared" si="9"/>
        <v>false</v>
      </c>
      <c r="N173" t="str">
        <f t="shared" si="10"/>
        <v>false</v>
      </c>
      <c r="O173" t="str">
        <f t="shared" si="11"/>
        <v>True</v>
      </c>
    </row>
    <row r="174" spans="1:15" x14ac:dyDescent="0.3">
      <c r="A174">
        <v>173</v>
      </c>
      <c r="B174" t="s">
        <v>191</v>
      </c>
      <c r="C174">
        <v>43</v>
      </c>
      <c r="D174" t="s">
        <v>15</v>
      </c>
      <c r="E174" t="s">
        <v>12</v>
      </c>
      <c r="F174">
        <v>67044</v>
      </c>
      <c r="G174" s="2">
        <v>42291</v>
      </c>
      <c r="H174">
        <v>36781</v>
      </c>
      <c r="I174" t="s">
        <v>21</v>
      </c>
      <c r="J174">
        <v>40</v>
      </c>
      <c r="K174" t="str">
        <f t="shared" si="8"/>
        <v>Above</v>
      </c>
      <c r="L174" t="str" cm="1">
        <f t="array" ref="L174">_xlfn.IFS(J174&gt;=50,"Excellent",AND(J174&lt;=49,J174&gt;=40),"Good",AND(J174&lt;=39,J174&gt;=30),"Average",J174&lt;30,"Poor")</f>
        <v>Good</v>
      </c>
      <c r="M174" t="str">
        <f t="shared" si="9"/>
        <v>false</v>
      </c>
      <c r="N174" t="str">
        <f t="shared" si="10"/>
        <v>True</v>
      </c>
      <c r="O174" t="str">
        <f t="shared" si="11"/>
        <v>false</v>
      </c>
    </row>
    <row r="175" spans="1:15" x14ac:dyDescent="0.3">
      <c r="A175">
        <v>174</v>
      </c>
      <c r="B175" t="s">
        <v>192</v>
      </c>
      <c r="C175">
        <v>57</v>
      </c>
      <c r="D175" t="s">
        <v>11</v>
      </c>
      <c r="E175" t="s">
        <v>29</v>
      </c>
      <c r="F175">
        <v>64841</v>
      </c>
      <c r="G175" s="2">
        <v>44383</v>
      </c>
      <c r="H175">
        <v>35393</v>
      </c>
      <c r="I175" t="s">
        <v>21</v>
      </c>
      <c r="J175">
        <v>34</v>
      </c>
      <c r="K175" t="str">
        <f t="shared" si="8"/>
        <v>Above</v>
      </c>
      <c r="L175" t="str" cm="1">
        <f t="array" ref="L175">_xlfn.IFS(J175&gt;=50,"Excellent",AND(J175&lt;=49,J175&gt;=40),"Good",AND(J175&lt;=39,J175&gt;=30),"Average",J175&lt;30,"Poor")</f>
        <v>Average</v>
      </c>
      <c r="M175" t="str">
        <f t="shared" si="9"/>
        <v>false</v>
      </c>
      <c r="N175" t="str">
        <f t="shared" si="10"/>
        <v>True</v>
      </c>
      <c r="O175" t="str">
        <f t="shared" si="11"/>
        <v>True</v>
      </c>
    </row>
    <row r="176" spans="1:15" x14ac:dyDescent="0.3">
      <c r="A176">
        <v>175</v>
      </c>
      <c r="B176" t="s">
        <v>193</v>
      </c>
      <c r="C176">
        <v>20</v>
      </c>
      <c r="D176" t="s">
        <v>11</v>
      </c>
      <c r="E176" t="s">
        <v>7</v>
      </c>
      <c r="F176">
        <v>72477</v>
      </c>
      <c r="G176" s="2">
        <v>44384</v>
      </c>
      <c r="H176">
        <v>10726</v>
      </c>
      <c r="I176" t="s">
        <v>18</v>
      </c>
      <c r="J176">
        <v>58</v>
      </c>
      <c r="K176" t="str">
        <f t="shared" si="8"/>
        <v>Above</v>
      </c>
      <c r="L176" t="str" cm="1">
        <f t="array" ref="L176">_xlfn.IFS(J176&gt;=50,"Excellent",AND(J176&lt;=49,J176&gt;=40),"Good",AND(J176&lt;=39,J176&gt;=30),"Average",J176&lt;30,"Poor")</f>
        <v>Excellent</v>
      </c>
      <c r="M176" t="str">
        <f t="shared" si="9"/>
        <v>false</v>
      </c>
      <c r="N176" t="str">
        <f t="shared" si="10"/>
        <v>True</v>
      </c>
      <c r="O176" t="str">
        <f t="shared" si="11"/>
        <v>false</v>
      </c>
    </row>
    <row r="177" spans="1:15" x14ac:dyDescent="0.3">
      <c r="A177">
        <v>176</v>
      </c>
      <c r="B177" t="s">
        <v>194</v>
      </c>
      <c r="C177">
        <v>51</v>
      </c>
      <c r="D177" t="s">
        <v>11</v>
      </c>
      <c r="E177" t="s">
        <v>7</v>
      </c>
      <c r="F177">
        <v>35473</v>
      </c>
      <c r="G177" s="2">
        <v>45052</v>
      </c>
      <c r="H177">
        <v>22612</v>
      </c>
      <c r="I177" t="s">
        <v>21</v>
      </c>
      <c r="J177">
        <v>25</v>
      </c>
      <c r="K177" t="str">
        <f t="shared" si="8"/>
        <v>Below</v>
      </c>
      <c r="L177" t="str" cm="1">
        <f t="array" ref="L177">_xlfn.IFS(J177&gt;=50,"Excellent",AND(J177&lt;=49,J177&gt;=40),"Good",AND(J177&lt;=39,J177&gt;=30),"Average",J177&lt;30,"Poor")</f>
        <v>Poor</v>
      </c>
      <c r="M177" t="str">
        <f t="shared" si="9"/>
        <v>false</v>
      </c>
      <c r="N177" t="str">
        <f t="shared" si="10"/>
        <v>false</v>
      </c>
      <c r="O177" t="str">
        <f t="shared" si="11"/>
        <v>false</v>
      </c>
    </row>
    <row r="178" spans="1:15" x14ac:dyDescent="0.3">
      <c r="A178">
        <v>177</v>
      </c>
      <c r="B178" t="s">
        <v>195</v>
      </c>
      <c r="C178">
        <v>43</v>
      </c>
      <c r="D178" t="s">
        <v>11</v>
      </c>
      <c r="E178" t="s">
        <v>20</v>
      </c>
      <c r="F178">
        <v>35951</v>
      </c>
      <c r="G178" s="2">
        <v>42437</v>
      </c>
      <c r="H178">
        <v>17614</v>
      </c>
      <c r="I178" t="s">
        <v>23</v>
      </c>
      <c r="J178">
        <v>52</v>
      </c>
      <c r="K178" t="str">
        <f t="shared" si="8"/>
        <v>Below</v>
      </c>
      <c r="L178" t="str" cm="1">
        <f t="array" ref="L178">_xlfn.IFS(J178&gt;=50,"Excellent",AND(J178&lt;=49,J178&gt;=40),"Good",AND(J178&lt;=39,J178&gt;=30),"Average",J178&lt;30,"Poor")</f>
        <v>Excellent</v>
      </c>
      <c r="M178" t="str">
        <f t="shared" si="9"/>
        <v>false</v>
      </c>
      <c r="N178" t="str">
        <f t="shared" si="10"/>
        <v>false</v>
      </c>
      <c r="O178" t="str">
        <f t="shared" si="11"/>
        <v>false</v>
      </c>
    </row>
    <row r="179" spans="1:15" x14ac:dyDescent="0.3">
      <c r="A179">
        <v>178</v>
      </c>
      <c r="B179" t="s">
        <v>196</v>
      </c>
      <c r="C179">
        <v>22</v>
      </c>
      <c r="D179" t="s">
        <v>11</v>
      </c>
      <c r="E179" t="s">
        <v>29</v>
      </c>
      <c r="F179">
        <v>44599</v>
      </c>
      <c r="G179" s="2">
        <v>43945</v>
      </c>
      <c r="H179">
        <v>12888</v>
      </c>
      <c r="I179" t="s">
        <v>21</v>
      </c>
      <c r="J179">
        <v>25</v>
      </c>
      <c r="K179" t="str">
        <f t="shared" si="8"/>
        <v>Below</v>
      </c>
      <c r="L179" t="str" cm="1">
        <f t="array" ref="L179">_xlfn.IFS(J179&gt;=50,"Excellent",AND(J179&lt;=49,J179&gt;=40),"Good",AND(J179&lt;=39,J179&gt;=30),"Average",J179&lt;30,"Poor")</f>
        <v>Poor</v>
      </c>
      <c r="M179" t="str">
        <f t="shared" si="9"/>
        <v>false</v>
      </c>
      <c r="N179" t="str">
        <f t="shared" si="10"/>
        <v>false</v>
      </c>
      <c r="O179" t="str">
        <f t="shared" si="11"/>
        <v>True</v>
      </c>
    </row>
    <row r="180" spans="1:15" x14ac:dyDescent="0.3">
      <c r="A180">
        <v>179</v>
      </c>
      <c r="B180" t="s">
        <v>197</v>
      </c>
      <c r="C180">
        <v>56</v>
      </c>
      <c r="D180" t="s">
        <v>15</v>
      </c>
      <c r="E180" t="s">
        <v>7</v>
      </c>
      <c r="F180">
        <v>34957</v>
      </c>
      <c r="G180" s="2">
        <v>44036</v>
      </c>
      <c r="H180">
        <v>33112</v>
      </c>
      <c r="I180" t="s">
        <v>23</v>
      </c>
      <c r="J180">
        <v>54</v>
      </c>
      <c r="K180" t="str">
        <f t="shared" si="8"/>
        <v>Below</v>
      </c>
      <c r="L180" t="str" cm="1">
        <f t="array" ref="L180">_xlfn.IFS(J180&gt;=50,"Excellent",AND(J180&lt;=49,J180&gt;=40),"Good",AND(J180&lt;=39,J180&gt;=30),"Average",J180&lt;30,"Poor")</f>
        <v>Excellent</v>
      </c>
      <c r="M180" t="str">
        <f t="shared" si="9"/>
        <v>false</v>
      </c>
      <c r="N180" t="str">
        <f t="shared" si="10"/>
        <v>false</v>
      </c>
      <c r="O180" t="str">
        <f t="shared" si="11"/>
        <v>false</v>
      </c>
    </row>
    <row r="181" spans="1:15" x14ac:dyDescent="0.3">
      <c r="A181">
        <v>180</v>
      </c>
      <c r="B181" t="s">
        <v>198</v>
      </c>
      <c r="C181">
        <v>25</v>
      </c>
      <c r="D181" t="s">
        <v>15</v>
      </c>
      <c r="E181" t="s">
        <v>17</v>
      </c>
      <c r="F181">
        <v>42559</v>
      </c>
      <c r="G181" s="2">
        <v>44090</v>
      </c>
      <c r="H181">
        <v>20838</v>
      </c>
      <c r="I181" t="s">
        <v>23</v>
      </c>
      <c r="J181">
        <v>45</v>
      </c>
      <c r="K181" t="str">
        <f t="shared" si="8"/>
        <v>Below</v>
      </c>
      <c r="L181" t="str" cm="1">
        <f t="array" ref="L181">_xlfn.IFS(J181&gt;=50,"Excellent",AND(J181&lt;=49,J181&gt;=40),"Good",AND(J181&lt;=39,J181&gt;=30),"Average",J181&lt;30,"Poor")</f>
        <v>Good</v>
      </c>
      <c r="M181" t="str">
        <f t="shared" si="9"/>
        <v>false</v>
      </c>
      <c r="N181" t="str">
        <f t="shared" si="10"/>
        <v>false</v>
      </c>
      <c r="O181" t="str">
        <f t="shared" si="11"/>
        <v>false</v>
      </c>
    </row>
    <row r="182" spans="1:15" x14ac:dyDescent="0.3">
      <c r="A182">
        <v>181</v>
      </c>
      <c r="B182" t="s">
        <v>199</v>
      </c>
      <c r="C182">
        <v>34</v>
      </c>
      <c r="D182" t="s">
        <v>11</v>
      </c>
      <c r="E182" t="s">
        <v>12</v>
      </c>
      <c r="F182">
        <v>56023</v>
      </c>
      <c r="G182" s="2">
        <v>42913</v>
      </c>
      <c r="H182">
        <v>18735</v>
      </c>
      <c r="I182" t="s">
        <v>18</v>
      </c>
      <c r="J182">
        <v>46</v>
      </c>
      <c r="K182" t="str">
        <f t="shared" si="8"/>
        <v>Above</v>
      </c>
      <c r="L182" t="str" cm="1">
        <f t="array" ref="L182">_xlfn.IFS(J182&gt;=50,"Excellent",AND(J182&lt;=49,J182&gt;=40),"Good",AND(J182&lt;=39,J182&gt;=30),"Average",J182&lt;30,"Poor")</f>
        <v>Good</v>
      </c>
      <c r="M182" t="str">
        <f t="shared" si="9"/>
        <v>false</v>
      </c>
      <c r="N182" t="str">
        <f t="shared" si="10"/>
        <v>True</v>
      </c>
      <c r="O182" t="str">
        <f t="shared" si="11"/>
        <v>false</v>
      </c>
    </row>
    <row r="183" spans="1:15" x14ac:dyDescent="0.3">
      <c r="A183">
        <v>182</v>
      </c>
      <c r="B183" t="s">
        <v>200</v>
      </c>
      <c r="C183">
        <v>58</v>
      </c>
      <c r="D183" t="s">
        <v>15</v>
      </c>
      <c r="E183" t="s">
        <v>12</v>
      </c>
      <c r="F183">
        <v>44123</v>
      </c>
      <c r="G183" s="2">
        <v>43247</v>
      </c>
      <c r="H183">
        <v>39503</v>
      </c>
      <c r="I183" t="s">
        <v>13</v>
      </c>
      <c r="J183">
        <v>27</v>
      </c>
      <c r="K183" t="str">
        <f t="shared" si="8"/>
        <v>Below</v>
      </c>
      <c r="L183" t="str" cm="1">
        <f t="array" ref="L183">_xlfn.IFS(J183&gt;=50,"Excellent",AND(J183&lt;=49,J183&gt;=40),"Good",AND(J183&lt;=39,J183&gt;=30),"Average",J183&lt;30,"Poor")</f>
        <v>Poor</v>
      </c>
      <c r="M183" t="str">
        <f t="shared" si="9"/>
        <v>false</v>
      </c>
      <c r="N183" t="str">
        <f t="shared" si="10"/>
        <v>True</v>
      </c>
      <c r="O183" t="str">
        <f t="shared" si="11"/>
        <v>false</v>
      </c>
    </row>
    <row r="184" spans="1:15" x14ac:dyDescent="0.3">
      <c r="A184">
        <v>183</v>
      </c>
      <c r="B184" t="s">
        <v>201</v>
      </c>
      <c r="C184">
        <v>41</v>
      </c>
      <c r="D184" t="s">
        <v>15</v>
      </c>
      <c r="E184" t="s">
        <v>12</v>
      </c>
      <c r="F184">
        <v>31425</v>
      </c>
      <c r="G184" s="2">
        <v>44189</v>
      </c>
      <c r="H184">
        <v>15952</v>
      </c>
      <c r="I184" t="s">
        <v>18</v>
      </c>
      <c r="J184">
        <v>20</v>
      </c>
      <c r="K184" t="str">
        <f t="shared" si="8"/>
        <v>Below</v>
      </c>
      <c r="L184" t="str" cm="1">
        <f t="array" ref="L184">_xlfn.IFS(J184&gt;=50,"Excellent",AND(J184&lt;=49,J184&gt;=40),"Good",AND(J184&lt;=39,J184&gt;=30),"Average",J184&lt;30,"Poor")</f>
        <v>Poor</v>
      </c>
      <c r="M184" t="str">
        <f t="shared" si="9"/>
        <v>false</v>
      </c>
      <c r="N184" t="str">
        <f t="shared" si="10"/>
        <v>True</v>
      </c>
      <c r="O184" t="str">
        <f t="shared" si="11"/>
        <v>false</v>
      </c>
    </row>
    <row r="185" spans="1:15" x14ac:dyDescent="0.3">
      <c r="A185">
        <v>184</v>
      </c>
      <c r="B185" t="s">
        <v>202</v>
      </c>
      <c r="C185">
        <v>49</v>
      </c>
      <c r="D185" t="s">
        <v>11</v>
      </c>
      <c r="E185" t="s">
        <v>17</v>
      </c>
      <c r="F185">
        <v>77111</v>
      </c>
      <c r="G185" s="2">
        <v>44241</v>
      </c>
      <c r="H185">
        <v>13838</v>
      </c>
      <c r="I185" t="s">
        <v>13</v>
      </c>
      <c r="J185">
        <v>22</v>
      </c>
      <c r="K185" t="str">
        <f t="shared" si="8"/>
        <v>Above</v>
      </c>
      <c r="L185" t="str" cm="1">
        <f t="array" ref="L185">_xlfn.IFS(J185&gt;=50,"Excellent",AND(J185&lt;=49,J185&gt;=40),"Good",AND(J185&lt;=39,J185&gt;=30),"Average",J185&lt;30,"Poor")</f>
        <v>Poor</v>
      </c>
      <c r="M185" t="str">
        <f t="shared" si="9"/>
        <v>True</v>
      </c>
      <c r="N185" t="str">
        <f t="shared" si="10"/>
        <v>True</v>
      </c>
      <c r="O185" t="str">
        <f t="shared" si="11"/>
        <v>false</v>
      </c>
    </row>
    <row r="186" spans="1:15" x14ac:dyDescent="0.3">
      <c r="A186">
        <v>185</v>
      </c>
      <c r="B186" t="s">
        <v>203</v>
      </c>
      <c r="C186">
        <v>50</v>
      </c>
      <c r="D186" t="s">
        <v>11</v>
      </c>
      <c r="E186" t="s">
        <v>12</v>
      </c>
      <c r="F186">
        <v>49236</v>
      </c>
      <c r="G186" s="2">
        <v>43446</v>
      </c>
      <c r="H186">
        <v>16487</v>
      </c>
      <c r="I186" t="s">
        <v>13</v>
      </c>
      <c r="J186">
        <v>50</v>
      </c>
      <c r="K186" t="str">
        <f t="shared" si="8"/>
        <v>Below</v>
      </c>
      <c r="L186" t="str" cm="1">
        <f t="array" ref="L186">_xlfn.IFS(J186&gt;=50,"Excellent",AND(J186&lt;=49,J186&gt;=40),"Good",AND(J186&lt;=39,J186&gt;=30),"Average",J186&lt;30,"Poor")</f>
        <v>Excellent</v>
      </c>
      <c r="M186" t="str">
        <f t="shared" si="9"/>
        <v>false</v>
      </c>
      <c r="N186" t="str">
        <f t="shared" si="10"/>
        <v>True</v>
      </c>
      <c r="O186" t="str">
        <f t="shared" si="11"/>
        <v>false</v>
      </c>
    </row>
    <row r="187" spans="1:15" x14ac:dyDescent="0.3">
      <c r="A187">
        <v>186</v>
      </c>
      <c r="B187" t="s">
        <v>204</v>
      </c>
      <c r="C187">
        <v>37</v>
      </c>
      <c r="D187" t="s">
        <v>11</v>
      </c>
      <c r="E187" t="s">
        <v>20</v>
      </c>
      <c r="F187">
        <v>73975</v>
      </c>
      <c r="G187" s="2">
        <v>42345</v>
      </c>
      <c r="H187">
        <v>27092</v>
      </c>
      <c r="I187" t="s">
        <v>18</v>
      </c>
      <c r="J187">
        <v>39</v>
      </c>
      <c r="K187" t="str">
        <f t="shared" si="8"/>
        <v>Above</v>
      </c>
      <c r="L187" t="str" cm="1">
        <f t="array" ref="L187">_xlfn.IFS(J187&gt;=50,"Excellent",AND(J187&lt;=49,J187&gt;=40),"Good",AND(J187&lt;=39,J187&gt;=30),"Average",J187&lt;30,"Poor")</f>
        <v>Average</v>
      </c>
      <c r="M187" t="str">
        <f t="shared" si="9"/>
        <v>false</v>
      </c>
      <c r="N187" t="str">
        <f t="shared" si="10"/>
        <v>True</v>
      </c>
      <c r="O187" t="str">
        <f t="shared" si="11"/>
        <v>false</v>
      </c>
    </row>
    <row r="188" spans="1:15" x14ac:dyDescent="0.3">
      <c r="A188">
        <v>187</v>
      </c>
      <c r="B188" t="s">
        <v>205</v>
      </c>
      <c r="C188">
        <v>42</v>
      </c>
      <c r="D188" t="s">
        <v>15</v>
      </c>
      <c r="E188" t="s">
        <v>17</v>
      </c>
      <c r="F188">
        <v>56023</v>
      </c>
      <c r="G188" s="2">
        <v>43217</v>
      </c>
      <c r="H188">
        <v>12903</v>
      </c>
      <c r="I188" t="s">
        <v>21</v>
      </c>
      <c r="J188">
        <v>48</v>
      </c>
      <c r="K188" t="str">
        <f t="shared" si="8"/>
        <v>Above</v>
      </c>
      <c r="L188" t="str" cm="1">
        <f t="array" ref="L188">_xlfn.IFS(J188&gt;=50,"Excellent",AND(J188&lt;=49,J188&gt;=40),"Good",AND(J188&lt;=39,J188&gt;=30),"Average",J188&lt;30,"Poor")</f>
        <v>Good</v>
      </c>
      <c r="M188" t="str">
        <f t="shared" si="9"/>
        <v>false</v>
      </c>
      <c r="N188" t="str">
        <f t="shared" si="10"/>
        <v>false</v>
      </c>
      <c r="O188" t="str">
        <f t="shared" si="11"/>
        <v>false</v>
      </c>
    </row>
    <row r="189" spans="1:15" x14ac:dyDescent="0.3">
      <c r="A189">
        <v>188</v>
      </c>
      <c r="B189" t="s">
        <v>206</v>
      </c>
      <c r="C189">
        <v>45</v>
      </c>
      <c r="D189" t="s">
        <v>15</v>
      </c>
      <c r="E189" t="s">
        <v>17</v>
      </c>
      <c r="F189">
        <v>41548</v>
      </c>
      <c r="G189" s="2">
        <v>44115</v>
      </c>
      <c r="H189">
        <v>37035</v>
      </c>
      <c r="I189" t="s">
        <v>13</v>
      </c>
      <c r="J189">
        <v>26</v>
      </c>
      <c r="K189" t="str">
        <f t="shared" si="8"/>
        <v>Below</v>
      </c>
      <c r="L189" t="str" cm="1">
        <f t="array" ref="L189">_xlfn.IFS(J189&gt;=50,"Excellent",AND(J189&lt;=49,J189&gt;=40),"Good",AND(J189&lt;=39,J189&gt;=30),"Average",J189&lt;30,"Poor")</f>
        <v>Poor</v>
      </c>
      <c r="M189" t="str">
        <f t="shared" si="9"/>
        <v>True</v>
      </c>
      <c r="N189" t="str">
        <f t="shared" si="10"/>
        <v>false</v>
      </c>
      <c r="O189" t="str">
        <f t="shared" si="11"/>
        <v>false</v>
      </c>
    </row>
    <row r="190" spans="1:15" x14ac:dyDescent="0.3">
      <c r="A190">
        <v>189</v>
      </c>
      <c r="B190" t="s">
        <v>207</v>
      </c>
      <c r="C190">
        <v>52</v>
      </c>
      <c r="D190" t="s">
        <v>11</v>
      </c>
      <c r="E190" t="s">
        <v>17</v>
      </c>
      <c r="F190">
        <v>78838</v>
      </c>
      <c r="G190" s="2">
        <v>43071</v>
      </c>
      <c r="H190">
        <v>14615</v>
      </c>
      <c r="I190" t="s">
        <v>18</v>
      </c>
      <c r="J190">
        <v>28</v>
      </c>
      <c r="K190" t="str">
        <f t="shared" si="8"/>
        <v>Above</v>
      </c>
      <c r="L190" t="str" cm="1">
        <f t="array" ref="L190">_xlfn.IFS(J190&gt;=50,"Excellent",AND(J190&lt;=49,J190&gt;=40),"Good",AND(J190&lt;=39,J190&gt;=30),"Average",J190&lt;30,"Poor")</f>
        <v>Poor</v>
      </c>
      <c r="M190" t="str">
        <f t="shared" si="9"/>
        <v>false</v>
      </c>
      <c r="N190" t="str">
        <f t="shared" si="10"/>
        <v>True</v>
      </c>
      <c r="O190" t="str">
        <f t="shared" si="11"/>
        <v>false</v>
      </c>
    </row>
    <row r="191" spans="1:15" x14ac:dyDescent="0.3">
      <c r="A191">
        <v>190</v>
      </c>
      <c r="B191" t="s">
        <v>208</v>
      </c>
      <c r="C191">
        <v>48</v>
      </c>
      <c r="D191" t="s">
        <v>11</v>
      </c>
      <c r="E191" t="s">
        <v>29</v>
      </c>
      <c r="F191">
        <v>37488</v>
      </c>
      <c r="G191" s="2">
        <v>43199</v>
      </c>
      <c r="H191">
        <v>29838</v>
      </c>
      <c r="I191" t="s">
        <v>21</v>
      </c>
      <c r="J191">
        <v>47</v>
      </c>
      <c r="K191" t="str">
        <f t="shared" si="8"/>
        <v>Below</v>
      </c>
      <c r="L191" t="str" cm="1">
        <f t="array" ref="L191">_xlfn.IFS(J191&gt;=50,"Excellent",AND(J191&lt;=49,J191&gt;=40),"Good",AND(J191&lt;=39,J191&gt;=30),"Average",J191&lt;30,"Poor")</f>
        <v>Good</v>
      </c>
      <c r="M191" t="str">
        <f t="shared" si="9"/>
        <v>false</v>
      </c>
      <c r="N191" t="str">
        <f t="shared" si="10"/>
        <v>false</v>
      </c>
      <c r="O191" t="str">
        <f t="shared" si="11"/>
        <v>True</v>
      </c>
    </row>
    <row r="192" spans="1:15" x14ac:dyDescent="0.3">
      <c r="A192">
        <v>191</v>
      </c>
      <c r="B192" t="s">
        <v>209</v>
      </c>
      <c r="C192">
        <v>25</v>
      </c>
      <c r="D192" t="s">
        <v>15</v>
      </c>
      <c r="E192" t="s">
        <v>20</v>
      </c>
      <c r="F192">
        <v>37793</v>
      </c>
      <c r="G192" s="2">
        <v>45286</v>
      </c>
      <c r="H192">
        <v>17507</v>
      </c>
      <c r="I192" t="s">
        <v>23</v>
      </c>
      <c r="J192">
        <v>24</v>
      </c>
      <c r="K192" t="str">
        <f t="shared" si="8"/>
        <v>Below</v>
      </c>
      <c r="L192" t="str" cm="1">
        <f t="array" ref="L192">_xlfn.IFS(J192&gt;=50,"Excellent",AND(J192&lt;=49,J192&gt;=40),"Good",AND(J192&lt;=39,J192&gt;=30),"Average",J192&lt;30,"Poor")</f>
        <v>Poor</v>
      </c>
      <c r="M192" t="str">
        <f t="shared" si="9"/>
        <v>false</v>
      </c>
      <c r="N192" t="str">
        <f t="shared" si="10"/>
        <v>false</v>
      </c>
      <c r="O192" t="str">
        <f t="shared" si="11"/>
        <v>false</v>
      </c>
    </row>
    <row r="193" spans="1:15" x14ac:dyDescent="0.3">
      <c r="A193">
        <v>192</v>
      </c>
      <c r="B193" t="s">
        <v>210</v>
      </c>
      <c r="C193">
        <v>49</v>
      </c>
      <c r="D193" t="s">
        <v>11</v>
      </c>
      <c r="E193" t="s">
        <v>12</v>
      </c>
      <c r="F193">
        <v>57691</v>
      </c>
      <c r="G193" s="2">
        <v>43914</v>
      </c>
      <c r="H193">
        <v>29163</v>
      </c>
      <c r="I193" t="s">
        <v>13</v>
      </c>
      <c r="J193">
        <v>43</v>
      </c>
      <c r="K193" t="str">
        <f t="shared" si="8"/>
        <v>Above</v>
      </c>
      <c r="L193" t="str" cm="1">
        <f t="array" ref="L193">_xlfn.IFS(J193&gt;=50,"Excellent",AND(J193&lt;=49,J193&gt;=40),"Good",AND(J193&lt;=39,J193&gt;=30),"Average",J193&lt;30,"Poor")</f>
        <v>Good</v>
      </c>
      <c r="M193" t="str">
        <f t="shared" si="9"/>
        <v>false</v>
      </c>
      <c r="N193" t="str">
        <f t="shared" si="10"/>
        <v>True</v>
      </c>
      <c r="O193" t="str">
        <f t="shared" si="11"/>
        <v>false</v>
      </c>
    </row>
    <row r="194" spans="1:15" x14ac:dyDescent="0.3">
      <c r="A194">
        <v>193</v>
      </c>
      <c r="B194" t="s">
        <v>211</v>
      </c>
      <c r="C194">
        <v>24</v>
      </c>
      <c r="D194" t="s">
        <v>11</v>
      </c>
      <c r="E194" t="s">
        <v>12</v>
      </c>
      <c r="F194">
        <v>44070</v>
      </c>
      <c r="G194" s="2">
        <v>44652</v>
      </c>
      <c r="H194">
        <v>24662</v>
      </c>
      <c r="I194" t="s">
        <v>18</v>
      </c>
      <c r="J194">
        <v>36</v>
      </c>
      <c r="K194" t="str">
        <f t="shared" si="8"/>
        <v>Below</v>
      </c>
      <c r="L194" t="str" cm="1">
        <f t="array" ref="L194">_xlfn.IFS(J194&gt;=50,"Excellent",AND(J194&lt;=49,J194&gt;=40),"Good",AND(J194&lt;=39,J194&gt;=30),"Average",J194&lt;30,"Poor")</f>
        <v>Average</v>
      </c>
      <c r="M194" t="str">
        <f t="shared" si="9"/>
        <v>false</v>
      </c>
      <c r="N194" t="str">
        <f t="shared" si="10"/>
        <v>True</v>
      </c>
      <c r="O194" t="str">
        <f t="shared" si="11"/>
        <v>false</v>
      </c>
    </row>
    <row r="195" spans="1:15" x14ac:dyDescent="0.3">
      <c r="A195">
        <v>194</v>
      </c>
      <c r="B195" t="s">
        <v>212</v>
      </c>
      <c r="C195">
        <v>28</v>
      </c>
      <c r="D195" t="s">
        <v>15</v>
      </c>
      <c r="E195" t="s">
        <v>17</v>
      </c>
      <c r="F195">
        <v>70986</v>
      </c>
      <c r="G195" s="2">
        <v>43461</v>
      </c>
      <c r="H195">
        <v>10263</v>
      </c>
      <c r="I195" t="s">
        <v>18</v>
      </c>
      <c r="J195">
        <v>31</v>
      </c>
      <c r="K195" t="str">
        <f t="shared" ref="K195:K201" si="12">IF((F195&gt;50000),"Above","Below")</f>
        <v>Above</v>
      </c>
      <c r="L195" t="str" cm="1">
        <f t="array" ref="L195">_xlfn.IFS(J195&gt;=50,"Excellent",AND(J195&lt;=49,J195&gt;=40),"Good",AND(J195&lt;=39,J195&gt;=30),"Average",J195&lt;30,"Poor")</f>
        <v>Average</v>
      </c>
      <c r="M195" t="str">
        <f t="shared" ref="M195:M201" si="13">IF(AND(E195="HR",I195="North",F195&gt;15000),"True","false")</f>
        <v>false</v>
      </c>
      <c r="N195" t="str">
        <f t="shared" ref="N195:N201" si="14">IF(OR(E195="IT",F195&gt;60000),"True","false")</f>
        <v>True</v>
      </c>
      <c r="O195" t="str">
        <f t="shared" ref="O195:O201" si="15">IF(NOT(E195&lt;&gt;"Marketing"),"True","false")</f>
        <v>false</v>
      </c>
    </row>
    <row r="196" spans="1:15" x14ac:dyDescent="0.3">
      <c r="A196">
        <v>195</v>
      </c>
      <c r="B196" t="s">
        <v>213</v>
      </c>
      <c r="C196">
        <v>53</v>
      </c>
      <c r="D196" t="s">
        <v>11</v>
      </c>
      <c r="E196" t="s">
        <v>20</v>
      </c>
      <c r="F196">
        <v>36513</v>
      </c>
      <c r="G196" s="2">
        <v>43835</v>
      </c>
      <c r="H196">
        <v>22041</v>
      </c>
      <c r="I196" t="s">
        <v>21</v>
      </c>
      <c r="J196">
        <v>36</v>
      </c>
      <c r="K196" t="str">
        <f t="shared" si="12"/>
        <v>Below</v>
      </c>
      <c r="L196" t="str" cm="1">
        <f t="array" ref="L196">_xlfn.IFS(J196&gt;=50,"Excellent",AND(J196&lt;=49,J196&gt;=40),"Good",AND(J196&lt;=39,J196&gt;=30),"Average",J196&lt;30,"Poor")</f>
        <v>Average</v>
      </c>
      <c r="M196" t="str">
        <f t="shared" si="13"/>
        <v>false</v>
      </c>
      <c r="N196" t="str">
        <f t="shared" si="14"/>
        <v>false</v>
      </c>
      <c r="O196" t="str">
        <f t="shared" si="15"/>
        <v>false</v>
      </c>
    </row>
    <row r="197" spans="1:15" x14ac:dyDescent="0.3">
      <c r="A197">
        <v>196</v>
      </c>
      <c r="B197" t="s">
        <v>214</v>
      </c>
      <c r="C197">
        <v>55</v>
      </c>
      <c r="D197" t="s">
        <v>15</v>
      </c>
      <c r="E197" t="s">
        <v>29</v>
      </c>
      <c r="F197">
        <v>35073</v>
      </c>
      <c r="G197" s="2">
        <v>41846</v>
      </c>
      <c r="H197">
        <v>15778</v>
      </c>
      <c r="I197" t="s">
        <v>23</v>
      </c>
      <c r="J197">
        <v>42</v>
      </c>
      <c r="K197" t="str">
        <f t="shared" si="12"/>
        <v>Below</v>
      </c>
      <c r="L197" t="str" cm="1">
        <f t="array" ref="L197">_xlfn.IFS(J197&gt;=50,"Excellent",AND(J197&lt;=49,J197&gt;=40),"Good",AND(J197&lt;=39,J197&gt;=30),"Average",J197&lt;30,"Poor")</f>
        <v>Good</v>
      </c>
      <c r="M197" t="str">
        <f t="shared" si="13"/>
        <v>false</v>
      </c>
      <c r="N197" t="str">
        <f t="shared" si="14"/>
        <v>false</v>
      </c>
      <c r="O197" t="str">
        <f t="shared" si="15"/>
        <v>True</v>
      </c>
    </row>
    <row r="198" spans="1:15" x14ac:dyDescent="0.3">
      <c r="A198">
        <v>197</v>
      </c>
      <c r="B198" t="s">
        <v>215</v>
      </c>
      <c r="C198">
        <v>41</v>
      </c>
      <c r="D198" t="s">
        <v>15</v>
      </c>
      <c r="E198" t="s">
        <v>7</v>
      </c>
      <c r="F198">
        <v>62437</v>
      </c>
      <c r="G198" s="2">
        <v>44197</v>
      </c>
      <c r="H198">
        <v>20588</v>
      </c>
      <c r="I198" t="s">
        <v>21</v>
      </c>
      <c r="J198">
        <v>36</v>
      </c>
      <c r="K198" t="str">
        <f t="shared" si="12"/>
        <v>Above</v>
      </c>
      <c r="L198" t="str" cm="1">
        <f t="array" ref="L198">_xlfn.IFS(J198&gt;=50,"Excellent",AND(J198&lt;=49,J198&gt;=40),"Good",AND(J198&lt;=39,J198&gt;=30),"Average",J198&lt;30,"Poor")</f>
        <v>Average</v>
      </c>
      <c r="M198" t="str">
        <f t="shared" si="13"/>
        <v>false</v>
      </c>
      <c r="N198" t="str">
        <f t="shared" si="14"/>
        <v>True</v>
      </c>
      <c r="O198" t="str">
        <f t="shared" si="15"/>
        <v>false</v>
      </c>
    </row>
    <row r="199" spans="1:15" x14ac:dyDescent="0.3">
      <c r="A199">
        <v>198</v>
      </c>
      <c r="B199" t="s">
        <v>216</v>
      </c>
      <c r="C199">
        <v>44</v>
      </c>
      <c r="D199" t="s">
        <v>15</v>
      </c>
      <c r="E199" t="s">
        <v>17</v>
      </c>
      <c r="F199">
        <v>33873</v>
      </c>
      <c r="G199" s="2">
        <v>42431</v>
      </c>
      <c r="H199">
        <v>32158</v>
      </c>
      <c r="I199" t="s">
        <v>23</v>
      </c>
      <c r="J199">
        <v>50</v>
      </c>
      <c r="K199" t="str">
        <f t="shared" si="12"/>
        <v>Below</v>
      </c>
      <c r="L199" t="str" cm="1">
        <f t="array" ref="L199">_xlfn.IFS(J199&gt;=50,"Excellent",AND(J199&lt;=49,J199&gt;=40),"Good",AND(J199&lt;=39,J199&gt;=30),"Average",J199&lt;30,"Poor")</f>
        <v>Excellent</v>
      </c>
      <c r="M199" t="str">
        <f t="shared" si="13"/>
        <v>false</v>
      </c>
      <c r="N199" t="str">
        <f t="shared" si="14"/>
        <v>false</v>
      </c>
      <c r="O199" t="str">
        <f t="shared" si="15"/>
        <v>false</v>
      </c>
    </row>
    <row r="200" spans="1:15" x14ac:dyDescent="0.3">
      <c r="A200">
        <v>199</v>
      </c>
      <c r="B200" t="s">
        <v>217</v>
      </c>
      <c r="C200">
        <v>39</v>
      </c>
      <c r="D200" t="s">
        <v>15</v>
      </c>
      <c r="E200" t="s">
        <v>12</v>
      </c>
      <c r="F200">
        <v>72959</v>
      </c>
      <c r="G200" s="2">
        <v>43043</v>
      </c>
      <c r="H200">
        <v>17883</v>
      </c>
      <c r="I200" t="s">
        <v>23</v>
      </c>
      <c r="J200">
        <v>25</v>
      </c>
      <c r="K200" t="str">
        <f t="shared" si="12"/>
        <v>Above</v>
      </c>
      <c r="L200" t="str" cm="1">
        <f t="array" ref="L200">_xlfn.IFS(J200&gt;=50,"Excellent",AND(J200&lt;=49,J200&gt;=40),"Good",AND(J200&lt;=39,J200&gt;=30),"Average",J200&lt;30,"Poor")</f>
        <v>Poor</v>
      </c>
      <c r="M200" t="str">
        <f t="shared" si="13"/>
        <v>false</v>
      </c>
      <c r="N200" t="str">
        <f t="shared" si="14"/>
        <v>True</v>
      </c>
      <c r="O200" t="str">
        <f t="shared" si="15"/>
        <v>false</v>
      </c>
    </row>
    <row r="201" spans="1:15" x14ac:dyDescent="0.3">
      <c r="A201">
        <v>200</v>
      </c>
      <c r="B201" t="s">
        <v>218</v>
      </c>
      <c r="C201">
        <v>59</v>
      </c>
      <c r="D201" t="s">
        <v>15</v>
      </c>
      <c r="E201" t="s">
        <v>20</v>
      </c>
      <c r="F201">
        <v>66546</v>
      </c>
      <c r="G201" s="2">
        <v>44537</v>
      </c>
      <c r="H201">
        <v>26898</v>
      </c>
      <c r="I201" t="s">
        <v>18</v>
      </c>
      <c r="J201">
        <v>58</v>
      </c>
      <c r="K201" t="str">
        <f t="shared" si="12"/>
        <v>Above</v>
      </c>
      <c r="L201" t="str" cm="1">
        <f t="array" ref="L201">_xlfn.IFS(J201&gt;=50,"Excellent",AND(J201&lt;=49,J201&gt;=40),"Good",AND(J201&lt;=39,J201&gt;=30),"Average",J201&lt;30,"Poor")</f>
        <v>Excellent</v>
      </c>
      <c r="M201" t="str">
        <f t="shared" si="13"/>
        <v>false</v>
      </c>
      <c r="N201" t="str">
        <f t="shared" si="14"/>
        <v>True</v>
      </c>
      <c r="O201" t="str">
        <f t="shared" si="15"/>
        <v>false</v>
      </c>
    </row>
    <row r="204" spans="1:15" ht="21" customHeight="1" x14ac:dyDescent="0.3">
      <c r="F204" t="s">
        <v>226</v>
      </c>
      <c r="G204" t="s">
        <v>224</v>
      </c>
      <c r="I204">
        <f>SUMIF(E2:E201,"Sales",(F2:F201))</f>
        <v>1813735</v>
      </c>
    </row>
    <row r="205" spans="1:15" ht="21" customHeight="1" x14ac:dyDescent="0.3"/>
    <row r="206" spans="1:15" ht="28.8" customHeight="1" x14ac:dyDescent="0.3">
      <c r="F206" t="s">
        <v>225</v>
      </c>
      <c r="G206" s="11" t="s">
        <v>227</v>
      </c>
      <c r="H206" s="11"/>
      <c r="I206">
        <f>SUMIFS(F2:F201,E2:E201,"IT",J2:J201,"&gt;=35")</f>
        <v>1629219</v>
      </c>
    </row>
    <row r="208" spans="1:15" x14ac:dyDescent="0.3">
      <c r="F208" t="s">
        <v>228</v>
      </c>
      <c r="G208" t="s">
        <v>229</v>
      </c>
      <c r="I208">
        <f>COUNTIF(E2:E201,"HR")</f>
        <v>44</v>
      </c>
    </row>
    <row r="210" spans="6:9" x14ac:dyDescent="0.3">
      <c r="F210" t="s">
        <v>230</v>
      </c>
      <c r="G210" t="s">
        <v>231</v>
      </c>
      <c r="I210">
        <f>COUNTIFS(D2:D201,"F",E2:E201,"Finance")</f>
        <v>22</v>
      </c>
    </row>
    <row r="212" spans="6:9" x14ac:dyDescent="0.3">
      <c r="F212" t="s">
        <v>232</v>
      </c>
      <c r="G212" t="s">
        <v>233</v>
      </c>
      <c r="I212">
        <f>AVERAGEIF(E2:E201,"Marketing",F2:F201)</f>
        <v>53389.473684210527</v>
      </c>
    </row>
    <row r="214" spans="6:9" x14ac:dyDescent="0.3">
      <c r="F214" t="s">
        <v>234</v>
      </c>
      <c r="G214" t="s">
        <v>240</v>
      </c>
      <c r="I214">
        <f>AVERAGEIFS(H2:H201,I2:I201,"North",J2:J201,"&gt;=40")</f>
        <v>22267.916666666668</v>
      </c>
    </row>
    <row r="216" spans="6:9" x14ac:dyDescent="0.3">
      <c r="F216" t="s">
        <v>235</v>
      </c>
      <c r="G216" t="s">
        <v>241</v>
      </c>
      <c r="I216">
        <f>_xlfn.MAXIFS(F2:F201,I2:I201,"South")</f>
        <v>77358</v>
      </c>
    </row>
    <row r="218" spans="6:9" x14ac:dyDescent="0.3">
      <c r="F218" t="s">
        <v>236</v>
      </c>
      <c r="G218" t="s">
        <v>242</v>
      </c>
      <c r="I218">
        <f>_xlfn.MINIFS(J2:J201,E2:E201,"Finance")</f>
        <v>22</v>
      </c>
    </row>
    <row r="220" spans="6:9" x14ac:dyDescent="0.3">
      <c r="F220" t="s">
        <v>237</v>
      </c>
      <c r="G220" t="s">
        <v>249</v>
      </c>
      <c r="I220" t="s">
        <v>250</v>
      </c>
    </row>
    <row r="222" spans="6:9" x14ac:dyDescent="0.3">
      <c r="F222" t="s">
        <v>238</v>
      </c>
      <c r="G222" t="s">
        <v>243</v>
      </c>
      <c r="H222" t="s">
        <v>262</v>
      </c>
      <c r="I222" t="s">
        <v>12</v>
      </c>
    </row>
    <row r="223" spans="6:9" x14ac:dyDescent="0.3">
      <c r="G223" t="s">
        <v>244</v>
      </c>
      <c r="I223" s="10">
        <f>HLOOKUP(G2,G2:G201,MATCH(I222,E2:E201,0))</f>
        <v>44354</v>
      </c>
    </row>
    <row r="224" spans="6:9" x14ac:dyDescent="0.3">
      <c r="I224" s="4"/>
    </row>
    <row r="225" spans="6:9" x14ac:dyDescent="0.3">
      <c r="F225" t="s">
        <v>239</v>
      </c>
      <c r="G225" t="s">
        <v>245</v>
      </c>
      <c r="I225" s="5"/>
    </row>
    <row r="226" spans="6:9" x14ac:dyDescent="0.3">
      <c r="G226" t="s">
        <v>246</v>
      </c>
      <c r="H226" t="s">
        <v>217</v>
      </c>
      <c r="I226" s="5">
        <f>INDEX(H2:H202, MATCH(H226, B2:B202, 0))</f>
        <v>17883</v>
      </c>
    </row>
    <row r="227" spans="6:9" x14ac:dyDescent="0.3">
      <c r="I227" s="5"/>
    </row>
    <row r="228" spans="6:9" x14ac:dyDescent="0.3">
      <c r="F228" t="s">
        <v>247</v>
      </c>
      <c r="G228" t="s">
        <v>248</v>
      </c>
    </row>
    <row r="229" spans="6:9" x14ac:dyDescent="0.3">
      <c r="F229" t="s">
        <v>256</v>
      </c>
      <c r="G229" t="s">
        <v>261</v>
      </c>
    </row>
    <row r="230" spans="6:9" x14ac:dyDescent="0.3">
      <c r="F230" t="s">
        <v>257</v>
      </c>
      <c r="G230" t="s">
        <v>259</v>
      </c>
    </row>
    <row r="231" spans="6:9" x14ac:dyDescent="0.3">
      <c r="F231" t="s">
        <v>258</v>
      </c>
      <c r="G231" t="s">
        <v>260</v>
      </c>
    </row>
  </sheetData>
  <mergeCells count="1">
    <mergeCell ref="G206:H206"/>
  </mergeCells>
  <phoneticPr fontId="2" type="noConversion"/>
  <conditionalFormatting sqref="F1:F1048576">
    <cfRule type="cellIs" dxfId="0" priority="1" operator="greaterThan">
      <formula>60000</formula>
    </cfRule>
  </conditionalFormatting>
  <dataValidations count="1">
    <dataValidation type="date" operator="greaterThan" allowBlank="1" showInputMessage="1" showErrorMessage="1" sqref="G2:G201" xr:uid="{1FB988D6-9ACD-479A-9BEA-0359EB57073D}">
      <formula1>42005</formula1>
    </dataValidation>
  </dataValidations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5293-43E3-4F48-9FD5-E578CE0CF708}">
  <dimension ref="A1:C201"/>
  <sheetViews>
    <sheetView tabSelected="1" workbookViewId="0">
      <selection activeCell="D8" sqref="D8"/>
    </sheetView>
  </sheetViews>
  <sheetFormatPr defaultRowHeight="14.4" x14ac:dyDescent="0.3"/>
  <cols>
    <col min="3" max="3" width="11.109375" bestFit="1" customWidth="1"/>
    <col min="4" max="4" width="10.77734375" bestFit="1" customWidth="1"/>
  </cols>
  <sheetData>
    <row r="1" spans="1:3" x14ac:dyDescent="0.3">
      <c r="A1" s="1" t="s">
        <v>0</v>
      </c>
      <c r="B1" t="s">
        <v>237</v>
      </c>
      <c r="C1" s="1"/>
    </row>
    <row r="2" spans="1:3" x14ac:dyDescent="0.3">
      <c r="A2">
        <v>1</v>
      </c>
      <c r="B2">
        <f>VLOOKUP(A2,Sheet1!A2:J201,6,FALSE)</f>
        <v>70986</v>
      </c>
    </row>
    <row r="3" spans="1:3" x14ac:dyDescent="0.3">
      <c r="A3">
        <v>2</v>
      </c>
      <c r="B3">
        <f>VLOOKUP(A3,Sheet1!A3:J202,6,FALSE)</f>
        <v>63849</v>
      </c>
    </row>
    <row r="4" spans="1:3" x14ac:dyDescent="0.3">
      <c r="A4">
        <v>3</v>
      </c>
      <c r="B4">
        <f>VLOOKUP(A4,Sheet1!A4:J203,6,FALSE)</f>
        <v>52537</v>
      </c>
    </row>
    <row r="5" spans="1:3" x14ac:dyDescent="0.3">
      <c r="A5">
        <v>4</v>
      </c>
      <c r="B5">
        <f>VLOOKUP(A5,Sheet1!A5:J204,6,FALSE)</f>
        <v>77358</v>
      </c>
    </row>
    <row r="6" spans="1:3" x14ac:dyDescent="0.3">
      <c r="A6">
        <v>5</v>
      </c>
      <c r="B6">
        <f>VLOOKUP(A6,Sheet1!A6:J206,6,FALSE)</f>
        <v>70572</v>
      </c>
    </row>
    <row r="7" spans="1:3" x14ac:dyDescent="0.3">
      <c r="A7">
        <v>6</v>
      </c>
      <c r="B7">
        <f>VLOOKUP(A7,Sheet1!A7:J208,6,FALSE)</f>
        <v>67081</v>
      </c>
    </row>
    <row r="8" spans="1:3" x14ac:dyDescent="0.3">
      <c r="A8">
        <v>7</v>
      </c>
      <c r="B8">
        <f>VLOOKUP(A8,Sheet1!A8:J210,6,FALSE)</f>
        <v>53813</v>
      </c>
    </row>
    <row r="9" spans="1:3" x14ac:dyDescent="0.3">
      <c r="A9">
        <v>8</v>
      </c>
      <c r="B9">
        <f>VLOOKUP(A9,Sheet1!A9:J212,6,FALSE)</f>
        <v>54706</v>
      </c>
    </row>
    <row r="10" spans="1:3" x14ac:dyDescent="0.3">
      <c r="A10">
        <v>9</v>
      </c>
      <c r="B10">
        <f>VLOOKUP(A10,Sheet1!A10:J214,6,FALSE)</f>
        <v>76304</v>
      </c>
    </row>
    <row r="11" spans="1:3" x14ac:dyDescent="0.3">
      <c r="A11">
        <v>10</v>
      </c>
      <c r="B11">
        <f>VLOOKUP(A11,Sheet1!A11:J216,6,FALSE)</f>
        <v>44181</v>
      </c>
    </row>
    <row r="12" spans="1:3" x14ac:dyDescent="0.3">
      <c r="A12">
        <v>11</v>
      </c>
      <c r="B12">
        <f>VLOOKUP(A12,Sheet1!A12:J218,6,FALSE)</f>
        <v>47225</v>
      </c>
    </row>
    <row r="13" spans="1:3" x14ac:dyDescent="0.3">
      <c r="A13">
        <v>12</v>
      </c>
      <c r="B13">
        <f>VLOOKUP(A13,Sheet1!A13:J222,6,FALSE)</f>
        <v>43769</v>
      </c>
    </row>
    <row r="14" spans="1:3" x14ac:dyDescent="0.3">
      <c r="A14">
        <v>13</v>
      </c>
      <c r="B14">
        <f>VLOOKUP(A14,Sheet1!A14:J223,6,FALSE)</f>
        <v>77634</v>
      </c>
    </row>
    <row r="15" spans="1:3" x14ac:dyDescent="0.3">
      <c r="A15">
        <v>14</v>
      </c>
      <c r="B15">
        <f>VLOOKUP(A15,Sheet1!A15:J225,6,FALSE)</f>
        <v>46025</v>
      </c>
    </row>
    <row r="16" spans="1:3" x14ac:dyDescent="0.3">
      <c r="A16">
        <v>15</v>
      </c>
      <c r="B16">
        <f>VLOOKUP(A16,Sheet1!A16:J226,6,FALSE)</f>
        <v>72009</v>
      </c>
    </row>
    <row r="17" spans="1:2" x14ac:dyDescent="0.3">
      <c r="A17">
        <v>16</v>
      </c>
      <c r="B17">
        <f>VLOOKUP(A17,Sheet1!A17:J228,6,FALSE)</f>
        <v>62745</v>
      </c>
    </row>
    <row r="18" spans="1:2" x14ac:dyDescent="0.3">
      <c r="A18">
        <v>17</v>
      </c>
      <c r="B18">
        <f>VLOOKUP(A18,Sheet1!A18:J229,6,FALSE)</f>
        <v>39959</v>
      </c>
    </row>
    <row r="19" spans="1:2" x14ac:dyDescent="0.3">
      <c r="A19">
        <v>18</v>
      </c>
      <c r="B19">
        <f>VLOOKUP(A19,Sheet1!A19:J230,6,FALSE)</f>
        <v>50794</v>
      </c>
    </row>
    <row r="20" spans="1:2" x14ac:dyDescent="0.3">
      <c r="A20">
        <v>19</v>
      </c>
      <c r="B20">
        <f>VLOOKUP(A20,Sheet1!A20:J231,6,FALSE)</f>
        <v>65152</v>
      </c>
    </row>
    <row r="21" spans="1:2" x14ac:dyDescent="0.3">
      <c r="A21">
        <v>20</v>
      </c>
      <c r="B21">
        <f>VLOOKUP(A21,Sheet1!A21:J232,6,FALSE)</f>
        <v>46252</v>
      </c>
    </row>
    <row r="22" spans="1:2" x14ac:dyDescent="0.3">
      <c r="A22">
        <v>21</v>
      </c>
      <c r="B22">
        <f>VLOOKUP(A22,Sheet1!A22:J233,6,FALSE)</f>
        <v>31929</v>
      </c>
    </row>
    <row r="23" spans="1:2" x14ac:dyDescent="0.3">
      <c r="A23">
        <v>22</v>
      </c>
      <c r="B23">
        <f>VLOOKUP(A23,Sheet1!A23:J234,6,FALSE)</f>
        <v>77413</v>
      </c>
    </row>
    <row r="24" spans="1:2" x14ac:dyDescent="0.3">
      <c r="A24">
        <v>23</v>
      </c>
      <c r="B24">
        <f>VLOOKUP(A24,Sheet1!A24:J235,6,FALSE)</f>
        <v>75052</v>
      </c>
    </row>
    <row r="25" spans="1:2" x14ac:dyDescent="0.3">
      <c r="A25">
        <v>24</v>
      </c>
      <c r="B25">
        <f>VLOOKUP(A25,Sheet1!A25:J236,6,FALSE)</f>
        <v>54329</v>
      </c>
    </row>
    <row r="26" spans="1:2" x14ac:dyDescent="0.3">
      <c r="A26">
        <v>25</v>
      </c>
      <c r="B26">
        <f>VLOOKUP(A26,Sheet1!A26:J237,6,FALSE)</f>
        <v>70350</v>
      </c>
    </row>
    <row r="27" spans="1:2" x14ac:dyDescent="0.3">
      <c r="A27">
        <v>26</v>
      </c>
      <c r="B27">
        <f>VLOOKUP(A27,Sheet1!A27:J238,6,FALSE)</f>
        <v>46435</v>
      </c>
    </row>
    <row r="28" spans="1:2" x14ac:dyDescent="0.3">
      <c r="A28">
        <v>27</v>
      </c>
      <c r="B28">
        <f>VLOOKUP(A28,Sheet1!A28:J239,6,FALSE)</f>
        <v>76884</v>
      </c>
    </row>
    <row r="29" spans="1:2" x14ac:dyDescent="0.3">
      <c r="A29">
        <v>28</v>
      </c>
      <c r="B29">
        <f>VLOOKUP(A29,Sheet1!A29:J240,6,FALSE)</f>
        <v>44789</v>
      </c>
    </row>
    <row r="30" spans="1:2" x14ac:dyDescent="0.3">
      <c r="A30">
        <v>29</v>
      </c>
      <c r="B30">
        <f>VLOOKUP(A30,Sheet1!A30:J241,6,FALSE)</f>
        <v>79873</v>
      </c>
    </row>
    <row r="31" spans="1:2" x14ac:dyDescent="0.3">
      <c r="A31">
        <v>30</v>
      </c>
      <c r="B31">
        <f>VLOOKUP(A31,Sheet1!A31:J242,6,FALSE)</f>
        <v>58256</v>
      </c>
    </row>
    <row r="32" spans="1:2" x14ac:dyDescent="0.3">
      <c r="A32">
        <v>31</v>
      </c>
      <c r="B32">
        <f>VLOOKUP(A32,Sheet1!A32:J243,6,FALSE)</f>
        <v>61420</v>
      </c>
    </row>
    <row r="33" spans="1:2" x14ac:dyDescent="0.3">
      <c r="A33">
        <v>32</v>
      </c>
      <c r="B33">
        <f>VLOOKUP(A33,Sheet1!A33:J244,6,FALSE)</f>
        <v>65570</v>
      </c>
    </row>
    <row r="34" spans="1:2" x14ac:dyDescent="0.3">
      <c r="A34">
        <v>33</v>
      </c>
      <c r="B34">
        <f>VLOOKUP(A34,Sheet1!A34:J245,6,FALSE)</f>
        <v>60577</v>
      </c>
    </row>
    <row r="35" spans="1:2" x14ac:dyDescent="0.3">
      <c r="A35">
        <v>34</v>
      </c>
      <c r="B35">
        <f>VLOOKUP(A35,Sheet1!A35:J246,6,FALSE)</f>
        <v>63927</v>
      </c>
    </row>
    <row r="36" spans="1:2" x14ac:dyDescent="0.3">
      <c r="A36">
        <v>35</v>
      </c>
      <c r="B36">
        <f>VLOOKUP(A36,Sheet1!A36:J247,6,FALSE)</f>
        <v>39949</v>
      </c>
    </row>
    <row r="37" spans="1:2" x14ac:dyDescent="0.3">
      <c r="A37">
        <v>36</v>
      </c>
      <c r="B37">
        <f>VLOOKUP(A37,Sheet1!A37:J248,6,FALSE)</f>
        <v>40376</v>
      </c>
    </row>
    <row r="38" spans="1:2" x14ac:dyDescent="0.3">
      <c r="A38">
        <v>37</v>
      </c>
      <c r="B38">
        <f>VLOOKUP(A38,Sheet1!A38:J249,6,FALSE)</f>
        <v>64073</v>
      </c>
    </row>
    <row r="39" spans="1:2" x14ac:dyDescent="0.3">
      <c r="A39">
        <v>38</v>
      </c>
      <c r="B39">
        <f>VLOOKUP(A39,Sheet1!A39:J250,6,FALSE)</f>
        <v>71550</v>
      </c>
    </row>
    <row r="40" spans="1:2" x14ac:dyDescent="0.3">
      <c r="A40">
        <v>39</v>
      </c>
      <c r="B40">
        <f>VLOOKUP(A40,Sheet1!A40:J251,6,FALSE)</f>
        <v>45787</v>
      </c>
    </row>
    <row r="41" spans="1:2" x14ac:dyDescent="0.3">
      <c r="A41">
        <v>40</v>
      </c>
      <c r="B41">
        <f>VLOOKUP(A41,Sheet1!A41:J252,6,FALSE)</f>
        <v>76412</v>
      </c>
    </row>
    <row r="42" spans="1:2" x14ac:dyDescent="0.3">
      <c r="A42">
        <v>41</v>
      </c>
      <c r="B42">
        <f>VLOOKUP(A42,Sheet1!A42:J253,6,FALSE)</f>
        <v>51394</v>
      </c>
    </row>
    <row r="43" spans="1:2" x14ac:dyDescent="0.3">
      <c r="A43">
        <v>42</v>
      </c>
      <c r="B43">
        <f>VLOOKUP(A43,Sheet1!A43:J254,6,FALSE)</f>
        <v>41457</v>
      </c>
    </row>
    <row r="44" spans="1:2" x14ac:dyDescent="0.3">
      <c r="A44">
        <v>43</v>
      </c>
      <c r="B44">
        <f>VLOOKUP(A44,Sheet1!A44:J255,6,FALSE)</f>
        <v>67040</v>
      </c>
    </row>
    <row r="45" spans="1:2" x14ac:dyDescent="0.3">
      <c r="A45">
        <v>44</v>
      </c>
      <c r="B45">
        <f>VLOOKUP(A45,Sheet1!A45:J256,6,FALSE)</f>
        <v>55132</v>
      </c>
    </row>
    <row r="46" spans="1:2" x14ac:dyDescent="0.3">
      <c r="A46">
        <v>45</v>
      </c>
      <c r="B46">
        <f>VLOOKUP(A46,Sheet1!A46:J257,6,FALSE)</f>
        <v>58404</v>
      </c>
    </row>
    <row r="47" spans="1:2" x14ac:dyDescent="0.3">
      <c r="A47">
        <v>46</v>
      </c>
      <c r="B47">
        <f>VLOOKUP(A47,Sheet1!A47:J258,6,FALSE)</f>
        <v>45721</v>
      </c>
    </row>
    <row r="48" spans="1:2" x14ac:dyDescent="0.3">
      <c r="A48">
        <v>47</v>
      </c>
      <c r="B48">
        <f>VLOOKUP(A48,Sheet1!A48:J259,6,FALSE)</f>
        <v>49526</v>
      </c>
    </row>
    <row r="49" spans="1:2" x14ac:dyDescent="0.3">
      <c r="A49">
        <v>48</v>
      </c>
      <c r="B49">
        <f>VLOOKUP(A49,Sheet1!A49:J260,6,FALSE)</f>
        <v>30111</v>
      </c>
    </row>
    <row r="50" spans="1:2" x14ac:dyDescent="0.3">
      <c r="A50">
        <v>49</v>
      </c>
      <c r="B50">
        <f>VLOOKUP(A50,Sheet1!A50:J261,6,FALSE)</f>
        <v>43627</v>
      </c>
    </row>
    <row r="51" spans="1:2" x14ac:dyDescent="0.3">
      <c r="A51">
        <v>50</v>
      </c>
      <c r="B51">
        <f>VLOOKUP(A51,Sheet1!A51:J262,6,FALSE)</f>
        <v>50514</v>
      </c>
    </row>
    <row r="52" spans="1:2" x14ac:dyDescent="0.3">
      <c r="A52">
        <v>51</v>
      </c>
      <c r="B52">
        <f>VLOOKUP(A52,Sheet1!A52:J263,6,FALSE)</f>
        <v>60466</v>
      </c>
    </row>
    <row r="53" spans="1:2" x14ac:dyDescent="0.3">
      <c r="A53">
        <v>52</v>
      </c>
      <c r="B53">
        <f>VLOOKUP(A53,Sheet1!A53:J264,6,FALSE)</f>
        <v>43355</v>
      </c>
    </row>
    <row r="54" spans="1:2" x14ac:dyDescent="0.3">
      <c r="A54">
        <v>53</v>
      </c>
      <c r="B54">
        <f>VLOOKUP(A54,Sheet1!A54:J265,6,FALSE)</f>
        <v>34592</v>
      </c>
    </row>
    <row r="55" spans="1:2" x14ac:dyDescent="0.3">
      <c r="A55">
        <v>54</v>
      </c>
      <c r="B55">
        <f>VLOOKUP(A55,Sheet1!A55:J266,6,FALSE)</f>
        <v>58324</v>
      </c>
    </row>
    <row r="56" spans="1:2" x14ac:dyDescent="0.3">
      <c r="A56">
        <v>55</v>
      </c>
      <c r="B56">
        <f>VLOOKUP(A56,Sheet1!A56:J267,6,FALSE)</f>
        <v>72194</v>
      </c>
    </row>
    <row r="57" spans="1:2" x14ac:dyDescent="0.3">
      <c r="A57">
        <v>56</v>
      </c>
      <c r="B57">
        <f>VLOOKUP(A57,Sheet1!A57:J268,6,FALSE)</f>
        <v>52055</v>
      </c>
    </row>
    <row r="58" spans="1:2" x14ac:dyDescent="0.3">
      <c r="A58">
        <v>57</v>
      </c>
      <c r="B58">
        <f>VLOOKUP(A58,Sheet1!A58:J269,6,FALSE)</f>
        <v>64063</v>
      </c>
    </row>
    <row r="59" spans="1:2" x14ac:dyDescent="0.3">
      <c r="A59">
        <v>58</v>
      </c>
      <c r="B59">
        <f>VLOOKUP(A59,Sheet1!A59:J270,6,FALSE)</f>
        <v>71515</v>
      </c>
    </row>
    <row r="60" spans="1:2" x14ac:dyDescent="0.3">
      <c r="A60">
        <v>59</v>
      </c>
      <c r="B60">
        <f>VLOOKUP(A60,Sheet1!A60:J271,6,FALSE)</f>
        <v>38571</v>
      </c>
    </row>
    <row r="61" spans="1:2" x14ac:dyDescent="0.3">
      <c r="A61">
        <v>60</v>
      </c>
      <c r="B61">
        <f>VLOOKUP(A61,Sheet1!A61:J272,6,FALSE)</f>
        <v>58107</v>
      </c>
    </row>
    <row r="62" spans="1:2" x14ac:dyDescent="0.3">
      <c r="A62">
        <v>61</v>
      </c>
      <c r="B62">
        <f>VLOOKUP(A62,Sheet1!A62:J273,6,FALSE)</f>
        <v>61988</v>
      </c>
    </row>
    <row r="63" spans="1:2" x14ac:dyDescent="0.3">
      <c r="A63">
        <v>62</v>
      </c>
      <c r="B63">
        <f>VLOOKUP(A63,Sheet1!A63:J274,6,FALSE)</f>
        <v>49014</v>
      </c>
    </row>
    <row r="64" spans="1:2" x14ac:dyDescent="0.3">
      <c r="A64">
        <v>63</v>
      </c>
      <c r="B64">
        <f>VLOOKUP(A64,Sheet1!A64:J275,6,FALSE)</f>
        <v>40744</v>
      </c>
    </row>
    <row r="65" spans="1:2" x14ac:dyDescent="0.3">
      <c r="A65">
        <v>64</v>
      </c>
      <c r="B65">
        <f>VLOOKUP(A65,Sheet1!A65:J276,6,FALSE)</f>
        <v>58110</v>
      </c>
    </row>
    <row r="66" spans="1:2" x14ac:dyDescent="0.3">
      <c r="A66">
        <v>65</v>
      </c>
      <c r="B66">
        <f>VLOOKUP(A66,Sheet1!A66:J277,6,FALSE)</f>
        <v>75947</v>
      </c>
    </row>
    <row r="67" spans="1:2" x14ac:dyDescent="0.3">
      <c r="A67">
        <v>66</v>
      </c>
      <c r="B67">
        <f>VLOOKUP(A67,Sheet1!A67:J278,6,FALSE)</f>
        <v>37978</v>
      </c>
    </row>
    <row r="68" spans="1:2" x14ac:dyDescent="0.3">
      <c r="A68">
        <v>67</v>
      </c>
      <c r="B68">
        <f>VLOOKUP(A68,Sheet1!A68:J279,6,FALSE)</f>
        <v>55541</v>
      </c>
    </row>
    <row r="69" spans="1:2" x14ac:dyDescent="0.3">
      <c r="A69">
        <v>68</v>
      </c>
      <c r="B69">
        <f>VLOOKUP(A69,Sheet1!A69:J280,6,FALSE)</f>
        <v>45508</v>
      </c>
    </row>
    <row r="70" spans="1:2" x14ac:dyDescent="0.3">
      <c r="A70">
        <v>69</v>
      </c>
      <c r="B70">
        <f>VLOOKUP(A70,Sheet1!A70:J281,6,FALSE)</f>
        <v>30135</v>
      </c>
    </row>
    <row r="71" spans="1:2" x14ac:dyDescent="0.3">
      <c r="A71">
        <v>70</v>
      </c>
      <c r="B71">
        <f>VLOOKUP(A71,Sheet1!A71:J282,6,FALSE)</f>
        <v>75728</v>
      </c>
    </row>
    <row r="72" spans="1:2" x14ac:dyDescent="0.3">
      <c r="A72">
        <v>71</v>
      </c>
      <c r="B72">
        <f>VLOOKUP(A72,Sheet1!A72:J283,6,FALSE)</f>
        <v>51724</v>
      </c>
    </row>
    <row r="73" spans="1:2" x14ac:dyDescent="0.3">
      <c r="A73">
        <v>72</v>
      </c>
      <c r="B73">
        <f>VLOOKUP(A73,Sheet1!A73:J284,6,FALSE)</f>
        <v>77886</v>
      </c>
    </row>
    <row r="74" spans="1:2" x14ac:dyDescent="0.3">
      <c r="A74">
        <v>73</v>
      </c>
      <c r="B74">
        <f>VLOOKUP(A74,Sheet1!A74:J285,6,FALSE)</f>
        <v>35220</v>
      </c>
    </row>
    <row r="75" spans="1:2" x14ac:dyDescent="0.3">
      <c r="A75">
        <v>74</v>
      </c>
      <c r="B75">
        <f>VLOOKUP(A75,Sheet1!A75:J286,6,FALSE)</f>
        <v>51321</v>
      </c>
    </row>
    <row r="76" spans="1:2" x14ac:dyDescent="0.3">
      <c r="A76">
        <v>75</v>
      </c>
      <c r="B76">
        <f>VLOOKUP(A76,Sheet1!A76:J287,6,FALSE)</f>
        <v>61527</v>
      </c>
    </row>
    <row r="77" spans="1:2" x14ac:dyDescent="0.3">
      <c r="A77">
        <v>76</v>
      </c>
      <c r="B77">
        <f>VLOOKUP(A77,Sheet1!A77:J288,6,FALSE)</f>
        <v>38684</v>
      </c>
    </row>
    <row r="78" spans="1:2" x14ac:dyDescent="0.3">
      <c r="A78">
        <v>77</v>
      </c>
      <c r="B78">
        <f>VLOOKUP(A78,Sheet1!A78:J289,6,FALSE)</f>
        <v>31005</v>
      </c>
    </row>
    <row r="79" spans="1:2" x14ac:dyDescent="0.3">
      <c r="A79">
        <v>78</v>
      </c>
      <c r="B79">
        <f>VLOOKUP(A79,Sheet1!A79:J290,6,FALSE)</f>
        <v>44245</v>
      </c>
    </row>
    <row r="80" spans="1:2" x14ac:dyDescent="0.3">
      <c r="A80">
        <v>79</v>
      </c>
      <c r="B80">
        <f>VLOOKUP(A80,Sheet1!A80:J291,6,FALSE)</f>
        <v>48296</v>
      </c>
    </row>
    <row r="81" spans="1:2" x14ac:dyDescent="0.3">
      <c r="A81">
        <v>80</v>
      </c>
      <c r="B81">
        <f>VLOOKUP(A81,Sheet1!A81:J292,6,FALSE)</f>
        <v>74413</v>
      </c>
    </row>
    <row r="82" spans="1:2" x14ac:dyDescent="0.3">
      <c r="A82">
        <v>81</v>
      </c>
      <c r="B82">
        <f>VLOOKUP(A82,Sheet1!A82:J293,6,FALSE)</f>
        <v>76940</v>
      </c>
    </row>
    <row r="83" spans="1:2" x14ac:dyDescent="0.3">
      <c r="A83">
        <v>82</v>
      </c>
      <c r="B83">
        <f>VLOOKUP(A83,Sheet1!A83:J294,6,FALSE)</f>
        <v>64523</v>
      </c>
    </row>
    <row r="84" spans="1:2" x14ac:dyDescent="0.3">
      <c r="A84">
        <v>83</v>
      </c>
      <c r="B84">
        <f>VLOOKUP(A84,Sheet1!A84:J295,6,FALSE)</f>
        <v>38871</v>
      </c>
    </row>
    <row r="85" spans="1:2" x14ac:dyDescent="0.3">
      <c r="A85">
        <v>84</v>
      </c>
      <c r="B85">
        <f>VLOOKUP(A85,Sheet1!A85:J296,6,FALSE)</f>
        <v>39090</v>
      </c>
    </row>
    <row r="86" spans="1:2" x14ac:dyDescent="0.3">
      <c r="A86">
        <v>85</v>
      </c>
      <c r="B86">
        <f>VLOOKUP(A86,Sheet1!A86:J297,6,FALSE)</f>
        <v>65939</v>
      </c>
    </row>
    <row r="87" spans="1:2" x14ac:dyDescent="0.3">
      <c r="A87">
        <v>86</v>
      </c>
      <c r="B87">
        <f>VLOOKUP(A87,Sheet1!A87:J298,6,FALSE)</f>
        <v>60367</v>
      </c>
    </row>
    <row r="88" spans="1:2" x14ac:dyDescent="0.3">
      <c r="A88">
        <v>87</v>
      </c>
      <c r="B88">
        <f>VLOOKUP(A88,Sheet1!A88:J299,6,FALSE)</f>
        <v>44276</v>
      </c>
    </row>
    <row r="89" spans="1:2" x14ac:dyDescent="0.3">
      <c r="A89">
        <v>88</v>
      </c>
      <c r="B89">
        <f>VLOOKUP(A89,Sheet1!A89:J300,6,FALSE)</f>
        <v>50630</v>
      </c>
    </row>
    <row r="90" spans="1:2" x14ac:dyDescent="0.3">
      <c r="A90">
        <v>89</v>
      </c>
      <c r="B90">
        <f>VLOOKUP(A90,Sheet1!A90:J301,6,FALSE)</f>
        <v>44082</v>
      </c>
    </row>
    <row r="91" spans="1:2" x14ac:dyDescent="0.3">
      <c r="A91">
        <v>90</v>
      </c>
      <c r="B91">
        <f>VLOOKUP(A91,Sheet1!A91:J302,6,FALSE)</f>
        <v>46592</v>
      </c>
    </row>
    <row r="92" spans="1:2" x14ac:dyDescent="0.3">
      <c r="A92">
        <v>91</v>
      </c>
      <c r="B92">
        <f>VLOOKUP(A92,Sheet1!A92:J303,6,FALSE)</f>
        <v>59613</v>
      </c>
    </row>
    <row r="93" spans="1:2" x14ac:dyDescent="0.3">
      <c r="A93">
        <v>92</v>
      </c>
      <c r="B93">
        <f>VLOOKUP(A93,Sheet1!A93:J304,6,FALSE)</f>
        <v>58254</v>
      </c>
    </row>
    <row r="94" spans="1:2" x14ac:dyDescent="0.3">
      <c r="A94">
        <v>93</v>
      </c>
      <c r="B94">
        <f>VLOOKUP(A94,Sheet1!A94:J305,6,FALSE)</f>
        <v>32448</v>
      </c>
    </row>
    <row r="95" spans="1:2" x14ac:dyDescent="0.3">
      <c r="A95">
        <v>94</v>
      </c>
      <c r="B95">
        <f>VLOOKUP(A95,Sheet1!A95:J306,6,FALSE)</f>
        <v>67377</v>
      </c>
    </row>
    <row r="96" spans="1:2" x14ac:dyDescent="0.3">
      <c r="A96">
        <v>95</v>
      </c>
      <c r="B96">
        <f>VLOOKUP(A96,Sheet1!A96:J307,6,FALSE)</f>
        <v>66570</v>
      </c>
    </row>
    <row r="97" spans="1:2" x14ac:dyDescent="0.3">
      <c r="A97">
        <v>96</v>
      </c>
      <c r="B97">
        <f>VLOOKUP(A97,Sheet1!A97:J308,6,FALSE)</f>
        <v>40862</v>
      </c>
    </row>
    <row r="98" spans="1:2" x14ac:dyDescent="0.3">
      <c r="A98">
        <v>97</v>
      </c>
      <c r="B98">
        <f>VLOOKUP(A98,Sheet1!A98:J309,6,FALSE)</f>
        <v>37827</v>
      </c>
    </row>
    <row r="99" spans="1:2" x14ac:dyDescent="0.3">
      <c r="A99">
        <v>98</v>
      </c>
      <c r="B99">
        <f>VLOOKUP(A99,Sheet1!A99:J310,6,FALSE)</f>
        <v>65539</v>
      </c>
    </row>
    <row r="100" spans="1:2" x14ac:dyDescent="0.3">
      <c r="A100">
        <v>99</v>
      </c>
      <c r="B100">
        <f>VLOOKUP(A100,Sheet1!A100:J311,6,FALSE)</f>
        <v>43063</v>
      </c>
    </row>
    <row r="101" spans="1:2" x14ac:dyDescent="0.3">
      <c r="A101">
        <v>100</v>
      </c>
      <c r="B101">
        <f>VLOOKUP(A101,Sheet1!A101:J312,6,FALSE)</f>
        <v>76115</v>
      </c>
    </row>
    <row r="102" spans="1:2" x14ac:dyDescent="0.3">
      <c r="A102">
        <v>101</v>
      </c>
      <c r="B102">
        <f>VLOOKUP(A102,Sheet1!A102:J313,6,FALSE)</f>
        <v>79682</v>
      </c>
    </row>
    <row r="103" spans="1:2" x14ac:dyDescent="0.3">
      <c r="A103">
        <v>102</v>
      </c>
      <c r="B103">
        <f>VLOOKUP(A103,Sheet1!A103:J314,6,FALSE)</f>
        <v>62476</v>
      </c>
    </row>
    <row r="104" spans="1:2" x14ac:dyDescent="0.3">
      <c r="A104">
        <v>103</v>
      </c>
      <c r="B104">
        <f>VLOOKUP(A104,Sheet1!A104:J315,6,FALSE)</f>
        <v>74601</v>
      </c>
    </row>
    <row r="105" spans="1:2" x14ac:dyDescent="0.3">
      <c r="A105">
        <v>104</v>
      </c>
      <c r="B105">
        <f>VLOOKUP(A105,Sheet1!A105:J316,6,FALSE)</f>
        <v>40856</v>
      </c>
    </row>
    <row r="106" spans="1:2" x14ac:dyDescent="0.3">
      <c r="A106">
        <v>105</v>
      </c>
      <c r="B106">
        <f>VLOOKUP(A106,Sheet1!A106:J317,6,FALSE)</f>
        <v>47261</v>
      </c>
    </row>
    <row r="107" spans="1:2" x14ac:dyDescent="0.3">
      <c r="A107">
        <v>106</v>
      </c>
      <c r="B107">
        <f>VLOOKUP(A107,Sheet1!A107:J318,6,FALSE)</f>
        <v>43021</v>
      </c>
    </row>
    <row r="108" spans="1:2" x14ac:dyDescent="0.3">
      <c r="A108">
        <v>107</v>
      </c>
      <c r="B108">
        <f>VLOOKUP(A108,Sheet1!A108:J319,6,FALSE)</f>
        <v>43933</v>
      </c>
    </row>
    <row r="109" spans="1:2" x14ac:dyDescent="0.3">
      <c r="A109">
        <v>108</v>
      </c>
      <c r="B109">
        <f>VLOOKUP(A109,Sheet1!A109:J320,6,FALSE)</f>
        <v>41324</v>
      </c>
    </row>
    <row r="110" spans="1:2" x14ac:dyDescent="0.3">
      <c r="A110">
        <v>109</v>
      </c>
      <c r="B110">
        <f>VLOOKUP(A110,Sheet1!A110:J321,6,FALSE)</f>
        <v>43941</v>
      </c>
    </row>
    <row r="111" spans="1:2" x14ac:dyDescent="0.3">
      <c r="A111">
        <v>110</v>
      </c>
      <c r="B111">
        <f>VLOOKUP(A111,Sheet1!A111:J322,6,FALSE)</f>
        <v>72463</v>
      </c>
    </row>
    <row r="112" spans="1:2" x14ac:dyDescent="0.3">
      <c r="A112">
        <v>111</v>
      </c>
      <c r="B112">
        <f>VLOOKUP(A112,Sheet1!A112:J323,6,FALSE)</f>
        <v>33591</v>
      </c>
    </row>
    <row r="113" spans="1:2" x14ac:dyDescent="0.3">
      <c r="A113">
        <v>112</v>
      </c>
      <c r="B113">
        <f>VLOOKUP(A113,Sheet1!A113:J324,6,FALSE)</f>
        <v>39047</v>
      </c>
    </row>
    <row r="114" spans="1:2" x14ac:dyDescent="0.3">
      <c r="A114">
        <v>113</v>
      </c>
      <c r="B114">
        <f>VLOOKUP(A114,Sheet1!A114:J325,6,FALSE)</f>
        <v>67255</v>
      </c>
    </row>
    <row r="115" spans="1:2" x14ac:dyDescent="0.3">
      <c r="A115">
        <v>114</v>
      </c>
      <c r="B115">
        <f>VLOOKUP(A115,Sheet1!A115:J326,6,FALSE)</f>
        <v>37610</v>
      </c>
    </row>
    <row r="116" spans="1:2" x14ac:dyDescent="0.3">
      <c r="A116">
        <v>115</v>
      </c>
      <c r="B116">
        <f>VLOOKUP(A116,Sheet1!A116:J327,6,FALSE)</f>
        <v>72740</v>
      </c>
    </row>
    <row r="117" spans="1:2" x14ac:dyDescent="0.3">
      <c r="A117">
        <v>116</v>
      </c>
      <c r="B117">
        <f>VLOOKUP(A117,Sheet1!A117:J328,6,FALSE)</f>
        <v>70516</v>
      </c>
    </row>
    <row r="118" spans="1:2" x14ac:dyDescent="0.3">
      <c r="A118">
        <v>117</v>
      </c>
      <c r="B118">
        <f>VLOOKUP(A118,Sheet1!A118:J329,6,FALSE)</f>
        <v>54788</v>
      </c>
    </row>
    <row r="119" spans="1:2" x14ac:dyDescent="0.3">
      <c r="A119">
        <v>118</v>
      </c>
      <c r="B119">
        <f>VLOOKUP(A119,Sheet1!A119:J330,6,FALSE)</f>
        <v>32584</v>
      </c>
    </row>
    <row r="120" spans="1:2" x14ac:dyDescent="0.3">
      <c r="A120">
        <v>119</v>
      </c>
      <c r="B120">
        <f>VLOOKUP(A120,Sheet1!A120:J331,6,FALSE)</f>
        <v>56707</v>
      </c>
    </row>
    <row r="121" spans="1:2" x14ac:dyDescent="0.3">
      <c r="A121">
        <v>120</v>
      </c>
      <c r="B121">
        <f>VLOOKUP(A121,Sheet1!A121:J332,6,FALSE)</f>
        <v>73126</v>
      </c>
    </row>
    <row r="122" spans="1:2" x14ac:dyDescent="0.3">
      <c r="A122">
        <v>121</v>
      </c>
      <c r="B122">
        <f>VLOOKUP(A122,Sheet1!A122:J333,6,FALSE)</f>
        <v>57750</v>
      </c>
    </row>
    <row r="123" spans="1:2" x14ac:dyDescent="0.3">
      <c r="A123">
        <v>122</v>
      </c>
      <c r="B123">
        <f>VLOOKUP(A123,Sheet1!A123:J334,6,FALSE)</f>
        <v>62476</v>
      </c>
    </row>
    <row r="124" spans="1:2" x14ac:dyDescent="0.3">
      <c r="A124">
        <v>123</v>
      </c>
      <c r="B124">
        <f>VLOOKUP(A124,Sheet1!A124:J335,6,FALSE)</f>
        <v>53691</v>
      </c>
    </row>
    <row r="125" spans="1:2" x14ac:dyDescent="0.3">
      <c r="A125">
        <v>124</v>
      </c>
      <c r="B125">
        <f>VLOOKUP(A125,Sheet1!A125:J336,6,FALSE)</f>
        <v>32296</v>
      </c>
    </row>
    <row r="126" spans="1:2" x14ac:dyDescent="0.3">
      <c r="A126">
        <v>125</v>
      </c>
      <c r="B126">
        <f>VLOOKUP(A126,Sheet1!A126:J337,6,FALSE)</f>
        <v>60772</v>
      </c>
    </row>
    <row r="127" spans="1:2" x14ac:dyDescent="0.3">
      <c r="A127">
        <v>126</v>
      </c>
      <c r="B127">
        <f>VLOOKUP(A127,Sheet1!A127:J338,6,FALSE)</f>
        <v>79060</v>
      </c>
    </row>
    <row r="128" spans="1:2" x14ac:dyDescent="0.3">
      <c r="A128">
        <v>127</v>
      </c>
      <c r="B128">
        <f>VLOOKUP(A128,Sheet1!A128:J339,6,FALSE)</f>
        <v>58083</v>
      </c>
    </row>
    <row r="129" spans="1:2" x14ac:dyDescent="0.3">
      <c r="A129">
        <v>128</v>
      </c>
      <c r="B129">
        <f>VLOOKUP(A129,Sheet1!A129:J340,6,FALSE)</f>
        <v>74168</v>
      </c>
    </row>
    <row r="130" spans="1:2" x14ac:dyDescent="0.3">
      <c r="A130">
        <v>129</v>
      </c>
      <c r="B130">
        <f>VLOOKUP(A130,Sheet1!A130:J341,6,FALSE)</f>
        <v>37109</v>
      </c>
    </row>
    <row r="131" spans="1:2" x14ac:dyDescent="0.3">
      <c r="A131">
        <v>130</v>
      </c>
      <c r="B131">
        <f>VLOOKUP(A131,Sheet1!A131:J342,6,FALSE)</f>
        <v>42519</v>
      </c>
    </row>
    <row r="132" spans="1:2" x14ac:dyDescent="0.3">
      <c r="A132">
        <v>131</v>
      </c>
      <c r="B132">
        <f>VLOOKUP(A132,Sheet1!A132:J343,6,FALSE)</f>
        <v>35096</v>
      </c>
    </row>
    <row r="133" spans="1:2" x14ac:dyDescent="0.3">
      <c r="A133">
        <v>132</v>
      </c>
      <c r="B133">
        <f>VLOOKUP(A133,Sheet1!A133:J344,6,FALSE)</f>
        <v>42158</v>
      </c>
    </row>
    <row r="134" spans="1:2" x14ac:dyDescent="0.3">
      <c r="A134">
        <v>133</v>
      </c>
      <c r="B134">
        <f>VLOOKUP(A134,Sheet1!A134:J345,6,FALSE)</f>
        <v>74324</v>
      </c>
    </row>
    <row r="135" spans="1:2" x14ac:dyDescent="0.3">
      <c r="A135">
        <v>134</v>
      </c>
      <c r="B135">
        <f>VLOOKUP(A135,Sheet1!A135:J346,6,FALSE)</f>
        <v>43241</v>
      </c>
    </row>
    <row r="136" spans="1:2" x14ac:dyDescent="0.3">
      <c r="A136">
        <v>135</v>
      </c>
      <c r="B136">
        <f>VLOOKUP(A136,Sheet1!A136:J347,6,FALSE)</f>
        <v>72907</v>
      </c>
    </row>
    <row r="137" spans="1:2" x14ac:dyDescent="0.3">
      <c r="A137">
        <v>136</v>
      </c>
      <c r="B137">
        <f>VLOOKUP(A137,Sheet1!A137:J348,6,FALSE)</f>
        <v>43747</v>
      </c>
    </row>
    <row r="138" spans="1:2" x14ac:dyDescent="0.3">
      <c r="A138">
        <v>137</v>
      </c>
      <c r="B138">
        <f>VLOOKUP(A138,Sheet1!A138:J349,6,FALSE)</f>
        <v>46491</v>
      </c>
    </row>
    <row r="139" spans="1:2" x14ac:dyDescent="0.3">
      <c r="A139">
        <v>138</v>
      </c>
      <c r="B139">
        <f>VLOOKUP(A139,Sheet1!A139:J350,6,FALSE)</f>
        <v>47731</v>
      </c>
    </row>
    <row r="140" spans="1:2" x14ac:dyDescent="0.3">
      <c r="A140">
        <v>139</v>
      </c>
      <c r="B140">
        <f>VLOOKUP(A140,Sheet1!A140:J351,6,FALSE)</f>
        <v>69901</v>
      </c>
    </row>
    <row r="141" spans="1:2" x14ac:dyDescent="0.3">
      <c r="A141">
        <v>140</v>
      </c>
      <c r="B141">
        <f>VLOOKUP(A141,Sheet1!A141:J352,6,FALSE)</f>
        <v>78937</v>
      </c>
    </row>
    <row r="142" spans="1:2" x14ac:dyDescent="0.3">
      <c r="A142">
        <v>141</v>
      </c>
      <c r="B142">
        <f>VLOOKUP(A142,Sheet1!A142:J353,6,FALSE)</f>
        <v>74925</v>
      </c>
    </row>
    <row r="143" spans="1:2" x14ac:dyDescent="0.3">
      <c r="A143">
        <v>142</v>
      </c>
      <c r="B143">
        <f>VLOOKUP(A143,Sheet1!A143:J354,6,FALSE)</f>
        <v>58486</v>
      </c>
    </row>
    <row r="144" spans="1:2" x14ac:dyDescent="0.3">
      <c r="A144">
        <v>143</v>
      </c>
      <c r="B144">
        <f>VLOOKUP(A144,Sheet1!A144:J355,6,FALSE)</f>
        <v>64296</v>
      </c>
    </row>
    <row r="145" spans="1:2" x14ac:dyDescent="0.3">
      <c r="A145">
        <v>144</v>
      </c>
      <c r="B145">
        <f>VLOOKUP(A145,Sheet1!A145:J356,6,FALSE)</f>
        <v>45459</v>
      </c>
    </row>
    <row r="146" spans="1:2" x14ac:dyDescent="0.3">
      <c r="A146">
        <v>145</v>
      </c>
      <c r="B146">
        <f>VLOOKUP(A146,Sheet1!A146:J357,6,FALSE)</f>
        <v>48643</v>
      </c>
    </row>
    <row r="147" spans="1:2" x14ac:dyDescent="0.3">
      <c r="A147">
        <v>146</v>
      </c>
      <c r="B147">
        <f>VLOOKUP(A147,Sheet1!A147:J358,6,FALSE)</f>
        <v>30655</v>
      </c>
    </row>
    <row r="148" spans="1:2" x14ac:dyDescent="0.3">
      <c r="A148">
        <v>147</v>
      </c>
      <c r="B148">
        <f>VLOOKUP(A148,Sheet1!A148:J359,6,FALSE)</f>
        <v>40055</v>
      </c>
    </row>
    <row r="149" spans="1:2" x14ac:dyDescent="0.3">
      <c r="A149">
        <v>148</v>
      </c>
      <c r="B149">
        <f>VLOOKUP(A149,Sheet1!A149:J360,6,FALSE)</f>
        <v>61996</v>
      </c>
    </row>
    <row r="150" spans="1:2" x14ac:dyDescent="0.3">
      <c r="A150">
        <v>149</v>
      </c>
      <c r="B150">
        <f>VLOOKUP(A150,Sheet1!A150:J361,6,FALSE)</f>
        <v>74165</v>
      </c>
    </row>
    <row r="151" spans="1:2" x14ac:dyDescent="0.3">
      <c r="A151">
        <v>150</v>
      </c>
      <c r="B151">
        <f>VLOOKUP(A151,Sheet1!A151:J362,6,FALSE)</f>
        <v>70831</v>
      </c>
    </row>
    <row r="152" spans="1:2" x14ac:dyDescent="0.3">
      <c r="A152">
        <v>151</v>
      </c>
      <c r="B152">
        <f>VLOOKUP(A152,Sheet1!A152:J363,6,FALSE)</f>
        <v>64877</v>
      </c>
    </row>
    <row r="153" spans="1:2" x14ac:dyDescent="0.3">
      <c r="A153">
        <v>152</v>
      </c>
      <c r="B153">
        <f>VLOOKUP(A153,Sheet1!A153:J364,6,FALSE)</f>
        <v>68905</v>
      </c>
    </row>
    <row r="154" spans="1:2" x14ac:dyDescent="0.3">
      <c r="A154">
        <v>153</v>
      </c>
      <c r="B154">
        <f>VLOOKUP(A154,Sheet1!A154:J365,6,FALSE)</f>
        <v>61268</v>
      </c>
    </row>
    <row r="155" spans="1:2" x14ac:dyDescent="0.3">
      <c r="A155">
        <v>154</v>
      </c>
      <c r="B155">
        <f>VLOOKUP(A155,Sheet1!A155:J366,6,FALSE)</f>
        <v>45143</v>
      </c>
    </row>
    <row r="156" spans="1:2" x14ac:dyDescent="0.3">
      <c r="A156">
        <v>155</v>
      </c>
      <c r="B156">
        <f>VLOOKUP(A156,Sheet1!A156:J367,6,FALSE)</f>
        <v>64181</v>
      </c>
    </row>
    <row r="157" spans="1:2" x14ac:dyDescent="0.3">
      <c r="A157">
        <v>156</v>
      </c>
      <c r="B157">
        <f>VLOOKUP(A157,Sheet1!A157:J368,6,FALSE)</f>
        <v>58898</v>
      </c>
    </row>
    <row r="158" spans="1:2" x14ac:dyDescent="0.3">
      <c r="A158">
        <v>157</v>
      </c>
      <c r="B158">
        <f>VLOOKUP(A158,Sheet1!A158:J369,6,FALSE)</f>
        <v>67654</v>
      </c>
    </row>
    <row r="159" spans="1:2" x14ac:dyDescent="0.3">
      <c r="A159">
        <v>158</v>
      </c>
      <c r="B159">
        <f>VLOOKUP(A159,Sheet1!A159:J370,6,FALSE)</f>
        <v>60860</v>
      </c>
    </row>
    <row r="160" spans="1:2" x14ac:dyDescent="0.3">
      <c r="A160">
        <v>159</v>
      </c>
      <c r="B160">
        <f>VLOOKUP(A160,Sheet1!A160:J371,6,FALSE)</f>
        <v>61305</v>
      </c>
    </row>
    <row r="161" spans="1:2" x14ac:dyDescent="0.3">
      <c r="A161">
        <v>160</v>
      </c>
      <c r="B161">
        <f>VLOOKUP(A161,Sheet1!A161:J372,6,FALSE)</f>
        <v>65012</v>
      </c>
    </row>
    <row r="162" spans="1:2" x14ac:dyDescent="0.3">
      <c r="A162">
        <v>161</v>
      </c>
      <c r="B162">
        <f>VLOOKUP(A162,Sheet1!A162:J373,6,FALSE)</f>
        <v>77402</v>
      </c>
    </row>
    <row r="163" spans="1:2" x14ac:dyDescent="0.3">
      <c r="A163">
        <v>162</v>
      </c>
      <c r="B163">
        <f>VLOOKUP(A163,Sheet1!A163:J374,6,FALSE)</f>
        <v>48827</v>
      </c>
    </row>
    <row r="164" spans="1:2" x14ac:dyDescent="0.3">
      <c r="A164">
        <v>163</v>
      </c>
      <c r="B164">
        <f>VLOOKUP(A164,Sheet1!A164:J375,6,FALSE)</f>
        <v>39475</v>
      </c>
    </row>
    <row r="165" spans="1:2" x14ac:dyDescent="0.3">
      <c r="A165">
        <v>164</v>
      </c>
      <c r="B165">
        <f>VLOOKUP(A165,Sheet1!A165:J376,6,FALSE)</f>
        <v>33511</v>
      </c>
    </row>
    <row r="166" spans="1:2" x14ac:dyDescent="0.3">
      <c r="A166">
        <v>165</v>
      </c>
      <c r="B166">
        <f>VLOOKUP(A166,Sheet1!A166:J377,6,FALSE)</f>
        <v>53198</v>
      </c>
    </row>
    <row r="167" spans="1:2" x14ac:dyDescent="0.3">
      <c r="A167">
        <v>166</v>
      </c>
      <c r="B167">
        <f>VLOOKUP(A167,Sheet1!A167:J378,6,FALSE)</f>
        <v>78013</v>
      </c>
    </row>
    <row r="168" spans="1:2" x14ac:dyDescent="0.3">
      <c r="A168">
        <v>167</v>
      </c>
      <c r="B168">
        <f>VLOOKUP(A168,Sheet1!A168:J379,6,FALSE)</f>
        <v>58229</v>
      </c>
    </row>
    <row r="169" spans="1:2" x14ac:dyDescent="0.3">
      <c r="A169">
        <v>168</v>
      </c>
      <c r="B169">
        <f>VLOOKUP(A169,Sheet1!A169:J380,6,FALSE)</f>
        <v>43487</v>
      </c>
    </row>
    <row r="170" spans="1:2" x14ac:dyDescent="0.3">
      <c r="A170">
        <v>169</v>
      </c>
      <c r="B170">
        <f>VLOOKUP(A170,Sheet1!A170:J381,6,FALSE)</f>
        <v>66075</v>
      </c>
    </row>
    <row r="171" spans="1:2" x14ac:dyDescent="0.3">
      <c r="A171">
        <v>170</v>
      </c>
      <c r="B171">
        <f>VLOOKUP(A171,Sheet1!A171:J382,6,FALSE)</f>
        <v>75366</v>
      </c>
    </row>
    <row r="172" spans="1:2" x14ac:dyDescent="0.3">
      <c r="A172">
        <v>171</v>
      </c>
      <c r="B172">
        <f>VLOOKUP(A172,Sheet1!A172:J383,6,FALSE)</f>
        <v>39006</v>
      </c>
    </row>
    <row r="173" spans="1:2" x14ac:dyDescent="0.3">
      <c r="A173">
        <v>172</v>
      </c>
      <c r="B173">
        <f>VLOOKUP(A173,Sheet1!A173:J384,6,FALSE)</f>
        <v>51182</v>
      </c>
    </row>
    <row r="174" spans="1:2" x14ac:dyDescent="0.3">
      <c r="A174">
        <v>173</v>
      </c>
      <c r="B174">
        <f>VLOOKUP(A174,Sheet1!A174:J385,6,FALSE)</f>
        <v>67044</v>
      </c>
    </row>
    <row r="175" spans="1:2" x14ac:dyDescent="0.3">
      <c r="A175">
        <v>174</v>
      </c>
      <c r="B175">
        <f>VLOOKUP(A175,Sheet1!A175:J386,6,FALSE)</f>
        <v>64841</v>
      </c>
    </row>
    <row r="176" spans="1:2" x14ac:dyDescent="0.3">
      <c r="A176">
        <v>175</v>
      </c>
      <c r="B176">
        <f>VLOOKUP(A176,Sheet1!A176:J387,6,FALSE)</f>
        <v>72477</v>
      </c>
    </row>
    <row r="177" spans="1:2" x14ac:dyDescent="0.3">
      <c r="A177">
        <v>176</v>
      </c>
      <c r="B177">
        <f>VLOOKUP(A177,Sheet1!A177:J388,6,FALSE)</f>
        <v>35473</v>
      </c>
    </row>
    <row r="178" spans="1:2" x14ac:dyDescent="0.3">
      <c r="A178">
        <v>177</v>
      </c>
      <c r="B178">
        <f>VLOOKUP(A178,Sheet1!A178:J389,6,FALSE)</f>
        <v>35951</v>
      </c>
    </row>
    <row r="179" spans="1:2" x14ac:dyDescent="0.3">
      <c r="A179">
        <v>178</v>
      </c>
      <c r="B179">
        <f>VLOOKUP(A179,Sheet1!A179:J390,6,FALSE)</f>
        <v>44599</v>
      </c>
    </row>
    <row r="180" spans="1:2" x14ac:dyDescent="0.3">
      <c r="A180">
        <v>179</v>
      </c>
      <c r="B180">
        <f>VLOOKUP(A180,Sheet1!A180:J391,6,FALSE)</f>
        <v>34957</v>
      </c>
    </row>
    <row r="181" spans="1:2" x14ac:dyDescent="0.3">
      <c r="A181">
        <v>180</v>
      </c>
      <c r="B181">
        <f>VLOOKUP(A181,Sheet1!A181:J392,6,FALSE)</f>
        <v>42559</v>
      </c>
    </row>
    <row r="182" spans="1:2" x14ac:dyDescent="0.3">
      <c r="A182">
        <v>181</v>
      </c>
      <c r="B182">
        <f>VLOOKUP(A182,Sheet1!A182:J393,6,FALSE)</f>
        <v>56023</v>
      </c>
    </row>
    <row r="183" spans="1:2" x14ac:dyDescent="0.3">
      <c r="A183">
        <v>182</v>
      </c>
      <c r="B183">
        <f>VLOOKUP(A183,Sheet1!A183:J394,6,FALSE)</f>
        <v>44123</v>
      </c>
    </row>
    <row r="184" spans="1:2" x14ac:dyDescent="0.3">
      <c r="A184">
        <v>183</v>
      </c>
      <c r="B184">
        <f>VLOOKUP(A184,Sheet1!A184:J395,6,FALSE)</f>
        <v>31425</v>
      </c>
    </row>
    <row r="185" spans="1:2" x14ac:dyDescent="0.3">
      <c r="A185">
        <v>184</v>
      </c>
      <c r="B185">
        <f>VLOOKUP(A185,Sheet1!A185:J396,6,FALSE)</f>
        <v>77111</v>
      </c>
    </row>
    <row r="186" spans="1:2" x14ac:dyDescent="0.3">
      <c r="A186">
        <v>185</v>
      </c>
      <c r="B186">
        <f>VLOOKUP(A186,Sheet1!A186:J397,6,FALSE)</f>
        <v>49236</v>
      </c>
    </row>
    <row r="187" spans="1:2" x14ac:dyDescent="0.3">
      <c r="A187">
        <v>186</v>
      </c>
      <c r="B187">
        <f>VLOOKUP(A187,Sheet1!A187:J398,6,FALSE)</f>
        <v>73975</v>
      </c>
    </row>
    <row r="188" spans="1:2" x14ac:dyDescent="0.3">
      <c r="A188">
        <v>187</v>
      </c>
      <c r="B188">
        <f>VLOOKUP(A188,Sheet1!A188:J399,6,FALSE)</f>
        <v>56023</v>
      </c>
    </row>
    <row r="189" spans="1:2" x14ac:dyDescent="0.3">
      <c r="A189">
        <v>188</v>
      </c>
      <c r="B189">
        <f>VLOOKUP(A189,Sheet1!A189:J400,6,FALSE)</f>
        <v>41548</v>
      </c>
    </row>
    <row r="190" spans="1:2" x14ac:dyDescent="0.3">
      <c r="A190">
        <v>189</v>
      </c>
      <c r="B190">
        <f>VLOOKUP(A190,Sheet1!A190:J401,6,FALSE)</f>
        <v>78838</v>
      </c>
    </row>
    <row r="191" spans="1:2" x14ac:dyDescent="0.3">
      <c r="A191">
        <v>190</v>
      </c>
      <c r="B191">
        <f>VLOOKUP(A191,Sheet1!A191:J402,6,FALSE)</f>
        <v>37488</v>
      </c>
    </row>
    <row r="192" spans="1:2" x14ac:dyDescent="0.3">
      <c r="A192">
        <v>191</v>
      </c>
      <c r="B192">
        <f>VLOOKUP(A192,Sheet1!A192:J403,6,FALSE)</f>
        <v>37793</v>
      </c>
    </row>
    <row r="193" spans="1:2" x14ac:dyDescent="0.3">
      <c r="A193">
        <v>192</v>
      </c>
      <c r="B193">
        <f>VLOOKUP(A193,Sheet1!A193:J404,6,FALSE)</f>
        <v>57691</v>
      </c>
    </row>
    <row r="194" spans="1:2" x14ac:dyDescent="0.3">
      <c r="A194">
        <v>193</v>
      </c>
      <c r="B194">
        <f>VLOOKUP(A194,Sheet1!A194:J405,6,FALSE)</f>
        <v>44070</v>
      </c>
    </row>
    <row r="195" spans="1:2" x14ac:dyDescent="0.3">
      <c r="A195">
        <v>194</v>
      </c>
      <c r="B195">
        <f>VLOOKUP(A195,Sheet1!A195:J406,6,FALSE)</f>
        <v>70986</v>
      </c>
    </row>
    <row r="196" spans="1:2" x14ac:dyDescent="0.3">
      <c r="A196">
        <v>195</v>
      </c>
      <c r="B196">
        <f>VLOOKUP(A196,Sheet1!A196:J407,6,FALSE)</f>
        <v>36513</v>
      </c>
    </row>
    <row r="197" spans="1:2" x14ac:dyDescent="0.3">
      <c r="A197">
        <v>196</v>
      </c>
      <c r="B197">
        <f>VLOOKUP(A197,Sheet1!A197:J408,6,FALSE)</f>
        <v>35073</v>
      </c>
    </row>
    <row r="198" spans="1:2" x14ac:dyDescent="0.3">
      <c r="A198">
        <v>197</v>
      </c>
      <c r="B198">
        <f>VLOOKUP(A198,Sheet1!A198:J409,6,FALSE)</f>
        <v>62437</v>
      </c>
    </row>
    <row r="199" spans="1:2" x14ac:dyDescent="0.3">
      <c r="A199">
        <v>198</v>
      </c>
      <c r="B199">
        <f>VLOOKUP(A199,Sheet1!A199:J410,6,FALSE)</f>
        <v>33873</v>
      </c>
    </row>
    <row r="200" spans="1:2" x14ac:dyDescent="0.3">
      <c r="A200">
        <v>199</v>
      </c>
      <c r="B200">
        <f>VLOOKUP(A200,Sheet1!A200:J411,6,FALSE)</f>
        <v>72959</v>
      </c>
    </row>
    <row r="201" spans="1:2" x14ac:dyDescent="0.3">
      <c r="A201">
        <v>200</v>
      </c>
      <c r="B201">
        <f>VLOOKUP(A201,Sheet1!A201:J412,6,FALSE)</f>
        <v>66546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0A4A-AD57-4B24-B754-BE6E42835DD5}">
  <dimension ref="A3:F13"/>
  <sheetViews>
    <sheetView workbookViewId="0">
      <selection activeCell="F25" sqref="F25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6" width="12" bestFit="1" customWidth="1"/>
  </cols>
  <sheetData>
    <row r="3" spans="1:6" x14ac:dyDescent="0.3">
      <c r="A3" s="6" t="s">
        <v>254</v>
      </c>
      <c r="B3" s="6" t="s">
        <v>255</v>
      </c>
    </row>
    <row r="4" spans="1:6" x14ac:dyDescent="0.3">
      <c r="A4" s="6" t="s">
        <v>251</v>
      </c>
      <c r="B4" t="s">
        <v>23</v>
      </c>
      <c r="C4" t="s">
        <v>13</v>
      </c>
      <c r="D4" t="s">
        <v>21</v>
      </c>
      <c r="E4" t="s">
        <v>18</v>
      </c>
      <c r="F4" t="s">
        <v>252</v>
      </c>
    </row>
    <row r="5" spans="1:6" x14ac:dyDescent="0.3">
      <c r="A5" s="7" t="s">
        <v>20</v>
      </c>
      <c r="B5" s="8">
        <v>21695.25</v>
      </c>
      <c r="C5" s="8">
        <v>25643.8</v>
      </c>
      <c r="D5" s="8">
        <v>25144.545454545456</v>
      </c>
      <c r="E5" s="8">
        <v>25450.9</v>
      </c>
      <c r="F5" s="8">
        <v>24369.302325581397</v>
      </c>
    </row>
    <row r="6" spans="1:6" x14ac:dyDescent="0.3">
      <c r="A6" s="7" t="s">
        <v>17</v>
      </c>
      <c r="B6" s="8">
        <v>28007.4</v>
      </c>
      <c r="C6" s="8">
        <v>23668</v>
      </c>
      <c r="D6" s="8">
        <v>21239.916666666668</v>
      </c>
      <c r="E6" s="8">
        <v>20289</v>
      </c>
      <c r="F6" s="8">
        <v>23147.272727272728</v>
      </c>
    </row>
    <row r="7" spans="1:6" x14ac:dyDescent="0.3">
      <c r="A7" s="7" t="s">
        <v>12</v>
      </c>
      <c r="B7" s="8">
        <v>26365.25</v>
      </c>
      <c r="C7" s="8">
        <v>27001.666666666668</v>
      </c>
      <c r="D7" s="8">
        <v>28201.222222222223</v>
      </c>
      <c r="E7" s="8">
        <v>28969.9</v>
      </c>
      <c r="F7" s="8">
        <v>27532.860465116279</v>
      </c>
    </row>
    <row r="8" spans="1:6" x14ac:dyDescent="0.3">
      <c r="A8" s="7" t="s">
        <v>29</v>
      </c>
      <c r="B8" s="8">
        <v>21329.222222222223</v>
      </c>
      <c r="C8" s="8">
        <v>23127.727272727272</v>
      </c>
      <c r="D8" s="8">
        <v>28375.083333333332</v>
      </c>
      <c r="E8" s="8">
        <v>21917.833333333332</v>
      </c>
      <c r="F8" s="8">
        <v>24167.78947368421</v>
      </c>
    </row>
    <row r="9" spans="1:6" x14ac:dyDescent="0.3">
      <c r="A9" s="7" t="s">
        <v>7</v>
      </c>
      <c r="B9" s="8">
        <v>27965.25</v>
      </c>
      <c r="C9" s="8">
        <v>21239.375</v>
      </c>
      <c r="D9" s="8">
        <v>26815</v>
      </c>
      <c r="E9" s="8">
        <v>19889.7</v>
      </c>
      <c r="F9" s="8">
        <v>23544.5</v>
      </c>
    </row>
    <row r="10" spans="1:6" x14ac:dyDescent="0.3">
      <c r="A10" s="7" t="s">
        <v>252</v>
      </c>
      <c r="B10" s="8">
        <v>24950.686274509804</v>
      </c>
      <c r="C10" s="8">
        <v>24329.346153846152</v>
      </c>
      <c r="D10" s="8">
        <v>25733.42</v>
      </c>
      <c r="E10" s="8">
        <v>23357.255319148935</v>
      </c>
      <c r="F10" s="8">
        <v>24610.365000000002</v>
      </c>
    </row>
    <row r="13" spans="1:6" x14ac:dyDescent="0.3">
      <c r="F1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6015-103C-4FE5-BD0C-87D68DA98BD7}">
  <dimension ref="A3:B9"/>
  <sheetViews>
    <sheetView workbookViewId="0">
      <selection activeCell="G28" sqref="G28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3" spans="1:2" x14ac:dyDescent="0.3">
      <c r="A3" s="6" t="s">
        <v>251</v>
      </c>
      <c r="B3" t="s">
        <v>253</v>
      </c>
    </row>
    <row r="4" spans="1:2" x14ac:dyDescent="0.3">
      <c r="A4" s="7" t="s">
        <v>20</v>
      </c>
      <c r="B4" s="8">
        <v>1047880</v>
      </c>
    </row>
    <row r="5" spans="1:2" x14ac:dyDescent="0.3">
      <c r="A5" s="7" t="s">
        <v>17</v>
      </c>
      <c r="B5" s="8">
        <v>1018480</v>
      </c>
    </row>
    <row r="6" spans="1:2" x14ac:dyDescent="0.3">
      <c r="A6" s="7" t="s">
        <v>12</v>
      </c>
      <c r="B6" s="8">
        <v>1183913</v>
      </c>
    </row>
    <row r="7" spans="1:2" x14ac:dyDescent="0.3">
      <c r="A7" s="7" t="s">
        <v>29</v>
      </c>
      <c r="B7" s="8">
        <v>918376</v>
      </c>
    </row>
    <row r="8" spans="1:2" x14ac:dyDescent="0.3">
      <c r="A8" s="7" t="s">
        <v>7</v>
      </c>
      <c r="B8" s="8">
        <v>753424</v>
      </c>
    </row>
    <row r="9" spans="1:2" x14ac:dyDescent="0.3">
      <c r="A9" s="7" t="s">
        <v>252</v>
      </c>
      <c r="B9" s="8">
        <v>4922073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Rajput</cp:lastModifiedBy>
  <dcterms:created xsi:type="dcterms:W3CDTF">2024-07-17T03:10:17Z</dcterms:created>
  <dcterms:modified xsi:type="dcterms:W3CDTF">2024-07-19T04:59:11Z</dcterms:modified>
</cp:coreProperties>
</file>