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_Workstation\Desktop\ACADS\SAPM\"/>
    </mc:Choice>
  </mc:AlternateContent>
  <xr:revisionPtr revIDLastSave="0" documentId="13_ncr:1_{5555B960-9525-4453-8924-B71847F1D9DA}" xr6:coauthVersionLast="47" xr6:coauthVersionMax="47" xr10:uidLastSave="{00000000-0000-0000-0000-000000000000}"/>
  <bookViews>
    <workbookView xWindow="-108" yWindow="-108" windowWidth="23256" windowHeight="12576" tabRatio="751" xr2:uid="{FF6F2804-4D29-4A97-A8E1-4E87047FF94F}"/>
  </bookViews>
  <sheets>
    <sheet name="Domestic Portfolio" sheetId="21" r:id="rId1"/>
    <sheet name="International Portfolio" sheetId="22" r:id="rId2"/>
    <sheet name="CAPM Model" sheetId="30" r:id="rId3"/>
    <sheet name="Markowitz Input List" sheetId="19" r:id="rId4"/>
    <sheet name="NIFTY 50" sheetId="31" r:id="rId5"/>
    <sheet name="Bond prices" sheetId="18" r:id="rId6"/>
    <sheet name="Gail" sheetId="1" r:id="rId7"/>
    <sheet name="Coal India" sheetId="7" r:id="rId8"/>
    <sheet name="Kotak" sheetId="5" r:id="rId9"/>
    <sheet name="Happiest Minds" sheetId="4" r:id="rId10"/>
    <sheet name="Zydus" sheetId="6" r:id="rId11"/>
    <sheet name="Britannia" sheetId="3" r:id="rId12"/>
    <sheet name="Airtel" sheetId="2" r:id="rId13"/>
    <sheet name="Gold" sheetId="16" r:id="rId14"/>
    <sheet name="S&amp;P 500" sheetId="11" r:id="rId15"/>
  </sheets>
  <definedNames>
    <definedName name="solver_adj" localSheetId="0" hidden="1">'Domestic Portfolio'!$B$4:$B$10</definedName>
    <definedName name="solver_adj" localSheetId="1" hidden="1">'International Portfolio'!$B$4:$B$12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'Domestic Portfolio'!$B$17</definedName>
    <definedName name="solver_lhs1" localSheetId="1" hidden="1">'International Portfolio'!$B$19</definedName>
    <definedName name="solver_lhs2" localSheetId="0" hidden="1">'Domestic Portfolio'!$B$17</definedName>
    <definedName name="solver_lhs2" localSheetId="1" hidden="1">'International Portfolio'!$B$19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'Domestic Portfolio'!$B$15</definedName>
    <definedName name="solver_opt" localSheetId="1" hidden="1">'International Portfolio'!$B$17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1</definedName>
    <definedName name="solver_rhs1" localSheetId="1" hidden="1">1</definedName>
    <definedName name="solver_rhs2" localSheetId="0" hidden="1">1</definedName>
    <definedName name="solver_rhs2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0.195186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22" l="1"/>
  <c r="C56" i="22"/>
  <c r="C51" i="21"/>
  <c r="C52" i="21" s="1"/>
  <c r="G2" i="31"/>
  <c r="E2" i="31"/>
  <c r="F2" i="31"/>
  <c r="D2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31" i="31"/>
  <c r="C32" i="31"/>
  <c r="C33" i="31"/>
  <c r="C34" i="31"/>
  <c r="C35" i="31"/>
  <c r="C36" i="31"/>
  <c r="C37" i="31"/>
  <c r="C38" i="31"/>
  <c r="C39" i="31"/>
  <c r="C40" i="31"/>
  <c r="C41" i="31"/>
  <c r="C42" i="31"/>
  <c r="C43" i="31"/>
  <c r="C44" i="31"/>
  <c r="C45" i="3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70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92" i="31"/>
  <c r="C93" i="31"/>
  <c r="C94" i="31"/>
  <c r="C95" i="31"/>
  <c r="C96" i="31"/>
  <c r="C97" i="31"/>
  <c r="C98" i="31"/>
  <c r="C99" i="31"/>
  <c r="C100" i="31"/>
  <c r="C101" i="31"/>
  <c r="C102" i="31"/>
  <c r="C103" i="31"/>
  <c r="C104" i="31"/>
  <c r="C105" i="31"/>
  <c r="C106" i="31"/>
  <c r="C107" i="31"/>
  <c r="C108" i="31"/>
  <c r="C109" i="31"/>
  <c r="C110" i="31"/>
  <c r="C111" i="31"/>
  <c r="C112" i="31"/>
  <c r="C113" i="31"/>
  <c r="C114" i="31"/>
  <c r="C115" i="31"/>
  <c r="C116" i="31"/>
  <c r="C117" i="31"/>
  <c r="C118" i="31"/>
  <c r="C119" i="31"/>
  <c r="C120" i="31"/>
  <c r="C121" i="31"/>
  <c r="C122" i="31"/>
  <c r="C123" i="31"/>
  <c r="C124" i="31"/>
  <c r="C125" i="31"/>
  <c r="C126" i="31"/>
  <c r="C127" i="31"/>
  <c r="C12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C197" i="31"/>
  <c r="C198" i="31"/>
  <c r="C199" i="31"/>
  <c r="C200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213" i="31"/>
  <c r="C214" i="31"/>
  <c r="C215" i="31"/>
  <c r="C216" i="31"/>
  <c r="C217" i="31"/>
  <c r="C218" i="31"/>
  <c r="C219" i="31"/>
  <c r="C220" i="31"/>
  <c r="C221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3" i="31"/>
  <c r="D10" i="30"/>
  <c r="B10" i="30"/>
  <c r="B19" i="22"/>
  <c r="B15" i="22" a="1"/>
  <c r="B15" i="22" s="1"/>
  <c r="B16" i="22" s="1"/>
  <c r="B14" i="22" a="1"/>
  <c r="B14" i="22" s="1"/>
  <c r="B13" i="21" a="1"/>
  <c r="B13" i="21" s="1"/>
  <c r="B12" i="21" a="1"/>
  <c r="B12" i="21" s="1"/>
  <c r="B17" i="22" l="1"/>
  <c r="C4" i="30"/>
  <c r="C5" i="30"/>
  <c r="C6" i="30"/>
  <c r="C7" i="30"/>
  <c r="C8" i="30"/>
  <c r="C9" i="30"/>
  <c r="C3" i="30"/>
  <c r="C10" i="30" s="1"/>
  <c r="B17" i="21"/>
  <c r="B14" i="21"/>
  <c r="B15" i="21" s="1"/>
  <c r="B9" i="19"/>
  <c r="G2" i="19"/>
  <c r="F2" i="19"/>
  <c r="C2" i="19"/>
  <c r="B1" i="19" a="1"/>
  <c r="B1" i="19" s="1"/>
  <c r="J9" i="19"/>
  <c r="I10" i="19"/>
  <c r="I9" i="19"/>
  <c r="B10" i="19"/>
  <c r="I2" i="19"/>
  <c r="I7" i="19"/>
  <c r="J10" i="19"/>
  <c r="C3" i="19"/>
  <c r="I6" i="19"/>
  <c r="F9" i="19"/>
  <c r="B3" i="19"/>
  <c r="I5" i="19"/>
  <c r="E9" i="19"/>
  <c r="J7" i="19"/>
  <c r="J6" i="19"/>
  <c r="J5" i="19"/>
  <c r="C7" i="19"/>
  <c r="D3" i="19"/>
  <c r="I4" i="19"/>
  <c r="J4" i="19"/>
  <c r="D9" i="19"/>
  <c r="G9" i="19"/>
  <c r="J2" i="19"/>
  <c r="I3" i="19"/>
  <c r="C9" i="19"/>
  <c r="J3" i="19"/>
  <c r="G10" i="19"/>
  <c r="D10" i="19"/>
  <c r="B4" i="19"/>
  <c r="C6" i="19"/>
  <c r="G7" i="19"/>
  <c r="G6" i="19"/>
  <c r="B7" i="19"/>
  <c r="E5" i="19"/>
  <c r="B6" i="19"/>
  <c r="C5" i="19"/>
  <c r="G4" i="19"/>
  <c r="E10" i="19"/>
  <c r="G3" i="19"/>
  <c r="C10" i="19"/>
  <c r="C4" i="19"/>
  <c r="F10" i="19"/>
  <c r="D5" i="19"/>
  <c r="D4" i="19"/>
  <c r="F7" i="19"/>
  <c r="F6" i="19"/>
  <c r="E7" i="19"/>
  <c r="F5" i="19"/>
  <c r="E6" i="19"/>
  <c r="D7" i="19"/>
  <c r="F4" i="19"/>
  <c r="G5" i="19"/>
  <c r="F3" i="19"/>
  <c r="D6" i="19"/>
  <c r="E4" i="19"/>
  <c r="E3" i="19"/>
  <c r="H2" i="18"/>
  <c r="F2" i="16"/>
  <c r="E2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3" i="16"/>
  <c r="F2" i="6"/>
  <c r="H2" i="3"/>
  <c r="G3" i="11"/>
  <c r="F3" i="11"/>
  <c r="I2" i="5"/>
  <c r="C3" i="11"/>
  <c r="H2" i="5"/>
  <c r="G2" i="5"/>
  <c r="F2" i="5"/>
  <c r="D3" i="11"/>
  <c r="E3" i="11" s="1"/>
  <c r="F2" i="3"/>
  <c r="G2" i="3"/>
  <c r="E2" i="3"/>
  <c r="C2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E2" i="6"/>
  <c r="H2" i="4"/>
  <c r="H2" i="6"/>
  <c r="G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" i="5"/>
  <c r="I2" i="7"/>
  <c r="H2" i="7"/>
  <c r="G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" i="3"/>
  <c r="F2" i="4"/>
  <c r="E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3" i="4"/>
  <c r="D2" i="4"/>
  <c r="G2" i="7"/>
  <c r="F2" i="7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D2" i="1"/>
  <c r="E2" i="7"/>
  <c r="D3" i="2"/>
  <c r="D4" i="2"/>
  <c r="D5" i="2"/>
  <c r="D6" i="2"/>
  <c r="D7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" i="2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250" i="6"/>
  <c r="B5" i="19" l="1"/>
  <c r="E2" i="1"/>
  <c r="F2" i="1" s="1"/>
  <c r="E2" i="19"/>
  <c r="D2" i="19"/>
  <c r="G2" i="1"/>
  <c r="H2" i="1" s="1"/>
  <c r="G2" i="16"/>
  <c r="H2" i="16" s="1"/>
  <c r="J8" i="19" l="1"/>
  <c r="F8" i="19"/>
  <c r="I8" i="19"/>
  <c r="D8" i="2"/>
  <c r="C8" i="19" l="1"/>
  <c r="G8" i="19"/>
  <c r="H3" i="19"/>
  <c r="H9" i="19"/>
  <c r="H6" i="19"/>
  <c r="E8" i="19"/>
  <c r="H4" i="19"/>
  <c r="G2" i="2"/>
  <c r="H2" i="2" s="1"/>
  <c r="H10" i="19"/>
  <c r="H7" i="19"/>
  <c r="D8" i="19"/>
  <c r="E2" i="2"/>
  <c r="F2" i="2" s="1"/>
  <c r="H2" i="19"/>
  <c r="H5" i="19"/>
  <c r="B8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<sst xmlns="http://schemas.openxmlformats.org/spreadsheetml/2006/main" count="1020" uniqueCount="80">
  <si>
    <t>Short Sell (Domestic)</t>
  </si>
  <si>
    <t>Efficient frontier</t>
  </si>
  <si>
    <t>Risk</t>
  </si>
  <si>
    <t>Return</t>
  </si>
  <si>
    <t>Securities</t>
  </si>
  <si>
    <t>Weights</t>
  </si>
  <si>
    <t>Annualized return</t>
  </si>
  <si>
    <t>Covariance-Variance Matrix</t>
  </si>
  <si>
    <t>GAIL</t>
  </si>
  <si>
    <t>Coal India</t>
  </si>
  <si>
    <t>Kotak</t>
  </si>
  <si>
    <t>Happiest Minds</t>
  </si>
  <si>
    <t>Zydus</t>
  </si>
  <si>
    <t>Britannia</t>
  </si>
  <si>
    <t>Airtel</t>
  </si>
  <si>
    <t xml:space="preserve">Portf Exp return </t>
  </si>
  <si>
    <t>Portf Var</t>
  </si>
  <si>
    <t>Portf Risk</t>
  </si>
  <si>
    <t>Sharpe Ratio</t>
  </si>
  <si>
    <t>Constraint:</t>
  </si>
  <si>
    <t>Sum of Weights</t>
  </si>
  <si>
    <t>Minimum Variance (Domestic)</t>
  </si>
  <si>
    <t>Tangency Portfolio (Domestic)</t>
  </si>
  <si>
    <t>Tangency Portfolio</t>
  </si>
  <si>
    <t>NIFTY 50</t>
  </si>
  <si>
    <t>Expected ret</t>
  </si>
  <si>
    <t>Short Sell (International)</t>
  </si>
  <si>
    <t xml:space="preserve">Risk </t>
  </si>
  <si>
    <t>S&amp;P 500</t>
  </si>
  <si>
    <t>Gold</t>
  </si>
  <si>
    <t>Minimum Variance (International)</t>
  </si>
  <si>
    <t>Tangency Portfolio (International)</t>
  </si>
  <si>
    <t>CAPM Model</t>
  </si>
  <si>
    <t>Market Capitalization</t>
  </si>
  <si>
    <t>Weights - CAPM</t>
  </si>
  <si>
    <t>Weights - Tangent</t>
  </si>
  <si>
    <t>Total</t>
  </si>
  <si>
    <t>Covariance</t>
  </si>
  <si>
    <t>Annualized Return</t>
  </si>
  <si>
    <t>Annualized Variance</t>
  </si>
  <si>
    <t>Annualized Covariance-Variance matrix</t>
  </si>
  <si>
    <t>Date</t>
  </si>
  <si>
    <t xml:space="preserve">Close </t>
  </si>
  <si>
    <t>Returns</t>
  </si>
  <si>
    <t>Average Return</t>
  </si>
  <si>
    <t>Variance</t>
  </si>
  <si>
    <t>Price</t>
  </si>
  <si>
    <t>Open</t>
  </si>
  <si>
    <t>High</t>
  </si>
  <si>
    <t>Low</t>
  </si>
  <si>
    <t>Change %</t>
  </si>
  <si>
    <t>Risk free rate</t>
  </si>
  <si>
    <t xml:space="preserve">Date </t>
  </si>
  <si>
    <t xml:space="preserve">PREV. CLOSE </t>
  </si>
  <si>
    <t xml:space="preserve">close </t>
  </si>
  <si>
    <t>Anual Return</t>
  </si>
  <si>
    <t>Anualised Variance</t>
  </si>
  <si>
    <t xml:space="preserve">Symbol  </t>
  </si>
  <si>
    <t xml:space="preserve">Date  </t>
  </si>
  <si>
    <t xml:space="preserve">Prev Close  </t>
  </si>
  <si>
    <t xml:space="preserve">Close Price  </t>
  </si>
  <si>
    <t>Average Daily return</t>
  </si>
  <si>
    <t>COALINDIA</t>
  </si>
  <si>
    <t>Average</t>
  </si>
  <si>
    <t>Annualised Return</t>
  </si>
  <si>
    <t xml:space="preserve"> Variance</t>
  </si>
  <si>
    <t>Annualised Variance</t>
  </si>
  <si>
    <t>KOTAKBANK</t>
  </si>
  <si>
    <t>Annual return</t>
  </si>
  <si>
    <t>Annualized variance</t>
  </si>
  <si>
    <t>Average return</t>
  </si>
  <si>
    <t>PREV. CLOSE</t>
  </si>
  <si>
    <t>Close</t>
  </si>
  <si>
    <t>close</t>
  </si>
  <si>
    <t xml:space="preserve">Symbol
</t>
  </si>
  <si>
    <t xml:space="preserve">Date
</t>
  </si>
  <si>
    <t xml:space="preserve">Spot
</t>
  </si>
  <si>
    <t>GOLD1G</t>
  </si>
  <si>
    <t>Close*</t>
  </si>
  <si>
    <t>Daily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</si>
</sst>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"/>
    <numFmt numFmtId="165" formatCode="0.0000000000000"/>
    <numFmt numFmtId="166" formatCode="0.0000000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Helvetica Neue"/>
      <charset val="1"/>
    </font>
    <font>
      <sz val="10"/>
      <color theme="1"/>
      <name val="Arial"/>
      <family val="2"/>
    </font>
    <font>
      <sz val="8"/>
      <color theme="1"/>
      <name val="Helvetica Neue"/>
      <charset val="1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3050A"/>
      <name val="Calibri"/>
      <family val="2"/>
      <scheme val="minor"/>
    </font>
    <font>
      <b/>
      <sz val="10"/>
      <color rgb="FF232A31"/>
      <name val="Yahoo Sans Finance"/>
      <charset val="1"/>
    </font>
    <font>
      <sz val="8"/>
      <color rgb="FF000000"/>
      <name val="Arial"/>
      <family val="2"/>
    </font>
    <font>
      <sz val="11"/>
      <color rgb="FF232A31"/>
      <name val="Calibri"/>
      <family val="2"/>
      <scheme val="minor"/>
    </font>
    <font>
      <sz val="9"/>
      <color theme="1"/>
      <name val="Helvetica Neue"/>
      <charset val="1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D727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15" fontId="4" fillId="2" borderId="5" xfId="0" applyNumberFormat="1" applyFont="1" applyFill="1" applyBorder="1" applyAlignment="1">
      <alignment readingOrder="1"/>
    </xf>
    <xf numFmtId="0" fontId="6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15" fontId="4" fillId="2" borderId="9" xfId="0" applyNumberFormat="1" applyFont="1" applyFill="1" applyBorder="1" applyAlignment="1">
      <alignment readingOrder="1"/>
    </xf>
    <xf numFmtId="0" fontId="6" fillId="0" borderId="10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7" fillId="0" borderId="11" xfId="0" applyFont="1" applyBorder="1" applyAlignment="1">
      <alignment readingOrder="1"/>
    </xf>
    <xf numFmtId="15" fontId="7" fillId="0" borderId="11" xfId="0" applyNumberFormat="1" applyFont="1" applyBorder="1" applyAlignment="1">
      <alignment readingOrder="1"/>
    </xf>
    <xf numFmtId="0" fontId="7" fillId="0" borderId="7" xfId="0" applyFont="1" applyBorder="1" applyAlignment="1">
      <alignment readingOrder="1"/>
    </xf>
    <xf numFmtId="4" fontId="7" fillId="0" borderId="7" xfId="0" applyNumberFormat="1" applyFont="1" applyBorder="1" applyAlignment="1">
      <alignment readingOrder="1"/>
    </xf>
    <xf numFmtId="15" fontId="0" fillId="0" borderId="0" xfId="0" applyNumberFormat="1"/>
    <xf numFmtId="4" fontId="0" fillId="0" borderId="0" xfId="0" applyNumberFormat="1"/>
    <xf numFmtId="0" fontId="8" fillId="0" borderId="0" xfId="0" applyFont="1"/>
    <xf numFmtId="15" fontId="8" fillId="0" borderId="0" xfId="0" applyNumberFormat="1" applyFont="1"/>
    <xf numFmtId="4" fontId="8" fillId="0" borderId="0" xfId="0" applyNumberFormat="1" applyFont="1"/>
    <xf numFmtId="0" fontId="0" fillId="3" borderId="0" xfId="0" applyFill="1"/>
    <xf numFmtId="0" fontId="10" fillId="0" borderId="7" xfId="0" applyFont="1" applyBorder="1" applyAlignment="1">
      <alignment readingOrder="1"/>
    </xf>
    <xf numFmtId="0" fontId="9" fillId="0" borderId="7" xfId="0" applyFont="1" applyBorder="1" applyAlignment="1">
      <alignment readingOrder="1"/>
    </xf>
    <xf numFmtId="0" fontId="11" fillId="0" borderId="7" xfId="0" applyFont="1" applyBorder="1" applyAlignment="1">
      <alignment readingOrder="1"/>
    </xf>
    <xf numFmtId="0" fontId="11" fillId="0" borderId="0" xfId="0" applyFont="1" applyAlignment="1">
      <alignment readingOrder="1"/>
    </xf>
    <xf numFmtId="4" fontId="5" fillId="0" borderId="0" xfId="0" applyNumberFormat="1" applyFont="1" applyAlignment="1">
      <alignment readingOrder="1"/>
    </xf>
    <xf numFmtId="0" fontId="10" fillId="0" borderId="0" xfId="0" applyFont="1" applyAlignment="1">
      <alignment readingOrder="1"/>
    </xf>
    <xf numFmtId="0" fontId="5" fillId="0" borderId="0" xfId="0" applyFont="1" applyAlignment="1">
      <alignment readingOrder="1"/>
    </xf>
    <xf numFmtId="10" fontId="8" fillId="0" borderId="0" xfId="0" applyNumberFormat="1" applyFont="1"/>
    <xf numFmtId="0" fontId="15" fillId="0" borderId="0" xfId="0" applyFont="1"/>
    <xf numFmtId="0" fontId="2" fillId="0" borderId="0" xfId="0" applyFont="1"/>
    <xf numFmtId="0" fontId="0" fillId="0" borderId="1" xfId="0" applyBorder="1"/>
    <xf numFmtId="0" fontId="0" fillId="5" borderId="1" xfId="0" applyFill="1" applyBorder="1"/>
    <xf numFmtId="164" fontId="0" fillId="5" borderId="1" xfId="0" applyNumberFormat="1" applyFill="1" applyBorder="1"/>
    <xf numFmtId="165" fontId="0" fillId="0" borderId="0" xfId="0" applyNumberFormat="1"/>
    <xf numFmtId="164" fontId="0" fillId="0" borderId="1" xfId="0" applyNumberFormat="1" applyBorder="1"/>
    <xf numFmtId="0" fontId="0" fillId="3" borderId="12" xfId="0" applyFill="1" applyBorder="1"/>
    <xf numFmtId="0" fontId="3" fillId="0" borderId="1" xfId="0" applyFont="1" applyBorder="1"/>
    <xf numFmtId="0" fontId="3" fillId="0" borderId="0" xfId="0" applyFont="1"/>
    <xf numFmtId="0" fontId="18" fillId="0" borderId="0" xfId="0" applyFont="1"/>
    <xf numFmtId="0" fontId="0" fillId="7" borderId="0" xfId="0" applyFill="1"/>
    <xf numFmtId="0" fontId="1" fillId="0" borderId="0" xfId="0" applyFont="1"/>
    <xf numFmtId="0" fontId="0" fillId="8" borderId="1" xfId="0" applyFill="1" applyBorder="1"/>
    <xf numFmtId="0" fontId="0" fillId="9" borderId="1" xfId="0" applyFill="1" applyBorder="1"/>
    <xf numFmtId="0" fontId="3" fillId="8" borderId="1" xfId="0" applyFont="1" applyFill="1" applyBorder="1"/>
    <xf numFmtId="0" fontId="3" fillId="8" borderId="13" xfId="0" applyFont="1" applyFill="1" applyBorder="1"/>
    <xf numFmtId="0" fontId="0" fillId="8" borderId="0" xfId="0" applyFill="1"/>
    <xf numFmtId="0" fontId="3" fillId="9" borderId="1" xfId="0" applyFont="1" applyFill="1" applyBorder="1"/>
    <xf numFmtId="0" fontId="0" fillId="9" borderId="16" xfId="0" applyFill="1" applyBorder="1"/>
    <xf numFmtId="0" fontId="0" fillId="9" borderId="17" xfId="0" applyFill="1" applyBorder="1"/>
    <xf numFmtId="2" fontId="0" fillId="0" borderId="0" xfId="0" applyNumberFormat="1"/>
    <xf numFmtId="2" fontId="19" fillId="0" borderId="0" xfId="0" applyNumberFormat="1" applyFont="1"/>
    <xf numFmtId="0" fontId="0" fillId="6" borderId="1" xfId="0" applyFill="1" applyBorder="1"/>
    <xf numFmtId="0" fontId="18" fillId="0" borderId="1" xfId="0" applyFont="1" applyBorder="1"/>
    <xf numFmtId="0" fontId="0" fillId="3" borderId="1" xfId="0" applyFill="1" applyBorder="1"/>
    <xf numFmtId="0" fontId="0" fillId="10" borderId="1" xfId="0" applyFill="1" applyBorder="1"/>
    <xf numFmtId="0" fontId="0" fillId="8" borderId="12" xfId="0" applyFill="1" applyBorder="1"/>
    <xf numFmtId="0" fontId="13" fillId="7" borderId="0" xfId="0" applyFont="1" applyFill="1" applyAlignment="1">
      <alignment horizontal="center" vertical="top" wrapText="1"/>
    </xf>
    <xf numFmtId="0" fontId="17" fillId="7" borderId="1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3" fillId="7" borderId="0" xfId="0" applyFont="1" applyFill="1"/>
    <xf numFmtId="0" fontId="8" fillId="7" borderId="0" xfId="0" applyFont="1" applyFill="1"/>
    <xf numFmtId="164" fontId="0" fillId="9" borderId="1" xfId="0" applyNumberFormat="1" applyFill="1" applyBorder="1"/>
    <xf numFmtId="164" fontId="5" fillId="9" borderId="1" xfId="0" applyNumberFormat="1" applyFont="1" applyFill="1" applyBorder="1" applyAlignment="1">
      <alignment readingOrder="1"/>
    </xf>
    <xf numFmtId="0" fontId="20" fillId="7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16" fillId="8" borderId="1" xfId="0" applyFont="1" applyFill="1" applyBorder="1" applyAlignment="1">
      <alignment horizontal="center" vertical="center"/>
    </xf>
    <xf numFmtId="15" fontId="22" fillId="4" borderId="0" xfId="0" applyNumberFormat="1" applyFont="1" applyFill="1"/>
    <xf numFmtId="4" fontId="22" fillId="4" borderId="0" xfId="0" applyNumberFormat="1" applyFont="1" applyFill="1"/>
    <xf numFmtId="15" fontId="1" fillId="0" borderId="0" xfId="0" applyNumberFormat="1" applyFont="1"/>
    <xf numFmtId="4" fontId="1" fillId="0" borderId="0" xfId="0" applyNumberFormat="1" applyFont="1"/>
    <xf numFmtId="0" fontId="8" fillId="3" borderId="0" xfId="0" applyFont="1" applyFill="1"/>
    <xf numFmtId="0" fontId="6" fillId="3" borderId="1" xfId="0" applyFont="1" applyFill="1" applyBorder="1" applyAlignment="1">
      <alignment readingOrder="1"/>
    </xf>
    <xf numFmtId="0" fontId="6" fillId="3" borderId="2" xfId="0" applyFont="1" applyFill="1" applyBorder="1" applyAlignment="1">
      <alignment readingOrder="1"/>
    </xf>
    <xf numFmtId="0" fontId="23" fillId="3" borderId="1" xfId="0" applyFont="1" applyFill="1" applyBorder="1" applyAlignment="1">
      <alignment vertical="center" readingOrder="1"/>
    </xf>
    <xf numFmtId="0" fontId="23" fillId="3" borderId="2" xfId="0" applyFont="1" applyFill="1" applyBorder="1" applyAlignment="1">
      <alignment vertical="center" readingOrder="1"/>
    </xf>
    <xf numFmtId="0" fontId="24" fillId="3" borderId="3" xfId="0" applyFont="1" applyFill="1" applyBorder="1" applyAlignment="1">
      <alignment vertical="center" readingOrder="1"/>
    </xf>
    <xf numFmtId="0" fontId="0" fillId="8" borderId="18" xfId="0" applyFill="1" applyBorder="1"/>
    <xf numFmtId="0" fontId="13" fillId="8" borderId="7" xfId="0" applyFont="1" applyFill="1" applyBorder="1" applyAlignment="1">
      <alignment horizontal="center" vertical="top" readingOrder="1"/>
    </xf>
    <xf numFmtId="0" fontId="14" fillId="8" borderId="3" xfId="0" applyFont="1" applyFill="1" applyBorder="1" applyAlignment="1">
      <alignment horizontal="center" vertical="top" readingOrder="1"/>
    </xf>
    <xf numFmtId="0" fontId="9" fillId="8" borderId="7" xfId="0" applyFont="1" applyFill="1" applyBorder="1" applyAlignment="1">
      <alignment readingOrder="1"/>
    </xf>
    <xf numFmtId="0" fontId="21" fillId="8" borderId="3" xfId="0" applyFont="1" applyFill="1" applyBorder="1" applyAlignment="1">
      <alignment readingOrder="1"/>
    </xf>
    <xf numFmtId="164" fontId="0" fillId="11" borderId="1" xfId="0" applyNumberFormat="1" applyFill="1" applyBorder="1"/>
    <xf numFmtId="0" fontId="12" fillId="8" borderId="0" xfId="0" applyFont="1" applyFill="1"/>
    <xf numFmtId="0" fontId="0" fillId="11" borderId="0" xfId="0" applyFill="1"/>
    <xf numFmtId="0" fontId="25" fillId="8" borderId="7" xfId="0" applyFont="1" applyFill="1" applyBorder="1" applyAlignment="1">
      <alignment vertical="center" readingOrder="1"/>
    </xf>
    <xf numFmtId="0" fontId="24" fillId="8" borderId="3" xfId="0" applyFont="1" applyFill="1" applyBorder="1" applyAlignment="1">
      <alignment vertical="center" readingOrder="1"/>
    </xf>
    <xf numFmtId="0" fontId="9" fillId="11" borderId="7" xfId="0" applyFont="1" applyFill="1" applyBorder="1" applyAlignment="1">
      <alignment readingOrder="1"/>
    </xf>
    <xf numFmtId="0" fontId="5" fillId="11" borderId="7" xfId="0" applyFont="1" applyFill="1" applyBorder="1" applyAlignment="1">
      <alignment readingOrder="1"/>
    </xf>
    <xf numFmtId="0" fontId="3" fillId="8" borderId="0" xfId="0" applyFont="1" applyFill="1" applyAlignment="1">
      <alignment vertical="top"/>
    </xf>
    <xf numFmtId="0" fontId="3" fillId="3" borderId="0" xfId="0" applyFont="1" applyFill="1"/>
    <xf numFmtId="0" fontId="27" fillId="8" borderId="7" xfId="0" applyFont="1" applyFill="1" applyBorder="1" applyAlignment="1">
      <alignment readingOrder="1"/>
    </xf>
    <xf numFmtId="0" fontId="28" fillId="8" borderId="3" xfId="0" applyFont="1" applyFill="1" applyBorder="1" applyAlignment="1">
      <alignment readingOrder="1"/>
    </xf>
    <xf numFmtId="0" fontId="0" fillId="11" borderId="12" xfId="0" applyFill="1" applyBorder="1"/>
    <xf numFmtId="0" fontId="3" fillId="8" borderId="12" xfId="0" applyFont="1" applyFill="1" applyBorder="1"/>
    <xf numFmtId="166" fontId="0" fillId="11" borderId="19" xfId="0" applyNumberFormat="1" applyFill="1" applyBorder="1"/>
    <xf numFmtId="0" fontId="0" fillId="8" borderId="21" xfId="0" applyFill="1" applyBorder="1"/>
    <xf numFmtId="0" fontId="0" fillId="9" borderId="12" xfId="0" applyFill="1" applyBorder="1"/>
    <xf numFmtId="0" fontId="0" fillId="9" borderId="22" xfId="0" applyFill="1" applyBorder="1"/>
    <xf numFmtId="0" fontId="0" fillId="9" borderId="13" xfId="0" applyFill="1" applyBorder="1"/>
    <xf numFmtId="0" fontId="0" fillId="3" borderId="21" xfId="0" applyFill="1" applyBorder="1"/>
    <xf numFmtId="0" fontId="0" fillId="9" borderId="21" xfId="0" applyFill="1" applyBorder="1"/>
    <xf numFmtId="0" fontId="1" fillId="11" borderId="7" xfId="0" applyFont="1" applyFill="1" applyBorder="1" applyAlignment="1">
      <alignment readingOrder="1"/>
    </xf>
    <xf numFmtId="0" fontId="3" fillId="7" borderId="1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26" fillId="7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Risk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FFFF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'Domestic Portfolio'!$L$3:$L$13</c:f>
              <c:numCache>
                <c:formatCode>General</c:formatCode>
                <c:ptCount val="11"/>
                <c:pt idx="0">
                  <c:v>0.1379306631133945</c:v>
                </c:pt>
                <c:pt idx="1">
                  <c:v>0.13793843008001677</c:v>
                </c:pt>
                <c:pt idx="2">
                  <c:v>0.13893352266673314</c:v>
                </c:pt>
                <c:pt idx="3">
                  <c:v>0.14156294374419454</c:v>
                </c:pt>
                <c:pt idx="4">
                  <c:v>0.14573829992576887</c:v>
                </c:pt>
                <c:pt idx="5">
                  <c:v>0.15212191631093944</c:v>
                </c:pt>
                <c:pt idx="6">
                  <c:v>0.16234778297173683</c:v>
                </c:pt>
                <c:pt idx="7">
                  <c:v>0.17734748443438994</c:v>
                </c:pt>
                <c:pt idx="8">
                  <c:v>0.21325525009535071</c:v>
                </c:pt>
                <c:pt idx="9">
                  <c:v>0.26666447556100054</c:v>
                </c:pt>
                <c:pt idx="10">
                  <c:v>0.3234936258533303</c:v>
                </c:pt>
              </c:numCache>
            </c:numRef>
          </c:xVal>
          <c:yVal>
            <c:numRef>
              <c:f>'Domestic Portfolio'!$M$3:$M$13</c:f>
              <c:numCache>
                <c:formatCode>General</c:formatCode>
                <c:ptCount val="11"/>
                <c:pt idx="0">
                  <c:v>0.19518627415449649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0.63891026171791432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A165-4E70-A9C5-D0FF9EC2C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746088"/>
        <c:axId val="746717320"/>
      </c:scatterChart>
      <c:valAx>
        <c:axId val="74674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17320"/>
        <c:crosses val="autoZero"/>
        <c:crossBetween val="midCat"/>
      </c:valAx>
      <c:valAx>
        <c:axId val="74671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46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Risk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'International Portfolio'!$N$4:$N$14</c:f>
              <c:numCache>
                <c:formatCode>General</c:formatCode>
                <c:ptCount val="11"/>
                <c:pt idx="0">
                  <c:v>8.5322435000000002E-2</c:v>
                </c:pt>
                <c:pt idx="1">
                  <c:v>8.6039894114848525E-2</c:v>
                </c:pt>
                <c:pt idx="2">
                  <c:v>8.9720194000000003E-2</c:v>
                </c:pt>
                <c:pt idx="3">
                  <c:v>9.7606320999999996E-2</c:v>
                </c:pt>
                <c:pt idx="4">
                  <c:v>0.110612848</c:v>
                </c:pt>
                <c:pt idx="5">
                  <c:v>0.129455035</c:v>
                </c:pt>
                <c:pt idx="6">
                  <c:v>0.15216194799999999</c:v>
                </c:pt>
                <c:pt idx="7">
                  <c:v>0.17726213199999999</c:v>
                </c:pt>
                <c:pt idx="8">
                  <c:v>0.21325524800000001</c:v>
                </c:pt>
                <c:pt idx="9">
                  <c:v>0.26666490100000001</c:v>
                </c:pt>
                <c:pt idx="10">
                  <c:v>0.323493629</c:v>
                </c:pt>
              </c:numCache>
            </c:numRef>
          </c:xVal>
          <c:yVal>
            <c:numRef>
              <c:f>'International Portfolio'!$O$4:$O$14</c:f>
              <c:numCache>
                <c:formatCode>General</c:formatCode>
                <c:ptCount val="11"/>
                <c:pt idx="0">
                  <c:v>0.16239297161486532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0.63891026171791432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72-4936-97C1-57502F345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477048"/>
        <c:axId val="1828480024"/>
      </c:scatterChart>
      <c:valAx>
        <c:axId val="182847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480024"/>
        <c:crosses val="autoZero"/>
        <c:crossBetween val="midCat"/>
      </c:valAx>
      <c:valAx>
        <c:axId val="182848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477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14</xdr:col>
      <xdr:colOff>352425</xdr:colOff>
      <xdr:row>28</xdr:row>
      <xdr:rowOff>152400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B5BB7956-6856-98A8-455D-10B275443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0</xdr:rowOff>
    </xdr:from>
    <xdr:to>
      <xdr:col>18</xdr:col>
      <xdr:colOff>447675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070E7-B4E4-A83D-3E56-06F0F948D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EAFC-F2EC-4EE8-9D1C-5AAA908AC3F6}">
  <dimension ref="A1:M54"/>
  <sheetViews>
    <sheetView tabSelected="1" zoomScale="81" workbookViewId="0">
      <selection activeCell="B48" sqref="B48"/>
    </sheetView>
  </sheetViews>
  <sheetFormatPr defaultRowHeight="14.4"/>
  <cols>
    <col min="1" max="1" width="23.88671875" customWidth="1"/>
    <col min="2" max="2" width="16.33203125" customWidth="1"/>
    <col min="3" max="3" width="23" customWidth="1"/>
    <col min="4" max="4" width="18" customWidth="1"/>
    <col min="5" max="5" width="20.6640625" customWidth="1"/>
    <col min="11" max="11" width="12.5546875" customWidth="1"/>
    <col min="12" max="12" width="18.6640625" customWidth="1"/>
    <col min="13" max="13" width="21.109375" customWidth="1"/>
  </cols>
  <sheetData>
    <row r="1" spans="1:13" ht="14.4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L1" s="106" t="s">
        <v>1</v>
      </c>
      <c r="M1" s="106"/>
    </row>
    <row r="2" spans="1:13">
      <c r="L2" s="47" t="s">
        <v>2</v>
      </c>
      <c r="M2" s="47" t="s">
        <v>3</v>
      </c>
    </row>
    <row r="3" spans="1:13">
      <c r="A3" s="47" t="s">
        <v>4</v>
      </c>
      <c r="B3" s="47" t="s">
        <v>5</v>
      </c>
      <c r="C3" s="47" t="s">
        <v>6</v>
      </c>
      <c r="D3" s="107" t="s">
        <v>7</v>
      </c>
      <c r="E3" s="108"/>
      <c r="F3" s="108"/>
      <c r="G3" s="108"/>
      <c r="H3" s="108"/>
      <c r="I3" s="108"/>
      <c r="J3" s="109"/>
      <c r="K3" s="41"/>
      <c r="L3" s="34">
        <v>0.1379306631133945</v>
      </c>
      <c r="M3" s="34">
        <v>0.19518627415449649</v>
      </c>
    </row>
    <row r="4" spans="1:13">
      <c r="A4" s="34" t="s">
        <v>8</v>
      </c>
      <c r="B4" s="34">
        <v>0</v>
      </c>
      <c r="C4" s="34">
        <v>-0.25501473137114206</v>
      </c>
      <c r="D4" s="34">
        <v>0.17896907662277389</v>
      </c>
      <c r="E4" s="34">
        <v>2.832631259079427E-2</v>
      </c>
      <c r="F4" s="34">
        <v>-3.8430577588479107E-3</v>
      </c>
      <c r="G4" s="34">
        <v>1.474213932065172E-2</v>
      </c>
      <c r="H4" s="34">
        <v>1.5959290641485505E-2</v>
      </c>
      <c r="I4" s="34">
        <v>1.109226373909886E-2</v>
      </c>
      <c r="J4" s="34">
        <v>1.6533624779327008E-3</v>
      </c>
      <c r="L4" s="34">
        <v>0.13793843008001677</v>
      </c>
      <c r="M4" s="34">
        <v>0.2</v>
      </c>
    </row>
    <row r="5" spans="1:13">
      <c r="A5" s="34" t="s">
        <v>9</v>
      </c>
      <c r="B5" s="34">
        <v>0.34094299293677616</v>
      </c>
      <c r="C5" s="34">
        <v>0.63891026171791432</v>
      </c>
      <c r="D5" s="34">
        <v>2.832631259079427E-2</v>
      </c>
      <c r="E5" s="34">
        <v>0.10464812780724939</v>
      </c>
      <c r="F5" s="34">
        <v>6.1493632487255709E-4</v>
      </c>
      <c r="G5" s="34">
        <v>1.4600305050647121E-2</v>
      </c>
      <c r="H5" s="34">
        <v>1.2390090124386513E-2</v>
      </c>
      <c r="I5" s="34">
        <v>4.0923778330647477E-3</v>
      </c>
      <c r="J5" s="34">
        <v>2.238512557719477E-2</v>
      </c>
      <c r="L5" s="34">
        <v>0.13893352266673314</v>
      </c>
      <c r="M5" s="34">
        <v>0.25</v>
      </c>
    </row>
    <row r="6" spans="1:13">
      <c r="A6" s="34" t="s">
        <v>10</v>
      </c>
      <c r="B6" s="34">
        <v>0</v>
      </c>
      <c r="C6" s="34">
        <v>-3.2820214625469801E-2</v>
      </c>
      <c r="D6" s="34">
        <v>-3.8430577588479107E-3</v>
      </c>
      <c r="E6" s="34">
        <v>6.1493632487255709E-4</v>
      </c>
      <c r="F6" s="34">
        <v>5.3810389176229677E-2</v>
      </c>
      <c r="G6" s="34">
        <v>9.9558271409088562E-3</v>
      </c>
      <c r="H6" s="34">
        <v>3.4771531111938828E-3</v>
      </c>
      <c r="I6" s="34">
        <v>8.088527611363687E-3</v>
      </c>
      <c r="J6" s="34">
        <v>7.0542196351107362E-3</v>
      </c>
      <c r="L6" s="34">
        <v>0.14156294374419454</v>
      </c>
      <c r="M6" s="34">
        <v>0.3</v>
      </c>
    </row>
    <row r="7" spans="1:13">
      <c r="A7" s="34" t="s">
        <v>11</v>
      </c>
      <c r="B7" s="34">
        <v>0</v>
      </c>
      <c r="C7" s="34">
        <v>-0.23880692375920687</v>
      </c>
      <c r="D7" s="34">
        <v>1.474213932065172E-2</v>
      </c>
      <c r="E7" s="34">
        <v>1.4600305050647121E-2</v>
      </c>
      <c r="F7" s="34">
        <v>9.9558271409088562E-3</v>
      </c>
      <c r="G7" s="34">
        <v>0.10334603834069586</v>
      </c>
      <c r="H7" s="34">
        <v>1.4371242905366725E-2</v>
      </c>
      <c r="I7" s="34">
        <v>1.0966324622392956E-2</v>
      </c>
      <c r="J7" s="34">
        <v>2.4529992491930365E-2</v>
      </c>
      <c r="L7" s="34">
        <v>0.14573829992576887</v>
      </c>
      <c r="M7" s="34">
        <v>0.35</v>
      </c>
    </row>
    <row r="8" spans="1:13">
      <c r="A8" s="34" t="s">
        <v>12</v>
      </c>
      <c r="B8" s="34">
        <v>0.29279606934917302</v>
      </c>
      <c r="C8" s="34">
        <v>0.461833663365953</v>
      </c>
      <c r="D8" s="34">
        <v>1.5959290641485505E-2</v>
      </c>
      <c r="E8" s="34">
        <v>1.2390090124386513E-2</v>
      </c>
      <c r="F8" s="34">
        <v>3.4771531111938828E-3</v>
      </c>
      <c r="G8" s="34">
        <v>1.4371242905366725E-2</v>
      </c>
      <c r="H8" s="34">
        <v>6.5247615192994921E-2</v>
      </c>
      <c r="I8" s="34">
        <v>1.3373136063058779E-2</v>
      </c>
      <c r="J8" s="34">
        <v>1.4666202209214481E-2</v>
      </c>
      <c r="K8" s="42"/>
      <c r="L8" s="34">
        <v>0.15212191631093944</v>
      </c>
      <c r="M8" s="34">
        <v>0.4</v>
      </c>
    </row>
    <row r="9" spans="1:13">
      <c r="A9" s="34" t="s">
        <v>13</v>
      </c>
      <c r="B9" s="34">
        <v>0.36626093471748644</v>
      </c>
      <c r="C9" s="34">
        <v>0.38459827813264647</v>
      </c>
      <c r="D9" s="34">
        <v>1.109226373909886E-2</v>
      </c>
      <c r="E9" s="34">
        <v>4.0923778330647477E-3</v>
      </c>
      <c r="F9" s="34">
        <v>8.088527611363687E-3</v>
      </c>
      <c r="G9" s="34">
        <v>1.0966324622392956E-2</v>
      </c>
      <c r="H9" s="34">
        <v>1.3373136063058779E-2</v>
      </c>
      <c r="I9" s="34">
        <v>4.7585669660056555E-2</v>
      </c>
      <c r="J9" s="34">
        <v>1.1101567128832172E-2</v>
      </c>
      <c r="K9" s="42"/>
      <c r="L9" s="34">
        <v>0.16234778297173683</v>
      </c>
      <c r="M9" s="34">
        <v>0.45</v>
      </c>
    </row>
    <row r="10" spans="1:13">
      <c r="A10" s="34" t="s">
        <v>14</v>
      </c>
      <c r="B10" s="34">
        <v>0</v>
      </c>
      <c r="C10" s="34">
        <v>-0.13212041306181288</v>
      </c>
      <c r="D10" s="34">
        <v>1.6533624779327008E-3</v>
      </c>
      <c r="E10" s="34">
        <v>2.238512557719477E-2</v>
      </c>
      <c r="F10" s="34">
        <v>7.0542196351107362E-3</v>
      </c>
      <c r="G10" s="34">
        <v>2.4529992491930365E-2</v>
      </c>
      <c r="H10" s="34">
        <v>1.4666202209214481E-2</v>
      </c>
      <c r="I10" s="34">
        <v>1.1101567128832172E-2</v>
      </c>
      <c r="J10" s="34">
        <v>0.1285339675790772</v>
      </c>
      <c r="K10" s="42"/>
      <c r="L10" s="34">
        <v>0.17734748443438994</v>
      </c>
      <c r="M10" s="34">
        <v>0.5</v>
      </c>
    </row>
    <row r="11" spans="1:13">
      <c r="K11" s="42"/>
      <c r="L11" s="34">
        <v>0.21325525009535071</v>
      </c>
      <c r="M11" s="34">
        <v>0.55000000000000004</v>
      </c>
    </row>
    <row r="12" spans="1:13">
      <c r="A12" s="45" t="s">
        <v>15</v>
      </c>
      <c r="B12" s="46" cm="1">
        <f t="array" ref="B12">MMULT(TRANSPOSE($B$4:$B$10),$C$4:$C$10)</f>
        <v>0.49391838301440383</v>
      </c>
      <c r="K12" s="42"/>
      <c r="L12" s="34">
        <v>0.26666447556100054</v>
      </c>
      <c r="M12" s="34">
        <v>0.6</v>
      </c>
    </row>
    <row r="13" spans="1:13">
      <c r="A13" s="45" t="s">
        <v>16</v>
      </c>
      <c r="B13" s="46" cm="1">
        <f t="array" ref="B13">MMULT(MMULT(TRANSPOSE(B4:B10),$D$4:$J$10),B4:B10)</f>
        <v>3.0505700043090354E-2</v>
      </c>
      <c r="K13" s="42"/>
      <c r="L13" s="34">
        <v>0.3234936258533303</v>
      </c>
      <c r="M13" s="34">
        <v>0.63891026171791432</v>
      </c>
    </row>
    <row r="14" spans="1:13">
      <c r="A14" s="45" t="s">
        <v>17</v>
      </c>
      <c r="B14" s="46">
        <f>SQRT(B13)</f>
        <v>0.17465881037923725</v>
      </c>
    </row>
    <row r="15" spans="1:13">
      <c r="A15" s="45" t="s">
        <v>18</v>
      </c>
      <c r="B15" s="46">
        <f>(B12-'Bond prices'!H2)/B14</f>
        <v>2.4586425786367592</v>
      </c>
    </row>
    <row r="16" spans="1:13">
      <c r="A16" s="47" t="s">
        <v>19</v>
      </c>
      <c r="B16" s="46"/>
    </row>
    <row r="17" spans="1:10">
      <c r="A17" s="45" t="s">
        <v>20</v>
      </c>
      <c r="B17" s="46">
        <f>SUM(B4:B10)</f>
        <v>0.99999999700343556</v>
      </c>
    </row>
    <row r="19" spans="1:10" ht="15" customHeight="1">
      <c r="A19" s="110" t="s">
        <v>21</v>
      </c>
      <c r="B19" s="110"/>
      <c r="C19" s="110"/>
      <c r="D19" s="110"/>
      <c r="E19" s="110"/>
      <c r="F19" s="110"/>
      <c r="G19" s="110"/>
      <c r="H19" s="110"/>
      <c r="I19" s="110"/>
      <c r="J19" s="110"/>
    </row>
    <row r="21" spans="1:10" ht="15" customHeight="1">
      <c r="A21" s="47" t="s">
        <v>4</v>
      </c>
      <c r="B21" s="47" t="s">
        <v>5</v>
      </c>
      <c r="C21" s="47" t="s">
        <v>6</v>
      </c>
      <c r="D21" s="111" t="s">
        <v>7</v>
      </c>
      <c r="E21" s="111"/>
      <c r="F21" s="111"/>
      <c r="G21" s="111"/>
      <c r="H21" s="111"/>
      <c r="I21" s="111"/>
      <c r="J21" s="111"/>
    </row>
    <row r="22" spans="1:10">
      <c r="A22" s="34" t="s">
        <v>8</v>
      </c>
      <c r="B22" s="34">
        <v>5.8344157454426226E-2</v>
      </c>
      <c r="C22" s="34">
        <v>-0.25501473137114206</v>
      </c>
      <c r="D22" s="34">
        <v>0.17896907662277389</v>
      </c>
      <c r="E22" s="34">
        <v>2.832631259079427E-2</v>
      </c>
      <c r="F22" s="34">
        <v>-3.8430577588479107E-3</v>
      </c>
      <c r="G22" s="34">
        <v>1.474213932065172E-2</v>
      </c>
      <c r="H22" s="34">
        <v>1.5959290641485505E-2</v>
      </c>
      <c r="I22" s="34">
        <v>1.109226373909886E-2</v>
      </c>
      <c r="J22" s="34">
        <v>1.6533624779327008E-3</v>
      </c>
    </row>
    <row r="23" spans="1:10">
      <c r="A23" s="34" t="s">
        <v>9</v>
      </c>
      <c r="B23" s="34">
        <v>0.11331451791266749</v>
      </c>
      <c r="C23" s="34">
        <v>0.63891026171791432</v>
      </c>
      <c r="D23" s="34">
        <v>2.832631259079427E-2</v>
      </c>
      <c r="E23" s="34">
        <v>0.10464812780724939</v>
      </c>
      <c r="F23" s="34">
        <v>6.1493632487255709E-4</v>
      </c>
      <c r="G23" s="34">
        <v>1.4600305050647121E-2</v>
      </c>
      <c r="H23" s="34">
        <v>1.2390090124386513E-2</v>
      </c>
      <c r="I23" s="34">
        <v>4.0923778330647477E-3</v>
      </c>
      <c r="J23" s="34">
        <v>2.238512557719477E-2</v>
      </c>
    </row>
    <row r="24" spans="1:10">
      <c r="A24" s="34" t="s">
        <v>10</v>
      </c>
      <c r="B24" s="34">
        <v>0.2876068185198416</v>
      </c>
      <c r="C24" s="34">
        <v>-3.2820214625469801E-2</v>
      </c>
      <c r="D24" s="34">
        <v>-3.8430577588479107E-3</v>
      </c>
      <c r="E24" s="34">
        <v>6.1493632487255709E-4</v>
      </c>
      <c r="F24" s="34">
        <v>5.3810389176229677E-2</v>
      </c>
      <c r="G24" s="34">
        <v>9.9558271409088562E-3</v>
      </c>
      <c r="H24" s="34">
        <v>3.4771531111938828E-3</v>
      </c>
      <c r="I24" s="34">
        <v>8.088527611363687E-3</v>
      </c>
      <c r="J24" s="34">
        <v>7.0542196351107362E-3</v>
      </c>
    </row>
    <row r="25" spans="1:10">
      <c r="A25" s="34" t="s">
        <v>11</v>
      </c>
      <c r="B25" s="34">
        <v>6.9050338375880996E-2</v>
      </c>
      <c r="C25" s="34">
        <v>-0.23880692375920687</v>
      </c>
      <c r="D25" s="34">
        <v>1.474213932065172E-2</v>
      </c>
      <c r="E25" s="34">
        <v>1.4600305050647121E-2</v>
      </c>
      <c r="F25" s="34">
        <v>9.9558271409088562E-3</v>
      </c>
      <c r="G25" s="34">
        <v>0.10334603834069586</v>
      </c>
      <c r="H25" s="34">
        <v>1.4371242905366725E-2</v>
      </c>
      <c r="I25" s="34">
        <v>1.0966324622392956E-2</v>
      </c>
      <c r="J25" s="34">
        <v>2.4529992491930365E-2</v>
      </c>
    </row>
    <row r="26" spans="1:10">
      <c r="A26" s="34" t="s">
        <v>12</v>
      </c>
      <c r="B26" s="34">
        <v>0.16026989254416241</v>
      </c>
      <c r="C26" s="34">
        <v>0.461833663365953</v>
      </c>
      <c r="D26" s="34">
        <v>1.5959290641485505E-2</v>
      </c>
      <c r="E26" s="34">
        <v>1.2390090124386513E-2</v>
      </c>
      <c r="F26" s="34">
        <v>3.4771531111938828E-3</v>
      </c>
      <c r="G26" s="34">
        <v>1.4371242905366725E-2</v>
      </c>
      <c r="H26" s="34">
        <v>6.5247615192994921E-2</v>
      </c>
      <c r="I26" s="34">
        <v>1.3373136063058779E-2</v>
      </c>
      <c r="J26" s="34">
        <v>1.4666202209214481E-2</v>
      </c>
    </row>
    <row r="27" spans="1:10">
      <c r="A27" s="34" t="s">
        <v>13</v>
      </c>
      <c r="B27" s="34">
        <v>0.25298533844627397</v>
      </c>
      <c r="C27" s="34">
        <v>0.38459827813264647</v>
      </c>
      <c r="D27" s="34">
        <v>1.109226373909886E-2</v>
      </c>
      <c r="E27" s="34">
        <v>4.0923778330647477E-3</v>
      </c>
      <c r="F27" s="34">
        <v>8.088527611363687E-3</v>
      </c>
      <c r="G27" s="34">
        <v>1.0966324622392956E-2</v>
      </c>
      <c r="H27" s="34">
        <v>1.3373136063058779E-2</v>
      </c>
      <c r="I27" s="34">
        <v>4.7585669660056555E-2</v>
      </c>
      <c r="J27" s="34">
        <v>1.1101567128832172E-2</v>
      </c>
    </row>
    <row r="28" spans="1:10">
      <c r="A28" s="34" t="s">
        <v>14</v>
      </c>
      <c r="B28" s="34">
        <v>5.8428936746747331E-2</v>
      </c>
      <c r="C28" s="34">
        <v>-0.13212041306181288</v>
      </c>
      <c r="D28" s="34">
        <v>1.6533624779327008E-3</v>
      </c>
      <c r="E28" s="34">
        <v>2.238512557719477E-2</v>
      </c>
      <c r="F28" s="34">
        <v>7.0542196351107362E-3</v>
      </c>
      <c r="G28" s="34">
        <v>2.4529992491930365E-2</v>
      </c>
      <c r="H28" s="34">
        <v>1.4666202209214481E-2</v>
      </c>
      <c r="I28" s="34">
        <v>1.1101567128832172E-2</v>
      </c>
      <c r="J28" s="34">
        <v>0.1285339675790772</v>
      </c>
    </row>
    <row r="30" spans="1:10">
      <c r="A30" s="45" t="s">
        <v>15</v>
      </c>
      <c r="B30" s="46">
        <v>0.19518627415449649</v>
      </c>
    </row>
    <row r="31" spans="1:10">
      <c r="A31" s="45" t="s">
        <v>16</v>
      </c>
      <c r="B31" s="46">
        <v>1.9024867826900722E-2</v>
      </c>
    </row>
    <row r="32" spans="1:10">
      <c r="A32" s="45" t="s">
        <v>17</v>
      </c>
      <c r="B32" s="51">
        <v>0.1379306631133945</v>
      </c>
    </row>
    <row r="33" spans="1:10">
      <c r="A33" s="48" t="s">
        <v>19</v>
      </c>
      <c r="B33" s="50"/>
    </row>
    <row r="34" spans="1:10">
      <c r="A34" s="45" t="s">
        <v>20</v>
      </c>
      <c r="B34" s="52">
        <v>0.99999999999999989</v>
      </c>
    </row>
    <row r="37" spans="1:10" ht="15" customHeight="1">
      <c r="A37" s="110" t="s">
        <v>22</v>
      </c>
      <c r="B37" s="110"/>
      <c r="C37" s="110"/>
      <c r="D37" s="110"/>
      <c r="E37" s="110"/>
      <c r="F37" s="110"/>
      <c r="G37" s="110"/>
      <c r="H37" s="110"/>
      <c r="I37" s="110"/>
      <c r="J37" s="110"/>
    </row>
    <row r="39" spans="1:10">
      <c r="A39" s="47" t="s">
        <v>4</v>
      </c>
      <c r="B39" s="47" t="s">
        <v>5</v>
      </c>
      <c r="C39" s="47" t="s">
        <v>6</v>
      </c>
      <c r="D39" s="107" t="s">
        <v>7</v>
      </c>
      <c r="E39" s="108"/>
      <c r="F39" s="108"/>
      <c r="G39" s="108"/>
      <c r="H39" s="108"/>
      <c r="I39" s="108"/>
      <c r="J39" s="109"/>
    </row>
    <row r="40" spans="1:10">
      <c r="A40" s="34" t="s">
        <v>8</v>
      </c>
      <c r="B40" s="34">
        <v>0</v>
      </c>
      <c r="C40" s="34">
        <v>-0.25501473137114206</v>
      </c>
      <c r="D40" s="34">
        <v>0.17896907662277389</v>
      </c>
      <c r="E40" s="34">
        <v>2.832631259079427E-2</v>
      </c>
      <c r="F40" s="34">
        <v>-3.8430577588479107E-3</v>
      </c>
      <c r="G40" s="34">
        <v>1.474213932065172E-2</v>
      </c>
      <c r="H40" s="34">
        <v>1.5959290641485505E-2</v>
      </c>
      <c r="I40" s="34">
        <v>1.109226373909886E-2</v>
      </c>
      <c r="J40" s="34">
        <v>1.6533624779327008E-3</v>
      </c>
    </row>
    <row r="41" spans="1:10">
      <c r="A41" s="34" t="s">
        <v>9</v>
      </c>
      <c r="B41" s="34">
        <v>0.34094299293677616</v>
      </c>
      <c r="C41" s="34">
        <v>0.63891026171791432</v>
      </c>
      <c r="D41" s="34">
        <v>2.832631259079427E-2</v>
      </c>
      <c r="E41" s="34">
        <v>0.10464812780724939</v>
      </c>
      <c r="F41" s="34">
        <v>6.1493632487255709E-4</v>
      </c>
      <c r="G41" s="34">
        <v>1.4600305050647121E-2</v>
      </c>
      <c r="H41" s="34">
        <v>1.2390090124386513E-2</v>
      </c>
      <c r="I41" s="34">
        <v>4.0923778330647477E-3</v>
      </c>
      <c r="J41" s="34">
        <v>2.238512557719477E-2</v>
      </c>
    </row>
    <row r="42" spans="1:10">
      <c r="A42" s="34" t="s">
        <v>10</v>
      </c>
      <c r="B42" s="34">
        <v>0</v>
      </c>
      <c r="C42" s="34">
        <v>-3.2820214625469801E-2</v>
      </c>
      <c r="D42" s="34">
        <v>-3.8430577588479107E-3</v>
      </c>
      <c r="E42" s="34">
        <v>6.1493632487255709E-4</v>
      </c>
      <c r="F42" s="34">
        <v>5.3810389176229677E-2</v>
      </c>
      <c r="G42" s="34">
        <v>9.9558271409088562E-3</v>
      </c>
      <c r="H42" s="34">
        <v>3.4771531111938828E-3</v>
      </c>
      <c r="I42" s="34">
        <v>8.088527611363687E-3</v>
      </c>
      <c r="J42" s="34">
        <v>7.0542196351107362E-3</v>
      </c>
    </row>
    <row r="43" spans="1:10">
      <c r="A43" s="34" t="s">
        <v>11</v>
      </c>
      <c r="B43" s="34">
        <v>0</v>
      </c>
      <c r="C43" s="34">
        <v>-0.23880692375920687</v>
      </c>
      <c r="D43" s="34">
        <v>1.474213932065172E-2</v>
      </c>
      <c r="E43" s="34">
        <v>1.4600305050647121E-2</v>
      </c>
      <c r="F43" s="34">
        <v>9.9558271409088562E-3</v>
      </c>
      <c r="G43" s="34">
        <v>0.10334603834069586</v>
      </c>
      <c r="H43" s="34">
        <v>1.4371242905366725E-2</v>
      </c>
      <c r="I43" s="34">
        <v>1.0966324622392956E-2</v>
      </c>
      <c r="J43" s="34">
        <v>2.4529992491930365E-2</v>
      </c>
    </row>
    <row r="44" spans="1:10">
      <c r="A44" s="34" t="s">
        <v>12</v>
      </c>
      <c r="B44" s="34">
        <v>0.29279606934917302</v>
      </c>
      <c r="C44" s="34">
        <v>0.461833663365953</v>
      </c>
      <c r="D44" s="34">
        <v>1.5959290641485505E-2</v>
      </c>
      <c r="E44" s="34">
        <v>1.2390090124386513E-2</v>
      </c>
      <c r="F44" s="34">
        <v>3.4771531111938828E-3</v>
      </c>
      <c r="G44" s="34">
        <v>1.4371242905366725E-2</v>
      </c>
      <c r="H44" s="34">
        <v>6.5247615192994921E-2</v>
      </c>
      <c r="I44" s="34">
        <v>1.3373136063058779E-2</v>
      </c>
      <c r="J44" s="34">
        <v>1.4666202209214481E-2</v>
      </c>
    </row>
    <row r="45" spans="1:10">
      <c r="A45" s="34" t="s">
        <v>13</v>
      </c>
      <c r="B45" s="34">
        <v>0.36626093471748644</v>
      </c>
      <c r="C45" s="34">
        <v>0.38459827813264647</v>
      </c>
      <c r="D45" s="34">
        <v>1.109226373909886E-2</v>
      </c>
      <c r="E45" s="34">
        <v>4.0923778330647477E-3</v>
      </c>
      <c r="F45" s="34">
        <v>8.088527611363687E-3</v>
      </c>
      <c r="G45" s="34">
        <v>1.0966324622392956E-2</v>
      </c>
      <c r="H45" s="34">
        <v>1.3373136063058779E-2</v>
      </c>
      <c r="I45" s="34">
        <v>4.7585669660056555E-2</v>
      </c>
      <c r="J45" s="34">
        <v>1.1101567128832172E-2</v>
      </c>
    </row>
    <row r="46" spans="1:10">
      <c r="A46" s="34" t="s">
        <v>14</v>
      </c>
      <c r="B46" s="34">
        <v>0</v>
      </c>
      <c r="C46" s="34">
        <v>-0.13212041306181288</v>
      </c>
      <c r="D46" s="34">
        <v>1.6533624779327008E-3</v>
      </c>
      <c r="E46" s="34">
        <v>2.238512557719477E-2</v>
      </c>
      <c r="F46" s="34">
        <v>7.0542196351107362E-3</v>
      </c>
      <c r="G46" s="34">
        <v>2.4529992491930365E-2</v>
      </c>
      <c r="H46" s="34">
        <v>1.4666202209214481E-2</v>
      </c>
      <c r="I46" s="34">
        <v>1.1101567128832172E-2</v>
      </c>
      <c r="J46" s="34">
        <v>0.1285339675790772</v>
      </c>
    </row>
    <row r="48" spans="1:10">
      <c r="B48" s="39" t="s">
        <v>23</v>
      </c>
      <c r="C48" s="103" t="s">
        <v>24</v>
      </c>
    </row>
    <row r="49" spans="1:3">
      <c r="A49" s="45" t="s">
        <v>25</v>
      </c>
      <c r="B49" s="101">
        <v>0.49391838301440383</v>
      </c>
      <c r="C49" s="100">
        <v>-7.1923833317150132E-3</v>
      </c>
    </row>
    <row r="50" spans="1:3">
      <c r="A50" s="45" t="s">
        <v>16</v>
      </c>
      <c r="B50" s="102">
        <v>3.0505700043090354E-2</v>
      </c>
      <c r="C50" s="100">
        <v>2.1702911218386082E-2</v>
      </c>
    </row>
    <row r="51" spans="1:3">
      <c r="A51" s="45" t="s">
        <v>17</v>
      </c>
      <c r="B51" s="102">
        <v>0.17465881037923725</v>
      </c>
      <c r="C51" s="100">
        <f>SQRT(C50)</f>
        <v>0.14731907961423762</v>
      </c>
    </row>
    <row r="52" spans="1:3">
      <c r="A52" s="45" t="s">
        <v>18</v>
      </c>
      <c r="B52" s="102">
        <v>2.4586425786367592</v>
      </c>
      <c r="C52" s="104">
        <f>(C49-'Bond prices'!H2)/C51</f>
        <v>-0.48661163646554584</v>
      </c>
    </row>
    <row r="53" spans="1:3">
      <c r="A53" s="47" t="s">
        <v>19</v>
      </c>
      <c r="B53" s="102"/>
      <c r="C53" s="46"/>
    </row>
    <row r="54" spans="1:3">
      <c r="A54" s="45" t="s">
        <v>20</v>
      </c>
      <c r="B54" s="102">
        <v>0.99999999700343556</v>
      </c>
      <c r="C54" s="46"/>
    </row>
  </sheetData>
  <mergeCells count="7">
    <mergeCell ref="L1:M1"/>
    <mergeCell ref="D39:J39"/>
    <mergeCell ref="D3:J3"/>
    <mergeCell ref="A1:J1"/>
    <mergeCell ref="A19:J19"/>
    <mergeCell ref="D21:J21"/>
    <mergeCell ref="A37:J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B38A-DE9A-44B0-BB56-2304A5F1DD11}">
  <dimension ref="A1:Q59"/>
  <sheetViews>
    <sheetView zoomScale="75" workbookViewId="0">
      <selection activeCell="G58" sqref="G58"/>
    </sheetView>
  </sheetViews>
  <sheetFormatPr defaultRowHeight="14.4"/>
  <cols>
    <col min="1" max="1" width="22.5546875" customWidth="1"/>
    <col min="2" max="2" width="19.77734375" customWidth="1"/>
    <col min="3" max="3" width="15" customWidth="1"/>
    <col min="4" max="4" width="16.5546875" customWidth="1"/>
    <col min="5" max="5" width="21.33203125" customWidth="1"/>
    <col min="6" max="6" width="17" customWidth="1"/>
    <col min="7" max="7" width="17.33203125" customWidth="1"/>
    <col min="8" max="8" width="20.5546875" customWidth="1"/>
    <col min="9" max="9" width="18.109375" customWidth="1"/>
    <col min="10" max="10" width="20" customWidth="1"/>
    <col min="11" max="11" width="18.109375" customWidth="1"/>
    <col min="12" max="12" width="20.6640625" customWidth="1"/>
    <col min="14" max="14" width="17.33203125" customWidth="1"/>
    <col min="15" max="15" width="17" customWidth="1"/>
  </cols>
  <sheetData>
    <row r="1" spans="1:17" ht="14.4" customHeight="1">
      <c r="A1" s="106" t="s">
        <v>26</v>
      </c>
      <c r="B1" s="106"/>
      <c r="C1" s="106"/>
      <c r="D1" s="106"/>
      <c r="E1" s="106"/>
      <c r="F1" s="106"/>
      <c r="G1" s="106"/>
      <c r="H1" s="106"/>
      <c r="I1" s="106"/>
      <c r="J1" s="106"/>
      <c r="K1" s="43"/>
      <c r="L1" s="43"/>
      <c r="N1" s="113" t="s">
        <v>1</v>
      </c>
      <c r="O1" s="113"/>
    </row>
    <row r="2" spans="1:17">
      <c r="N2" s="45" t="s">
        <v>27</v>
      </c>
      <c r="O2" s="45" t="s">
        <v>3</v>
      </c>
    </row>
    <row r="3" spans="1:17">
      <c r="A3" s="47" t="s">
        <v>4</v>
      </c>
      <c r="B3" s="47" t="s">
        <v>5</v>
      </c>
      <c r="C3" s="47" t="s">
        <v>6</v>
      </c>
      <c r="D3" s="111" t="s">
        <v>7</v>
      </c>
      <c r="E3" s="111"/>
      <c r="F3" s="111"/>
      <c r="G3" s="111"/>
      <c r="H3" s="111"/>
      <c r="I3" s="111"/>
      <c r="J3" s="111"/>
      <c r="K3" s="111"/>
      <c r="L3" s="111"/>
      <c r="N3" s="34"/>
      <c r="O3" s="34"/>
    </row>
    <row r="4" spans="1:17">
      <c r="A4" s="34" t="s">
        <v>8</v>
      </c>
      <c r="B4" s="34">
        <v>0</v>
      </c>
      <c r="C4" s="34">
        <v>-0.25501473137114206</v>
      </c>
      <c r="D4" s="34">
        <v>0.17896907662277389</v>
      </c>
      <c r="E4" s="34">
        <v>2.832631259079427E-2</v>
      </c>
      <c r="F4" s="34">
        <v>-3.8430577588479107E-3</v>
      </c>
      <c r="G4" s="34">
        <v>1.474213932065172E-2</v>
      </c>
      <c r="H4" s="34">
        <v>1.5959290641485505E-2</v>
      </c>
      <c r="I4" s="34">
        <v>1.109226373909886E-2</v>
      </c>
      <c r="J4" s="34">
        <v>1.6533624779327008E-3</v>
      </c>
      <c r="K4" s="34">
        <v>9.5041178918817467E-3</v>
      </c>
      <c r="L4" s="34">
        <v>2.0206117766526535E-3</v>
      </c>
      <c r="N4" s="34">
        <v>8.5322435000000002E-2</v>
      </c>
      <c r="O4" s="34">
        <v>0.16239297161486532</v>
      </c>
    </row>
    <row r="5" spans="1:17">
      <c r="A5" s="34" t="s">
        <v>9</v>
      </c>
      <c r="B5" s="34">
        <v>0.22635174290348567</v>
      </c>
      <c r="C5" s="34">
        <v>0.63891026171791432</v>
      </c>
      <c r="D5" s="34">
        <v>2.832631259079427E-2</v>
      </c>
      <c r="E5" s="34">
        <v>0.10464812780724939</v>
      </c>
      <c r="F5" s="34">
        <v>6.1493632487255709E-4</v>
      </c>
      <c r="G5" s="34">
        <v>1.4600305050647121E-2</v>
      </c>
      <c r="H5" s="34">
        <v>1.2390090124386513E-2</v>
      </c>
      <c r="I5" s="34">
        <v>4.0923778330647477E-3</v>
      </c>
      <c r="J5" s="34">
        <v>2.238512557719477E-2</v>
      </c>
      <c r="K5" s="34">
        <v>7.9296795167101367E-3</v>
      </c>
      <c r="L5" s="34">
        <v>-7.0772878697972967E-4</v>
      </c>
      <c r="N5" s="34">
        <v>8.6039894114848525E-2</v>
      </c>
      <c r="O5" s="34">
        <v>0.2</v>
      </c>
    </row>
    <row r="6" spans="1:17">
      <c r="A6" s="34" t="s">
        <v>10</v>
      </c>
      <c r="B6" s="34">
        <v>0</v>
      </c>
      <c r="C6" s="34">
        <v>-3.2820214625469801E-2</v>
      </c>
      <c r="D6" s="34">
        <v>-3.8430577588479107E-3</v>
      </c>
      <c r="E6" s="34">
        <v>6.1493632487255709E-4</v>
      </c>
      <c r="F6" s="34">
        <v>5.3810389176229677E-2</v>
      </c>
      <c r="G6" s="34">
        <v>9.9558271409088562E-3</v>
      </c>
      <c r="H6" s="34">
        <v>3.4771531111938828E-3</v>
      </c>
      <c r="I6" s="34">
        <v>8.088527611363687E-3</v>
      </c>
      <c r="J6" s="34">
        <v>7.0542196351107362E-3</v>
      </c>
      <c r="K6" s="34">
        <v>1.7666344747217814E-3</v>
      </c>
      <c r="L6" s="34">
        <v>-1.1178845423651664E-3</v>
      </c>
      <c r="N6" s="56">
        <v>8.9720194000000003E-2</v>
      </c>
      <c r="O6" s="34">
        <v>0.25</v>
      </c>
    </row>
    <row r="7" spans="1:17">
      <c r="A7" s="34" t="s">
        <v>11</v>
      </c>
      <c r="B7" s="34">
        <v>0</v>
      </c>
      <c r="C7" s="34">
        <v>-0.23880692375920687</v>
      </c>
      <c r="D7" s="34">
        <v>1.474213932065172E-2</v>
      </c>
      <c r="E7" s="34">
        <v>1.4600305050647121E-2</v>
      </c>
      <c r="F7" s="34">
        <v>9.9558271409088562E-3</v>
      </c>
      <c r="G7" s="34">
        <v>0.10334603834069586</v>
      </c>
      <c r="H7" s="34">
        <v>1.4371242905366725E-2</v>
      </c>
      <c r="I7" s="34">
        <v>1.0966324622392956E-2</v>
      </c>
      <c r="J7" s="34">
        <v>2.4529992491930365E-2</v>
      </c>
      <c r="K7" s="34">
        <v>1.3909143484105598E-2</v>
      </c>
      <c r="L7" s="34">
        <v>-1.8348529213712841E-3</v>
      </c>
      <c r="N7" s="56">
        <v>9.7606320999999996E-2</v>
      </c>
      <c r="O7" s="34">
        <v>0.3</v>
      </c>
    </row>
    <row r="8" spans="1:17">
      <c r="A8" s="34" t="s">
        <v>12</v>
      </c>
      <c r="B8" s="34">
        <v>0.17872366498309583</v>
      </c>
      <c r="C8" s="34">
        <v>0.461833663365953</v>
      </c>
      <c r="D8" s="34">
        <v>1.5959290641485505E-2</v>
      </c>
      <c r="E8" s="34">
        <v>1.2390090124386513E-2</v>
      </c>
      <c r="F8" s="34">
        <v>3.4771531111938828E-3</v>
      </c>
      <c r="G8" s="34">
        <v>1.4371242905366725E-2</v>
      </c>
      <c r="H8" s="34">
        <v>6.5247615192994921E-2</v>
      </c>
      <c r="I8" s="34">
        <v>1.3373136063058779E-2</v>
      </c>
      <c r="J8" s="34">
        <v>1.4666202209214481E-2</v>
      </c>
      <c r="K8" s="34">
        <v>2.5901257609030753E-3</v>
      </c>
      <c r="L8" s="34">
        <v>1.9974858937827646E-3</v>
      </c>
      <c r="N8" s="56">
        <v>0.110612848</v>
      </c>
      <c r="O8" s="34">
        <v>0.35</v>
      </c>
    </row>
    <row r="9" spans="1:17">
      <c r="A9" s="34" t="s">
        <v>13</v>
      </c>
      <c r="B9" s="34">
        <v>0.24468904460085297</v>
      </c>
      <c r="C9" s="34">
        <v>0.38459827813264647</v>
      </c>
      <c r="D9" s="34">
        <v>1.109226373909886E-2</v>
      </c>
      <c r="E9" s="34">
        <v>4.0923778330647477E-3</v>
      </c>
      <c r="F9" s="34">
        <v>8.088527611363687E-3</v>
      </c>
      <c r="G9" s="34">
        <v>1.0966324622392956E-2</v>
      </c>
      <c r="H9" s="34">
        <v>1.3373136063058779E-2</v>
      </c>
      <c r="I9" s="34">
        <v>4.7585669660056555E-2</v>
      </c>
      <c r="J9" s="34">
        <v>1.1101567128832172E-2</v>
      </c>
      <c r="K9" s="34">
        <v>1.5218053249799017E-4</v>
      </c>
      <c r="L9" s="34">
        <v>-3.0216565705999205E-4</v>
      </c>
      <c r="N9" s="56">
        <v>0.129455035</v>
      </c>
      <c r="O9" s="34">
        <v>0.4</v>
      </c>
    </row>
    <row r="10" spans="1:17">
      <c r="A10" s="34" t="s">
        <v>14</v>
      </c>
      <c r="B10" s="34">
        <v>0</v>
      </c>
      <c r="C10" s="34">
        <v>-0.13212041306181288</v>
      </c>
      <c r="D10" s="34">
        <v>1.6533624779327008E-3</v>
      </c>
      <c r="E10" s="34">
        <v>2.238512557719477E-2</v>
      </c>
      <c r="F10" s="34">
        <v>7.0542196351107362E-3</v>
      </c>
      <c r="G10" s="34">
        <v>2.4529992491930365E-2</v>
      </c>
      <c r="H10" s="34">
        <v>1.4666202209214481E-2</v>
      </c>
      <c r="I10" s="34">
        <v>1.1101567128832172E-2</v>
      </c>
      <c r="J10" s="34">
        <v>0.1285339675790772</v>
      </c>
      <c r="K10" s="34">
        <v>6.5892208492548381E-3</v>
      </c>
      <c r="L10" s="34">
        <v>2.3519814121266856E-3</v>
      </c>
      <c r="N10" s="56">
        <v>0.15216194799999999</v>
      </c>
      <c r="O10" s="34">
        <v>0.45</v>
      </c>
      <c r="Q10" s="42"/>
    </row>
    <row r="11" spans="1:17">
      <c r="A11" s="35" t="s">
        <v>28</v>
      </c>
      <c r="B11" s="34">
        <v>0</v>
      </c>
      <c r="C11" s="34">
        <v>-8.2171890999999997E-2</v>
      </c>
      <c r="D11" s="36">
        <v>9.5041178918817467E-3</v>
      </c>
      <c r="E11" s="38">
        <v>7.9296795167101367E-3</v>
      </c>
      <c r="F11" s="38">
        <v>1.7666344747217814E-3</v>
      </c>
      <c r="G11" s="38">
        <v>1.3909143484105598E-2</v>
      </c>
      <c r="H11" s="38">
        <v>2.5901257609030753E-3</v>
      </c>
      <c r="I11" s="38">
        <v>1.5218053249799017E-4</v>
      </c>
      <c r="J11" s="38">
        <v>6.5892208492548381E-3</v>
      </c>
      <c r="K11" s="38">
        <v>5.5041267756285567E-2</v>
      </c>
      <c r="L11" s="38">
        <v>4.2909940002276922E-3</v>
      </c>
      <c r="N11" s="56">
        <v>0.17726213199999999</v>
      </c>
      <c r="O11" s="34">
        <v>0.5</v>
      </c>
    </row>
    <row r="12" spans="1:17">
      <c r="A12" s="35" t="s">
        <v>29</v>
      </c>
      <c r="B12" s="34">
        <v>0.35023612307557811</v>
      </c>
      <c r="C12" s="34">
        <v>0.16255072063934728</v>
      </c>
      <c r="D12" s="38">
        <v>2.0206117766526535E-3</v>
      </c>
      <c r="E12" s="38">
        <v>-7.0772878697972967E-4</v>
      </c>
      <c r="F12" s="38">
        <v>-1.1178845423651664E-3</v>
      </c>
      <c r="G12" s="38">
        <v>-1.8348529213712841E-3</v>
      </c>
      <c r="H12" s="38">
        <v>1.9974858937827646E-3</v>
      </c>
      <c r="I12" s="38">
        <v>-3.0216565705999205E-4</v>
      </c>
      <c r="J12" s="38">
        <v>1.6533624779327008E-3</v>
      </c>
      <c r="K12" s="38">
        <v>4.2909940002276922E-3</v>
      </c>
      <c r="L12" s="38">
        <v>1.2640389962238976E-2</v>
      </c>
      <c r="N12" s="56">
        <v>0.21325524800000001</v>
      </c>
      <c r="O12" s="34">
        <v>0.55000000000000004</v>
      </c>
    </row>
    <row r="13" spans="1:17">
      <c r="N13" s="56">
        <v>0.26666490100000001</v>
      </c>
      <c r="O13" s="34">
        <v>0.6</v>
      </c>
    </row>
    <row r="14" spans="1:17">
      <c r="A14" s="45" t="s">
        <v>15</v>
      </c>
      <c r="B14" s="46" cm="1">
        <f t="array" ref="B14">MMULT(TRANSPOSE($B$4:$B$12),$C$4:$C$12)</f>
        <v>0.37819717565938121</v>
      </c>
      <c r="N14" s="56">
        <v>0.323493629</v>
      </c>
      <c r="O14" s="34">
        <v>0.63891026171791432</v>
      </c>
    </row>
    <row r="15" spans="1:17">
      <c r="A15" s="45" t="s">
        <v>16</v>
      </c>
      <c r="B15" s="46" cm="1">
        <f t="array" ref="B15">MMULT(MMULT(TRANSPOSE(B4:B12),$D$4:$L$12),B4:B12)</f>
        <v>1.45569405588551E-2</v>
      </c>
    </row>
    <row r="16" spans="1:17">
      <c r="A16" s="45" t="s">
        <v>17</v>
      </c>
      <c r="B16" s="46">
        <f>SQRT(B15)</f>
        <v>0.12065214693015247</v>
      </c>
    </row>
    <row r="17" spans="1:12">
      <c r="A17" s="45" t="s">
        <v>18</v>
      </c>
      <c r="B17" s="46">
        <f>(B14-'Bond prices'!H2)/B16</f>
        <v>2.6000563484296846</v>
      </c>
    </row>
    <row r="18" spans="1:12">
      <c r="A18" s="47" t="s">
        <v>19</v>
      </c>
      <c r="B18" s="46"/>
    </row>
    <row r="19" spans="1:12">
      <c r="A19" s="45" t="s">
        <v>20</v>
      </c>
      <c r="B19" s="46">
        <f>SUM(B4:B12)</f>
        <v>1.0000005755630126</v>
      </c>
    </row>
    <row r="21" spans="1:12" ht="15" customHeight="1">
      <c r="A21" s="106" t="s">
        <v>30</v>
      </c>
      <c r="B21" s="106"/>
      <c r="C21" s="106"/>
      <c r="D21" s="106"/>
      <c r="E21" s="106"/>
      <c r="F21" s="106"/>
      <c r="G21" s="106"/>
      <c r="H21" s="106"/>
      <c r="I21" s="106"/>
      <c r="J21" s="106"/>
      <c r="K21" s="43"/>
      <c r="L21" s="43"/>
    </row>
    <row r="23" spans="1:12" ht="15" customHeight="1">
      <c r="A23" s="40" t="s">
        <v>4</v>
      </c>
      <c r="B23" s="40" t="s">
        <v>5</v>
      </c>
      <c r="C23" s="40" t="s">
        <v>6</v>
      </c>
      <c r="D23" s="112" t="s">
        <v>7</v>
      </c>
      <c r="E23" s="112"/>
      <c r="F23" s="112"/>
      <c r="G23" s="112"/>
      <c r="H23" s="112"/>
      <c r="I23" s="112"/>
      <c r="J23" s="112"/>
      <c r="K23" s="112"/>
      <c r="L23" s="112"/>
    </row>
    <row r="24" spans="1:12">
      <c r="A24" s="34" t="s">
        <v>8</v>
      </c>
      <c r="B24" s="34">
        <v>1.2605055E-2</v>
      </c>
      <c r="C24" s="34">
        <v>-0.25501473137114206</v>
      </c>
      <c r="D24" s="34">
        <v>0.17896907662277389</v>
      </c>
      <c r="E24" s="34">
        <v>2.832631259079427E-2</v>
      </c>
      <c r="F24" s="34">
        <v>-3.8430577588479107E-3</v>
      </c>
      <c r="G24" s="34">
        <v>1.474213932065172E-2</v>
      </c>
      <c r="H24" s="34">
        <v>1.5959290641485505E-2</v>
      </c>
      <c r="I24" s="34">
        <v>1.109226373909886E-2</v>
      </c>
      <c r="J24" s="34">
        <v>1.6533624779327008E-3</v>
      </c>
      <c r="K24" s="34">
        <v>9.5041178918817467E-3</v>
      </c>
      <c r="L24" s="34">
        <v>2.0206117766526535E-3</v>
      </c>
    </row>
    <row r="25" spans="1:12">
      <c r="A25" s="34" t="s">
        <v>9</v>
      </c>
      <c r="B25" s="34">
        <v>4.8843259999999999E-2</v>
      </c>
      <c r="C25" s="34">
        <v>0.63891026171791432</v>
      </c>
      <c r="D25" s="34">
        <v>2.832631259079427E-2</v>
      </c>
      <c r="E25" s="34">
        <v>0.10464812780724939</v>
      </c>
      <c r="F25" s="34">
        <v>6.1493632487255709E-4</v>
      </c>
      <c r="G25" s="34">
        <v>1.4600305050647121E-2</v>
      </c>
      <c r="H25" s="34">
        <v>1.2390090124386513E-2</v>
      </c>
      <c r="I25" s="34">
        <v>4.0923778330647477E-3</v>
      </c>
      <c r="J25" s="34">
        <v>2.238512557719477E-2</v>
      </c>
      <c r="K25" s="34">
        <v>7.9296795167101367E-3</v>
      </c>
      <c r="L25" s="34">
        <v>-7.0772878697972967E-4</v>
      </c>
    </row>
    <row r="26" spans="1:12">
      <c r="A26" s="34" t="s">
        <v>10</v>
      </c>
      <c r="B26" s="34">
        <v>0.119236746</v>
      </c>
      <c r="C26" s="34">
        <v>-3.2820214625469801E-2</v>
      </c>
      <c r="D26" s="34">
        <v>-3.8430577588479107E-3</v>
      </c>
      <c r="E26" s="34">
        <v>6.1493632487255709E-4</v>
      </c>
      <c r="F26" s="34">
        <v>5.3810389176229677E-2</v>
      </c>
      <c r="G26" s="34">
        <v>9.9558271409088562E-3</v>
      </c>
      <c r="H26" s="34">
        <v>3.4771531111938828E-3</v>
      </c>
      <c r="I26" s="34">
        <v>8.088527611363687E-3</v>
      </c>
      <c r="J26" s="34">
        <v>7.0542196351107362E-3</v>
      </c>
      <c r="K26" s="34">
        <v>1.7666344747217814E-3</v>
      </c>
      <c r="L26" s="34">
        <v>-1.1178845423651664E-3</v>
      </c>
    </row>
    <row r="27" spans="1:12">
      <c r="A27" s="34" t="s">
        <v>11</v>
      </c>
      <c r="B27" s="34">
        <v>3.2356968E-2</v>
      </c>
      <c r="C27" s="34">
        <v>-0.23880692375920687</v>
      </c>
      <c r="D27" s="34">
        <v>1.474213932065172E-2</v>
      </c>
      <c r="E27" s="34">
        <v>1.4600305050647121E-2</v>
      </c>
      <c r="F27" s="34">
        <v>9.9558271409088562E-3</v>
      </c>
      <c r="G27" s="34">
        <v>0.10334603834069586</v>
      </c>
      <c r="H27" s="34">
        <v>1.4371242905366725E-2</v>
      </c>
      <c r="I27" s="34">
        <v>1.0966324622392956E-2</v>
      </c>
      <c r="J27" s="34">
        <v>2.4529992491930365E-2</v>
      </c>
      <c r="K27" s="34">
        <v>1.3909143484105598E-2</v>
      </c>
      <c r="L27" s="34">
        <v>-1.8348529213712841E-3</v>
      </c>
    </row>
    <row r="28" spans="1:12">
      <c r="A28" s="34" t="s">
        <v>12</v>
      </c>
      <c r="B28" s="34">
        <v>4.1793859000000003E-2</v>
      </c>
      <c r="C28" s="34">
        <v>0.461833663365953</v>
      </c>
      <c r="D28" s="34">
        <v>1.5959290641485505E-2</v>
      </c>
      <c r="E28" s="34">
        <v>1.2390090124386513E-2</v>
      </c>
      <c r="F28" s="34">
        <v>3.4771531111938828E-3</v>
      </c>
      <c r="G28" s="34">
        <v>1.4371242905366725E-2</v>
      </c>
      <c r="H28" s="34">
        <v>6.5247615192994921E-2</v>
      </c>
      <c r="I28" s="34">
        <v>1.3373136063058779E-2</v>
      </c>
      <c r="J28" s="34">
        <v>1.4666202209214481E-2</v>
      </c>
      <c r="K28" s="34">
        <v>2.5901257609030753E-3</v>
      </c>
      <c r="L28" s="34">
        <v>1.9974858937827646E-3</v>
      </c>
    </row>
    <row r="29" spans="1:12">
      <c r="A29" s="34" t="s">
        <v>13</v>
      </c>
      <c r="B29" s="34">
        <v>0.10757013999999999</v>
      </c>
      <c r="C29" s="34">
        <v>0.38459827813264647</v>
      </c>
      <c r="D29" s="34">
        <v>1.109226373909886E-2</v>
      </c>
      <c r="E29" s="34">
        <v>4.0923778330647477E-3</v>
      </c>
      <c r="F29" s="34">
        <v>8.088527611363687E-3</v>
      </c>
      <c r="G29" s="34">
        <v>1.0966324622392956E-2</v>
      </c>
      <c r="H29" s="34">
        <v>1.3373136063058779E-2</v>
      </c>
      <c r="I29" s="34">
        <v>4.7585669660056555E-2</v>
      </c>
      <c r="J29" s="34">
        <v>1.1101567128832172E-2</v>
      </c>
      <c r="K29" s="34">
        <v>1.5218053249799017E-4</v>
      </c>
      <c r="L29" s="34">
        <v>-3.0216565705999205E-4</v>
      </c>
    </row>
    <row r="30" spans="1:12">
      <c r="A30" s="34" t="s">
        <v>14</v>
      </c>
      <c r="B30" s="34">
        <v>9.1242579999999997E-3</v>
      </c>
      <c r="C30" s="34">
        <v>-0.13212041306181288</v>
      </c>
      <c r="D30" s="34">
        <v>1.6533624779327008E-3</v>
      </c>
      <c r="E30" s="34">
        <v>2.238512557719477E-2</v>
      </c>
      <c r="F30" s="34">
        <v>7.0542196351107362E-3</v>
      </c>
      <c r="G30" s="34">
        <v>2.4529992491930365E-2</v>
      </c>
      <c r="H30" s="34">
        <v>1.4666202209214481E-2</v>
      </c>
      <c r="I30" s="34">
        <v>1.1101567128832172E-2</v>
      </c>
      <c r="J30" s="34">
        <v>0.1285339675790772</v>
      </c>
      <c r="K30" s="34">
        <v>6.5892208492548381E-3</v>
      </c>
      <c r="L30" s="34">
        <v>2.3519814121266856E-3</v>
      </c>
    </row>
    <row r="31" spans="1:12">
      <c r="A31" s="35" t="s">
        <v>28</v>
      </c>
      <c r="B31" s="34">
        <v>6.3681797999999998E-2</v>
      </c>
      <c r="C31" s="34">
        <v>-8.2171890999999997E-2</v>
      </c>
      <c r="D31" s="36">
        <v>9.5041178918817467E-3</v>
      </c>
      <c r="E31" s="38">
        <v>7.9296795167101367E-3</v>
      </c>
      <c r="F31" s="38">
        <v>1.7666344747217814E-3</v>
      </c>
      <c r="G31" s="38">
        <v>1.3909143484105598E-2</v>
      </c>
      <c r="H31" s="38">
        <v>2.5901257609030753E-3</v>
      </c>
      <c r="I31" s="38">
        <v>1.5218053249799017E-4</v>
      </c>
      <c r="J31" s="38">
        <v>6.5892208492548381E-3</v>
      </c>
      <c r="K31" s="38">
        <v>5.5041267756285567E-2</v>
      </c>
      <c r="L31" s="38">
        <v>4.2909940002276922E-3</v>
      </c>
    </row>
    <row r="32" spans="1:12">
      <c r="A32" s="35" t="s">
        <v>29</v>
      </c>
      <c r="B32" s="34">
        <v>0.564787916</v>
      </c>
      <c r="C32" s="34">
        <v>0.16255072063934728</v>
      </c>
      <c r="D32" s="38">
        <v>2.0206117766526535E-3</v>
      </c>
      <c r="E32" s="38">
        <v>-7.0772878697972967E-4</v>
      </c>
      <c r="F32" s="38">
        <v>-1.1178845423651664E-3</v>
      </c>
      <c r="G32" s="38">
        <v>-1.8348529213712841E-3</v>
      </c>
      <c r="H32" s="38">
        <v>1.9974858937827646E-3</v>
      </c>
      <c r="I32" s="38">
        <v>-3.0216565705999205E-4</v>
      </c>
      <c r="J32" s="38">
        <v>1.6533624779327008E-3</v>
      </c>
      <c r="K32" s="38">
        <v>4.2909940002276922E-3</v>
      </c>
      <c r="L32" s="38">
        <v>1.2640389962238976E-2</v>
      </c>
    </row>
    <row r="34" spans="1:13">
      <c r="A34" s="45" t="s">
        <v>15</v>
      </c>
      <c r="B34" s="46">
        <v>0.16239297161486532</v>
      </c>
    </row>
    <row r="35" spans="1:13">
      <c r="A35" s="45" t="s">
        <v>16</v>
      </c>
      <c r="B35" s="46">
        <v>7.279917922054558E-3</v>
      </c>
    </row>
    <row r="36" spans="1:13">
      <c r="A36" s="45" t="s">
        <v>17</v>
      </c>
      <c r="B36" s="46">
        <v>8.5322435000000002E-2</v>
      </c>
    </row>
    <row r="37" spans="1:13">
      <c r="A37" s="47" t="s">
        <v>19</v>
      </c>
      <c r="B37" s="46"/>
    </row>
    <row r="38" spans="1:13">
      <c r="A38" s="45" t="s">
        <v>20</v>
      </c>
      <c r="B38" s="46">
        <v>1</v>
      </c>
    </row>
    <row r="40" spans="1:13" ht="14.4" customHeight="1">
      <c r="A40" s="110" t="s">
        <v>31</v>
      </c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</row>
    <row r="42" spans="1:13">
      <c r="A42" s="40" t="s">
        <v>4</v>
      </c>
      <c r="B42" s="40" t="s">
        <v>5</v>
      </c>
      <c r="C42" s="40" t="s">
        <v>6</v>
      </c>
      <c r="D42" s="112" t="s">
        <v>7</v>
      </c>
      <c r="E42" s="112"/>
      <c r="F42" s="112"/>
      <c r="G42" s="112"/>
      <c r="H42" s="112"/>
      <c r="I42" s="112"/>
      <c r="J42" s="112"/>
      <c r="K42" s="112"/>
      <c r="L42" s="112"/>
      <c r="M42" s="41"/>
    </row>
    <row r="43" spans="1:13">
      <c r="A43" s="34" t="s">
        <v>8</v>
      </c>
      <c r="B43" s="34">
        <v>0</v>
      </c>
      <c r="C43" s="34">
        <v>-0.25501473137114206</v>
      </c>
      <c r="D43" s="34">
        <v>0.17896907662277389</v>
      </c>
      <c r="E43" s="34">
        <v>2.832631259079427E-2</v>
      </c>
      <c r="F43" s="34">
        <v>-3.8430577588479107E-3</v>
      </c>
      <c r="G43" s="34">
        <v>1.474213932065172E-2</v>
      </c>
      <c r="H43" s="34">
        <v>1.5959290641485505E-2</v>
      </c>
      <c r="I43" s="34">
        <v>1.109226373909886E-2</v>
      </c>
      <c r="J43" s="34">
        <v>1.6533624779327008E-3</v>
      </c>
      <c r="K43" s="34">
        <v>9.5041178918817467E-3</v>
      </c>
      <c r="L43" s="34">
        <v>2.0206117766526535E-3</v>
      </c>
    </row>
    <row r="44" spans="1:13">
      <c r="A44" s="34" t="s">
        <v>9</v>
      </c>
      <c r="B44" s="34">
        <v>0.22635174290348567</v>
      </c>
      <c r="C44" s="34">
        <v>0.63891026171791432</v>
      </c>
      <c r="D44" s="34">
        <v>2.832631259079427E-2</v>
      </c>
      <c r="E44" s="34">
        <v>0.10464812780724939</v>
      </c>
      <c r="F44" s="34">
        <v>6.1493632487255709E-4</v>
      </c>
      <c r="G44" s="34">
        <v>1.4600305050647121E-2</v>
      </c>
      <c r="H44" s="34">
        <v>1.2390090124386513E-2</v>
      </c>
      <c r="I44" s="34">
        <v>4.0923778330647477E-3</v>
      </c>
      <c r="J44" s="34">
        <v>2.238512557719477E-2</v>
      </c>
      <c r="K44" s="34">
        <v>7.9296795167101367E-3</v>
      </c>
      <c r="L44" s="34">
        <v>-7.0772878697972967E-4</v>
      </c>
    </row>
    <row r="45" spans="1:13">
      <c r="A45" s="34" t="s">
        <v>10</v>
      </c>
      <c r="B45" s="34">
        <v>0</v>
      </c>
      <c r="C45" s="34">
        <v>-3.2820214625469801E-2</v>
      </c>
      <c r="D45" s="34">
        <v>-3.8430577588479107E-3</v>
      </c>
      <c r="E45" s="34">
        <v>6.1493632487255709E-4</v>
      </c>
      <c r="F45" s="34">
        <v>5.3810389176229677E-2</v>
      </c>
      <c r="G45" s="34">
        <v>9.9558271409088562E-3</v>
      </c>
      <c r="H45" s="34">
        <v>3.4771531111938828E-3</v>
      </c>
      <c r="I45" s="34">
        <v>8.088527611363687E-3</v>
      </c>
      <c r="J45" s="34">
        <v>7.0542196351107362E-3</v>
      </c>
      <c r="K45" s="34">
        <v>1.7666344747217814E-3</v>
      </c>
      <c r="L45" s="34">
        <v>-1.1178845423651664E-3</v>
      </c>
    </row>
    <row r="46" spans="1:13">
      <c r="A46" s="34" t="s">
        <v>11</v>
      </c>
      <c r="B46" s="34">
        <v>0</v>
      </c>
      <c r="C46" s="34">
        <v>-0.23880692375920687</v>
      </c>
      <c r="D46" s="34">
        <v>1.474213932065172E-2</v>
      </c>
      <c r="E46" s="34">
        <v>1.4600305050647121E-2</v>
      </c>
      <c r="F46" s="34">
        <v>9.9558271409088562E-3</v>
      </c>
      <c r="G46" s="34">
        <v>0.10334603834069586</v>
      </c>
      <c r="H46" s="34">
        <v>1.4371242905366725E-2</v>
      </c>
      <c r="I46" s="34">
        <v>1.0966324622392956E-2</v>
      </c>
      <c r="J46" s="34">
        <v>2.4529992491930365E-2</v>
      </c>
      <c r="K46" s="34">
        <v>1.3909143484105598E-2</v>
      </c>
      <c r="L46" s="34">
        <v>-1.8348529213712841E-3</v>
      </c>
    </row>
    <row r="47" spans="1:13">
      <c r="A47" s="34" t="s">
        <v>12</v>
      </c>
      <c r="B47" s="34">
        <v>0.17872366498309583</v>
      </c>
      <c r="C47" s="34">
        <v>0.461833663365953</v>
      </c>
      <c r="D47" s="34">
        <v>1.5959290641485505E-2</v>
      </c>
      <c r="E47" s="34">
        <v>1.2390090124386513E-2</v>
      </c>
      <c r="F47" s="34">
        <v>3.4771531111938828E-3</v>
      </c>
      <c r="G47" s="34">
        <v>1.4371242905366725E-2</v>
      </c>
      <c r="H47" s="34">
        <v>6.5247615192994921E-2</v>
      </c>
      <c r="I47" s="34">
        <v>1.3373136063058779E-2</v>
      </c>
      <c r="J47" s="34">
        <v>1.4666202209214481E-2</v>
      </c>
      <c r="K47" s="34">
        <v>2.5901257609030753E-3</v>
      </c>
      <c r="L47" s="34">
        <v>1.9974858937827646E-3</v>
      </c>
    </row>
    <row r="48" spans="1:13">
      <c r="A48" s="34" t="s">
        <v>13</v>
      </c>
      <c r="B48" s="34">
        <v>0.24468904460085297</v>
      </c>
      <c r="C48" s="34">
        <v>0.38459827813264647</v>
      </c>
      <c r="D48" s="34">
        <v>1.109226373909886E-2</v>
      </c>
      <c r="E48" s="34">
        <v>4.0923778330647477E-3</v>
      </c>
      <c r="F48" s="34">
        <v>8.088527611363687E-3</v>
      </c>
      <c r="G48" s="34">
        <v>1.0966324622392956E-2</v>
      </c>
      <c r="H48" s="34">
        <v>1.3373136063058779E-2</v>
      </c>
      <c r="I48" s="34">
        <v>4.7585669660056555E-2</v>
      </c>
      <c r="J48" s="34">
        <v>1.1101567128832172E-2</v>
      </c>
      <c r="K48" s="34">
        <v>1.5218053249799017E-4</v>
      </c>
      <c r="L48" s="34">
        <v>-3.0216565705999205E-4</v>
      </c>
    </row>
    <row r="49" spans="1:12">
      <c r="A49" s="34" t="s">
        <v>14</v>
      </c>
      <c r="B49" s="34">
        <v>0</v>
      </c>
      <c r="C49" s="34">
        <v>-0.13212041306181288</v>
      </c>
      <c r="D49" s="34">
        <v>1.6533624779327008E-3</v>
      </c>
      <c r="E49" s="34">
        <v>2.238512557719477E-2</v>
      </c>
      <c r="F49" s="34">
        <v>7.0542196351107362E-3</v>
      </c>
      <c r="G49" s="34">
        <v>2.4529992491930365E-2</v>
      </c>
      <c r="H49" s="34">
        <v>1.4666202209214481E-2</v>
      </c>
      <c r="I49" s="34">
        <v>1.1101567128832172E-2</v>
      </c>
      <c r="J49" s="34">
        <v>0.1285339675790772</v>
      </c>
      <c r="K49" s="34">
        <v>6.5892208492548381E-3</v>
      </c>
      <c r="L49" s="34">
        <v>2.3519814121266856E-3</v>
      </c>
    </row>
    <row r="50" spans="1:12">
      <c r="A50" s="34" t="s">
        <v>28</v>
      </c>
      <c r="B50" s="34">
        <v>0</v>
      </c>
      <c r="C50" s="34">
        <v>-8.2171890999999997E-2</v>
      </c>
      <c r="D50" s="34">
        <v>9.5041178918817467E-3</v>
      </c>
      <c r="E50" s="34">
        <v>7.9296795167101367E-3</v>
      </c>
      <c r="F50" s="34">
        <v>1.7666344747217814E-3</v>
      </c>
      <c r="G50" s="34">
        <v>1.3909143484105598E-2</v>
      </c>
      <c r="H50" s="34">
        <v>2.5901257609030753E-3</v>
      </c>
      <c r="I50" s="34">
        <v>1.5218053249799017E-4</v>
      </c>
      <c r="J50" s="34">
        <v>6.5892208492548381E-3</v>
      </c>
      <c r="K50" s="34">
        <v>5.5041267756285567E-2</v>
      </c>
      <c r="L50" s="34">
        <v>4.2909940002276922E-3</v>
      </c>
    </row>
    <row r="51" spans="1:12">
      <c r="A51" s="34" t="s">
        <v>29</v>
      </c>
      <c r="B51" s="34">
        <v>0.35023612307557811</v>
      </c>
      <c r="C51" s="34">
        <v>0.16255072063934728</v>
      </c>
      <c r="D51" s="34">
        <v>2.0206117766526535E-3</v>
      </c>
      <c r="E51" s="34">
        <v>-7.0772878697972967E-4</v>
      </c>
      <c r="F51" s="34">
        <v>-1.1178845423651664E-3</v>
      </c>
      <c r="G51" s="34">
        <v>-1.8348529213712841E-3</v>
      </c>
      <c r="H51" s="34">
        <v>1.9974858937827646E-3</v>
      </c>
      <c r="I51" s="34">
        <v>-3.0216565705999205E-4</v>
      </c>
      <c r="J51" s="34">
        <v>1.6533624779327008E-3</v>
      </c>
      <c r="K51" s="34">
        <v>4.2909940002276922E-3</v>
      </c>
      <c r="L51" s="34">
        <v>1.2640389962238976E-2</v>
      </c>
    </row>
    <row r="53" spans="1:12">
      <c r="B53" s="39" t="s">
        <v>23</v>
      </c>
      <c r="C53" s="103" t="s">
        <v>24</v>
      </c>
    </row>
    <row r="54" spans="1:12">
      <c r="A54" s="45" t="s">
        <v>15</v>
      </c>
      <c r="B54" s="46">
        <v>0.37819717565938121</v>
      </c>
      <c r="C54" s="100">
        <v>-7.1923833317150132E-3</v>
      </c>
    </row>
    <row r="55" spans="1:12">
      <c r="A55" s="45" t="s">
        <v>16</v>
      </c>
      <c r="B55" s="46">
        <v>1.45569405588551E-2</v>
      </c>
      <c r="C55" s="100">
        <v>2.1702911218386082E-2</v>
      </c>
    </row>
    <row r="56" spans="1:12">
      <c r="A56" s="45" t="s">
        <v>17</v>
      </c>
      <c r="B56" s="46">
        <v>0.12065214693015247</v>
      </c>
      <c r="C56" s="100">
        <f>SQRT(C55)</f>
        <v>0.14731907961423762</v>
      </c>
    </row>
    <row r="57" spans="1:12">
      <c r="A57" s="45" t="s">
        <v>18</v>
      </c>
      <c r="B57" s="46">
        <v>2.6000563484296846</v>
      </c>
      <c r="C57" s="104">
        <f>(C54-'Bond prices'!H7)/C56</f>
        <v>-4.8821804687815239E-2</v>
      </c>
    </row>
    <row r="58" spans="1:12">
      <c r="A58" s="47" t="s">
        <v>19</v>
      </c>
      <c r="B58" s="46"/>
      <c r="C58" s="46"/>
    </row>
    <row r="59" spans="1:12">
      <c r="A59" s="45" t="s">
        <v>20</v>
      </c>
      <c r="B59" s="46">
        <v>1.0000005755630126</v>
      </c>
      <c r="C59" s="46"/>
    </row>
  </sheetData>
  <mergeCells count="7">
    <mergeCell ref="A40:L40"/>
    <mergeCell ref="D42:L42"/>
    <mergeCell ref="A1:J1"/>
    <mergeCell ref="D3:L3"/>
    <mergeCell ref="N1:O1"/>
    <mergeCell ref="A21:J21"/>
    <mergeCell ref="D23:L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C068-E018-4EF9-8C9A-D8B956F45571}">
  <dimension ref="A1:F22"/>
  <sheetViews>
    <sheetView workbookViewId="0">
      <selection activeCell="B19" sqref="B19"/>
    </sheetView>
  </sheetViews>
  <sheetFormatPr defaultColWidth="16.44140625" defaultRowHeight="14.4"/>
  <cols>
    <col min="2" max="2" width="16.44140625" customWidth="1"/>
  </cols>
  <sheetData>
    <row r="1" spans="1:6">
      <c r="A1" s="114" t="s">
        <v>32</v>
      </c>
      <c r="B1" s="114"/>
      <c r="C1" s="114"/>
      <c r="D1" s="114"/>
    </row>
    <row r="2" spans="1:6">
      <c r="A2" s="99" t="s">
        <v>4</v>
      </c>
      <c r="B2" s="99" t="s">
        <v>33</v>
      </c>
      <c r="C2" s="99" t="s">
        <v>34</v>
      </c>
      <c r="D2" s="99" t="s">
        <v>35</v>
      </c>
    </row>
    <row r="3" spans="1:6">
      <c r="A3" s="55" t="s">
        <v>8</v>
      </c>
      <c r="B3" s="34">
        <v>3361651.19</v>
      </c>
      <c r="C3" s="34">
        <f t="shared" ref="C3:C9" si="0">B3/$B$10</f>
        <v>5.0557281406778024E-2</v>
      </c>
      <c r="D3" s="58">
        <v>0</v>
      </c>
    </row>
    <row r="4" spans="1:6">
      <c r="A4" s="55" t="s">
        <v>9</v>
      </c>
      <c r="B4" s="34">
        <v>6731178.3899999997</v>
      </c>
      <c r="C4" s="34">
        <f t="shared" si="0"/>
        <v>0.10123301342946679</v>
      </c>
      <c r="D4" s="57">
        <v>0.34094299293677616</v>
      </c>
      <c r="F4" s="33"/>
    </row>
    <row r="5" spans="1:6">
      <c r="A5" s="55" t="s">
        <v>10</v>
      </c>
      <c r="B5" s="34">
        <v>25536739.120000001</v>
      </c>
      <c r="C5" s="34">
        <f t="shared" si="0"/>
        <v>0.38405772429391077</v>
      </c>
      <c r="D5" s="58">
        <v>0</v>
      </c>
    </row>
    <row r="6" spans="1:6">
      <c r="A6" s="55" t="s">
        <v>11</v>
      </c>
      <c r="B6" s="34">
        <v>572933.98</v>
      </c>
      <c r="C6" s="34">
        <f t="shared" si="0"/>
        <v>8.6165942916776369E-3</v>
      </c>
      <c r="D6" s="58">
        <v>0</v>
      </c>
    </row>
    <row r="7" spans="1:6">
      <c r="A7" s="55" t="s">
        <v>12</v>
      </c>
      <c r="B7" s="34">
        <v>1560059.63</v>
      </c>
      <c r="C7" s="34">
        <f t="shared" si="0"/>
        <v>2.3462390732235369E-2</v>
      </c>
      <c r="D7" s="57">
        <v>0.29279606934917302</v>
      </c>
    </row>
    <row r="8" spans="1:6">
      <c r="A8" s="55" t="s">
        <v>13</v>
      </c>
      <c r="B8" s="34">
        <v>5346671.59</v>
      </c>
      <c r="C8" s="34">
        <f t="shared" si="0"/>
        <v>8.0410835297059863E-2</v>
      </c>
      <c r="D8" s="57">
        <v>0.36626093471748644</v>
      </c>
    </row>
    <row r="9" spans="1:6">
      <c r="A9" s="55" t="s">
        <v>14</v>
      </c>
      <c r="B9" s="34">
        <v>23382695.579999998</v>
      </c>
      <c r="C9" s="34">
        <f t="shared" si="0"/>
        <v>0.35166216054887145</v>
      </c>
      <c r="D9" s="58">
        <v>0</v>
      </c>
    </row>
    <row r="10" spans="1:6">
      <c r="A10" s="55" t="s">
        <v>36</v>
      </c>
      <c r="B10" s="55">
        <f>SUM(B3:B9)</f>
        <v>66491929.480000004</v>
      </c>
      <c r="C10" s="55">
        <f>SUM(C3:C9)</f>
        <v>0.99999999999999978</v>
      </c>
      <c r="D10" s="55">
        <f>SUM(D3:D9)</f>
        <v>0.99999999700343556</v>
      </c>
    </row>
    <row r="16" spans="1:6">
      <c r="F16" s="53"/>
    </row>
    <row r="17" spans="6:6">
      <c r="F17" s="53"/>
    </row>
    <row r="18" spans="6:6">
      <c r="F18" s="53"/>
    </row>
    <row r="19" spans="6:6">
      <c r="F19" s="53"/>
    </row>
    <row r="20" spans="6:6">
      <c r="F20" s="54"/>
    </row>
    <row r="21" spans="6:6">
      <c r="F21" s="53"/>
    </row>
    <row r="22" spans="6:6">
      <c r="F22" s="5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3A16-A9D6-4B7E-80B3-A9F80DE84371}">
  <dimension ref="A1:N22"/>
  <sheetViews>
    <sheetView zoomScale="58" zoomScaleNormal="58" workbookViewId="0">
      <selection activeCell="M19" sqref="M19"/>
    </sheetView>
  </sheetViews>
  <sheetFormatPr defaultColWidth="19.6640625" defaultRowHeight="33" customHeight="1"/>
  <cols>
    <col min="13" max="13" width="25.33203125" customWidth="1"/>
    <col min="14" max="14" width="29.33203125" customWidth="1"/>
  </cols>
  <sheetData>
    <row r="1" spans="1:14" ht="33" customHeight="1">
      <c r="A1" s="69" t="s">
        <v>37</v>
      </c>
      <c r="B1" s="62" t="str" cm="1">
        <f t="array" ref="B1:J1">TRANSPOSE(A2:A10)</f>
        <v>GAIL</v>
      </c>
      <c r="C1" s="62" t="str">
        <v>Coal India</v>
      </c>
      <c r="D1" s="62" t="str">
        <v>Kotak</v>
      </c>
      <c r="E1" s="62" t="str">
        <v>Happiest Minds</v>
      </c>
      <c r="F1" s="62" t="str">
        <v>Zydus</v>
      </c>
      <c r="G1" s="62" t="str">
        <v>Britannia</v>
      </c>
      <c r="H1" s="62" t="str">
        <v>Airtel</v>
      </c>
      <c r="I1" s="62" t="str">
        <v>S&amp;P 500</v>
      </c>
      <c r="J1" s="62" t="str">
        <v>Gold</v>
      </c>
      <c r="L1" s="61" t="s">
        <v>4</v>
      </c>
      <c r="M1" s="61" t="s">
        <v>38</v>
      </c>
      <c r="N1" s="61" t="s">
        <v>39</v>
      </c>
    </row>
    <row r="2" spans="1:14" ht="33" customHeight="1">
      <c r="A2" s="62" t="s">
        <v>8</v>
      </c>
      <c r="B2" s="65">
        <v>7.1019474850307098E-4</v>
      </c>
      <c r="C2" s="65">
        <f>_xlfn.COVARIANCE.S(Gail!D2:D246,'Coal India'!E2:E246)</f>
        <v>1.124060023444217E-4</v>
      </c>
      <c r="D2" s="65">
        <f>_xlfn.COVARIANCE.S(Gail!D2:D246,Kotak!E2:E246)</f>
        <v>-1.5250229201777423E-5</v>
      </c>
      <c r="E2" s="65">
        <f>_xlfn.COVARIANCE.S(Gail!D2:D246,'Happiest Minds'!D2:D246)</f>
        <v>5.8500552859729045E-5</v>
      </c>
      <c r="F2" s="65">
        <f>_xlfn.COVARIANCE.S(Zydus!D2:D246, Gail!D2:D246)</f>
        <v>6.333051841859327E-5</v>
      </c>
      <c r="G2" s="65">
        <f>_xlfn.COVARIANCE.S(Gail!D2:D246,Britannia!D2:D246)</f>
        <v>4.4016919599598652E-5</v>
      </c>
      <c r="H2" s="65">
        <f>_xlfn.COVARIANCE.S(Gail!D2:D246, Airtel!D2:D246)</f>
        <v>6.5609622140186541E-6</v>
      </c>
      <c r="I2" s="65">
        <f>_xlfn.COVARIANCE.S(Gail!D2:D246,'S&amp;P 500'!C3:C247)</f>
        <v>3.7714753539213278E-5</v>
      </c>
      <c r="J2" s="65">
        <f>_xlfn.COVARIANCE.S(Gold!D2:D246, Gail!D2:D246)</f>
        <v>8.0183007010025926E-6</v>
      </c>
      <c r="L2" s="45" t="s">
        <v>8</v>
      </c>
      <c r="M2" s="46">
        <v>-0.25501473137114206</v>
      </c>
      <c r="N2" s="46">
        <v>0.17633050865410163</v>
      </c>
    </row>
    <row r="3" spans="1:14" ht="33" customHeight="1">
      <c r="A3" s="62" t="s">
        <v>9</v>
      </c>
      <c r="B3" s="65">
        <f>_xlfn.COVARIANCE.S('Coal India'!E2:E246,Gail!D2:D246)</f>
        <v>1.124060023444217E-4</v>
      </c>
      <c r="C3" s="65">
        <f>_xlfn.COVARIANCE.S('Coal India'!E2:E246,'Coal India'!E2:E246)</f>
        <v>4.1527034844146581E-4</v>
      </c>
      <c r="D3" s="65">
        <f>_xlfn.COVARIANCE.S('Coal India'!E2:E246,Kotak!E2:E246)</f>
        <v>2.4402235113990362E-6</v>
      </c>
      <c r="E3" s="65">
        <f>_xlfn.COVARIANCE.S('Coal India'!E2:E246,'Happiest Minds'!D2:D246)</f>
        <v>5.7937718454948892E-5</v>
      </c>
      <c r="F3" s="65">
        <f>_xlfn.COVARIANCE.S(Zydus!D2:D246, 'Coal India'!E2:E246)</f>
        <v>4.9167024303121085E-5</v>
      </c>
      <c r="G3" s="65">
        <f>_xlfn.COVARIANCE.S(Britannia!D2:D246,'Coal India'!E2:E246)</f>
        <v>1.6239594575653762E-5</v>
      </c>
      <c r="H3" s="65">
        <f>_xlfn.COVARIANCE.S(Airtel!D2:D246,'Coal India'!E2:E246)</f>
        <v>8.882986340156655E-5</v>
      </c>
      <c r="I3" s="65">
        <f>_xlfn.COVARIANCE.S('Coal India'!E2:E246,'S&amp;P 500'!C3:C247)</f>
        <v>3.146698220916721E-5</v>
      </c>
      <c r="J3" s="65">
        <f>_xlfn.COVARIANCE.S(Gold!D2:D246, 'Coal India'!E2:E246)</f>
        <v>-2.8084475673798798E-6</v>
      </c>
      <c r="L3" s="45" t="s">
        <v>9</v>
      </c>
      <c r="M3" s="46">
        <v>0.63891026171791432</v>
      </c>
      <c r="N3" s="46">
        <v>0.10376999228964823</v>
      </c>
    </row>
    <row r="4" spans="1:14" ht="33" customHeight="1">
      <c r="A4" s="62" t="s">
        <v>10</v>
      </c>
      <c r="B4" s="65">
        <f>_xlfn.COVARIANCE.S(Gail!D2:D246,Kotak!E2:E246)</f>
        <v>-1.5250229201777423E-5</v>
      </c>
      <c r="C4" s="65">
        <f>_xlfn.COVARIANCE.S(Kotak!E2:E246,'Coal India'!E2:E246)</f>
        <v>2.4402235113990362E-6</v>
      </c>
      <c r="D4" s="65">
        <f>_xlfn.COVARIANCE.S(Kotak!E2:E246,Kotak!E2:E246)</f>
        <v>2.1353329038186381E-4</v>
      </c>
      <c r="E4" s="65">
        <f>_xlfn.COVARIANCE.S(Kotak!E2:E246,'Happiest Minds'!D2:D246)</f>
        <v>3.9507250559162129E-5</v>
      </c>
      <c r="F4" s="65">
        <f>_xlfn.COVARIANCE.S(Zydus!D2:D246, Kotak!E2:E246)</f>
        <v>1.3798226631721757E-5</v>
      </c>
      <c r="G4" s="65">
        <f>_xlfn.COVARIANCE.S(Britannia!D2:D246,Kotak!E2:E246)</f>
        <v>3.2097331791125744E-5</v>
      </c>
      <c r="H4" s="65">
        <f>_xlfn.COVARIANCE.S(Airtel!D2:D246,Kotak!E2:E246)</f>
        <v>2.7992935059963238E-5</v>
      </c>
      <c r="I4" s="65">
        <f>_xlfn.COVARIANCE.S('S&amp;P 500'!C3:C247,Kotak!E2:E246)</f>
        <v>7.0104542647689739E-6</v>
      </c>
      <c r="J4" s="65">
        <f>_xlfn.COVARIANCE.S(Gold!D2:D246, Kotak!E2:E246)</f>
        <v>-4.4360497712903432E-6</v>
      </c>
      <c r="L4" s="45" t="s">
        <v>10</v>
      </c>
      <c r="M4" s="46">
        <v>-3.2820214625469801E-2</v>
      </c>
      <c r="N4" s="46">
        <v>5.2415167176500355E-2</v>
      </c>
    </row>
    <row r="5" spans="1:14" ht="33" customHeight="1">
      <c r="A5" s="62" t="s">
        <v>11</v>
      </c>
      <c r="B5" s="65">
        <f>_xlfn.COVARIANCE.S(Gail!D2:D246,'Happiest Minds'!D2:D246)</f>
        <v>5.8500552859729045E-5</v>
      </c>
      <c r="C5" s="65">
        <f>_xlfn.COVARIANCE.S('Happiest Minds'!D2:D246,'Coal India'!E2:E246)</f>
        <v>5.7937718454948892E-5</v>
      </c>
      <c r="D5" s="65">
        <f>_xlfn.COVARIANCE.S('Happiest Minds'!D2:D246,Kotak!E2:E246)</f>
        <v>3.9507250559162129E-5</v>
      </c>
      <c r="E5" s="65">
        <f>_xlfn.COVARIANCE.S('Happiest Minds'!D2:D246,'Happiest Minds'!D2:D246)</f>
        <v>4.101033267487931E-4</v>
      </c>
      <c r="F5" s="65">
        <f>_xlfn.COVARIANCE.S(Zydus!D2:D246, 'Happiest Minds'!D2:D246)</f>
        <v>5.7028741687963193E-5</v>
      </c>
      <c r="G5" s="65">
        <f>_xlfn.COVARIANCE.S(Britannia!D2:D246,'Happiest Minds'!D2:D246)</f>
        <v>4.3517161199972048E-5</v>
      </c>
      <c r="H5" s="65">
        <f>_xlfn.COVARIANCE.S(Airtel!D2:D246,'Happiest Minds'!D2:D246)</f>
        <v>9.7341240047342723E-5</v>
      </c>
      <c r="I5" s="65">
        <f>_xlfn.COVARIANCE.S('S&amp;P 500'!C3:C247,'Happiest Minds'!D2:D246)</f>
        <v>5.5195013825815868E-5</v>
      </c>
      <c r="J5" s="65">
        <f>_xlfn.COVARIANCE.S(Gold!D2:D246, 'Happiest Minds'!D2:D246)</f>
        <v>-7.2811623863939842E-6</v>
      </c>
      <c r="L5" s="45" t="s">
        <v>11</v>
      </c>
      <c r="M5" s="46">
        <v>-0.23880692375920687</v>
      </c>
      <c r="N5" s="46">
        <v>0.10222025655629648</v>
      </c>
    </row>
    <row r="6" spans="1:14" ht="33" customHeight="1">
      <c r="A6" s="62" t="s">
        <v>12</v>
      </c>
      <c r="B6" s="65">
        <f>_xlfn.COVARIANCE.S(Gail!D2:D246,Zydus!D2:D246)</f>
        <v>6.333051841859327E-5</v>
      </c>
      <c r="C6" s="65">
        <f>_xlfn.COVARIANCE.S(Zydus!D2:D246,'Coal India'!E2:E246)</f>
        <v>4.9167024303121085E-5</v>
      </c>
      <c r="D6" s="65">
        <f>_xlfn.COVARIANCE.S(Zydus!D2:D246,Kotak!E2:E246)</f>
        <v>1.3798226631721757E-5</v>
      </c>
      <c r="E6" s="65">
        <f>_xlfn.COVARIANCE.S(Zydus!D2:D246,'Happiest Minds'!D2:D246)</f>
        <v>5.7028741687963193E-5</v>
      </c>
      <c r="F6" s="65">
        <f>_xlfn.COVARIANCE.S(Zydus!D2:D246, Zydus!D2:D246)</f>
        <v>2.5891910790871E-4</v>
      </c>
      <c r="G6" s="65">
        <f>_xlfn.COVARIANCE.S(Zydus!D2:D246, Britannia!D2:D246)</f>
        <v>5.3068000250233252E-5</v>
      </c>
      <c r="H6" s="65">
        <f>_xlfn.COVARIANCE.S(Airtel!D2:D246,Zydus!D2:D246)</f>
        <v>5.8199215115930477E-5</v>
      </c>
      <c r="I6" s="65">
        <f>_xlfn.COVARIANCE.S(Zydus!D2:D246, 'S&amp;P 500'!C3:C247)</f>
        <v>1.0278276828980458E-5</v>
      </c>
      <c r="J6" s="65">
        <f>_xlfn.COVARIANCE.S(Gold!D2:D246, Zydus!D2:D246)</f>
        <v>7.926531324534781E-6</v>
      </c>
      <c r="L6" s="45" t="s">
        <v>12</v>
      </c>
      <c r="M6" s="46">
        <v>0.461833663365953</v>
      </c>
      <c r="N6" s="46">
        <v>6.4320483835690681E-2</v>
      </c>
    </row>
    <row r="7" spans="1:14" ht="33" customHeight="1">
      <c r="A7" s="62" t="s">
        <v>13</v>
      </c>
      <c r="B7" s="65">
        <f>_xlfn.COVARIANCE.S(Gail!D2:D246,Britannia!D2:D246)</f>
        <v>4.4016919599598652E-5</v>
      </c>
      <c r="C7" s="65">
        <f>_xlfn.COVARIANCE.S('Coal India'!E2:E246,Britannia!D2:D246)</f>
        <v>1.6239594575653762E-5</v>
      </c>
      <c r="D7" s="65">
        <f>_xlfn.COVARIANCE.S(Britannia!D2:D246,Kotak!E2:E246)</f>
        <v>3.2097331791125744E-5</v>
      </c>
      <c r="E7" s="65">
        <f>_xlfn.COVARIANCE.S(Britannia!D2:D246,'Happiest Minds'!D2:D246)</f>
        <v>4.3517161199972048E-5</v>
      </c>
      <c r="F7" s="65">
        <f>_xlfn.COVARIANCE.S(Zydus!D2:D246, Britannia!D2:D246)</f>
        <v>5.3068000250233252E-5</v>
      </c>
      <c r="G7" s="65">
        <f>_xlfn.COVARIANCE.S(Britannia!D2:D246, Britannia!D2:D246)</f>
        <v>1.8883202246054189E-4</v>
      </c>
      <c r="H7" s="65">
        <f>_xlfn.COVARIANCE.S(Airtel!D2:D246,Britannia!D2:D246)</f>
        <v>4.405383781282608E-5</v>
      </c>
      <c r="I7" s="65">
        <f>_xlfn.COVARIANCE.S(Britannia!D2:D246,'S&amp;P 500'!C3:C247)</f>
        <v>6.0389100197615149E-7</v>
      </c>
      <c r="J7" s="65">
        <f>_xlfn.COVARIANCE.S(Gold!D2:D246, Britannia!D2:D246)</f>
        <v>-1.199070067698381E-6</v>
      </c>
      <c r="K7" s="37"/>
      <c r="L7" s="45" t="s">
        <v>13</v>
      </c>
      <c r="M7" s="46">
        <v>0.38459827813264647</v>
      </c>
      <c r="N7" s="46">
        <v>4.7228392734166666E-2</v>
      </c>
    </row>
    <row r="8" spans="1:14" ht="33" customHeight="1">
      <c r="A8" s="62" t="s">
        <v>14</v>
      </c>
      <c r="B8" s="65">
        <f>_xlfn.COVARIANCE.S(Airtel!D2:D246, Gail!D2:D246)</f>
        <v>6.5609622140186541E-6</v>
      </c>
      <c r="C8" s="65">
        <f>_xlfn.COVARIANCE.S(Airtel!D2:D246,'Coal India'!E2:E246)</f>
        <v>8.882986340156655E-5</v>
      </c>
      <c r="D8" s="65">
        <f>_xlfn.COVARIANCE.S(Airtel!D2:D246,Kotak!E2:E246)</f>
        <v>2.7992935059963238E-5</v>
      </c>
      <c r="E8" s="65">
        <f>_xlfn.COVARIANCE.S(Airtel!D2:D246,'Happiest Minds'!D2:D246)</f>
        <v>9.7341240047342723E-5</v>
      </c>
      <c r="F8" s="65">
        <f>_xlfn.COVARIANCE.S(Zydus!D2:D246, Airtel!D2:D246)</f>
        <v>5.8199215115930477E-5</v>
      </c>
      <c r="G8" s="65">
        <f>_xlfn.COVARIANCE.S(Airtel!D2:D246,Britannia!D2:D246)</f>
        <v>4.405383781282608E-5</v>
      </c>
      <c r="H8" s="66">
        <v>5.1005542690110012E-4</v>
      </c>
      <c r="I8" s="65">
        <f>_xlfn.COVARIANCE.S('S&amp;P 500'!C3:C247,Airtel!D2:D246)</f>
        <v>2.6147701782757295E-5</v>
      </c>
      <c r="J8" s="65">
        <f>_xlfn.COVARIANCE.S(Gold!D2:D246, Airtel!D2:D246)</f>
        <v>9.3332595719312916E-6</v>
      </c>
      <c r="L8" s="45" t="s">
        <v>14</v>
      </c>
      <c r="M8" s="46">
        <v>-0.13212041306181288</v>
      </c>
      <c r="N8" s="46">
        <v>0.12853396757907723</v>
      </c>
    </row>
    <row r="9" spans="1:14" ht="33" customHeight="1">
      <c r="A9" s="62" t="s">
        <v>28</v>
      </c>
      <c r="B9" s="65">
        <f>_xlfn.COVARIANCE.S('S&amp;P 500'!C3:C247,Gail!D2:D246)</f>
        <v>3.7714753539213278E-5</v>
      </c>
      <c r="C9" s="65">
        <f>_xlfn.COVARIANCE.S('Coal India'!E2:E246,'S&amp;P 500'!C3:C247)</f>
        <v>3.146698220916721E-5</v>
      </c>
      <c r="D9" s="65">
        <f>_xlfn.COVARIANCE.S('S&amp;P 500'!C3:C247,Kotak!E2:E246)</f>
        <v>7.0104542647689739E-6</v>
      </c>
      <c r="E9" s="65">
        <f>_xlfn.COVARIANCE.S('S&amp;P 500'!C3:C247,'Happiest Minds'!D2:D246)</f>
        <v>5.5195013825815868E-5</v>
      </c>
      <c r="F9" s="65">
        <f>_xlfn.COVARIANCE.S(Zydus!D2:D246, 'S&amp;P 500'!C3:C247)</f>
        <v>1.0278276828980458E-5</v>
      </c>
      <c r="G9" s="65">
        <f>_xlfn.COVARIANCE.S('S&amp;P 500'!C3:C247,Britannia!D2:D246)</f>
        <v>6.0389100197615149E-7</v>
      </c>
      <c r="H9" s="65">
        <f>_xlfn.COVARIANCE.S(Airtel!D2:D246,'S&amp;P 500'!C3:C247)</f>
        <v>2.6147701782757295E-5</v>
      </c>
      <c r="I9" s="65">
        <f>_xlfn.COVARIANCE.S('S&amp;P 500'!C3:C247,'S&amp;P 500'!C3:C247)</f>
        <v>2.184177291916094E-4</v>
      </c>
      <c r="J9" s="65">
        <f>_xlfn.COVARIANCE.S(Gold!D2:D246, 'S&amp;P 500'!C3:C247)</f>
        <v>1.7027753969157508E-5</v>
      </c>
      <c r="L9" s="45" t="s">
        <v>28</v>
      </c>
      <c r="M9" s="46">
        <v>-8.2171890999999997E-2</v>
      </c>
      <c r="N9" s="46">
        <v>5.4233015930127242E-2</v>
      </c>
    </row>
    <row r="10" spans="1:14" ht="33" customHeight="1">
      <c r="A10" s="62" t="s">
        <v>29</v>
      </c>
      <c r="B10" s="65">
        <f>_xlfn.COVARIANCE.S(Gail!D2:D246,Gold!D2:D246)</f>
        <v>8.0183007010025926E-6</v>
      </c>
      <c r="C10" s="65">
        <f>_xlfn.COVARIANCE.S('Coal India'!E2:E246, Gold!D2:D246)</f>
        <v>-2.8084475673798798E-6</v>
      </c>
      <c r="D10" s="65">
        <f>_xlfn.COVARIANCE.S(Gold!D2:D246,Kotak!E2:E246)</f>
        <v>-4.4360497712903432E-6</v>
      </c>
      <c r="E10" s="65">
        <f>_xlfn.COVARIANCE.S(Gold!D2:D246,'Happiest Minds'!D2:D246)</f>
        <v>-7.2811623863939842E-6</v>
      </c>
      <c r="F10" s="65">
        <f>_xlfn.COVARIANCE.S(Zydus!D2:D246, Gold!D2:D246)</f>
        <v>7.926531324534781E-6</v>
      </c>
      <c r="G10" s="65">
        <f>_xlfn.COVARIANCE.S(Gold!D2:D246,Britannia!D2:D246)</f>
        <v>-1.199070067698381E-6</v>
      </c>
      <c r="H10" s="65">
        <f>_xlfn.COVARIANCE.S(Airtel!D2:D246,Gail!D2:D246)</f>
        <v>6.5609622140186541E-6</v>
      </c>
      <c r="I10" s="65">
        <f>_xlfn.COVARIANCE.S('S&amp;P 500'!C3:C247,Gold!D2:D246)</f>
        <v>1.7027753969157508E-5</v>
      </c>
      <c r="J10" s="65">
        <f>_xlfn.COVARIANCE.S(Gold!D2:D246, Gold!D2:D246)</f>
        <v>5.0160277627932444E-5</v>
      </c>
      <c r="L10" s="45" t="s">
        <v>29</v>
      </c>
      <c r="M10" s="46">
        <v>0.16255072063934728</v>
      </c>
      <c r="N10" s="46">
        <v>1.2640389962239E-2</v>
      </c>
    </row>
    <row r="12" spans="1:14" ht="33" customHeight="1">
      <c r="A12" s="115" t="s">
        <v>40</v>
      </c>
      <c r="B12" s="115"/>
      <c r="C12" s="115"/>
      <c r="D12" s="115"/>
      <c r="E12" s="115"/>
      <c r="F12" s="115"/>
      <c r="G12" s="115"/>
      <c r="H12" s="115"/>
      <c r="I12" s="115"/>
      <c r="J12" s="115"/>
    </row>
    <row r="13" spans="1:14" ht="33" customHeight="1">
      <c r="A13" s="47" t="s">
        <v>37</v>
      </c>
      <c r="B13" s="47" t="s">
        <v>8</v>
      </c>
      <c r="C13" s="47" t="s">
        <v>9</v>
      </c>
      <c r="D13" s="47" t="s">
        <v>10</v>
      </c>
      <c r="E13" s="47" t="s">
        <v>11</v>
      </c>
      <c r="F13" s="47" t="s">
        <v>12</v>
      </c>
      <c r="G13" s="47" t="s">
        <v>13</v>
      </c>
      <c r="H13" s="47" t="s">
        <v>14</v>
      </c>
      <c r="I13" s="47" t="s">
        <v>28</v>
      </c>
      <c r="J13" s="47" t="s">
        <v>29</v>
      </c>
    </row>
    <row r="14" spans="1:14" ht="33" customHeight="1">
      <c r="A14" s="47" t="s">
        <v>8</v>
      </c>
      <c r="B14" s="46">
        <v>0.17896907662277389</v>
      </c>
      <c r="C14" s="46">
        <v>2.832631259079427E-2</v>
      </c>
      <c r="D14" s="65">
        <v>-3.8430577588479107E-3</v>
      </c>
      <c r="E14" s="46">
        <v>1.474213932065172E-2</v>
      </c>
      <c r="F14" s="46">
        <v>1.5959290641485505E-2</v>
      </c>
      <c r="G14" s="46">
        <v>1.109226373909886E-2</v>
      </c>
      <c r="H14" s="46">
        <v>1.6533624779327008E-3</v>
      </c>
      <c r="I14" s="46">
        <v>9.5041178918817467E-3</v>
      </c>
      <c r="J14" s="46">
        <v>2.0206117766526535E-3</v>
      </c>
    </row>
    <row r="15" spans="1:14" ht="33" customHeight="1">
      <c r="A15" s="47" t="s">
        <v>9</v>
      </c>
      <c r="B15" s="46">
        <v>2.832631259079427E-2</v>
      </c>
      <c r="C15" s="46">
        <v>0.10464812780724939</v>
      </c>
      <c r="D15" s="46">
        <v>6.1493632487255709E-4</v>
      </c>
      <c r="E15" s="46">
        <v>1.4600305050647121E-2</v>
      </c>
      <c r="F15" s="46">
        <v>1.2390090124386513E-2</v>
      </c>
      <c r="G15" s="46">
        <v>4.0923778330647477E-3</v>
      </c>
      <c r="H15" s="46">
        <v>2.238512557719477E-2</v>
      </c>
      <c r="I15" s="46">
        <v>7.9296795167101367E-3</v>
      </c>
      <c r="J15" s="46">
        <v>-7.0772878697972967E-4</v>
      </c>
    </row>
    <row r="16" spans="1:14" ht="33" customHeight="1">
      <c r="A16" s="47" t="s">
        <v>10</v>
      </c>
      <c r="B16" s="46">
        <v>-3.8430577588479107E-3</v>
      </c>
      <c r="C16" s="46">
        <v>6.1493632487255709E-4</v>
      </c>
      <c r="D16" s="46">
        <v>5.3810389176229677E-2</v>
      </c>
      <c r="E16" s="46">
        <v>9.9558271409088562E-3</v>
      </c>
      <c r="F16" s="46">
        <v>3.4771531111938828E-3</v>
      </c>
      <c r="G16" s="46">
        <v>8.088527611363687E-3</v>
      </c>
      <c r="H16" s="46">
        <v>7.0542196351107362E-3</v>
      </c>
      <c r="I16" s="46">
        <v>1.7666344747217814E-3</v>
      </c>
      <c r="J16" s="46">
        <v>-1.1178845423651664E-3</v>
      </c>
    </row>
    <row r="17" spans="1:10" ht="33" customHeight="1">
      <c r="A17" s="47" t="s">
        <v>11</v>
      </c>
      <c r="B17" s="46">
        <v>1.474213932065172E-2</v>
      </c>
      <c r="C17" s="46">
        <v>1.4600305050647121E-2</v>
      </c>
      <c r="D17" s="46">
        <v>9.9558271409088562E-3</v>
      </c>
      <c r="E17" s="46">
        <v>0.10334603834069586</v>
      </c>
      <c r="F17" s="46">
        <v>1.4371242905366725E-2</v>
      </c>
      <c r="G17" s="46">
        <v>1.0966324622392956E-2</v>
      </c>
      <c r="H17" s="46">
        <v>2.4529992491930365E-2</v>
      </c>
      <c r="I17" s="46">
        <v>1.3909143484105598E-2</v>
      </c>
      <c r="J17" s="46">
        <v>-1.8348529213712841E-3</v>
      </c>
    </row>
    <row r="18" spans="1:10" ht="33" customHeight="1">
      <c r="A18" s="47" t="s">
        <v>12</v>
      </c>
      <c r="B18" s="46">
        <v>1.5959290641485505E-2</v>
      </c>
      <c r="C18" s="46">
        <v>1.2390090124386513E-2</v>
      </c>
      <c r="D18" s="46">
        <v>3.4771531111938828E-3</v>
      </c>
      <c r="E18" s="46">
        <v>1.4371242905366725E-2</v>
      </c>
      <c r="F18" s="46">
        <v>6.5247615192994921E-2</v>
      </c>
      <c r="G18" s="46">
        <v>1.3373136063058779E-2</v>
      </c>
      <c r="H18" s="46">
        <v>1.4666202209214481E-2</v>
      </c>
      <c r="I18" s="46">
        <v>2.5901257609030753E-3</v>
      </c>
      <c r="J18" s="46">
        <v>1.9974858937827646E-3</v>
      </c>
    </row>
    <row r="19" spans="1:10" ht="33" customHeight="1">
      <c r="A19" s="47" t="s">
        <v>13</v>
      </c>
      <c r="B19" s="46">
        <v>1.109226373909886E-2</v>
      </c>
      <c r="C19" s="46">
        <v>4.0923778330647477E-3</v>
      </c>
      <c r="D19" s="46">
        <v>8.088527611363687E-3</v>
      </c>
      <c r="E19" s="46">
        <v>1.0966324622392956E-2</v>
      </c>
      <c r="F19" s="46">
        <v>1.3373136063058779E-2</v>
      </c>
      <c r="G19" s="46">
        <v>4.7585669660056555E-2</v>
      </c>
      <c r="H19" s="46">
        <v>1.1101567128832172E-2</v>
      </c>
      <c r="I19" s="46">
        <v>1.5218053249799017E-4</v>
      </c>
      <c r="J19" s="46">
        <v>-3.0216565705999205E-4</v>
      </c>
    </row>
    <row r="20" spans="1:10" ht="33" customHeight="1">
      <c r="A20" s="47" t="s">
        <v>14</v>
      </c>
      <c r="B20" s="46">
        <v>1.6533624779327008E-3</v>
      </c>
      <c r="C20" s="46">
        <v>2.238512557719477E-2</v>
      </c>
      <c r="D20" s="46">
        <v>7.0542196351107362E-3</v>
      </c>
      <c r="E20" s="46">
        <v>2.4529992491930365E-2</v>
      </c>
      <c r="F20" s="46">
        <v>1.4666202209214481E-2</v>
      </c>
      <c r="G20" s="46">
        <v>1.1101567128832172E-2</v>
      </c>
      <c r="H20" s="46">
        <v>0.1285339675790772</v>
      </c>
      <c r="I20" s="46">
        <v>6.5892208492548381E-3</v>
      </c>
      <c r="J20" s="46">
        <v>2.3519814121266856E-3</v>
      </c>
    </row>
    <row r="21" spans="1:10" ht="33" customHeight="1">
      <c r="A21" s="47" t="s">
        <v>28</v>
      </c>
      <c r="B21" s="46">
        <v>9.5041178918817467E-3</v>
      </c>
      <c r="C21" s="46">
        <v>7.9296795167101367E-3</v>
      </c>
      <c r="D21" s="46">
        <v>1.7666344747217814E-3</v>
      </c>
      <c r="E21" s="46">
        <v>1.3909143484105598E-2</v>
      </c>
      <c r="F21" s="46">
        <v>2.5901257609030753E-3</v>
      </c>
      <c r="G21" s="46">
        <v>1.5218053249799017E-4</v>
      </c>
      <c r="H21" s="46">
        <v>6.5892208492548381E-3</v>
      </c>
      <c r="I21" s="46">
        <v>5.5041267756285567E-2</v>
      </c>
      <c r="J21" s="46">
        <v>4.2909940002276922E-3</v>
      </c>
    </row>
    <row r="22" spans="1:10" ht="33" customHeight="1">
      <c r="A22" s="47" t="s">
        <v>29</v>
      </c>
      <c r="B22" s="46">
        <v>2.0206117766526535E-3</v>
      </c>
      <c r="C22" s="46">
        <v>-7.0772878697972967E-4</v>
      </c>
      <c r="D22" s="46">
        <v>-1.1178845423651664E-3</v>
      </c>
      <c r="E22" s="46">
        <v>-1.8348529213712841E-3</v>
      </c>
      <c r="F22" s="46">
        <v>1.9974858937827646E-3</v>
      </c>
      <c r="G22" s="46">
        <v>-3.0216565705999205E-4</v>
      </c>
      <c r="H22" s="46">
        <v>1.6533624779327008E-3</v>
      </c>
      <c r="I22" s="46">
        <v>4.2909940002276922E-3</v>
      </c>
      <c r="J22" s="46">
        <v>1.2640389962238976E-2</v>
      </c>
    </row>
  </sheetData>
  <mergeCells count="1">
    <mergeCell ref="A12:J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87C8-4E18-4FAF-8AA1-247203A4A0C9}">
  <dimension ref="A1:G250"/>
  <sheetViews>
    <sheetView workbookViewId="0"/>
  </sheetViews>
  <sheetFormatPr defaultColWidth="17.88671875" defaultRowHeight="14.4"/>
  <sheetData>
    <row r="1" spans="1:7">
      <c r="A1" s="63" t="s">
        <v>41</v>
      </c>
      <c r="B1" s="63" t="s">
        <v>42</v>
      </c>
      <c r="C1" s="63" t="s">
        <v>43</v>
      </c>
      <c r="D1" s="47" t="s">
        <v>44</v>
      </c>
      <c r="E1" s="47" t="s">
        <v>38</v>
      </c>
      <c r="F1" s="47" t="s">
        <v>45</v>
      </c>
      <c r="G1" s="47" t="s">
        <v>39</v>
      </c>
    </row>
    <row r="2" spans="1:7">
      <c r="A2" s="18">
        <v>44652</v>
      </c>
      <c r="B2">
        <v>17670.45</v>
      </c>
      <c r="D2" s="85">
        <f>AVERAGE(C3:C250)</f>
        <v>-2.8643927910297393E-5</v>
      </c>
      <c r="E2" s="85">
        <f>(1 + D2)^252 - 1</f>
        <v>-7.1923833317150132E-3</v>
      </c>
      <c r="F2" s="85">
        <f>_xlfn.VAR.S(C3:C250)</f>
        <v>8.6122663565024136E-5</v>
      </c>
      <c r="G2" s="85">
        <f>F2*252</f>
        <v>2.1702911218386082E-2</v>
      </c>
    </row>
    <row r="3" spans="1:7">
      <c r="A3" s="18">
        <v>44655</v>
      </c>
      <c r="B3">
        <v>18053.400000000001</v>
      </c>
      <c r="C3">
        <f t="shared" ref="C3:C66" si="0">(B3-B2)/B2</f>
        <v>2.1671774063478901E-2</v>
      </c>
    </row>
    <row r="4" spans="1:7">
      <c r="A4" s="18">
        <v>44656</v>
      </c>
      <c r="B4">
        <v>17957.400000000001</v>
      </c>
      <c r="C4">
        <f t="shared" si="0"/>
        <v>-5.3175579115291296E-3</v>
      </c>
    </row>
    <row r="5" spans="1:7">
      <c r="A5" s="18">
        <v>44657</v>
      </c>
      <c r="B5">
        <v>17807.650000000001</v>
      </c>
      <c r="C5">
        <f t="shared" si="0"/>
        <v>-8.3391805049728793E-3</v>
      </c>
    </row>
    <row r="6" spans="1:7">
      <c r="A6" s="18">
        <v>44658</v>
      </c>
      <c r="B6">
        <v>17639.55</v>
      </c>
      <c r="C6">
        <f t="shared" si="0"/>
        <v>-9.4397632478177736E-3</v>
      </c>
    </row>
    <row r="7" spans="1:7">
      <c r="A7" s="18">
        <v>44659</v>
      </c>
      <c r="B7">
        <v>17784.349999999999</v>
      </c>
      <c r="C7">
        <f t="shared" si="0"/>
        <v>8.2088261888766598E-3</v>
      </c>
    </row>
    <row r="8" spans="1:7">
      <c r="A8" s="18">
        <v>44662</v>
      </c>
      <c r="B8">
        <v>17674.95</v>
      </c>
      <c r="C8">
        <f t="shared" si="0"/>
        <v>-6.1514758762618721E-3</v>
      </c>
    </row>
    <row r="9" spans="1:7">
      <c r="A9" s="18">
        <v>44663</v>
      </c>
      <c r="B9">
        <v>17530.3</v>
      </c>
      <c r="C9">
        <f t="shared" si="0"/>
        <v>-8.1838986814673567E-3</v>
      </c>
    </row>
    <row r="10" spans="1:7">
      <c r="A10" s="18">
        <v>44664</v>
      </c>
      <c r="B10">
        <v>17475.650000000001</v>
      </c>
      <c r="C10">
        <f t="shared" si="0"/>
        <v>-3.1174594844353958E-3</v>
      </c>
    </row>
    <row r="11" spans="1:7">
      <c r="A11" s="18">
        <v>44669</v>
      </c>
      <c r="B11">
        <v>17173.650000000001</v>
      </c>
      <c r="C11">
        <f t="shared" si="0"/>
        <v>-1.7281188396425881E-2</v>
      </c>
    </row>
    <row r="12" spans="1:7">
      <c r="A12" s="18">
        <v>44670</v>
      </c>
      <c r="B12">
        <v>16958.650000000001</v>
      </c>
      <c r="C12">
        <f t="shared" si="0"/>
        <v>-1.2519179091224054E-2</v>
      </c>
    </row>
    <row r="13" spans="1:7">
      <c r="A13" s="18">
        <v>44671</v>
      </c>
      <c r="B13">
        <v>17136.55</v>
      </c>
      <c r="C13">
        <f t="shared" si="0"/>
        <v>1.049022180421188E-2</v>
      </c>
    </row>
    <row r="14" spans="1:7">
      <c r="A14" s="18">
        <v>44672</v>
      </c>
      <c r="B14">
        <v>17392.599999999999</v>
      </c>
      <c r="C14">
        <f t="shared" si="0"/>
        <v>1.4941747317867323E-2</v>
      </c>
    </row>
    <row r="15" spans="1:7">
      <c r="A15" s="18">
        <v>44673</v>
      </c>
      <c r="B15">
        <v>17171.95</v>
      </c>
      <c r="C15">
        <f t="shared" si="0"/>
        <v>-1.2686429860975233E-2</v>
      </c>
    </row>
    <row r="16" spans="1:7">
      <c r="A16" s="18">
        <v>44676</v>
      </c>
      <c r="B16">
        <v>16953.95</v>
      </c>
      <c r="C16">
        <f t="shared" si="0"/>
        <v>-1.2695121986728355E-2</v>
      </c>
    </row>
    <row r="17" spans="1:3">
      <c r="A17" s="18">
        <v>44677</v>
      </c>
      <c r="B17">
        <v>17200.8</v>
      </c>
      <c r="C17">
        <f t="shared" si="0"/>
        <v>1.4560028783852643E-2</v>
      </c>
    </row>
    <row r="18" spans="1:3">
      <c r="A18" s="18">
        <v>44678</v>
      </c>
      <c r="B18">
        <v>17038.400000000001</v>
      </c>
      <c r="C18">
        <f t="shared" si="0"/>
        <v>-9.4414213292403747E-3</v>
      </c>
    </row>
    <row r="19" spans="1:3">
      <c r="A19" s="18">
        <v>44679</v>
      </c>
      <c r="B19">
        <v>17245.05</v>
      </c>
      <c r="C19">
        <f t="shared" si="0"/>
        <v>1.2128486242839574E-2</v>
      </c>
    </row>
    <row r="20" spans="1:3">
      <c r="A20" s="18">
        <v>44680</v>
      </c>
      <c r="B20">
        <v>17102.55</v>
      </c>
      <c r="C20">
        <f t="shared" si="0"/>
        <v>-8.2632407560430388E-3</v>
      </c>
    </row>
    <row r="21" spans="1:3">
      <c r="A21" s="18">
        <v>44683</v>
      </c>
      <c r="B21">
        <v>17069.099999999999</v>
      </c>
      <c r="C21">
        <f t="shared" si="0"/>
        <v>-1.9558486892305958E-3</v>
      </c>
    </row>
    <row r="22" spans="1:3">
      <c r="A22" s="18">
        <v>44685</v>
      </c>
      <c r="B22">
        <v>16677.599999999999</v>
      </c>
      <c r="C22">
        <f t="shared" si="0"/>
        <v>-2.2936182927043608E-2</v>
      </c>
    </row>
    <row r="23" spans="1:3">
      <c r="A23" s="18">
        <v>44686</v>
      </c>
      <c r="B23">
        <v>16682.650000000001</v>
      </c>
      <c r="C23">
        <f t="shared" si="0"/>
        <v>3.0280136230650159E-4</v>
      </c>
    </row>
    <row r="24" spans="1:3">
      <c r="A24" s="18">
        <v>44687</v>
      </c>
      <c r="B24">
        <v>16411.25</v>
      </c>
      <c r="C24">
        <f t="shared" si="0"/>
        <v>-1.6268398605737183E-2</v>
      </c>
    </row>
    <row r="25" spans="1:3">
      <c r="A25" s="18">
        <v>44690</v>
      </c>
      <c r="B25">
        <v>16301.85</v>
      </c>
      <c r="C25">
        <f t="shared" si="0"/>
        <v>-6.6661588849112434E-3</v>
      </c>
    </row>
    <row r="26" spans="1:3">
      <c r="A26" s="18">
        <v>44691</v>
      </c>
      <c r="B26">
        <v>16240.05</v>
      </c>
      <c r="C26">
        <f t="shared" si="0"/>
        <v>-3.7909807782552955E-3</v>
      </c>
    </row>
    <row r="27" spans="1:3">
      <c r="A27" s="18">
        <v>44692</v>
      </c>
      <c r="B27">
        <v>16167.1</v>
      </c>
      <c r="C27">
        <f t="shared" si="0"/>
        <v>-4.4919812439000442E-3</v>
      </c>
    </row>
    <row r="28" spans="1:3">
      <c r="A28" s="18">
        <v>44693</v>
      </c>
      <c r="B28">
        <v>15808</v>
      </c>
      <c r="C28">
        <f t="shared" si="0"/>
        <v>-2.2211775766835137E-2</v>
      </c>
    </row>
    <row r="29" spans="1:3">
      <c r="A29" s="18">
        <v>44694</v>
      </c>
      <c r="B29">
        <v>15782.15</v>
      </c>
      <c r="C29">
        <f t="shared" si="0"/>
        <v>-1.6352479757085251E-3</v>
      </c>
    </row>
    <row r="30" spans="1:3">
      <c r="A30" s="18">
        <v>44697</v>
      </c>
      <c r="B30">
        <v>15842.3</v>
      </c>
      <c r="C30">
        <f t="shared" si="0"/>
        <v>3.8112677930446509E-3</v>
      </c>
    </row>
    <row r="31" spans="1:3">
      <c r="A31" s="18">
        <v>44698</v>
      </c>
      <c r="B31">
        <v>16259.3</v>
      </c>
      <c r="C31">
        <f t="shared" si="0"/>
        <v>2.6321935577536093E-2</v>
      </c>
    </row>
    <row r="32" spans="1:3">
      <c r="A32" s="18">
        <v>44699</v>
      </c>
      <c r="B32">
        <v>16240.3</v>
      </c>
      <c r="C32">
        <f t="shared" si="0"/>
        <v>-1.1685619922136869E-3</v>
      </c>
    </row>
    <row r="33" spans="1:3">
      <c r="A33" s="18">
        <v>44700</v>
      </c>
      <c r="B33">
        <v>15809.4</v>
      </c>
      <c r="C33">
        <f t="shared" si="0"/>
        <v>-2.6532761094314739E-2</v>
      </c>
    </row>
    <row r="34" spans="1:3">
      <c r="A34" s="18">
        <v>44701</v>
      </c>
      <c r="B34">
        <v>16266.15</v>
      </c>
      <c r="C34">
        <f t="shared" si="0"/>
        <v>2.8891039508140728E-2</v>
      </c>
    </row>
    <row r="35" spans="1:3">
      <c r="A35" s="18">
        <v>44704</v>
      </c>
      <c r="B35">
        <v>16214.7</v>
      </c>
      <c r="C35">
        <f t="shared" si="0"/>
        <v>-3.1630103005320194E-3</v>
      </c>
    </row>
    <row r="36" spans="1:3">
      <c r="A36" s="18">
        <v>44705</v>
      </c>
      <c r="B36">
        <v>16125.15</v>
      </c>
      <c r="C36">
        <f t="shared" si="0"/>
        <v>-5.5227663786564718E-3</v>
      </c>
    </row>
    <row r="37" spans="1:3">
      <c r="A37" s="18">
        <v>44706</v>
      </c>
      <c r="B37">
        <v>16025.8</v>
      </c>
      <c r="C37">
        <f t="shared" si="0"/>
        <v>-6.1611829967473395E-3</v>
      </c>
    </row>
    <row r="38" spans="1:3">
      <c r="A38" s="18">
        <v>44707</v>
      </c>
      <c r="B38">
        <v>16170.15</v>
      </c>
      <c r="C38">
        <f t="shared" si="0"/>
        <v>9.0073506470816044E-3</v>
      </c>
    </row>
    <row r="39" spans="1:3">
      <c r="A39" s="18">
        <v>44708</v>
      </c>
      <c r="B39">
        <v>16352.45</v>
      </c>
      <c r="C39">
        <f t="shared" si="0"/>
        <v>1.1273859549849637E-2</v>
      </c>
    </row>
    <row r="40" spans="1:3">
      <c r="A40" s="18">
        <v>44711</v>
      </c>
      <c r="B40">
        <v>16661.400000000001</v>
      </c>
      <c r="C40">
        <f t="shared" si="0"/>
        <v>1.8893193374693133E-2</v>
      </c>
    </row>
    <row r="41" spans="1:3">
      <c r="A41" s="18">
        <v>44712</v>
      </c>
      <c r="B41">
        <v>16584.55</v>
      </c>
      <c r="C41">
        <f t="shared" si="0"/>
        <v>-4.61245753658169E-3</v>
      </c>
    </row>
    <row r="42" spans="1:3">
      <c r="A42" s="18">
        <v>44713</v>
      </c>
      <c r="B42">
        <v>16522.75</v>
      </c>
      <c r="C42">
        <f t="shared" si="0"/>
        <v>-3.7263597746094571E-3</v>
      </c>
    </row>
    <row r="43" spans="1:3">
      <c r="A43" s="18">
        <v>44714</v>
      </c>
      <c r="B43">
        <v>16628</v>
      </c>
      <c r="C43">
        <f t="shared" si="0"/>
        <v>6.3700049931155528E-3</v>
      </c>
    </row>
    <row r="44" spans="1:3">
      <c r="A44" s="18">
        <v>44715</v>
      </c>
      <c r="B44">
        <v>16584.3</v>
      </c>
      <c r="C44">
        <f t="shared" si="0"/>
        <v>-2.6280971854703346E-3</v>
      </c>
    </row>
    <row r="45" spans="1:3">
      <c r="A45" s="18">
        <v>44718</v>
      </c>
      <c r="B45">
        <v>16569.55</v>
      </c>
      <c r="C45">
        <f t="shared" si="0"/>
        <v>-8.8939539202739944E-4</v>
      </c>
    </row>
    <row r="46" spans="1:3">
      <c r="A46" s="18">
        <v>44719</v>
      </c>
      <c r="B46">
        <v>16416.349999999999</v>
      </c>
      <c r="C46">
        <f t="shared" si="0"/>
        <v>-9.2458757178077097E-3</v>
      </c>
    </row>
    <row r="47" spans="1:3">
      <c r="A47" s="18">
        <v>44720</v>
      </c>
      <c r="B47">
        <v>16356.25</v>
      </c>
      <c r="C47">
        <f t="shared" si="0"/>
        <v>-3.6609843235553916E-3</v>
      </c>
    </row>
    <row r="48" spans="1:3">
      <c r="A48" s="18">
        <v>44721</v>
      </c>
      <c r="B48">
        <v>16478.099999999999</v>
      </c>
      <c r="C48">
        <f t="shared" si="0"/>
        <v>7.4497516239968543E-3</v>
      </c>
    </row>
    <row r="49" spans="1:3">
      <c r="A49" s="18">
        <v>44722</v>
      </c>
      <c r="B49">
        <v>16201.8</v>
      </c>
      <c r="C49">
        <f t="shared" si="0"/>
        <v>-1.6767709869463063E-2</v>
      </c>
    </row>
    <row r="50" spans="1:3">
      <c r="A50" s="18">
        <v>44725</v>
      </c>
      <c r="B50">
        <v>15774.4</v>
      </c>
      <c r="C50">
        <f t="shared" si="0"/>
        <v>-2.6379784962164678E-2</v>
      </c>
    </row>
    <row r="51" spans="1:3">
      <c r="A51" s="18">
        <v>44726</v>
      </c>
      <c r="B51">
        <v>15732.1</v>
      </c>
      <c r="C51">
        <f t="shared" si="0"/>
        <v>-2.6815599959427471E-3</v>
      </c>
    </row>
    <row r="52" spans="1:3">
      <c r="A52" s="18">
        <v>44727</v>
      </c>
      <c r="B52">
        <v>15692.15</v>
      </c>
      <c r="C52">
        <f t="shared" si="0"/>
        <v>-2.5393939779178067E-3</v>
      </c>
    </row>
    <row r="53" spans="1:3">
      <c r="A53" s="18">
        <v>44728</v>
      </c>
      <c r="B53">
        <v>15360.6</v>
      </c>
      <c r="C53">
        <f t="shared" si="0"/>
        <v>-2.1128398594201514E-2</v>
      </c>
    </row>
    <row r="54" spans="1:3">
      <c r="A54" s="18">
        <v>44729</v>
      </c>
      <c r="B54">
        <v>15293.5</v>
      </c>
      <c r="C54">
        <f t="shared" si="0"/>
        <v>-4.3683189458745336E-3</v>
      </c>
    </row>
    <row r="55" spans="1:3">
      <c r="A55" s="18">
        <v>44732</v>
      </c>
      <c r="B55">
        <v>15350.15</v>
      </c>
      <c r="C55">
        <f t="shared" si="0"/>
        <v>3.7041880537483007E-3</v>
      </c>
    </row>
    <row r="56" spans="1:3">
      <c r="A56" s="18">
        <v>44733</v>
      </c>
      <c r="B56">
        <v>15638.8</v>
      </c>
      <c r="C56">
        <f t="shared" si="0"/>
        <v>1.8804376504464104E-2</v>
      </c>
    </row>
    <row r="57" spans="1:3">
      <c r="A57" s="18">
        <v>44734</v>
      </c>
      <c r="B57">
        <v>15413.3</v>
      </c>
      <c r="C57">
        <f t="shared" si="0"/>
        <v>-1.4419264905235697E-2</v>
      </c>
    </row>
    <row r="58" spans="1:3">
      <c r="A58" s="18">
        <v>44735</v>
      </c>
      <c r="B58">
        <v>15556.65</v>
      </c>
      <c r="C58">
        <f t="shared" si="0"/>
        <v>9.3004093866985247E-3</v>
      </c>
    </row>
    <row r="59" spans="1:3">
      <c r="A59" s="18">
        <v>44736</v>
      </c>
      <c r="B59">
        <v>15699.25</v>
      </c>
      <c r="C59">
        <f t="shared" si="0"/>
        <v>9.1664979285386236E-3</v>
      </c>
    </row>
    <row r="60" spans="1:3">
      <c r="A60" s="18">
        <v>44739</v>
      </c>
      <c r="B60">
        <v>15832.05</v>
      </c>
      <c r="C60">
        <f t="shared" si="0"/>
        <v>8.4590028186059384E-3</v>
      </c>
    </row>
    <row r="61" spans="1:3">
      <c r="A61" s="18">
        <v>44740</v>
      </c>
      <c r="B61">
        <v>15850.2</v>
      </c>
      <c r="C61">
        <f t="shared" si="0"/>
        <v>1.1464087089164989E-3</v>
      </c>
    </row>
    <row r="62" spans="1:3">
      <c r="A62" s="18">
        <v>44741</v>
      </c>
      <c r="B62">
        <v>15799.1</v>
      </c>
      <c r="C62">
        <f t="shared" si="0"/>
        <v>-3.2239340828507123E-3</v>
      </c>
    </row>
    <row r="63" spans="1:3">
      <c r="A63" s="18">
        <v>44742</v>
      </c>
      <c r="B63">
        <v>15780.25</v>
      </c>
      <c r="C63">
        <f t="shared" si="0"/>
        <v>-1.1931059364141225E-3</v>
      </c>
    </row>
    <row r="64" spans="1:3">
      <c r="A64" s="18">
        <v>44743</v>
      </c>
      <c r="B64">
        <v>15752.05</v>
      </c>
      <c r="C64">
        <f t="shared" si="0"/>
        <v>-1.7870439314966954E-3</v>
      </c>
    </row>
    <row r="65" spans="1:3">
      <c r="A65" s="18">
        <v>44746</v>
      </c>
      <c r="B65">
        <v>15835.35</v>
      </c>
      <c r="C65">
        <f t="shared" si="0"/>
        <v>5.2882005834161963E-3</v>
      </c>
    </row>
    <row r="66" spans="1:3">
      <c r="A66" s="18">
        <v>44747</v>
      </c>
      <c r="B66">
        <v>15810.85</v>
      </c>
      <c r="C66">
        <f t="shared" si="0"/>
        <v>-1.5471713602793749E-3</v>
      </c>
    </row>
    <row r="67" spans="1:3">
      <c r="A67" s="18">
        <v>44748</v>
      </c>
      <c r="B67">
        <v>15989.8</v>
      </c>
      <c r="C67">
        <f t="shared" ref="C67:C130" si="1">(B67-B66)/B66</f>
        <v>1.1318177074603763E-2</v>
      </c>
    </row>
    <row r="68" spans="1:3">
      <c r="A68" s="18">
        <v>44749</v>
      </c>
      <c r="B68">
        <v>16132.9</v>
      </c>
      <c r="C68">
        <f t="shared" si="1"/>
        <v>8.9494552777395816E-3</v>
      </c>
    </row>
    <row r="69" spans="1:3">
      <c r="A69" s="18">
        <v>44750</v>
      </c>
      <c r="B69">
        <v>16220.6</v>
      </c>
      <c r="C69">
        <f t="shared" si="1"/>
        <v>5.4360964240775514E-3</v>
      </c>
    </row>
    <row r="70" spans="1:3">
      <c r="A70" s="18">
        <v>44753</v>
      </c>
      <c r="B70">
        <v>16216</v>
      </c>
      <c r="C70">
        <f t="shared" si="1"/>
        <v>-2.8359000283592243E-4</v>
      </c>
    </row>
    <row r="71" spans="1:3">
      <c r="A71" s="18">
        <v>44754</v>
      </c>
      <c r="B71">
        <v>16058.3</v>
      </c>
      <c r="C71">
        <f t="shared" si="1"/>
        <v>-9.724962999506705E-3</v>
      </c>
    </row>
    <row r="72" spans="1:3">
      <c r="A72" s="18">
        <v>44755</v>
      </c>
      <c r="B72">
        <v>15966.65</v>
      </c>
      <c r="C72">
        <f t="shared" si="1"/>
        <v>-5.7073289202468278E-3</v>
      </c>
    </row>
    <row r="73" spans="1:3">
      <c r="A73" s="18">
        <v>44756</v>
      </c>
      <c r="B73">
        <v>15938.65</v>
      </c>
      <c r="C73">
        <f t="shared" si="1"/>
        <v>-1.7536552752142748E-3</v>
      </c>
    </row>
    <row r="74" spans="1:3">
      <c r="A74" s="18">
        <v>44757</v>
      </c>
      <c r="B74">
        <v>16049.2</v>
      </c>
      <c r="C74">
        <f t="shared" si="1"/>
        <v>6.9359701103921031E-3</v>
      </c>
    </row>
    <row r="75" spans="1:3">
      <c r="A75" s="18">
        <v>44760</v>
      </c>
      <c r="B75">
        <v>16278.5</v>
      </c>
      <c r="C75">
        <f t="shared" si="1"/>
        <v>1.428731650175705E-2</v>
      </c>
    </row>
    <row r="76" spans="1:3">
      <c r="A76" s="18">
        <v>44761</v>
      </c>
      <c r="B76">
        <v>16340.55</v>
      </c>
      <c r="C76">
        <f t="shared" si="1"/>
        <v>3.8117762693122385E-3</v>
      </c>
    </row>
    <row r="77" spans="1:3">
      <c r="A77" s="18">
        <v>44762</v>
      </c>
      <c r="B77">
        <v>16520.849999999999</v>
      </c>
      <c r="C77">
        <f t="shared" si="1"/>
        <v>1.1033900327712303E-2</v>
      </c>
    </row>
    <row r="78" spans="1:3">
      <c r="A78" s="18">
        <v>44763</v>
      </c>
      <c r="B78">
        <v>16605.25</v>
      </c>
      <c r="C78">
        <f t="shared" si="1"/>
        <v>5.1086959811390735E-3</v>
      </c>
    </row>
    <row r="79" spans="1:3">
      <c r="A79" s="18">
        <v>44764</v>
      </c>
      <c r="B79">
        <v>16719.45</v>
      </c>
      <c r="C79">
        <f t="shared" si="1"/>
        <v>6.8773430089881654E-3</v>
      </c>
    </row>
    <row r="80" spans="1:3">
      <c r="A80" s="18">
        <v>44767</v>
      </c>
      <c r="B80">
        <v>16631</v>
      </c>
      <c r="C80">
        <f t="shared" si="1"/>
        <v>-5.2902457915781154E-3</v>
      </c>
    </row>
    <row r="81" spans="1:3">
      <c r="A81" s="18">
        <v>44768</v>
      </c>
      <c r="B81">
        <v>16483.849999999999</v>
      </c>
      <c r="C81">
        <f t="shared" si="1"/>
        <v>-8.8479345800012901E-3</v>
      </c>
    </row>
    <row r="82" spans="1:3">
      <c r="A82" s="18">
        <v>44769</v>
      </c>
      <c r="B82">
        <v>16641.8</v>
      </c>
      <c r="C82">
        <f t="shared" si="1"/>
        <v>9.5821061220528417E-3</v>
      </c>
    </row>
    <row r="83" spans="1:3">
      <c r="A83" s="18">
        <v>44770</v>
      </c>
      <c r="B83">
        <v>16929.599999999999</v>
      </c>
      <c r="C83">
        <f t="shared" si="1"/>
        <v>1.7293802353110798E-2</v>
      </c>
    </row>
    <row r="84" spans="1:3">
      <c r="A84" s="18">
        <v>44771</v>
      </c>
      <c r="B84">
        <v>17158.25</v>
      </c>
      <c r="C84">
        <f t="shared" si="1"/>
        <v>1.3505930441357237E-2</v>
      </c>
    </row>
    <row r="85" spans="1:3">
      <c r="A85" s="18">
        <v>44774</v>
      </c>
      <c r="B85">
        <v>17340.05</v>
      </c>
      <c r="C85">
        <f t="shared" si="1"/>
        <v>1.0595486136406642E-2</v>
      </c>
    </row>
    <row r="86" spans="1:3">
      <c r="A86" s="18">
        <v>44775</v>
      </c>
      <c r="B86">
        <v>17345.45</v>
      </c>
      <c r="C86">
        <f t="shared" si="1"/>
        <v>3.114177871460264E-4</v>
      </c>
    </row>
    <row r="87" spans="1:3">
      <c r="A87" s="18">
        <v>44776</v>
      </c>
      <c r="B87">
        <v>17388.150000000001</v>
      </c>
      <c r="C87">
        <f t="shared" si="1"/>
        <v>2.461740687039006E-3</v>
      </c>
    </row>
    <row r="88" spans="1:3">
      <c r="A88" s="18">
        <v>44777</v>
      </c>
      <c r="B88">
        <v>17382</v>
      </c>
      <c r="C88">
        <f t="shared" si="1"/>
        <v>-3.5368915036973193E-4</v>
      </c>
    </row>
    <row r="89" spans="1:3">
      <c r="A89" s="18">
        <v>44778</v>
      </c>
      <c r="B89">
        <v>17397.5</v>
      </c>
      <c r="C89">
        <f t="shared" si="1"/>
        <v>8.9172707398458174E-4</v>
      </c>
    </row>
    <row r="90" spans="1:3">
      <c r="A90" s="18">
        <v>44781</v>
      </c>
      <c r="B90">
        <v>17525.099999999999</v>
      </c>
      <c r="C90">
        <f t="shared" si="1"/>
        <v>7.3343871245867822E-3</v>
      </c>
    </row>
    <row r="91" spans="1:3">
      <c r="A91" s="18">
        <v>44783</v>
      </c>
      <c r="B91">
        <v>17534.75</v>
      </c>
      <c r="C91">
        <f t="shared" si="1"/>
        <v>5.5063879806685587E-4</v>
      </c>
    </row>
    <row r="92" spans="1:3">
      <c r="A92" s="18">
        <v>44784</v>
      </c>
      <c r="B92">
        <v>17659</v>
      </c>
      <c r="C92">
        <f t="shared" si="1"/>
        <v>7.0859293688247619E-3</v>
      </c>
    </row>
    <row r="93" spans="1:3">
      <c r="A93" s="18">
        <v>44785</v>
      </c>
      <c r="B93">
        <v>17698.150000000001</v>
      </c>
      <c r="C93">
        <f t="shared" si="1"/>
        <v>2.2169998301150378E-3</v>
      </c>
    </row>
    <row r="94" spans="1:3">
      <c r="A94" s="18">
        <v>44789</v>
      </c>
      <c r="B94">
        <v>17825.25</v>
      </c>
      <c r="C94">
        <f t="shared" si="1"/>
        <v>7.181541573554215E-3</v>
      </c>
    </row>
    <row r="95" spans="1:3">
      <c r="A95" s="18">
        <v>44790</v>
      </c>
      <c r="B95">
        <v>17944.25</v>
      </c>
      <c r="C95">
        <f t="shared" si="1"/>
        <v>6.675923198833116E-3</v>
      </c>
    </row>
    <row r="96" spans="1:3">
      <c r="A96" s="18">
        <v>44791</v>
      </c>
      <c r="B96">
        <v>17956.5</v>
      </c>
      <c r="C96">
        <f t="shared" si="1"/>
        <v>6.8266993605193866E-4</v>
      </c>
    </row>
    <row r="97" spans="1:3">
      <c r="A97" s="18">
        <v>44792</v>
      </c>
      <c r="B97">
        <v>17758.45</v>
      </c>
      <c r="C97">
        <f t="shared" si="1"/>
        <v>-1.102943223902204E-2</v>
      </c>
    </row>
    <row r="98" spans="1:3">
      <c r="A98" s="18">
        <v>44795</v>
      </c>
      <c r="B98">
        <v>17490.7</v>
      </c>
      <c r="C98">
        <f t="shared" si="1"/>
        <v>-1.507732938403971E-2</v>
      </c>
    </row>
    <row r="99" spans="1:3">
      <c r="A99" s="18">
        <v>44796</v>
      </c>
      <c r="B99">
        <v>17577.5</v>
      </c>
      <c r="C99">
        <f t="shared" si="1"/>
        <v>4.9626372872440365E-3</v>
      </c>
    </row>
    <row r="100" spans="1:3">
      <c r="A100" s="18">
        <v>44797</v>
      </c>
      <c r="B100">
        <v>17604.95</v>
      </c>
      <c r="C100">
        <f t="shared" si="1"/>
        <v>1.5616555255298381E-3</v>
      </c>
    </row>
    <row r="101" spans="1:3">
      <c r="A101" s="18">
        <v>44798</v>
      </c>
      <c r="B101">
        <v>17522.45</v>
      </c>
      <c r="C101">
        <f t="shared" si="1"/>
        <v>-4.6861820113093195E-3</v>
      </c>
    </row>
    <row r="102" spans="1:3">
      <c r="A102" s="18">
        <v>44799</v>
      </c>
      <c r="B102">
        <v>17558.900000000001</v>
      </c>
      <c r="C102">
        <f t="shared" si="1"/>
        <v>2.0801885581069272E-3</v>
      </c>
    </row>
    <row r="103" spans="1:3">
      <c r="A103" s="18">
        <v>44802</v>
      </c>
      <c r="B103">
        <v>17312.900000000001</v>
      </c>
      <c r="C103">
        <f t="shared" si="1"/>
        <v>-1.4009989236227781E-2</v>
      </c>
    </row>
    <row r="104" spans="1:3">
      <c r="A104" s="18">
        <v>44803</v>
      </c>
      <c r="B104">
        <v>17759.3</v>
      </c>
      <c r="C104">
        <f t="shared" si="1"/>
        <v>2.5784241808131381E-2</v>
      </c>
    </row>
    <row r="105" spans="1:3">
      <c r="A105" s="18">
        <v>44805</v>
      </c>
      <c r="B105">
        <v>17542.8</v>
      </c>
      <c r="C105">
        <f t="shared" si="1"/>
        <v>-1.219079580839335E-2</v>
      </c>
    </row>
    <row r="106" spans="1:3">
      <c r="A106" s="18">
        <v>44806</v>
      </c>
      <c r="B106">
        <v>17539.45</v>
      </c>
      <c r="C106">
        <f t="shared" si="1"/>
        <v>-1.909615340765753E-4</v>
      </c>
    </row>
    <row r="107" spans="1:3">
      <c r="A107" s="18">
        <v>44809</v>
      </c>
      <c r="B107">
        <v>17665.8</v>
      </c>
      <c r="C107">
        <f t="shared" si="1"/>
        <v>7.2037606652431254E-3</v>
      </c>
    </row>
    <row r="108" spans="1:3">
      <c r="A108" s="18">
        <v>44810</v>
      </c>
      <c r="B108">
        <v>17655.599999999999</v>
      </c>
      <c r="C108">
        <f t="shared" si="1"/>
        <v>-5.7738681520229645E-4</v>
      </c>
    </row>
    <row r="109" spans="1:3">
      <c r="A109" s="18">
        <v>44811</v>
      </c>
      <c r="B109">
        <v>17624.400000000001</v>
      </c>
      <c r="C109">
        <f t="shared" si="1"/>
        <v>-1.7671447019640845E-3</v>
      </c>
    </row>
    <row r="110" spans="1:3">
      <c r="A110" s="18">
        <v>44812</v>
      </c>
      <c r="B110">
        <v>17798.75</v>
      </c>
      <c r="C110">
        <f t="shared" si="1"/>
        <v>9.8925353487210078E-3</v>
      </c>
    </row>
    <row r="111" spans="1:3">
      <c r="A111" s="18">
        <v>44813</v>
      </c>
      <c r="B111">
        <v>17833.349999999999</v>
      </c>
      <c r="C111">
        <f t="shared" si="1"/>
        <v>1.9439567385349278E-3</v>
      </c>
    </row>
    <row r="112" spans="1:3">
      <c r="A112" s="18">
        <v>44816</v>
      </c>
      <c r="B112">
        <v>17936.349999999999</v>
      </c>
      <c r="C112">
        <f t="shared" si="1"/>
        <v>5.775695536733144E-3</v>
      </c>
    </row>
    <row r="113" spans="1:3">
      <c r="A113" s="18">
        <v>44817</v>
      </c>
      <c r="B113">
        <v>18070.05</v>
      </c>
      <c r="C113">
        <f t="shared" si="1"/>
        <v>7.4541364324403094E-3</v>
      </c>
    </row>
    <row r="114" spans="1:3">
      <c r="A114" s="18">
        <v>44818</v>
      </c>
      <c r="B114">
        <v>18003.75</v>
      </c>
      <c r="C114">
        <f t="shared" si="1"/>
        <v>-3.6690545958643875E-3</v>
      </c>
    </row>
    <row r="115" spans="1:3">
      <c r="A115" s="18">
        <v>44819</v>
      </c>
      <c r="B115">
        <v>17877.400000000001</v>
      </c>
      <c r="C115">
        <f t="shared" si="1"/>
        <v>-7.0179823647850336E-3</v>
      </c>
    </row>
    <row r="116" spans="1:3">
      <c r="A116" s="18">
        <v>44820</v>
      </c>
      <c r="B116">
        <v>17530.849999999999</v>
      </c>
      <c r="C116">
        <f t="shared" si="1"/>
        <v>-1.9384809871681726E-2</v>
      </c>
    </row>
    <row r="117" spans="1:3">
      <c r="A117" s="18">
        <v>44823</v>
      </c>
      <c r="B117">
        <v>17622.25</v>
      </c>
      <c r="C117">
        <f t="shared" si="1"/>
        <v>5.2136661941663675E-3</v>
      </c>
    </row>
    <row r="118" spans="1:3">
      <c r="A118" s="18">
        <v>44824</v>
      </c>
      <c r="B118">
        <v>17816.25</v>
      </c>
      <c r="C118">
        <f t="shared" si="1"/>
        <v>1.1008809885230319E-2</v>
      </c>
    </row>
    <row r="119" spans="1:3">
      <c r="A119" s="18">
        <v>44825</v>
      </c>
      <c r="B119">
        <v>17718.349999999999</v>
      </c>
      <c r="C119">
        <f t="shared" si="1"/>
        <v>-5.4949835122431179E-3</v>
      </c>
    </row>
    <row r="120" spans="1:3">
      <c r="A120" s="18">
        <v>44826</v>
      </c>
      <c r="B120">
        <v>17629.8</v>
      </c>
      <c r="C120">
        <f t="shared" si="1"/>
        <v>-4.997643685783342E-3</v>
      </c>
    </row>
    <row r="121" spans="1:3">
      <c r="A121" s="18">
        <v>44827</v>
      </c>
      <c r="B121">
        <v>17327.349999999999</v>
      </c>
      <c r="C121">
        <f t="shared" si="1"/>
        <v>-1.7155611521401305E-2</v>
      </c>
    </row>
    <row r="122" spans="1:3">
      <c r="A122" s="18">
        <v>44830</v>
      </c>
      <c r="B122">
        <v>17016.3</v>
      </c>
      <c r="C122">
        <f t="shared" si="1"/>
        <v>-1.7951388989083692E-2</v>
      </c>
    </row>
    <row r="123" spans="1:3">
      <c r="A123" s="18">
        <v>44831</v>
      </c>
      <c r="B123">
        <v>17007.400000000001</v>
      </c>
      <c r="C123">
        <f t="shared" si="1"/>
        <v>-5.2302792028806604E-4</v>
      </c>
    </row>
    <row r="124" spans="1:3">
      <c r="A124" s="18">
        <v>44832</v>
      </c>
      <c r="B124">
        <v>16858.599999999999</v>
      </c>
      <c r="C124">
        <f t="shared" si="1"/>
        <v>-8.7491327304586759E-3</v>
      </c>
    </row>
    <row r="125" spans="1:3">
      <c r="A125" s="18">
        <v>44833</v>
      </c>
      <c r="B125">
        <v>16818.099999999999</v>
      </c>
      <c r="C125">
        <f t="shared" si="1"/>
        <v>-2.4023347134400248E-3</v>
      </c>
    </row>
    <row r="126" spans="1:3">
      <c r="A126" s="18">
        <v>44834</v>
      </c>
      <c r="B126">
        <v>17094.349999999999</v>
      </c>
      <c r="C126">
        <f t="shared" si="1"/>
        <v>1.6425755584756899E-2</v>
      </c>
    </row>
    <row r="127" spans="1:3">
      <c r="A127" s="18">
        <v>44837</v>
      </c>
      <c r="B127">
        <v>16887.349999999999</v>
      </c>
      <c r="C127">
        <f t="shared" si="1"/>
        <v>-1.2109264172080249E-2</v>
      </c>
    </row>
    <row r="128" spans="1:3">
      <c r="A128" s="18">
        <v>44838</v>
      </c>
      <c r="B128">
        <v>17274.3</v>
      </c>
      <c r="C128">
        <f t="shared" si="1"/>
        <v>2.2913601009039355E-2</v>
      </c>
    </row>
    <row r="129" spans="1:3">
      <c r="A129" s="18">
        <v>44840</v>
      </c>
      <c r="B129">
        <v>17331.8</v>
      </c>
      <c r="C129">
        <f t="shared" si="1"/>
        <v>3.3286442865991675E-3</v>
      </c>
    </row>
    <row r="130" spans="1:3">
      <c r="A130" s="18">
        <v>44841</v>
      </c>
      <c r="B130">
        <v>17314.650000000001</v>
      </c>
      <c r="C130">
        <f t="shared" si="1"/>
        <v>-9.8951061055388466E-4</v>
      </c>
    </row>
    <row r="131" spans="1:3">
      <c r="A131" s="18">
        <v>44844</v>
      </c>
      <c r="B131">
        <v>17241</v>
      </c>
      <c r="C131">
        <f t="shared" ref="C131:C194" si="2">(B131-B130)/B130</f>
        <v>-4.2536233767359695E-3</v>
      </c>
    </row>
    <row r="132" spans="1:3">
      <c r="A132" s="18">
        <v>44845</v>
      </c>
      <c r="B132">
        <v>16983.55</v>
      </c>
      <c r="C132">
        <f t="shared" si="2"/>
        <v>-1.4932428513427338E-2</v>
      </c>
    </row>
    <row r="133" spans="1:3">
      <c r="A133" s="18">
        <v>44846</v>
      </c>
      <c r="B133">
        <v>17123.599999999999</v>
      </c>
      <c r="C133">
        <f t="shared" si="2"/>
        <v>8.2462147195373914E-3</v>
      </c>
    </row>
    <row r="134" spans="1:3">
      <c r="A134" s="18">
        <v>44847</v>
      </c>
      <c r="B134">
        <v>17014.349999999999</v>
      </c>
      <c r="C134">
        <f t="shared" si="2"/>
        <v>-6.3800836272746393E-3</v>
      </c>
    </row>
    <row r="135" spans="1:3">
      <c r="A135" s="18">
        <v>44848</v>
      </c>
      <c r="B135">
        <v>17185.7</v>
      </c>
      <c r="C135">
        <f t="shared" si="2"/>
        <v>1.0070910731235821E-2</v>
      </c>
    </row>
    <row r="136" spans="1:3">
      <c r="A136" s="18">
        <v>44851</v>
      </c>
      <c r="B136">
        <v>17311.8</v>
      </c>
      <c r="C136">
        <f t="shared" si="2"/>
        <v>7.3374957086414019E-3</v>
      </c>
    </row>
    <row r="137" spans="1:3">
      <c r="A137" s="18">
        <v>44852</v>
      </c>
      <c r="B137">
        <v>17486.95</v>
      </c>
      <c r="C137">
        <f t="shared" si="2"/>
        <v>1.0117376587067866E-2</v>
      </c>
    </row>
    <row r="138" spans="1:3">
      <c r="A138" s="18">
        <v>44853</v>
      </c>
      <c r="B138">
        <v>17512.25</v>
      </c>
      <c r="C138">
        <f t="shared" si="2"/>
        <v>1.4467931800570867E-3</v>
      </c>
    </row>
    <row r="139" spans="1:3">
      <c r="A139" s="18">
        <v>44854</v>
      </c>
      <c r="B139">
        <v>17563.95</v>
      </c>
      <c r="C139">
        <f t="shared" si="2"/>
        <v>2.9522191608731445E-3</v>
      </c>
    </row>
    <row r="140" spans="1:3">
      <c r="A140" s="18">
        <v>44855</v>
      </c>
      <c r="B140">
        <v>17576.3</v>
      </c>
      <c r="C140">
        <f t="shared" si="2"/>
        <v>7.0314479373936639E-4</v>
      </c>
    </row>
    <row r="141" spans="1:3">
      <c r="A141" s="18">
        <v>44858</v>
      </c>
      <c r="B141">
        <v>17730.75</v>
      </c>
      <c r="C141">
        <f t="shared" si="2"/>
        <v>8.7874012164107767E-3</v>
      </c>
    </row>
    <row r="142" spans="1:3">
      <c r="A142" s="18">
        <v>44859</v>
      </c>
      <c r="B142">
        <v>17656.349999999999</v>
      </c>
      <c r="C142">
        <f t="shared" si="2"/>
        <v>-4.1960999957701426E-3</v>
      </c>
    </row>
    <row r="143" spans="1:3">
      <c r="A143" s="18">
        <v>44861</v>
      </c>
      <c r="B143">
        <v>17736.95</v>
      </c>
      <c r="C143">
        <f t="shared" si="2"/>
        <v>4.564929897742296E-3</v>
      </c>
    </row>
    <row r="144" spans="1:3">
      <c r="A144" s="18">
        <v>44862</v>
      </c>
      <c r="B144">
        <v>17786.8</v>
      </c>
      <c r="C144">
        <f t="shared" si="2"/>
        <v>2.8105170280120621E-3</v>
      </c>
    </row>
    <row r="145" spans="1:3">
      <c r="A145" s="18">
        <v>44865</v>
      </c>
      <c r="B145">
        <v>18012.2</v>
      </c>
      <c r="C145">
        <f t="shared" si="2"/>
        <v>1.2672318798209991E-2</v>
      </c>
    </row>
    <row r="146" spans="1:3">
      <c r="A146" s="18">
        <v>44866</v>
      </c>
      <c r="B146">
        <v>18145.400000000001</v>
      </c>
      <c r="C146">
        <f t="shared" si="2"/>
        <v>7.3949878415740843E-3</v>
      </c>
    </row>
    <row r="147" spans="1:3">
      <c r="A147" s="18">
        <v>44867</v>
      </c>
      <c r="B147">
        <v>18082.849999999999</v>
      </c>
      <c r="C147">
        <f t="shared" si="2"/>
        <v>-3.4471546507656432E-3</v>
      </c>
    </row>
    <row r="148" spans="1:3">
      <c r="A148" s="18">
        <v>44868</v>
      </c>
      <c r="B148">
        <v>18052.7</v>
      </c>
      <c r="C148">
        <f t="shared" si="2"/>
        <v>-1.6673256704555874E-3</v>
      </c>
    </row>
    <row r="149" spans="1:3">
      <c r="A149" s="18">
        <v>44869</v>
      </c>
      <c r="B149">
        <v>18117.150000000001</v>
      </c>
      <c r="C149">
        <f t="shared" si="2"/>
        <v>3.5701030870728878E-3</v>
      </c>
    </row>
    <row r="150" spans="1:3">
      <c r="A150" s="18">
        <v>44872</v>
      </c>
      <c r="B150">
        <v>18202.8</v>
      </c>
      <c r="C150">
        <f t="shared" si="2"/>
        <v>4.7275647659812837E-3</v>
      </c>
    </row>
    <row r="151" spans="1:3">
      <c r="A151" s="18">
        <v>44874</v>
      </c>
      <c r="B151">
        <v>18157</v>
      </c>
      <c r="C151">
        <f t="shared" si="2"/>
        <v>-2.5160964247258263E-3</v>
      </c>
    </row>
    <row r="152" spans="1:3">
      <c r="A152" s="18">
        <v>44875</v>
      </c>
      <c r="B152">
        <v>18028.2</v>
      </c>
      <c r="C152">
        <f t="shared" si="2"/>
        <v>-7.0936828771272385E-3</v>
      </c>
    </row>
    <row r="153" spans="1:3">
      <c r="A153" s="18">
        <v>44876</v>
      </c>
      <c r="B153">
        <v>18349.7</v>
      </c>
      <c r="C153">
        <f t="shared" si="2"/>
        <v>1.7833172474234809E-2</v>
      </c>
    </row>
    <row r="154" spans="1:3">
      <c r="A154" s="18">
        <v>44879</v>
      </c>
      <c r="B154">
        <v>18329.150000000001</v>
      </c>
      <c r="C154">
        <f t="shared" si="2"/>
        <v>-1.1199093173184995E-3</v>
      </c>
    </row>
    <row r="155" spans="1:3">
      <c r="A155" s="18">
        <v>44880</v>
      </c>
      <c r="B155">
        <v>18403.400000000001</v>
      </c>
      <c r="C155">
        <f t="shared" si="2"/>
        <v>4.0509243472828796E-3</v>
      </c>
    </row>
    <row r="156" spans="1:3">
      <c r="A156" s="18">
        <v>44881</v>
      </c>
      <c r="B156">
        <v>18409.650000000001</v>
      </c>
      <c r="C156">
        <f t="shared" si="2"/>
        <v>3.3961115880761162E-4</v>
      </c>
    </row>
    <row r="157" spans="1:3">
      <c r="A157" s="18">
        <v>44882</v>
      </c>
      <c r="B157">
        <v>18343.900000000001</v>
      </c>
      <c r="C157">
        <f t="shared" si="2"/>
        <v>-3.571496470601016E-3</v>
      </c>
    </row>
    <row r="158" spans="1:3">
      <c r="A158" s="18">
        <v>44883</v>
      </c>
      <c r="B158">
        <v>18307.650000000001</v>
      </c>
      <c r="C158">
        <f t="shared" si="2"/>
        <v>-1.9761337556353882E-3</v>
      </c>
    </row>
    <row r="159" spans="1:3">
      <c r="A159" s="18">
        <v>44886</v>
      </c>
      <c r="B159">
        <v>18159.95</v>
      </c>
      <c r="C159">
        <f t="shared" si="2"/>
        <v>-8.0676657025888481E-3</v>
      </c>
    </row>
    <row r="160" spans="1:3">
      <c r="A160" s="18">
        <v>44887</v>
      </c>
      <c r="B160">
        <v>18244.2</v>
      </c>
      <c r="C160">
        <f t="shared" si="2"/>
        <v>4.6393299541022965E-3</v>
      </c>
    </row>
    <row r="161" spans="1:3">
      <c r="A161" s="18">
        <v>44888</v>
      </c>
      <c r="B161">
        <v>18267.25</v>
      </c>
      <c r="C161">
        <f t="shared" si="2"/>
        <v>1.2634152223720016E-3</v>
      </c>
    </row>
    <row r="162" spans="1:3">
      <c r="A162" s="18">
        <v>44889</v>
      </c>
      <c r="B162">
        <v>18484.099999999999</v>
      </c>
      <c r="C162">
        <f t="shared" si="2"/>
        <v>1.1870971273727493E-2</v>
      </c>
    </row>
    <row r="163" spans="1:3">
      <c r="A163" s="18">
        <v>44890</v>
      </c>
      <c r="B163">
        <v>18512.75</v>
      </c>
      <c r="C163">
        <f t="shared" si="2"/>
        <v>1.5499807943043728E-3</v>
      </c>
    </row>
    <row r="164" spans="1:3">
      <c r="A164" s="18">
        <v>44893</v>
      </c>
      <c r="B164">
        <v>18562.75</v>
      </c>
      <c r="C164">
        <f t="shared" si="2"/>
        <v>2.7008413120687092E-3</v>
      </c>
    </row>
    <row r="165" spans="1:3">
      <c r="A165" s="18">
        <v>44894</v>
      </c>
      <c r="B165">
        <v>18618.05</v>
      </c>
      <c r="C165">
        <f t="shared" si="2"/>
        <v>2.9790844567749537E-3</v>
      </c>
    </row>
    <row r="166" spans="1:3">
      <c r="A166" s="18">
        <v>44895</v>
      </c>
      <c r="B166">
        <v>18758.349999999999</v>
      </c>
      <c r="C166">
        <f t="shared" si="2"/>
        <v>7.5356978845797108E-3</v>
      </c>
    </row>
    <row r="167" spans="1:3">
      <c r="A167" s="18">
        <v>44896</v>
      </c>
      <c r="B167">
        <v>18812.5</v>
      </c>
      <c r="C167">
        <f t="shared" si="2"/>
        <v>2.8867144498317529E-3</v>
      </c>
    </row>
    <row r="168" spans="1:3">
      <c r="A168" s="18">
        <v>44897</v>
      </c>
      <c r="B168">
        <v>18696.099999999999</v>
      </c>
      <c r="C168">
        <f t="shared" si="2"/>
        <v>-6.1873754152824692E-3</v>
      </c>
    </row>
    <row r="169" spans="1:3">
      <c r="A169" s="18">
        <v>44900</v>
      </c>
      <c r="B169">
        <v>18701.05</v>
      </c>
      <c r="C169">
        <f t="shared" si="2"/>
        <v>2.6476109990857601E-4</v>
      </c>
    </row>
    <row r="170" spans="1:3">
      <c r="A170" s="18">
        <v>44901</v>
      </c>
      <c r="B170">
        <v>18642.75</v>
      </c>
      <c r="C170">
        <f t="shared" si="2"/>
        <v>-3.1174720136034756E-3</v>
      </c>
    </row>
    <row r="171" spans="1:3">
      <c r="A171" s="18">
        <v>44902</v>
      </c>
      <c r="B171">
        <v>18560.5</v>
      </c>
      <c r="C171">
        <f t="shared" si="2"/>
        <v>-4.4119027503989484E-3</v>
      </c>
    </row>
    <row r="172" spans="1:3">
      <c r="A172" s="18">
        <v>44903</v>
      </c>
      <c r="B172">
        <v>18609.349999999999</v>
      </c>
      <c r="C172">
        <f t="shared" si="2"/>
        <v>2.6319334069663286E-3</v>
      </c>
    </row>
    <row r="173" spans="1:3">
      <c r="A173" s="18">
        <v>44904</v>
      </c>
      <c r="B173">
        <v>18496.599999999999</v>
      </c>
      <c r="C173">
        <f t="shared" si="2"/>
        <v>-6.0587822788007112E-3</v>
      </c>
    </row>
    <row r="174" spans="1:3">
      <c r="A174" s="18">
        <v>44907</v>
      </c>
      <c r="B174">
        <v>18497.150000000001</v>
      </c>
      <c r="C174">
        <f t="shared" si="2"/>
        <v>2.9735194576457857E-5</v>
      </c>
    </row>
    <row r="175" spans="1:3">
      <c r="A175" s="18">
        <v>44908</v>
      </c>
      <c r="B175">
        <v>18608</v>
      </c>
      <c r="C175">
        <f t="shared" si="2"/>
        <v>5.9928151093546055E-3</v>
      </c>
    </row>
    <row r="176" spans="1:3">
      <c r="A176" s="18">
        <v>44909</v>
      </c>
      <c r="B176">
        <v>18660.3</v>
      </c>
      <c r="C176">
        <f t="shared" si="2"/>
        <v>2.8106190885640193E-3</v>
      </c>
    </row>
    <row r="177" spans="1:3">
      <c r="A177" s="18">
        <v>44910</v>
      </c>
      <c r="B177">
        <v>18414.900000000001</v>
      </c>
      <c r="C177">
        <f t="shared" si="2"/>
        <v>-1.3150913972444056E-2</v>
      </c>
    </row>
    <row r="178" spans="1:3">
      <c r="A178" s="18">
        <v>44911</v>
      </c>
      <c r="B178">
        <v>18269</v>
      </c>
      <c r="C178">
        <f t="shared" si="2"/>
        <v>-7.9229319735649641E-3</v>
      </c>
    </row>
    <row r="179" spans="1:3">
      <c r="A179" s="18">
        <v>44914</v>
      </c>
      <c r="B179">
        <v>18420.45</v>
      </c>
      <c r="C179">
        <f t="shared" si="2"/>
        <v>8.2899994526247044E-3</v>
      </c>
    </row>
    <row r="180" spans="1:3">
      <c r="A180" s="18">
        <v>44915</v>
      </c>
      <c r="B180">
        <v>18385.3</v>
      </c>
      <c r="C180">
        <f t="shared" si="2"/>
        <v>-1.9082052827157562E-3</v>
      </c>
    </row>
    <row r="181" spans="1:3">
      <c r="A181" s="18">
        <v>44916</v>
      </c>
      <c r="B181">
        <v>18199.099999999999</v>
      </c>
      <c r="C181">
        <f t="shared" si="2"/>
        <v>-1.0127656334136551E-2</v>
      </c>
    </row>
    <row r="182" spans="1:3">
      <c r="A182" s="18">
        <v>44917</v>
      </c>
      <c r="B182">
        <v>18127.349999999999</v>
      </c>
      <c r="C182">
        <f t="shared" si="2"/>
        <v>-3.9425026512300062E-3</v>
      </c>
    </row>
    <row r="183" spans="1:3">
      <c r="A183" s="18">
        <v>44918</v>
      </c>
      <c r="B183">
        <v>17806.8</v>
      </c>
      <c r="C183">
        <f t="shared" si="2"/>
        <v>-1.7683224519855319E-2</v>
      </c>
    </row>
    <row r="184" spans="1:3">
      <c r="A184" s="18">
        <v>44921</v>
      </c>
      <c r="B184">
        <v>18014.599999999999</v>
      </c>
      <c r="C184">
        <f t="shared" si="2"/>
        <v>1.1669699216029792E-2</v>
      </c>
    </row>
    <row r="185" spans="1:3">
      <c r="A185" s="18">
        <v>44922</v>
      </c>
      <c r="B185">
        <v>18132.3</v>
      </c>
      <c r="C185">
        <f t="shared" si="2"/>
        <v>6.5335894219133777E-3</v>
      </c>
    </row>
    <row r="186" spans="1:3">
      <c r="A186" s="18">
        <v>44923</v>
      </c>
      <c r="B186">
        <v>18122.5</v>
      </c>
      <c r="C186">
        <f t="shared" si="2"/>
        <v>-5.4047197542503008E-4</v>
      </c>
    </row>
    <row r="187" spans="1:3">
      <c r="A187" s="18">
        <v>44924</v>
      </c>
      <c r="B187">
        <v>18191</v>
      </c>
      <c r="C187">
        <f t="shared" si="2"/>
        <v>3.7798317009242652E-3</v>
      </c>
    </row>
    <row r="188" spans="1:3">
      <c r="A188" s="18">
        <v>44925</v>
      </c>
      <c r="B188">
        <v>18105.3</v>
      </c>
      <c r="C188">
        <f t="shared" si="2"/>
        <v>-4.7111208839536439E-3</v>
      </c>
    </row>
    <row r="189" spans="1:3">
      <c r="A189" s="18">
        <v>44928</v>
      </c>
      <c r="B189">
        <v>18197.45</v>
      </c>
      <c r="C189">
        <f t="shared" si="2"/>
        <v>5.0896698756718456E-3</v>
      </c>
    </row>
    <row r="190" spans="1:3">
      <c r="A190" s="18">
        <v>44929</v>
      </c>
      <c r="B190">
        <v>18232.55</v>
      </c>
      <c r="C190">
        <f t="shared" si="2"/>
        <v>1.9288416783669439E-3</v>
      </c>
    </row>
    <row r="191" spans="1:3">
      <c r="A191" s="18">
        <v>44930</v>
      </c>
      <c r="B191">
        <v>18042.95</v>
      </c>
      <c r="C191">
        <f t="shared" si="2"/>
        <v>-1.0398984234240332E-2</v>
      </c>
    </row>
    <row r="192" spans="1:3">
      <c r="A192" s="18">
        <v>44931</v>
      </c>
      <c r="B192">
        <v>17992.150000000001</v>
      </c>
      <c r="C192">
        <f t="shared" si="2"/>
        <v>-2.8155041165662639E-3</v>
      </c>
    </row>
    <row r="193" spans="1:3">
      <c r="A193" s="18">
        <v>44932</v>
      </c>
      <c r="B193">
        <v>17859.45</v>
      </c>
      <c r="C193">
        <f t="shared" si="2"/>
        <v>-7.3754387330030443E-3</v>
      </c>
    </row>
    <row r="194" spans="1:3">
      <c r="A194" s="18">
        <v>44935</v>
      </c>
      <c r="B194">
        <v>18101.2</v>
      </c>
      <c r="C194">
        <f t="shared" si="2"/>
        <v>1.3536251116355766E-2</v>
      </c>
    </row>
    <row r="195" spans="1:3">
      <c r="A195" s="18">
        <v>44936</v>
      </c>
      <c r="B195">
        <v>17914.150000000001</v>
      </c>
      <c r="C195">
        <f t="shared" ref="C195:C250" si="3">(B195-B194)/B194</f>
        <v>-1.0333569045146138E-2</v>
      </c>
    </row>
    <row r="196" spans="1:3">
      <c r="A196" s="18">
        <v>44937</v>
      </c>
      <c r="B196">
        <v>17895.7</v>
      </c>
      <c r="C196">
        <f t="shared" si="3"/>
        <v>-1.0299121085845951E-3</v>
      </c>
    </row>
    <row r="197" spans="1:3">
      <c r="A197" s="18">
        <v>44938</v>
      </c>
      <c r="B197">
        <v>17858.2</v>
      </c>
      <c r="C197">
        <f t="shared" si="3"/>
        <v>-2.0954754494096348E-3</v>
      </c>
    </row>
    <row r="198" spans="1:3">
      <c r="A198" s="18">
        <v>44939</v>
      </c>
      <c r="B198">
        <v>17956.599999999999</v>
      </c>
      <c r="C198">
        <f t="shared" si="3"/>
        <v>5.5100738036307027E-3</v>
      </c>
    </row>
    <row r="199" spans="1:3">
      <c r="A199" s="18">
        <v>44942</v>
      </c>
      <c r="B199">
        <v>17894.849999999999</v>
      </c>
      <c r="C199">
        <f t="shared" si="3"/>
        <v>-3.4388469977612692E-3</v>
      </c>
    </row>
    <row r="200" spans="1:3">
      <c r="A200" s="18">
        <v>44943</v>
      </c>
      <c r="B200">
        <v>18053.3</v>
      </c>
      <c r="C200">
        <f t="shared" si="3"/>
        <v>8.8545028318203697E-3</v>
      </c>
    </row>
    <row r="201" spans="1:3">
      <c r="A201" s="18">
        <v>44944</v>
      </c>
      <c r="B201">
        <v>18165.349999999999</v>
      </c>
      <c r="C201">
        <f t="shared" si="3"/>
        <v>6.2066215041017029E-3</v>
      </c>
    </row>
    <row r="202" spans="1:3">
      <c r="A202" s="18">
        <v>44945</v>
      </c>
      <c r="B202">
        <v>18107.849999999999</v>
      </c>
      <c r="C202">
        <f t="shared" si="3"/>
        <v>-3.1653670311884994E-3</v>
      </c>
    </row>
    <row r="203" spans="1:3">
      <c r="A203" s="18">
        <v>44946</v>
      </c>
      <c r="B203">
        <v>18027.650000000001</v>
      </c>
      <c r="C203">
        <f t="shared" si="3"/>
        <v>-4.4290183539181681E-3</v>
      </c>
    </row>
    <row r="204" spans="1:3">
      <c r="A204" s="18">
        <v>44949</v>
      </c>
      <c r="B204">
        <v>18118.55</v>
      </c>
      <c r="C204">
        <f t="shared" si="3"/>
        <v>5.0422545367808788E-3</v>
      </c>
    </row>
    <row r="205" spans="1:3">
      <c r="A205" s="18">
        <v>44950</v>
      </c>
      <c r="B205">
        <v>18118.3</v>
      </c>
      <c r="C205">
        <f t="shared" si="3"/>
        <v>-1.3798013637956681E-5</v>
      </c>
    </row>
    <row r="206" spans="1:3">
      <c r="A206" s="18">
        <v>44951</v>
      </c>
      <c r="B206">
        <v>17891.95</v>
      </c>
      <c r="C206">
        <f t="shared" si="3"/>
        <v>-1.2492893924926652E-2</v>
      </c>
    </row>
    <row r="207" spans="1:3">
      <c r="A207" s="18">
        <v>44953</v>
      </c>
      <c r="B207">
        <v>17604.349999999999</v>
      </c>
      <c r="C207">
        <f t="shared" si="3"/>
        <v>-1.6074268036742903E-2</v>
      </c>
    </row>
    <row r="208" spans="1:3">
      <c r="A208" s="18">
        <v>44956</v>
      </c>
      <c r="B208">
        <v>17648.95</v>
      </c>
      <c r="C208">
        <f t="shared" si="3"/>
        <v>2.5334647402489832E-3</v>
      </c>
    </row>
    <row r="209" spans="1:3">
      <c r="A209" s="18">
        <v>44957</v>
      </c>
      <c r="B209">
        <v>17662.150000000001</v>
      </c>
      <c r="C209">
        <f t="shared" si="3"/>
        <v>7.4791984792300546E-4</v>
      </c>
    </row>
    <row r="210" spans="1:3">
      <c r="A210" s="18">
        <v>44958</v>
      </c>
      <c r="B210">
        <v>17616.3</v>
      </c>
      <c r="C210">
        <f t="shared" si="3"/>
        <v>-2.595946699580865E-3</v>
      </c>
    </row>
    <row r="211" spans="1:3">
      <c r="A211" s="18">
        <v>44959</v>
      </c>
      <c r="B211">
        <v>17610.400000000001</v>
      </c>
      <c r="C211">
        <f t="shared" si="3"/>
        <v>-3.349170938277514E-4</v>
      </c>
    </row>
    <row r="212" spans="1:3">
      <c r="A212" s="18">
        <v>44960</v>
      </c>
      <c r="B212">
        <v>17854.05</v>
      </c>
      <c r="C212">
        <f t="shared" si="3"/>
        <v>1.3835574433289295E-2</v>
      </c>
    </row>
    <row r="213" spans="1:3">
      <c r="A213" s="18">
        <v>44963</v>
      </c>
      <c r="B213">
        <v>17764.599999999999</v>
      </c>
      <c r="C213">
        <f t="shared" si="3"/>
        <v>-5.0100677437332555E-3</v>
      </c>
    </row>
    <row r="214" spans="1:3">
      <c r="A214" s="18">
        <v>44964</v>
      </c>
      <c r="B214">
        <v>17721.5</v>
      </c>
      <c r="C214">
        <f t="shared" si="3"/>
        <v>-2.4261734010334345E-3</v>
      </c>
    </row>
    <row r="215" spans="1:3">
      <c r="A215" s="18">
        <v>44965</v>
      </c>
      <c r="B215">
        <v>17871.7</v>
      </c>
      <c r="C215">
        <f t="shared" si="3"/>
        <v>8.4755805095505874E-3</v>
      </c>
    </row>
    <row r="216" spans="1:3">
      <c r="A216" s="18">
        <v>44966</v>
      </c>
      <c r="B216">
        <v>17893.45</v>
      </c>
      <c r="C216">
        <f t="shared" si="3"/>
        <v>1.2170078951638623E-3</v>
      </c>
    </row>
    <row r="217" spans="1:3">
      <c r="A217" s="18">
        <v>44967</v>
      </c>
      <c r="B217">
        <v>17856.5</v>
      </c>
      <c r="C217">
        <f t="shared" si="3"/>
        <v>-2.0650014390741151E-3</v>
      </c>
    </row>
    <row r="218" spans="1:3">
      <c r="A218" s="18">
        <v>44970</v>
      </c>
      <c r="B218">
        <v>17770.900000000001</v>
      </c>
      <c r="C218">
        <f t="shared" si="3"/>
        <v>-4.7937725758126475E-3</v>
      </c>
    </row>
    <row r="219" spans="1:3">
      <c r="A219" s="18">
        <v>44971</v>
      </c>
      <c r="B219">
        <v>17929.849999999999</v>
      </c>
      <c r="C219">
        <f t="shared" si="3"/>
        <v>8.9443978639234412E-3</v>
      </c>
    </row>
    <row r="220" spans="1:3">
      <c r="A220" s="18">
        <v>44972</v>
      </c>
      <c r="B220">
        <v>18015.849999999999</v>
      </c>
      <c r="C220">
        <f t="shared" si="3"/>
        <v>4.7964706899388454E-3</v>
      </c>
    </row>
    <row r="221" spans="1:3">
      <c r="A221" s="18">
        <v>44973</v>
      </c>
      <c r="B221">
        <v>18035.849999999999</v>
      </c>
      <c r="C221">
        <f t="shared" si="3"/>
        <v>1.1101335768226312E-3</v>
      </c>
    </row>
    <row r="222" spans="1:3">
      <c r="A222" s="18">
        <v>44974</v>
      </c>
      <c r="B222">
        <v>17944.2</v>
      </c>
      <c r="C222">
        <f t="shared" si="3"/>
        <v>-5.0815459210404737E-3</v>
      </c>
    </row>
    <row r="223" spans="1:3">
      <c r="A223" s="18">
        <v>44977</v>
      </c>
      <c r="B223">
        <v>17844.599999999999</v>
      </c>
      <c r="C223">
        <f t="shared" si="3"/>
        <v>-5.5505400073562585E-3</v>
      </c>
    </row>
    <row r="224" spans="1:3">
      <c r="A224" s="18">
        <v>44978</v>
      </c>
      <c r="B224">
        <v>17826.7</v>
      </c>
      <c r="C224">
        <f t="shared" si="3"/>
        <v>-1.0031045806573316E-3</v>
      </c>
    </row>
    <row r="225" spans="1:3">
      <c r="A225" s="18">
        <v>44979</v>
      </c>
      <c r="B225">
        <v>17554.3</v>
      </c>
      <c r="C225">
        <f t="shared" si="3"/>
        <v>-1.5280450111349909E-2</v>
      </c>
    </row>
    <row r="226" spans="1:3">
      <c r="A226" s="18">
        <v>44980</v>
      </c>
      <c r="B226">
        <v>17511.25</v>
      </c>
      <c r="C226">
        <f t="shared" si="3"/>
        <v>-2.4523905823643937E-3</v>
      </c>
    </row>
    <row r="227" spans="1:3">
      <c r="A227" s="18">
        <v>44981</v>
      </c>
      <c r="B227">
        <v>17465.8</v>
      </c>
      <c r="C227">
        <f t="shared" si="3"/>
        <v>-2.5954743379256609E-3</v>
      </c>
    </row>
    <row r="228" spans="1:3">
      <c r="A228" s="18">
        <v>44984</v>
      </c>
      <c r="B228">
        <v>17392.7</v>
      </c>
      <c r="C228">
        <f t="shared" si="3"/>
        <v>-4.1853221724741235E-3</v>
      </c>
    </row>
    <row r="229" spans="1:3">
      <c r="A229" s="18">
        <v>44985</v>
      </c>
      <c r="B229">
        <v>17303.95</v>
      </c>
      <c r="C229">
        <f t="shared" si="3"/>
        <v>-5.1027155070805562E-3</v>
      </c>
    </row>
    <row r="230" spans="1:3">
      <c r="A230" s="18">
        <v>44986</v>
      </c>
      <c r="B230">
        <v>17450.900000000001</v>
      </c>
      <c r="C230">
        <f t="shared" si="3"/>
        <v>8.4922806642414427E-3</v>
      </c>
    </row>
    <row r="231" spans="1:3">
      <c r="A231" s="18">
        <v>44987</v>
      </c>
      <c r="B231">
        <v>17321.900000000001</v>
      </c>
      <c r="C231">
        <f t="shared" si="3"/>
        <v>-7.392168885272392E-3</v>
      </c>
    </row>
    <row r="232" spans="1:3">
      <c r="A232" s="18">
        <v>44988</v>
      </c>
      <c r="B232">
        <v>17594.349999999999</v>
      </c>
      <c r="C232">
        <f t="shared" si="3"/>
        <v>1.5728644086387581E-2</v>
      </c>
    </row>
    <row r="233" spans="1:3">
      <c r="A233" s="18">
        <v>44991</v>
      </c>
      <c r="B233">
        <v>17711.45</v>
      </c>
      <c r="C233">
        <f t="shared" si="3"/>
        <v>6.6555456723324359E-3</v>
      </c>
    </row>
    <row r="234" spans="1:3">
      <c r="A234" s="18">
        <v>44993</v>
      </c>
      <c r="B234">
        <v>17754.400000000001</v>
      </c>
      <c r="C234">
        <f t="shared" si="3"/>
        <v>2.4249849673516695E-3</v>
      </c>
    </row>
    <row r="235" spans="1:3">
      <c r="A235" s="18">
        <v>44994</v>
      </c>
      <c r="B235">
        <v>17589.599999999999</v>
      </c>
      <c r="C235">
        <f t="shared" si="3"/>
        <v>-9.2822061010230088E-3</v>
      </c>
    </row>
    <row r="236" spans="1:3">
      <c r="A236" s="18">
        <v>44995</v>
      </c>
      <c r="B236">
        <v>17412.900000000001</v>
      </c>
      <c r="C236">
        <f t="shared" si="3"/>
        <v>-1.004570882794362E-2</v>
      </c>
    </row>
    <row r="237" spans="1:3">
      <c r="A237" s="18">
        <v>44998</v>
      </c>
      <c r="B237">
        <v>17154.3</v>
      </c>
      <c r="C237">
        <f t="shared" si="3"/>
        <v>-1.4851058697862055E-2</v>
      </c>
    </row>
    <row r="238" spans="1:3">
      <c r="A238" s="18">
        <v>44999</v>
      </c>
      <c r="B238">
        <v>17043.3</v>
      </c>
      <c r="C238">
        <f t="shared" si="3"/>
        <v>-6.4706808205522819E-3</v>
      </c>
    </row>
    <row r="239" spans="1:3">
      <c r="A239" s="18">
        <v>45000</v>
      </c>
      <c r="B239">
        <v>16972.150000000001</v>
      </c>
      <c r="C239">
        <f t="shared" si="3"/>
        <v>-4.1746610104849311E-3</v>
      </c>
    </row>
    <row r="240" spans="1:3">
      <c r="A240" s="18">
        <v>45001</v>
      </c>
      <c r="B240">
        <v>16985.599999999999</v>
      </c>
      <c r="C240">
        <f t="shared" si="3"/>
        <v>7.9247473066153013E-4</v>
      </c>
    </row>
    <row r="241" spans="1:3">
      <c r="A241" s="18">
        <v>45002</v>
      </c>
      <c r="B241">
        <v>17100.05</v>
      </c>
      <c r="C241">
        <f t="shared" si="3"/>
        <v>6.7380604747551299E-3</v>
      </c>
    </row>
    <row r="242" spans="1:3">
      <c r="A242" s="18">
        <v>45005</v>
      </c>
      <c r="B242">
        <v>16988.400000000001</v>
      </c>
      <c r="C242">
        <f t="shared" si="3"/>
        <v>-6.5292206747932209E-3</v>
      </c>
    </row>
    <row r="243" spans="1:3">
      <c r="A243" s="18">
        <v>45006</v>
      </c>
      <c r="B243">
        <v>17107.5</v>
      </c>
      <c r="C243">
        <f t="shared" si="3"/>
        <v>7.0106661015751064E-3</v>
      </c>
    </row>
    <row r="244" spans="1:3">
      <c r="A244" s="18">
        <v>45007</v>
      </c>
      <c r="B244">
        <v>17151.900000000001</v>
      </c>
      <c r="C244">
        <f t="shared" si="3"/>
        <v>2.5953529153880726E-3</v>
      </c>
    </row>
    <row r="245" spans="1:3">
      <c r="A245" s="18">
        <v>45008</v>
      </c>
      <c r="B245">
        <v>17076.900000000001</v>
      </c>
      <c r="C245">
        <f t="shared" si="3"/>
        <v>-4.3726934042292685E-3</v>
      </c>
    </row>
    <row r="246" spans="1:3">
      <c r="A246" s="18">
        <v>45009</v>
      </c>
      <c r="B246">
        <v>16945.05</v>
      </c>
      <c r="C246">
        <f t="shared" si="3"/>
        <v>-7.7209563796709103E-3</v>
      </c>
    </row>
    <row r="247" spans="1:3">
      <c r="A247" s="18">
        <v>45012</v>
      </c>
      <c r="B247">
        <v>16985.7</v>
      </c>
      <c r="C247">
        <f t="shared" si="3"/>
        <v>2.3989306611666215E-3</v>
      </c>
    </row>
    <row r="248" spans="1:3">
      <c r="A248" s="18">
        <v>45013</v>
      </c>
      <c r="B248">
        <v>16951.7</v>
      </c>
      <c r="C248">
        <f t="shared" si="3"/>
        <v>-2.0016837692882834E-3</v>
      </c>
    </row>
    <row r="249" spans="1:3">
      <c r="A249" s="18">
        <v>45014</v>
      </c>
      <c r="B249">
        <v>17080.7</v>
      </c>
      <c r="C249">
        <f t="shared" si="3"/>
        <v>7.6098562386073369E-3</v>
      </c>
    </row>
    <row r="250" spans="1:3">
      <c r="A250" s="18">
        <v>45016</v>
      </c>
      <c r="B250">
        <v>17359.75</v>
      </c>
      <c r="C250">
        <f t="shared" si="3"/>
        <v>1.6337152458622845E-2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B697-318C-4A78-9BDD-B9DF51FAFFEC}">
  <dimension ref="A1:H245"/>
  <sheetViews>
    <sheetView workbookViewId="0">
      <selection activeCell="H2" sqref="H2"/>
    </sheetView>
  </sheetViews>
  <sheetFormatPr defaultRowHeight="14.4"/>
  <cols>
    <col min="1" max="1" width="16.33203125" customWidth="1"/>
    <col min="8" max="8" width="20.6640625" customWidth="1"/>
  </cols>
  <sheetData>
    <row r="1" spans="1:8">
      <c r="A1" s="64" t="s">
        <v>41</v>
      </c>
      <c r="B1" s="64" t="s">
        <v>46</v>
      </c>
      <c r="C1" s="64" t="s">
        <v>47</v>
      </c>
      <c r="D1" s="64" t="s">
        <v>48</v>
      </c>
      <c r="E1" s="64" t="s">
        <v>49</v>
      </c>
      <c r="F1" s="64" t="s">
        <v>50</v>
      </c>
      <c r="H1" s="80" t="s">
        <v>51</v>
      </c>
    </row>
    <row r="2" spans="1:8">
      <c r="A2" s="21">
        <v>44655</v>
      </c>
      <c r="B2" s="20">
        <v>4.7160000000000002</v>
      </c>
      <c r="C2" s="20">
        <v>4.7969999999999997</v>
      </c>
      <c r="D2" s="20">
        <v>4.7969999999999997</v>
      </c>
      <c r="E2" s="20">
        <v>4.7160000000000002</v>
      </c>
      <c r="F2" s="31">
        <v>9.1399999999999995E-2</v>
      </c>
      <c r="H2" s="98">
        <f>AVERAGE(B2:B245)/100</f>
        <v>6.4494795081967191E-2</v>
      </c>
    </row>
    <row r="3" spans="1:8">
      <c r="A3" s="21">
        <v>44656</v>
      </c>
      <c r="B3" s="20">
        <v>4.7009999999999996</v>
      </c>
      <c r="C3" s="20">
        <v>4.7460000000000004</v>
      </c>
      <c r="D3" s="20">
        <v>4.7460000000000004</v>
      </c>
      <c r="E3" s="20">
        <v>4.7009999999999996</v>
      </c>
      <c r="F3" s="31">
        <v>-3.2000000000000002E-3</v>
      </c>
    </row>
    <row r="4" spans="1:8">
      <c r="A4" s="21">
        <v>44657</v>
      </c>
      <c r="B4" s="20">
        <v>4.6859999999999999</v>
      </c>
      <c r="C4" s="20">
        <v>4.7140000000000004</v>
      </c>
      <c r="D4" s="20">
        <v>4.7140000000000004</v>
      </c>
      <c r="E4" s="20">
        <v>4.6859999999999999</v>
      </c>
      <c r="F4" s="31">
        <v>-3.2000000000000002E-3</v>
      </c>
    </row>
    <row r="5" spans="1:8">
      <c r="A5" s="21">
        <v>44658</v>
      </c>
      <c r="B5" s="20">
        <v>4.6900000000000004</v>
      </c>
      <c r="C5" s="20">
        <v>4.7350000000000003</v>
      </c>
      <c r="D5" s="20">
        <v>4.7350000000000003</v>
      </c>
      <c r="E5" s="20">
        <v>4.6900000000000004</v>
      </c>
      <c r="F5" s="31">
        <v>8.9999999999999998E-4</v>
      </c>
    </row>
    <row r="6" spans="1:8">
      <c r="A6" s="21">
        <v>44659</v>
      </c>
      <c r="B6" s="20">
        <v>4.8559999999999999</v>
      </c>
      <c r="C6" s="20">
        <v>5.0860000000000003</v>
      </c>
      <c r="D6" s="20">
        <v>5.0860000000000003</v>
      </c>
      <c r="E6" s="20">
        <v>4.8559999999999999</v>
      </c>
      <c r="F6" s="31">
        <v>3.5400000000000001E-2</v>
      </c>
    </row>
    <row r="7" spans="1:8">
      <c r="A7" s="21">
        <v>44662</v>
      </c>
      <c r="B7" s="20">
        <v>4.851</v>
      </c>
      <c r="C7" s="20">
        <v>5.0810000000000004</v>
      </c>
      <c r="D7" s="20">
        <v>5.0810000000000004</v>
      </c>
      <c r="E7" s="20">
        <v>4.851</v>
      </c>
      <c r="F7" s="31">
        <v>-1E-3</v>
      </c>
    </row>
    <row r="8" spans="1:8">
      <c r="A8" s="21">
        <v>44663</v>
      </c>
      <c r="B8" s="20">
        <v>4.891</v>
      </c>
      <c r="C8" s="20">
        <v>4.891</v>
      </c>
      <c r="D8" s="20">
        <v>5.0759999999999996</v>
      </c>
      <c r="E8" s="20">
        <v>4.891</v>
      </c>
      <c r="F8" s="31">
        <v>8.2000000000000007E-3</v>
      </c>
    </row>
    <row r="9" spans="1:8">
      <c r="A9" s="21">
        <v>44664</v>
      </c>
      <c r="B9" s="20">
        <v>4.9859999999999998</v>
      </c>
      <c r="C9" s="20">
        <v>5.1929999999999996</v>
      </c>
      <c r="D9" s="20">
        <v>5.1929999999999996</v>
      </c>
      <c r="E9" s="20">
        <v>4.9859999999999998</v>
      </c>
      <c r="F9" s="31">
        <v>1.9400000000000001E-2</v>
      </c>
    </row>
    <row r="10" spans="1:8">
      <c r="A10" s="21">
        <v>44669</v>
      </c>
      <c r="B10" s="20">
        <v>5.0469999999999997</v>
      </c>
      <c r="C10" s="20">
        <v>5.33</v>
      </c>
      <c r="D10" s="20">
        <v>5.33</v>
      </c>
      <c r="E10" s="20">
        <v>5.0469999999999997</v>
      </c>
      <c r="F10" s="31">
        <v>1.2200000000000001E-2</v>
      </c>
    </row>
    <row r="11" spans="1:8">
      <c r="A11" s="21">
        <v>44670</v>
      </c>
      <c r="B11" s="20">
        <v>5.08</v>
      </c>
      <c r="C11" s="20">
        <v>5.2309999999999999</v>
      </c>
      <c r="D11" s="20">
        <v>5.2309999999999999</v>
      </c>
      <c r="E11" s="20">
        <v>5.08</v>
      </c>
      <c r="F11" s="31">
        <v>6.4999999999999997E-3</v>
      </c>
    </row>
    <row r="12" spans="1:8">
      <c r="A12" s="21">
        <v>44671</v>
      </c>
      <c r="B12" s="20">
        <v>5.1029999999999998</v>
      </c>
      <c r="C12" s="20">
        <v>5.226</v>
      </c>
      <c r="D12" s="20">
        <v>5.226</v>
      </c>
      <c r="E12" s="20">
        <v>5.1029999999999998</v>
      </c>
      <c r="F12" s="31">
        <v>4.4999999999999997E-3</v>
      </c>
    </row>
    <row r="13" spans="1:8">
      <c r="A13" s="21">
        <v>44672</v>
      </c>
      <c r="B13" s="20">
        <v>5.117</v>
      </c>
      <c r="C13" s="20">
        <v>5.2220000000000004</v>
      </c>
      <c r="D13" s="20">
        <v>5.2220000000000004</v>
      </c>
      <c r="E13" s="20">
        <v>5.0810000000000004</v>
      </c>
      <c r="F13" s="31">
        <v>2.7000000000000001E-3</v>
      </c>
    </row>
    <row r="14" spans="1:8">
      <c r="A14" s="21">
        <v>44673</v>
      </c>
      <c r="B14" s="20">
        <v>4.6070000000000002</v>
      </c>
      <c r="C14" s="20">
        <v>5.0739999999999998</v>
      </c>
      <c r="D14" s="20">
        <v>5.0739999999999998</v>
      </c>
      <c r="E14" s="20">
        <v>4.6070000000000002</v>
      </c>
      <c r="F14" s="31">
        <v>-9.9699999999999997E-2</v>
      </c>
    </row>
    <row r="15" spans="1:8">
      <c r="A15" s="21">
        <v>44676</v>
      </c>
      <c r="B15" s="20">
        <v>4.8289999999999997</v>
      </c>
      <c r="C15" s="20">
        <v>5.2030000000000003</v>
      </c>
      <c r="D15" s="20">
        <v>5.2030000000000003</v>
      </c>
      <c r="E15" s="20">
        <v>4.8289999999999997</v>
      </c>
      <c r="F15" s="31">
        <v>4.82E-2</v>
      </c>
    </row>
    <row r="16" spans="1:8">
      <c r="A16" s="21">
        <v>44677</v>
      </c>
      <c r="B16" s="20">
        <v>5.0730000000000004</v>
      </c>
      <c r="C16" s="20">
        <v>5.1020000000000003</v>
      </c>
      <c r="D16" s="20">
        <v>5.1020000000000003</v>
      </c>
      <c r="E16" s="20">
        <v>5.0730000000000004</v>
      </c>
      <c r="F16" s="31">
        <v>5.0500000000000003E-2</v>
      </c>
    </row>
    <row r="17" spans="1:6">
      <c r="A17" s="21">
        <v>44678</v>
      </c>
      <c r="B17" s="20">
        <v>5.0579999999999998</v>
      </c>
      <c r="C17" s="20">
        <v>5.0679999999999996</v>
      </c>
      <c r="D17" s="20">
        <v>5.0679999999999996</v>
      </c>
      <c r="E17" s="20">
        <v>5.0579999999999998</v>
      </c>
      <c r="F17" s="31">
        <v>-3.0000000000000001E-3</v>
      </c>
    </row>
    <row r="18" spans="1:6">
      <c r="A18" s="21">
        <v>44679</v>
      </c>
      <c r="B18" s="20">
        <v>4.6390000000000002</v>
      </c>
      <c r="C18" s="20">
        <v>5.1890000000000001</v>
      </c>
      <c r="D18" s="20">
        <v>5.1890000000000001</v>
      </c>
      <c r="E18" s="20">
        <v>4.6390000000000002</v>
      </c>
      <c r="F18" s="31">
        <v>-8.2799999999999999E-2</v>
      </c>
    </row>
    <row r="19" spans="1:6">
      <c r="A19" s="21">
        <v>44680</v>
      </c>
      <c r="B19" s="20">
        <v>4.8140000000000001</v>
      </c>
      <c r="C19" s="20">
        <v>5.1740000000000004</v>
      </c>
      <c r="D19" s="20">
        <v>5.2229999999999999</v>
      </c>
      <c r="E19" s="20">
        <v>4.8140000000000001</v>
      </c>
      <c r="F19" s="31">
        <v>3.7699999999999997E-2</v>
      </c>
    </row>
    <row r="20" spans="1:6">
      <c r="A20" s="21">
        <v>44683</v>
      </c>
      <c r="B20" s="20">
        <v>5.0410000000000004</v>
      </c>
      <c r="C20" s="20">
        <v>5.0199999999999996</v>
      </c>
      <c r="D20" s="20">
        <v>5.0410000000000004</v>
      </c>
      <c r="E20" s="20">
        <v>5.0090000000000003</v>
      </c>
      <c r="F20" s="31">
        <v>4.7199999999999999E-2</v>
      </c>
    </row>
    <row r="21" spans="1:6">
      <c r="A21" s="21">
        <v>44685</v>
      </c>
      <c r="B21" s="20">
        <v>5.0449999999999999</v>
      </c>
      <c r="C21" s="20">
        <v>5.0449999999999999</v>
      </c>
      <c r="D21" s="20">
        <v>5.3040000000000003</v>
      </c>
      <c r="E21" s="20">
        <v>5.0449999999999999</v>
      </c>
      <c r="F21" s="31">
        <v>8.0000000000000004E-4</v>
      </c>
    </row>
    <row r="22" spans="1:6">
      <c r="A22" s="21">
        <v>44686</v>
      </c>
      <c r="B22" s="20">
        <v>5.2759999999999998</v>
      </c>
      <c r="C22" s="20">
        <v>5.2759999999999998</v>
      </c>
      <c r="D22" s="20">
        <v>5.2759999999999998</v>
      </c>
      <c r="E22" s="20">
        <v>5.2759999999999998</v>
      </c>
      <c r="F22" s="31">
        <v>4.58E-2</v>
      </c>
    </row>
    <row r="23" spans="1:6">
      <c r="A23" s="21">
        <v>44687</v>
      </c>
      <c r="B23" s="20">
        <v>5.4870000000000001</v>
      </c>
      <c r="C23" s="20">
        <v>5.5</v>
      </c>
      <c r="D23" s="20">
        <v>5.6950000000000003</v>
      </c>
      <c r="E23" s="20">
        <v>5.4870000000000001</v>
      </c>
      <c r="F23" s="31">
        <v>0.04</v>
      </c>
    </row>
    <row r="24" spans="1:6">
      <c r="A24" s="21">
        <v>44690</v>
      </c>
      <c r="B24" s="20">
        <v>5.47</v>
      </c>
      <c r="C24" s="20">
        <v>5.47</v>
      </c>
      <c r="D24" s="20">
        <v>5.47</v>
      </c>
      <c r="E24" s="20">
        <v>5.47</v>
      </c>
      <c r="F24" s="31">
        <v>-3.0999999999999999E-3</v>
      </c>
    </row>
    <row r="25" spans="1:6">
      <c r="A25" s="21">
        <v>44691</v>
      </c>
      <c r="B25" s="20">
        <v>5.4649999999999999</v>
      </c>
      <c r="C25" s="20">
        <v>5.4649999999999999</v>
      </c>
      <c r="D25" s="20">
        <v>5.774</v>
      </c>
      <c r="E25" s="20">
        <v>5.4649999999999999</v>
      </c>
      <c r="F25" s="31">
        <v>-8.9999999999999998E-4</v>
      </c>
    </row>
    <row r="26" spans="1:6">
      <c r="A26" s="21">
        <v>44692</v>
      </c>
      <c r="B26" s="20">
        <v>5.47</v>
      </c>
      <c r="C26" s="20">
        <v>5.9020000000000001</v>
      </c>
      <c r="D26" s="20">
        <v>5.9020000000000001</v>
      </c>
      <c r="E26" s="20">
        <v>5.47</v>
      </c>
      <c r="F26" s="31">
        <v>8.9999999999999998E-4</v>
      </c>
    </row>
    <row r="27" spans="1:6">
      <c r="A27" s="21">
        <v>44693</v>
      </c>
      <c r="B27" s="20">
        <v>5.476</v>
      </c>
      <c r="C27" s="20">
        <v>5.476</v>
      </c>
      <c r="D27" s="20">
        <v>5.476</v>
      </c>
      <c r="E27" s="20">
        <v>5.476</v>
      </c>
      <c r="F27" s="31">
        <v>1.1000000000000001E-3</v>
      </c>
    </row>
    <row r="28" spans="1:6">
      <c r="A28" s="21">
        <v>44694</v>
      </c>
      <c r="B28" s="20">
        <v>5.7110000000000003</v>
      </c>
      <c r="C28" s="20">
        <v>5.7110000000000003</v>
      </c>
      <c r="D28" s="20">
        <v>5.7110000000000003</v>
      </c>
      <c r="E28" s="20">
        <v>5.7110000000000003</v>
      </c>
      <c r="F28" s="31">
        <v>4.2900000000000001E-2</v>
      </c>
    </row>
    <row r="29" spans="1:6">
      <c r="A29" s="21">
        <v>44698</v>
      </c>
      <c r="B29" s="20">
        <v>5.7619999999999996</v>
      </c>
      <c r="C29" s="20">
        <v>5.7619999999999996</v>
      </c>
      <c r="D29" s="20">
        <v>5.7619999999999996</v>
      </c>
      <c r="E29" s="20">
        <v>5.7619999999999996</v>
      </c>
      <c r="F29" s="31">
        <v>8.8999999999999999E-3</v>
      </c>
    </row>
    <row r="30" spans="1:6">
      <c r="A30" s="21">
        <v>44699</v>
      </c>
      <c r="B30" s="20">
        <v>5.8250000000000002</v>
      </c>
      <c r="C30" s="20">
        <v>6.0410000000000004</v>
      </c>
      <c r="D30" s="20">
        <v>6.0410000000000004</v>
      </c>
      <c r="E30" s="20">
        <v>5.8250000000000002</v>
      </c>
      <c r="F30" s="31">
        <v>1.09E-2</v>
      </c>
    </row>
    <row r="31" spans="1:6">
      <c r="A31" s="21">
        <v>44700</v>
      </c>
      <c r="B31" s="20">
        <v>5.7859999999999996</v>
      </c>
      <c r="C31" s="20">
        <v>6.0019999999999998</v>
      </c>
      <c r="D31" s="20">
        <v>6.0019999999999998</v>
      </c>
      <c r="E31" s="20">
        <v>5.7859999999999996</v>
      </c>
      <c r="F31" s="31">
        <v>-6.7000000000000002E-3</v>
      </c>
    </row>
    <row r="32" spans="1:6">
      <c r="A32" s="21">
        <v>44701</v>
      </c>
      <c r="B32" s="20">
        <v>5.7709999999999999</v>
      </c>
      <c r="C32" s="20">
        <v>5.7709999999999999</v>
      </c>
      <c r="D32" s="20">
        <v>5.9660000000000002</v>
      </c>
      <c r="E32" s="20">
        <v>5.7709999999999999</v>
      </c>
      <c r="F32" s="31">
        <v>-2.5999999999999999E-3</v>
      </c>
    </row>
    <row r="33" spans="1:6">
      <c r="A33" s="21">
        <v>44704</v>
      </c>
      <c r="B33" s="20">
        <v>5.8120000000000003</v>
      </c>
      <c r="C33" s="20">
        <v>5.8470000000000004</v>
      </c>
      <c r="D33" s="20">
        <v>6.077</v>
      </c>
      <c r="E33" s="20">
        <v>5.8120000000000003</v>
      </c>
      <c r="F33" s="31">
        <v>7.1000000000000004E-3</v>
      </c>
    </row>
    <row r="34" spans="1:6">
      <c r="A34" s="21">
        <v>44705</v>
      </c>
      <c r="B34" s="20">
        <v>5.8310000000000004</v>
      </c>
      <c r="C34" s="20">
        <v>5.8419999999999996</v>
      </c>
      <c r="D34" s="20">
        <v>5.9459999999999997</v>
      </c>
      <c r="E34" s="20">
        <v>5.8310000000000004</v>
      </c>
      <c r="F34" s="31">
        <v>3.3E-3</v>
      </c>
    </row>
    <row r="35" spans="1:6">
      <c r="A35" s="21">
        <v>44706</v>
      </c>
      <c r="B35" s="20">
        <v>5.8490000000000002</v>
      </c>
      <c r="C35" s="20">
        <v>5.8490000000000002</v>
      </c>
      <c r="D35" s="20">
        <v>5.8490000000000002</v>
      </c>
      <c r="E35" s="20">
        <v>5.8490000000000002</v>
      </c>
      <c r="F35" s="31">
        <v>3.0999999999999999E-3</v>
      </c>
    </row>
    <row r="36" spans="1:6">
      <c r="A36" s="21">
        <v>44707</v>
      </c>
      <c r="B36" s="20">
        <v>5.867</v>
      </c>
      <c r="C36" s="20">
        <v>5.867</v>
      </c>
      <c r="D36" s="20">
        <v>5.867</v>
      </c>
      <c r="E36" s="20">
        <v>5.867</v>
      </c>
      <c r="F36" s="31">
        <v>3.0999999999999999E-3</v>
      </c>
    </row>
    <row r="37" spans="1:6">
      <c r="A37" s="21">
        <v>44708</v>
      </c>
      <c r="B37" s="20">
        <v>5.9119999999999999</v>
      </c>
      <c r="C37" s="20">
        <v>5.9119999999999999</v>
      </c>
      <c r="D37" s="20">
        <v>5.9580000000000002</v>
      </c>
      <c r="E37" s="20">
        <v>5.9119999999999999</v>
      </c>
      <c r="F37" s="31">
        <v>7.7000000000000002E-3</v>
      </c>
    </row>
    <row r="38" spans="1:6">
      <c r="A38" s="21">
        <v>44711</v>
      </c>
      <c r="B38" s="20">
        <v>6.0289999999999999</v>
      </c>
      <c r="C38" s="20">
        <v>6.0519999999999996</v>
      </c>
      <c r="D38" s="20">
        <v>6.0519999999999996</v>
      </c>
      <c r="E38" s="20">
        <v>6.0289999999999999</v>
      </c>
      <c r="F38" s="31">
        <v>1.9800000000000002E-2</v>
      </c>
    </row>
    <row r="39" spans="1:6">
      <c r="A39" s="21">
        <v>44712</v>
      </c>
      <c r="B39" s="20">
        <v>6.0129999999999999</v>
      </c>
      <c r="C39" s="20">
        <v>6.048</v>
      </c>
      <c r="D39" s="20">
        <v>6.0830000000000002</v>
      </c>
      <c r="E39" s="20">
        <v>6.0129999999999999</v>
      </c>
      <c r="F39" s="31">
        <v>-2.7000000000000001E-3</v>
      </c>
    </row>
    <row r="40" spans="1:6">
      <c r="A40" s="21">
        <v>44713</v>
      </c>
      <c r="B40" s="20">
        <v>6.0759999999999996</v>
      </c>
      <c r="C40" s="20">
        <v>6.0860000000000003</v>
      </c>
      <c r="D40" s="20">
        <v>6.1829999999999998</v>
      </c>
      <c r="E40" s="20">
        <v>6.0759999999999996</v>
      </c>
      <c r="F40" s="31">
        <v>1.0500000000000001E-2</v>
      </c>
    </row>
    <row r="41" spans="1:6">
      <c r="A41" s="21">
        <v>44714</v>
      </c>
      <c r="B41" s="20">
        <v>6.18</v>
      </c>
      <c r="C41" s="20">
        <v>6.18</v>
      </c>
      <c r="D41" s="20">
        <v>6.234</v>
      </c>
      <c r="E41" s="20">
        <v>6.1689999999999996</v>
      </c>
      <c r="F41" s="31">
        <v>1.7100000000000001E-2</v>
      </c>
    </row>
    <row r="42" spans="1:6">
      <c r="A42" s="21">
        <v>44715</v>
      </c>
      <c r="B42" s="20">
        <v>6.2249999999999996</v>
      </c>
      <c r="C42" s="20">
        <v>6.28</v>
      </c>
      <c r="D42" s="20">
        <v>6.28</v>
      </c>
      <c r="E42" s="20">
        <v>6.1980000000000004</v>
      </c>
      <c r="F42" s="31">
        <v>7.3000000000000001E-3</v>
      </c>
    </row>
    <row r="43" spans="1:6">
      <c r="A43" s="21">
        <v>44718</v>
      </c>
      <c r="B43" s="20">
        <v>6.266</v>
      </c>
      <c r="C43" s="20">
        <v>6.2770000000000001</v>
      </c>
      <c r="D43" s="20">
        <v>6.2770000000000001</v>
      </c>
      <c r="E43" s="20">
        <v>6.2220000000000004</v>
      </c>
      <c r="F43" s="31">
        <v>6.6E-3</v>
      </c>
    </row>
    <row r="44" spans="1:6">
      <c r="A44" s="21">
        <v>44719</v>
      </c>
      <c r="B44" s="20">
        <v>6.2519999999999998</v>
      </c>
      <c r="C44" s="20">
        <v>6.2850000000000001</v>
      </c>
      <c r="D44" s="20">
        <v>6.3070000000000004</v>
      </c>
      <c r="E44" s="20">
        <v>6.2519999999999998</v>
      </c>
      <c r="F44" s="31">
        <v>-2.2000000000000001E-3</v>
      </c>
    </row>
    <row r="45" spans="1:6">
      <c r="A45" s="21">
        <v>44720</v>
      </c>
      <c r="B45" s="20">
        <v>6.1840000000000002</v>
      </c>
      <c r="C45" s="20">
        <v>6.3259999999999996</v>
      </c>
      <c r="D45" s="20">
        <v>6.3259999999999996</v>
      </c>
      <c r="E45" s="20">
        <v>6.1669999999999998</v>
      </c>
      <c r="F45" s="31">
        <v>-1.09E-2</v>
      </c>
    </row>
    <row r="46" spans="1:6">
      <c r="A46" s="21">
        <v>44721</v>
      </c>
      <c r="B46" s="20">
        <v>6.1589999999999998</v>
      </c>
      <c r="C46" s="20">
        <v>6.202</v>
      </c>
      <c r="D46" s="20">
        <v>6.202</v>
      </c>
      <c r="E46" s="20">
        <v>6.1589999999999998</v>
      </c>
      <c r="F46" s="31">
        <v>-4.0000000000000001E-3</v>
      </c>
    </row>
    <row r="47" spans="1:6">
      <c r="A47" s="21">
        <v>44722</v>
      </c>
      <c r="B47" s="20">
        <v>6.0609999999999999</v>
      </c>
      <c r="C47" s="20">
        <v>6.149</v>
      </c>
      <c r="D47" s="20">
        <v>6.149</v>
      </c>
      <c r="E47" s="20">
        <v>6.0609999999999999</v>
      </c>
      <c r="F47" s="31">
        <v>-1.5900000000000001E-2</v>
      </c>
    </row>
    <row r="48" spans="1:6">
      <c r="A48" s="21">
        <v>44725</v>
      </c>
      <c r="B48" s="20">
        <v>6.1020000000000003</v>
      </c>
      <c r="C48" s="20">
        <v>6.3129999999999997</v>
      </c>
      <c r="D48" s="20">
        <v>6.3129999999999997</v>
      </c>
      <c r="E48" s="20">
        <v>6.1020000000000003</v>
      </c>
      <c r="F48" s="31">
        <v>6.7999999999999996E-3</v>
      </c>
    </row>
    <row r="49" spans="1:6">
      <c r="A49" s="21">
        <v>44726</v>
      </c>
      <c r="B49" s="20">
        <v>6.0979999999999999</v>
      </c>
      <c r="C49" s="20">
        <v>6.3659999999999997</v>
      </c>
      <c r="D49" s="20">
        <v>6.3659999999999997</v>
      </c>
      <c r="E49" s="20">
        <v>6.0979999999999999</v>
      </c>
      <c r="F49" s="31">
        <v>-6.9999999999999999E-4</v>
      </c>
    </row>
    <row r="50" spans="1:6">
      <c r="A50" s="21">
        <v>44727</v>
      </c>
      <c r="B50" s="20">
        <v>6.1059999999999999</v>
      </c>
      <c r="C50" s="20">
        <v>6.3630000000000004</v>
      </c>
      <c r="D50" s="20">
        <v>6.3630000000000004</v>
      </c>
      <c r="E50" s="20">
        <v>6.1059999999999999</v>
      </c>
      <c r="F50" s="31">
        <v>1.2999999999999999E-3</v>
      </c>
    </row>
    <row r="51" spans="1:6">
      <c r="A51" s="21">
        <v>44728</v>
      </c>
      <c r="B51" s="20">
        <v>6.2149999999999999</v>
      </c>
      <c r="C51" s="20">
        <v>6.3049999999999997</v>
      </c>
      <c r="D51" s="20">
        <v>6.3049999999999997</v>
      </c>
      <c r="E51" s="20">
        <v>6.2149999999999999</v>
      </c>
      <c r="F51" s="31">
        <v>1.7899999999999999E-2</v>
      </c>
    </row>
    <row r="52" spans="1:6">
      <c r="A52" s="21">
        <v>44729</v>
      </c>
      <c r="B52" s="20">
        <v>6.1269999999999998</v>
      </c>
      <c r="C52" s="20">
        <v>6.3529999999999998</v>
      </c>
      <c r="D52" s="20">
        <v>6.3529999999999998</v>
      </c>
      <c r="E52" s="20">
        <v>6.1269999999999998</v>
      </c>
      <c r="F52" s="31">
        <v>-1.4200000000000001E-2</v>
      </c>
    </row>
    <row r="53" spans="1:6">
      <c r="A53" s="21">
        <v>44732</v>
      </c>
      <c r="B53" s="20">
        <v>6.101</v>
      </c>
      <c r="C53" s="20">
        <v>6.2370000000000001</v>
      </c>
      <c r="D53" s="20">
        <v>6.2370000000000001</v>
      </c>
      <c r="E53" s="20">
        <v>6.101</v>
      </c>
      <c r="F53" s="31">
        <v>-4.1999999999999997E-3</v>
      </c>
    </row>
    <row r="54" spans="1:6">
      <c r="A54" s="21">
        <v>44733</v>
      </c>
      <c r="B54" s="20">
        <v>6.1769999999999996</v>
      </c>
      <c r="C54" s="20">
        <v>6.2910000000000004</v>
      </c>
      <c r="D54" s="20">
        <v>6.2910000000000004</v>
      </c>
      <c r="E54" s="20">
        <v>6.1769999999999996</v>
      </c>
      <c r="F54" s="31">
        <v>1.2500000000000001E-2</v>
      </c>
    </row>
    <row r="55" spans="1:6">
      <c r="A55" s="21">
        <v>44734</v>
      </c>
      <c r="B55" s="20">
        <v>6.2649999999999997</v>
      </c>
      <c r="C55" s="20">
        <v>6.2880000000000003</v>
      </c>
      <c r="D55" s="20">
        <v>6.2880000000000003</v>
      </c>
      <c r="E55" s="20">
        <v>6.2309999999999999</v>
      </c>
      <c r="F55" s="31">
        <v>1.4200000000000001E-2</v>
      </c>
    </row>
    <row r="56" spans="1:6">
      <c r="A56" s="21">
        <v>44735</v>
      </c>
      <c r="B56" s="20">
        <v>6.2850000000000001</v>
      </c>
      <c r="C56" s="20">
        <v>6.3369999999999997</v>
      </c>
      <c r="D56" s="20">
        <v>6.343</v>
      </c>
      <c r="E56" s="20">
        <v>6.2850000000000001</v>
      </c>
      <c r="F56" s="31">
        <v>3.2000000000000002E-3</v>
      </c>
    </row>
    <row r="57" spans="1:6">
      <c r="A57" s="21">
        <v>44736</v>
      </c>
      <c r="B57" s="20">
        <v>6.2309999999999999</v>
      </c>
      <c r="C57" s="20">
        <v>6.3920000000000003</v>
      </c>
      <c r="D57" s="20">
        <v>6.3920000000000003</v>
      </c>
      <c r="E57" s="20">
        <v>6.2309999999999999</v>
      </c>
      <c r="F57" s="31">
        <v>-8.6E-3</v>
      </c>
    </row>
    <row r="58" spans="1:6">
      <c r="A58" s="21">
        <v>44739</v>
      </c>
      <c r="B58" s="20">
        <v>6.1230000000000002</v>
      </c>
      <c r="C58" s="20">
        <v>6.3319999999999999</v>
      </c>
      <c r="D58" s="20">
        <v>6.3319999999999999</v>
      </c>
      <c r="E58" s="20">
        <v>6.1230000000000002</v>
      </c>
      <c r="F58" s="31">
        <v>-1.7299999999999999E-2</v>
      </c>
    </row>
    <row r="59" spans="1:6">
      <c r="A59" s="21">
        <v>44740</v>
      </c>
      <c r="B59" s="20">
        <v>6.2249999999999996</v>
      </c>
      <c r="C59" s="20">
        <v>6.2009999999999996</v>
      </c>
      <c r="D59" s="20">
        <v>6.2709999999999999</v>
      </c>
      <c r="E59" s="20">
        <v>6.2009999999999996</v>
      </c>
      <c r="F59" s="31">
        <v>1.67E-2</v>
      </c>
    </row>
    <row r="60" spans="1:6">
      <c r="A60" s="21">
        <v>44741</v>
      </c>
      <c r="B60" s="20">
        <v>6.0940000000000003</v>
      </c>
      <c r="C60" s="20">
        <v>6.3259999999999996</v>
      </c>
      <c r="D60" s="20">
        <v>6.3259999999999996</v>
      </c>
      <c r="E60" s="20">
        <v>6.0940000000000003</v>
      </c>
      <c r="F60" s="31">
        <v>-2.1000000000000001E-2</v>
      </c>
    </row>
    <row r="61" spans="1:6">
      <c r="A61" s="21">
        <v>44742</v>
      </c>
      <c r="B61" s="20">
        <v>6.2069999999999999</v>
      </c>
      <c r="C61" s="20">
        <v>6.2649999999999997</v>
      </c>
      <c r="D61" s="20">
        <v>6.2649999999999997</v>
      </c>
      <c r="E61" s="20">
        <v>6.2069999999999999</v>
      </c>
      <c r="F61" s="31">
        <v>1.8499999999999999E-2</v>
      </c>
    </row>
    <row r="62" spans="1:6">
      <c r="A62" s="21">
        <v>44743</v>
      </c>
      <c r="B62" s="20">
        <v>6.3330000000000002</v>
      </c>
      <c r="C62" s="20">
        <v>6.41</v>
      </c>
      <c r="D62" s="20">
        <v>6.4409999999999998</v>
      </c>
      <c r="E62" s="20">
        <v>6.3330000000000002</v>
      </c>
      <c r="F62" s="31">
        <v>2.0299999999999999E-2</v>
      </c>
    </row>
    <row r="63" spans="1:6">
      <c r="A63" s="21">
        <v>44746</v>
      </c>
      <c r="B63" s="20">
        <v>6.3129999999999997</v>
      </c>
      <c r="C63" s="20">
        <v>6.49</v>
      </c>
      <c r="D63" s="20">
        <v>6.49</v>
      </c>
      <c r="E63" s="20">
        <v>6.3129999999999997</v>
      </c>
      <c r="F63" s="31">
        <v>-3.2000000000000002E-3</v>
      </c>
    </row>
    <row r="64" spans="1:6">
      <c r="A64" s="21">
        <v>44747</v>
      </c>
      <c r="B64" s="20">
        <v>6.3090000000000002</v>
      </c>
      <c r="C64" s="20">
        <v>6.34</v>
      </c>
      <c r="D64" s="20">
        <v>6.34</v>
      </c>
      <c r="E64" s="20">
        <v>6.3010000000000002</v>
      </c>
      <c r="F64" s="31">
        <v>-5.9999999999999995E-4</v>
      </c>
    </row>
    <row r="65" spans="1:6">
      <c r="A65" s="21">
        <v>44748</v>
      </c>
      <c r="B65" s="20">
        <v>6.1959999999999997</v>
      </c>
      <c r="C65" s="20">
        <v>6.1890000000000001</v>
      </c>
      <c r="D65" s="20">
        <v>6.32</v>
      </c>
      <c r="E65" s="20">
        <v>6.1890000000000001</v>
      </c>
      <c r="F65" s="31">
        <v>-1.7899999999999999E-2</v>
      </c>
    </row>
    <row r="66" spans="1:6">
      <c r="A66" s="21">
        <v>44749</v>
      </c>
      <c r="B66" s="20">
        <v>6.2380000000000004</v>
      </c>
      <c r="C66" s="20">
        <v>6.2069999999999999</v>
      </c>
      <c r="D66" s="20">
        <v>6.3310000000000004</v>
      </c>
      <c r="E66" s="20">
        <v>6.2069999999999999</v>
      </c>
      <c r="F66" s="31">
        <v>6.7999999999999996E-3</v>
      </c>
    </row>
    <row r="67" spans="1:6">
      <c r="A67" s="21">
        <v>44750</v>
      </c>
      <c r="B67" s="20">
        <v>6.3179999999999996</v>
      </c>
      <c r="C67" s="20">
        <v>6.3959999999999999</v>
      </c>
      <c r="D67" s="20">
        <v>6.3959999999999999</v>
      </c>
      <c r="E67" s="20">
        <v>6.2709999999999999</v>
      </c>
      <c r="F67" s="31">
        <v>1.2800000000000001E-2</v>
      </c>
    </row>
    <row r="68" spans="1:6">
      <c r="A68" s="21">
        <v>44753</v>
      </c>
      <c r="B68" s="20">
        <v>6.29</v>
      </c>
      <c r="C68" s="20">
        <v>6.3369999999999997</v>
      </c>
      <c r="D68" s="20">
        <v>6.407</v>
      </c>
      <c r="E68" s="20">
        <v>6.29</v>
      </c>
      <c r="F68" s="31">
        <v>-4.4000000000000003E-3</v>
      </c>
    </row>
    <row r="69" spans="1:6">
      <c r="A69" s="21">
        <v>44754</v>
      </c>
      <c r="B69" s="20">
        <v>6.2779999999999996</v>
      </c>
      <c r="C69" s="20">
        <v>6.2850000000000001</v>
      </c>
      <c r="D69" s="20">
        <v>6.3630000000000004</v>
      </c>
      <c r="E69" s="20">
        <v>6.2779999999999996</v>
      </c>
      <c r="F69" s="31">
        <v>-1.9E-3</v>
      </c>
    </row>
    <row r="70" spans="1:6">
      <c r="A70" s="21">
        <v>44755</v>
      </c>
      <c r="B70" s="20">
        <v>6.21</v>
      </c>
      <c r="C70" s="20">
        <v>6.2489999999999997</v>
      </c>
      <c r="D70" s="20">
        <v>6.3280000000000003</v>
      </c>
      <c r="E70" s="20">
        <v>6.21</v>
      </c>
      <c r="F70" s="31">
        <v>-1.0800000000000001E-2</v>
      </c>
    </row>
    <row r="71" spans="1:6">
      <c r="A71" s="21">
        <v>44756</v>
      </c>
      <c r="B71" s="20">
        <v>6.2530000000000001</v>
      </c>
      <c r="C71" s="20">
        <v>6.2530000000000001</v>
      </c>
      <c r="D71" s="20">
        <v>6.41</v>
      </c>
      <c r="E71" s="20">
        <v>6.2530000000000001</v>
      </c>
      <c r="F71" s="31">
        <v>6.8999999999999999E-3</v>
      </c>
    </row>
    <row r="72" spans="1:6">
      <c r="A72" s="21">
        <v>44757</v>
      </c>
      <c r="B72" s="20">
        <v>6.2629999999999999</v>
      </c>
      <c r="C72" s="20">
        <v>6.3710000000000004</v>
      </c>
      <c r="D72" s="20">
        <v>6.3710000000000004</v>
      </c>
      <c r="E72" s="20">
        <v>6.2629999999999999</v>
      </c>
      <c r="F72" s="31">
        <v>1.6000000000000001E-3</v>
      </c>
    </row>
    <row r="73" spans="1:6">
      <c r="A73" s="21">
        <v>44760</v>
      </c>
      <c r="B73" s="20">
        <v>6.242</v>
      </c>
      <c r="C73" s="20">
        <v>6.3049999999999997</v>
      </c>
      <c r="D73" s="20">
        <v>6.3049999999999997</v>
      </c>
      <c r="E73" s="20">
        <v>6.242</v>
      </c>
      <c r="F73" s="31">
        <v>-3.3999999999999998E-3</v>
      </c>
    </row>
    <row r="74" spans="1:6">
      <c r="A74" s="21">
        <v>44761</v>
      </c>
      <c r="B74" s="20">
        <v>6.2460000000000004</v>
      </c>
      <c r="C74" s="20">
        <v>6.2610000000000001</v>
      </c>
      <c r="D74" s="20">
        <v>6.3639999999999999</v>
      </c>
      <c r="E74" s="20">
        <v>6.2460000000000004</v>
      </c>
      <c r="F74" s="31">
        <v>5.9999999999999995E-4</v>
      </c>
    </row>
    <row r="75" spans="1:6">
      <c r="A75" s="21">
        <v>44762</v>
      </c>
      <c r="B75" s="20">
        <v>6.2880000000000003</v>
      </c>
      <c r="C75" s="20">
        <v>6.3120000000000003</v>
      </c>
      <c r="D75" s="20">
        <v>6.3520000000000003</v>
      </c>
      <c r="E75" s="20">
        <v>6.2569999999999997</v>
      </c>
      <c r="F75" s="31">
        <v>6.7000000000000002E-3</v>
      </c>
    </row>
    <row r="76" spans="1:6">
      <c r="A76" s="21">
        <v>44763</v>
      </c>
      <c r="B76" s="20">
        <v>6.4429999999999996</v>
      </c>
      <c r="C76" s="20">
        <v>6.3390000000000004</v>
      </c>
      <c r="D76" s="20">
        <v>6.4429999999999996</v>
      </c>
      <c r="E76" s="20">
        <v>6.2919999999999998</v>
      </c>
      <c r="F76" s="31">
        <v>2.47E-2</v>
      </c>
    </row>
    <row r="77" spans="1:6">
      <c r="A77" s="21">
        <v>44764</v>
      </c>
      <c r="B77" s="20">
        <v>6.4059999999999997</v>
      </c>
      <c r="C77" s="20">
        <v>6.3179999999999996</v>
      </c>
      <c r="D77" s="20">
        <v>6.4059999999999997</v>
      </c>
      <c r="E77" s="20">
        <v>6.3019999999999996</v>
      </c>
      <c r="F77" s="31">
        <v>-5.7000000000000002E-3</v>
      </c>
    </row>
    <row r="78" spans="1:6">
      <c r="A78" s="21">
        <v>44767</v>
      </c>
      <c r="B78" s="20">
        <v>6.306</v>
      </c>
      <c r="C78" s="20">
        <v>6.306</v>
      </c>
      <c r="D78" s="20">
        <v>6.6109999999999998</v>
      </c>
      <c r="E78" s="20">
        <v>6.2869999999999999</v>
      </c>
      <c r="F78" s="31">
        <v>-1.5599999999999999E-2</v>
      </c>
    </row>
    <row r="79" spans="1:6">
      <c r="A79" s="21">
        <v>44768</v>
      </c>
      <c r="B79" s="20">
        <v>6.3010000000000002</v>
      </c>
      <c r="C79" s="20">
        <v>6.4539999999999997</v>
      </c>
      <c r="D79" s="20">
        <v>6.4539999999999997</v>
      </c>
      <c r="E79" s="20">
        <v>6.3010000000000002</v>
      </c>
      <c r="F79" s="31">
        <v>-8.0000000000000004E-4</v>
      </c>
    </row>
    <row r="80" spans="1:6">
      <c r="A80" s="21">
        <v>44769</v>
      </c>
      <c r="B80" s="20">
        <v>6.32</v>
      </c>
      <c r="C80" s="20">
        <v>6.3769999999999998</v>
      </c>
      <c r="D80" s="20">
        <v>6.3769999999999998</v>
      </c>
      <c r="E80" s="20">
        <v>6.32</v>
      </c>
      <c r="F80" s="31">
        <v>3.0000000000000001E-3</v>
      </c>
    </row>
    <row r="81" spans="1:6">
      <c r="A81" s="21">
        <v>44770</v>
      </c>
      <c r="B81" s="20">
        <v>6.3239999999999998</v>
      </c>
      <c r="C81" s="20">
        <v>6.3</v>
      </c>
      <c r="D81" s="20">
        <v>6.3559999999999999</v>
      </c>
      <c r="E81" s="20">
        <v>6.3</v>
      </c>
      <c r="F81" s="31">
        <v>5.9999999999999995E-4</v>
      </c>
    </row>
    <row r="82" spans="1:6">
      <c r="A82" s="21">
        <v>44771</v>
      </c>
      <c r="B82" s="20">
        <v>6.3470000000000004</v>
      </c>
      <c r="C82" s="20">
        <v>6.3879999999999999</v>
      </c>
      <c r="D82" s="20">
        <v>6.3879999999999999</v>
      </c>
      <c r="E82" s="20">
        <v>6.3070000000000004</v>
      </c>
      <c r="F82" s="31">
        <v>3.5999999999999999E-3</v>
      </c>
    </row>
    <row r="83" spans="1:6">
      <c r="A83" s="21">
        <v>44774</v>
      </c>
      <c r="B83" s="20">
        <v>6.2939999999999996</v>
      </c>
      <c r="C83" s="20">
        <v>6.383</v>
      </c>
      <c r="D83" s="20">
        <v>6.383</v>
      </c>
      <c r="E83" s="20">
        <v>6.2939999999999996</v>
      </c>
      <c r="F83" s="31">
        <v>-8.3999999999999995E-3</v>
      </c>
    </row>
    <row r="84" spans="1:6">
      <c r="A84" s="21">
        <v>44775</v>
      </c>
      <c r="B84" s="20">
        <v>6.2729999999999997</v>
      </c>
      <c r="C84" s="20">
        <v>6.2729999999999997</v>
      </c>
      <c r="D84" s="20">
        <v>6.3540000000000001</v>
      </c>
      <c r="E84" s="20">
        <v>6.2729999999999997</v>
      </c>
      <c r="F84" s="31">
        <v>-3.3E-3</v>
      </c>
    </row>
    <row r="85" spans="1:6">
      <c r="A85" s="21">
        <v>44776</v>
      </c>
      <c r="B85" s="20">
        <v>6.2850000000000001</v>
      </c>
      <c r="C85" s="20">
        <v>6.391</v>
      </c>
      <c r="D85" s="20">
        <v>6.391</v>
      </c>
      <c r="E85" s="20">
        <v>6.2850000000000001</v>
      </c>
      <c r="F85" s="31">
        <v>1.9E-3</v>
      </c>
    </row>
    <row r="86" spans="1:6">
      <c r="A86" s="21">
        <v>44777</v>
      </c>
      <c r="B86" s="20">
        <v>6.1989999999999998</v>
      </c>
      <c r="C86" s="20">
        <v>6.3620000000000001</v>
      </c>
      <c r="D86" s="20">
        <v>6.3620000000000001</v>
      </c>
      <c r="E86" s="20">
        <v>6.1989999999999998</v>
      </c>
      <c r="F86" s="31">
        <v>-1.37E-2</v>
      </c>
    </row>
    <row r="87" spans="1:6">
      <c r="A87" s="21">
        <v>44778</v>
      </c>
      <c r="B87" s="20">
        <v>6.2990000000000004</v>
      </c>
      <c r="C87" s="20">
        <v>6.3150000000000004</v>
      </c>
      <c r="D87" s="20">
        <v>6.5780000000000003</v>
      </c>
      <c r="E87" s="20">
        <v>6.2990000000000004</v>
      </c>
      <c r="F87" s="31">
        <v>1.61E-2</v>
      </c>
    </row>
    <row r="88" spans="1:6">
      <c r="A88" s="21">
        <v>44781</v>
      </c>
      <c r="B88" s="20">
        <v>6.3390000000000004</v>
      </c>
      <c r="C88" s="20">
        <v>6.5039999999999996</v>
      </c>
      <c r="D88" s="20">
        <v>6.5039999999999996</v>
      </c>
      <c r="E88" s="20">
        <v>6.3390000000000004</v>
      </c>
      <c r="F88" s="31">
        <v>6.4000000000000003E-3</v>
      </c>
    </row>
    <row r="89" spans="1:6">
      <c r="A89" s="21">
        <v>44783</v>
      </c>
      <c r="B89" s="20">
        <v>6.3259999999999996</v>
      </c>
      <c r="C89" s="20">
        <v>6.4249999999999998</v>
      </c>
      <c r="D89" s="20">
        <v>6.4249999999999998</v>
      </c>
      <c r="E89" s="20">
        <v>6.3239999999999998</v>
      </c>
      <c r="F89" s="31">
        <v>-2.0999999999999999E-3</v>
      </c>
    </row>
    <row r="90" spans="1:6">
      <c r="A90" s="21">
        <v>44784</v>
      </c>
      <c r="B90" s="20">
        <v>6.2640000000000002</v>
      </c>
      <c r="C90" s="20">
        <v>6.3460000000000001</v>
      </c>
      <c r="D90" s="20">
        <v>6.3460000000000001</v>
      </c>
      <c r="E90" s="20">
        <v>6.2640000000000002</v>
      </c>
      <c r="F90" s="31">
        <v>-9.7999999999999997E-3</v>
      </c>
    </row>
    <row r="91" spans="1:6">
      <c r="A91" s="21">
        <v>44785</v>
      </c>
      <c r="B91" s="20">
        <v>6.3070000000000004</v>
      </c>
      <c r="C91" s="20">
        <v>6.407</v>
      </c>
      <c r="D91" s="20">
        <v>6.407</v>
      </c>
      <c r="E91" s="20">
        <v>6.3070000000000004</v>
      </c>
      <c r="F91" s="31">
        <v>6.8999999999999999E-3</v>
      </c>
    </row>
    <row r="92" spans="1:6">
      <c r="A92" s="21">
        <v>44790</v>
      </c>
      <c r="B92" s="20">
        <v>6.16</v>
      </c>
      <c r="C92" s="20">
        <v>6.21</v>
      </c>
      <c r="D92" s="20">
        <v>6.327</v>
      </c>
      <c r="E92" s="20">
        <v>6.16</v>
      </c>
      <c r="F92" s="31">
        <v>-2.3300000000000001E-2</v>
      </c>
    </row>
    <row r="93" spans="1:6">
      <c r="A93" s="21">
        <v>44791</v>
      </c>
      <c r="B93" s="20">
        <v>6.2469999999999999</v>
      </c>
      <c r="C93" s="20">
        <v>6.2889999999999997</v>
      </c>
      <c r="D93" s="20">
        <v>6.2889999999999997</v>
      </c>
      <c r="E93" s="20">
        <v>6.2450000000000001</v>
      </c>
      <c r="F93" s="31">
        <v>1.41E-2</v>
      </c>
    </row>
    <row r="94" spans="1:6">
      <c r="A94" s="21">
        <v>44792</v>
      </c>
      <c r="B94" s="20">
        <v>6.2409999999999997</v>
      </c>
      <c r="C94" s="20">
        <v>6.258</v>
      </c>
      <c r="D94" s="20">
        <v>6.3419999999999996</v>
      </c>
      <c r="E94" s="20">
        <v>6.2409999999999997</v>
      </c>
      <c r="F94" s="31">
        <v>-1E-3</v>
      </c>
    </row>
    <row r="95" spans="1:6">
      <c r="A95" s="21">
        <v>44795</v>
      </c>
      <c r="B95" s="20">
        <v>6.3710000000000004</v>
      </c>
      <c r="C95" s="20">
        <v>6.3460000000000001</v>
      </c>
      <c r="D95" s="20">
        <v>6.3879999999999999</v>
      </c>
      <c r="E95" s="20">
        <v>6.3460000000000001</v>
      </c>
      <c r="F95" s="31">
        <v>2.0799999999999999E-2</v>
      </c>
    </row>
    <row r="96" spans="1:6">
      <c r="A96" s="21">
        <v>44796</v>
      </c>
      <c r="B96" s="20">
        <v>6.2649999999999997</v>
      </c>
      <c r="C96" s="20">
        <v>6.3070000000000004</v>
      </c>
      <c r="D96" s="20">
        <v>6.3070000000000004</v>
      </c>
      <c r="E96" s="20">
        <v>6.2649999999999997</v>
      </c>
      <c r="F96" s="31">
        <v>-1.66E-2</v>
      </c>
    </row>
    <row r="97" spans="1:6">
      <c r="A97" s="21">
        <v>44797</v>
      </c>
      <c r="B97" s="20">
        <v>6.3869999999999996</v>
      </c>
      <c r="C97" s="20">
        <v>6.2770000000000001</v>
      </c>
      <c r="D97" s="20">
        <v>6.4390000000000001</v>
      </c>
      <c r="E97" s="20">
        <v>6.2770000000000001</v>
      </c>
      <c r="F97" s="31">
        <v>1.95E-2</v>
      </c>
    </row>
    <row r="98" spans="1:6">
      <c r="A98" s="21">
        <v>44798</v>
      </c>
      <c r="B98" s="20">
        <v>6.3490000000000002</v>
      </c>
      <c r="C98" s="20">
        <v>6.391</v>
      </c>
      <c r="D98" s="20">
        <v>6.391</v>
      </c>
      <c r="E98" s="20">
        <v>6.3490000000000002</v>
      </c>
      <c r="F98" s="31">
        <v>-5.8999999999999999E-3</v>
      </c>
    </row>
    <row r="99" spans="1:6">
      <c r="A99" s="21">
        <v>44799</v>
      </c>
      <c r="B99" s="20">
        <v>6.2919999999999998</v>
      </c>
      <c r="C99" s="20">
        <v>6.3259999999999996</v>
      </c>
      <c r="D99" s="20">
        <v>6.4029999999999996</v>
      </c>
      <c r="E99" s="20">
        <v>6.2830000000000004</v>
      </c>
      <c r="F99" s="31">
        <v>-8.9999999999999993E-3</v>
      </c>
    </row>
    <row r="100" spans="1:6">
      <c r="A100" s="21">
        <v>44802</v>
      </c>
      <c r="B100" s="20">
        <v>6.5019999999999998</v>
      </c>
      <c r="C100" s="20">
        <v>6.5019999999999998</v>
      </c>
      <c r="D100" s="20">
        <v>6.5019999999999998</v>
      </c>
      <c r="E100" s="20">
        <v>6.4329999999999998</v>
      </c>
      <c r="F100" s="31">
        <v>3.3399999999999999E-2</v>
      </c>
    </row>
    <row r="101" spans="1:6">
      <c r="A101" s="21">
        <v>44803</v>
      </c>
      <c r="B101" s="20">
        <v>6.343</v>
      </c>
      <c r="C101" s="20">
        <v>6.4630000000000001</v>
      </c>
      <c r="D101" s="20">
        <v>6.4630000000000001</v>
      </c>
      <c r="E101" s="20">
        <v>6.343</v>
      </c>
      <c r="F101" s="31">
        <v>-2.4500000000000001E-2</v>
      </c>
    </row>
    <row r="102" spans="1:6">
      <c r="A102" s="21">
        <v>44805</v>
      </c>
      <c r="B102" s="20">
        <v>6.3550000000000004</v>
      </c>
      <c r="C102" s="20">
        <v>6.407</v>
      </c>
      <c r="D102" s="20">
        <v>6.4240000000000004</v>
      </c>
      <c r="E102" s="20">
        <v>6.3550000000000004</v>
      </c>
      <c r="F102" s="31">
        <v>1.9E-3</v>
      </c>
    </row>
    <row r="103" spans="1:6">
      <c r="A103" s="21">
        <v>44806</v>
      </c>
      <c r="B103" s="20">
        <v>6.35</v>
      </c>
      <c r="C103" s="20">
        <v>6.4189999999999996</v>
      </c>
      <c r="D103" s="20">
        <v>6.4189999999999996</v>
      </c>
      <c r="E103" s="20">
        <v>6.35</v>
      </c>
      <c r="F103" s="31">
        <v>-8.0000000000000004E-4</v>
      </c>
    </row>
    <row r="104" spans="1:6">
      <c r="A104" s="21">
        <v>44809</v>
      </c>
      <c r="B104" s="20">
        <v>6.3529999999999998</v>
      </c>
      <c r="C104" s="20">
        <v>6.3970000000000002</v>
      </c>
      <c r="D104" s="20">
        <v>6.3970000000000002</v>
      </c>
      <c r="E104" s="20">
        <v>6.3529999999999998</v>
      </c>
      <c r="F104" s="31">
        <v>5.0000000000000001E-4</v>
      </c>
    </row>
    <row r="105" spans="1:6">
      <c r="A105" s="21">
        <v>44810</v>
      </c>
      <c r="B105" s="20">
        <v>6.3140000000000001</v>
      </c>
      <c r="C105" s="20">
        <v>6.4009999999999998</v>
      </c>
      <c r="D105" s="20">
        <v>6.4009999999999998</v>
      </c>
      <c r="E105" s="20">
        <v>6.3140000000000001</v>
      </c>
      <c r="F105" s="31">
        <v>-6.1000000000000004E-3</v>
      </c>
    </row>
    <row r="106" spans="1:6">
      <c r="A106" s="21">
        <v>44811</v>
      </c>
      <c r="B106" s="20">
        <v>6.3179999999999996</v>
      </c>
      <c r="C106" s="20">
        <v>6.3659999999999997</v>
      </c>
      <c r="D106" s="20">
        <v>6.3659999999999997</v>
      </c>
      <c r="E106" s="20">
        <v>6.3179999999999996</v>
      </c>
      <c r="F106" s="31">
        <v>5.9999999999999995E-4</v>
      </c>
    </row>
    <row r="107" spans="1:6">
      <c r="A107" s="21">
        <v>44812</v>
      </c>
      <c r="B107" s="20">
        <v>6.2519999999999998</v>
      </c>
      <c r="C107" s="20">
        <v>6.3650000000000002</v>
      </c>
      <c r="D107" s="20">
        <v>6.3650000000000002</v>
      </c>
      <c r="E107" s="20">
        <v>6.2519999999999998</v>
      </c>
      <c r="F107" s="31">
        <v>-1.04E-2</v>
      </c>
    </row>
    <row r="108" spans="1:6">
      <c r="A108" s="21">
        <v>44813</v>
      </c>
      <c r="B108" s="20">
        <v>6.2629999999999999</v>
      </c>
      <c r="C108" s="20">
        <v>6.3689999999999998</v>
      </c>
      <c r="D108" s="20">
        <v>6.3689999999999998</v>
      </c>
      <c r="E108" s="20">
        <v>6.2629999999999999</v>
      </c>
      <c r="F108" s="31">
        <v>1.8E-3</v>
      </c>
    </row>
    <row r="109" spans="1:6">
      <c r="A109" s="21">
        <v>44816</v>
      </c>
      <c r="B109" s="20">
        <v>6.2850000000000001</v>
      </c>
      <c r="C109" s="20">
        <v>6.47</v>
      </c>
      <c r="D109" s="20">
        <v>6.47</v>
      </c>
      <c r="E109" s="20">
        <v>6.2850000000000001</v>
      </c>
      <c r="F109" s="31">
        <v>3.5000000000000001E-3</v>
      </c>
    </row>
    <row r="110" spans="1:6">
      <c r="A110" s="21">
        <v>44817</v>
      </c>
      <c r="B110" s="20">
        <v>6.2530000000000001</v>
      </c>
      <c r="C110" s="20">
        <v>6.2969999999999997</v>
      </c>
      <c r="D110" s="20">
        <v>6.4740000000000002</v>
      </c>
      <c r="E110" s="20">
        <v>6.2530000000000001</v>
      </c>
      <c r="F110" s="31">
        <v>-5.1000000000000004E-3</v>
      </c>
    </row>
    <row r="111" spans="1:6">
      <c r="A111" s="21">
        <v>44818</v>
      </c>
      <c r="B111" s="20">
        <v>6.2750000000000004</v>
      </c>
      <c r="C111" s="20">
        <v>6.4340000000000002</v>
      </c>
      <c r="D111" s="20">
        <v>6.4340000000000002</v>
      </c>
      <c r="E111" s="20">
        <v>6.2750000000000004</v>
      </c>
      <c r="F111" s="31">
        <v>3.5000000000000001E-3</v>
      </c>
    </row>
    <row r="112" spans="1:6">
      <c r="A112" s="21">
        <v>44819</v>
      </c>
      <c r="B112" s="20">
        <v>6.3140000000000001</v>
      </c>
      <c r="C112" s="20">
        <v>6.3940000000000001</v>
      </c>
      <c r="D112" s="20">
        <v>6.3940000000000001</v>
      </c>
      <c r="E112" s="20">
        <v>6.3140000000000001</v>
      </c>
      <c r="F112" s="31">
        <v>6.1999999999999998E-3</v>
      </c>
    </row>
    <row r="113" spans="1:6">
      <c r="A113" s="21">
        <v>44820</v>
      </c>
      <c r="B113" s="20">
        <v>6.3620000000000001</v>
      </c>
      <c r="C113" s="20">
        <v>6.6310000000000002</v>
      </c>
      <c r="D113" s="20">
        <v>6.6760000000000002</v>
      </c>
      <c r="E113" s="20">
        <v>6.3620000000000001</v>
      </c>
      <c r="F113" s="31">
        <v>7.6E-3</v>
      </c>
    </row>
    <row r="114" spans="1:6">
      <c r="A114" s="21">
        <v>44823</v>
      </c>
      <c r="B114" s="20">
        <v>6.375</v>
      </c>
      <c r="C114" s="20">
        <v>6.4779999999999998</v>
      </c>
      <c r="D114" s="20">
        <v>6.4779999999999998</v>
      </c>
      <c r="E114" s="20">
        <v>6.375</v>
      </c>
      <c r="F114" s="31">
        <v>2E-3</v>
      </c>
    </row>
    <row r="115" spans="1:6">
      <c r="A115" s="21">
        <v>44824</v>
      </c>
      <c r="B115" s="20">
        <v>6.3970000000000002</v>
      </c>
      <c r="C115" s="20">
        <v>6.7309999999999999</v>
      </c>
      <c r="D115" s="20">
        <v>6.7309999999999999</v>
      </c>
      <c r="E115" s="20">
        <v>6.3970000000000002</v>
      </c>
      <c r="F115" s="31">
        <v>3.5000000000000001E-3</v>
      </c>
    </row>
    <row r="116" spans="1:6">
      <c r="A116" s="21">
        <v>44825</v>
      </c>
      <c r="B116" s="20">
        <v>6.4109999999999996</v>
      </c>
      <c r="C116" s="20">
        <v>6.51</v>
      </c>
      <c r="D116" s="20">
        <v>6.51</v>
      </c>
      <c r="E116" s="20">
        <v>6.4109999999999996</v>
      </c>
      <c r="F116" s="31">
        <v>2.2000000000000001E-3</v>
      </c>
    </row>
    <row r="117" spans="1:6">
      <c r="A117" s="21">
        <v>44826</v>
      </c>
      <c r="B117" s="20">
        <v>6.5140000000000002</v>
      </c>
      <c r="C117" s="20">
        <v>6.5140000000000002</v>
      </c>
      <c r="D117" s="20">
        <v>6.5140000000000002</v>
      </c>
      <c r="E117" s="20">
        <v>6.5140000000000002</v>
      </c>
      <c r="F117" s="31">
        <v>1.61E-2</v>
      </c>
    </row>
    <row r="118" spans="1:6">
      <c r="A118" s="21">
        <v>44827</v>
      </c>
      <c r="B118" s="20">
        <v>6.71</v>
      </c>
      <c r="C118" s="20">
        <v>6.8479999999999999</v>
      </c>
      <c r="D118" s="20">
        <v>6.8479999999999999</v>
      </c>
      <c r="E118" s="20">
        <v>6.71</v>
      </c>
      <c r="F118" s="31">
        <v>3.0099999999999998E-2</v>
      </c>
    </row>
    <row r="119" spans="1:6">
      <c r="A119" s="21">
        <v>44830</v>
      </c>
      <c r="B119" s="20">
        <v>6.7060000000000004</v>
      </c>
      <c r="C119" s="20">
        <v>6.8070000000000004</v>
      </c>
      <c r="D119" s="20">
        <v>6.8070000000000004</v>
      </c>
      <c r="E119" s="20">
        <v>6.7060000000000004</v>
      </c>
      <c r="F119" s="31">
        <v>-5.9999999999999995E-4</v>
      </c>
    </row>
    <row r="120" spans="1:6">
      <c r="A120" s="21">
        <v>44831</v>
      </c>
      <c r="B120" s="20">
        <v>6.6379999999999999</v>
      </c>
      <c r="C120" s="20">
        <v>6.766</v>
      </c>
      <c r="D120" s="20">
        <v>6.766</v>
      </c>
      <c r="E120" s="20">
        <v>6.6379999999999999</v>
      </c>
      <c r="F120" s="31">
        <v>-1.01E-2</v>
      </c>
    </row>
    <row r="121" spans="1:6">
      <c r="A121" s="21">
        <v>44832</v>
      </c>
      <c r="B121" s="20">
        <v>6.68</v>
      </c>
      <c r="C121" s="20">
        <v>6.8179999999999996</v>
      </c>
      <c r="D121" s="20">
        <v>6.8639999999999999</v>
      </c>
      <c r="E121" s="20">
        <v>6.68</v>
      </c>
      <c r="F121" s="31">
        <v>6.3E-3</v>
      </c>
    </row>
    <row r="122" spans="1:6">
      <c r="A122" s="21">
        <v>44833</v>
      </c>
      <c r="B122" s="20">
        <v>6.6849999999999996</v>
      </c>
      <c r="C122" s="20">
        <v>6.6849999999999996</v>
      </c>
      <c r="D122" s="20">
        <v>6.7770000000000001</v>
      </c>
      <c r="E122" s="20">
        <v>6.6849999999999996</v>
      </c>
      <c r="F122" s="31">
        <v>6.9999999999999999E-4</v>
      </c>
    </row>
    <row r="123" spans="1:6">
      <c r="A123" s="21">
        <v>44834</v>
      </c>
      <c r="B123" s="20">
        <v>6.7</v>
      </c>
      <c r="C123" s="20">
        <v>7.0720000000000001</v>
      </c>
      <c r="D123" s="20">
        <v>7.0720000000000001</v>
      </c>
      <c r="E123" s="20">
        <v>6.7</v>
      </c>
      <c r="F123" s="31">
        <v>2.2000000000000001E-3</v>
      </c>
    </row>
    <row r="124" spans="1:6">
      <c r="A124" s="21">
        <v>44837</v>
      </c>
      <c r="B124" s="20">
        <v>6.6959999999999997</v>
      </c>
      <c r="C124" s="20">
        <v>7.032</v>
      </c>
      <c r="D124" s="20">
        <v>7.032</v>
      </c>
      <c r="E124" s="20">
        <v>6.6959999999999997</v>
      </c>
      <c r="F124" s="31">
        <v>-5.9999999999999995E-4</v>
      </c>
    </row>
    <row r="125" spans="1:6">
      <c r="A125" s="21">
        <v>44838</v>
      </c>
      <c r="B125" s="20">
        <v>6.7149999999999999</v>
      </c>
      <c r="C125" s="20">
        <v>6.95</v>
      </c>
      <c r="D125" s="20">
        <v>6.95</v>
      </c>
      <c r="E125" s="20">
        <v>6.7149999999999999</v>
      </c>
      <c r="F125" s="31">
        <v>2.8E-3</v>
      </c>
    </row>
    <row r="126" spans="1:6">
      <c r="A126" s="21">
        <v>44840</v>
      </c>
      <c r="B126" s="20">
        <v>6.7670000000000003</v>
      </c>
      <c r="C126" s="20">
        <v>6.7670000000000003</v>
      </c>
      <c r="D126" s="20">
        <v>6.8140000000000001</v>
      </c>
      <c r="E126" s="20">
        <v>6.7670000000000003</v>
      </c>
      <c r="F126" s="31">
        <v>7.7000000000000002E-3</v>
      </c>
    </row>
    <row r="127" spans="1:6">
      <c r="A127" s="21">
        <v>44841</v>
      </c>
      <c r="B127" s="20">
        <v>6.7839999999999998</v>
      </c>
      <c r="C127" s="20">
        <v>6.8310000000000004</v>
      </c>
      <c r="D127" s="20">
        <v>6.8310000000000004</v>
      </c>
      <c r="E127" s="20">
        <v>6.7839999999999998</v>
      </c>
      <c r="F127" s="31">
        <v>2.5000000000000001E-3</v>
      </c>
    </row>
    <row r="128" spans="1:6">
      <c r="A128" s="21">
        <v>44844</v>
      </c>
      <c r="B128" s="20">
        <v>6.76</v>
      </c>
      <c r="C128" s="20">
        <v>6.8360000000000003</v>
      </c>
      <c r="D128" s="20">
        <v>6.8360000000000003</v>
      </c>
      <c r="E128" s="20">
        <v>6.76</v>
      </c>
      <c r="F128" s="31">
        <v>-3.5000000000000001E-3</v>
      </c>
    </row>
    <row r="129" spans="1:6">
      <c r="A129" s="21">
        <v>44845</v>
      </c>
      <c r="B129" s="20">
        <v>6.766</v>
      </c>
      <c r="C129" s="20">
        <v>7.2709999999999999</v>
      </c>
      <c r="D129" s="20">
        <v>7.2709999999999999</v>
      </c>
      <c r="E129" s="20">
        <v>6.766</v>
      </c>
      <c r="F129" s="31">
        <v>8.9999999999999998E-4</v>
      </c>
    </row>
    <row r="130" spans="1:6">
      <c r="A130" s="21">
        <v>44846</v>
      </c>
      <c r="B130" s="20">
        <v>6.8</v>
      </c>
      <c r="C130" s="20">
        <v>6.7519999999999998</v>
      </c>
      <c r="D130" s="20">
        <v>6.99</v>
      </c>
      <c r="E130" s="20">
        <v>6.7240000000000002</v>
      </c>
      <c r="F130" s="31">
        <v>5.0000000000000001E-3</v>
      </c>
    </row>
    <row r="131" spans="1:6">
      <c r="A131" s="21">
        <v>44847</v>
      </c>
      <c r="B131" s="20">
        <v>6.8529999999999998</v>
      </c>
      <c r="C131" s="20">
        <v>6.9009999999999998</v>
      </c>
      <c r="D131" s="20">
        <v>6.9489999999999998</v>
      </c>
      <c r="E131" s="20">
        <v>6.8529999999999998</v>
      </c>
      <c r="F131" s="31">
        <v>7.7999999999999996E-3</v>
      </c>
    </row>
    <row r="132" spans="1:6">
      <c r="A132" s="21">
        <v>44848</v>
      </c>
      <c r="B132" s="20">
        <v>6.87</v>
      </c>
      <c r="C132" s="20">
        <v>7.0149999999999997</v>
      </c>
      <c r="D132" s="20">
        <v>7.0149999999999997</v>
      </c>
      <c r="E132" s="20">
        <v>6.87</v>
      </c>
      <c r="F132" s="31">
        <v>2.5000000000000001E-3</v>
      </c>
    </row>
    <row r="133" spans="1:6">
      <c r="A133" s="21">
        <v>44851</v>
      </c>
      <c r="B133" s="20">
        <v>6.78</v>
      </c>
      <c r="C133" s="20">
        <v>6.9240000000000004</v>
      </c>
      <c r="D133" s="20">
        <v>6.9240000000000004</v>
      </c>
      <c r="E133" s="20">
        <v>6.78</v>
      </c>
      <c r="F133" s="31">
        <v>-1.3100000000000001E-2</v>
      </c>
    </row>
    <row r="134" spans="1:6">
      <c r="A134" s="21">
        <v>44852</v>
      </c>
      <c r="B134" s="20">
        <v>6.7370000000000001</v>
      </c>
      <c r="C134" s="20">
        <v>6.7850000000000001</v>
      </c>
      <c r="D134" s="20">
        <v>6.7850000000000001</v>
      </c>
      <c r="E134" s="20">
        <v>6.7370000000000001</v>
      </c>
      <c r="F134" s="31">
        <v>-6.3E-3</v>
      </c>
    </row>
    <row r="135" spans="1:6">
      <c r="A135" s="21">
        <v>44853</v>
      </c>
      <c r="B135" s="20">
        <v>6.8</v>
      </c>
      <c r="C135" s="20">
        <v>6.8</v>
      </c>
      <c r="D135" s="20">
        <v>6.8780000000000001</v>
      </c>
      <c r="E135" s="20">
        <v>6.7910000000000004</v>
      </c>
      <c r="F135" s="31">
        <v>9.4000000000000004E-3</v>
      </c>
    </row>
    <row r="136" spans="1:6">
      <c r="A136" s="21">
        <v>44854</v>
      </c>
      <c r="B136" s="20">
        <v>6.806</v>
      </c>
      <c r="C136" s="20">
        <v>6.9420000000000002</v>
      </c>
      <c r="D136" s="20">
        <v>6.9420000000000002</v>
      </c>
      <c r="E136" s="20">
        <v>6.806</v>
      </c>
      <c r="F136" s="31">
        <v>8.9999999999999998E-4</v>
      </c>
    </row>
    <row r="137" spans="1:6">
      <c r="A137" s="21">
        <v>44855</v>
      </c>
      <c r="B137" s="20">
        <v>6.9269999999999996</v>
      </c>
      <c r="C137" s="20">
        <v>6.8289999999999997</v>
      </c>
      <c r="D137" s="20">
        <v>6.9269999999999996</v>
      </c>
      <c r="E137" s="20">
        <v>6.8289999999999997</v>
      </c>
      <c r="F137" s="31">
        <v>1.78E-2</v>
      </c>
    </row>
    <row r="138" spans="1:6">
      <c r="A138" s="21">
        <v>44859</v>
      </c>
      <c r="B138" s="20">
        <v>6.86</v>
      </c>
      <c r="C138" s="20">
        <v>6.9779999999999998</v>
      </c>
      <c r="D138" s="20">
        <v>6.9779999999999998</v>
      </c>
      <c r="E138" s="20">
        <v>6.86</v>
      </c>
      <c r="F138" s="31">
        <v>-9.7000000000000003E-3</v>
      </c>
    </row>
    <row r="139" spans="1:6">
      <c r="A139" s="21">
        <v>44861</v>
      </c>
      <c r="B139" s="20">
        <v>6.7480000000000002</v>
      </c>
      <c r="C139" s="20">
        <v>6.7869999999999999</v>
      </c>
      <c r="D139" s="20">
        <v>6.9850000000000003</v>
      </c>
      <c r="E139" s="20">
        <v>6.7480000000000002</v>
      </c>
      <c r="F139" s="31">
        <v>-1.6299999999999999E-2</v>
      </c>
    </row>
    <row r="140" spans="1:6">
      <c r="A140" s="21">
        <v>44862</v>
      </c>
      <c r="B140" s="20">
        <v>6.7990000000000004</v>
      </c>
      <c r="C140" s="20">
        <v>6.9480000000000004</v>
      </c>
      <c r="D140" s="20">
        <v>6.9480000000000004</v>
      </c>
      <c r="E140" s="20">
        <v>6.7990000000000004</v>
      </c>
      <c r="F140" s="31">
        <v>7.6E-3</v>
      </c>
    </row>
    <row r="141" spans="1:6">
      <c r="A141" s="21">
        <v>44865</v>
      </c>
      <c r="B141" s="20">
        <v>6.8140000000000001</v>
      </c>
      <c r="C141" s="20">
        <v>6.8339999999999996</v>
      </c>
      <c r="D141" s="20">
        <v>7.0030000000000001</v>
      </c>
      <c r="E141" s="20">
        <v>6.8140000000000001</v>
      </c>
      <c r="F141" s="31">
        <v>2.2000000000000001E-3</v>
      </c>
    </row>
    <row r="142" spans="1:6">
      <c r="A142" s="21">
        <v>44866</v>
      </c>
      <c r="B142" s="20">
        <v>6.86</v>
      </c>
      <c r="C142" s="20">
        <v>7</v>
      </c>
      <c r="D142" s="20">
        <v>7</v>
      </c>
      <c r="E142" s="20">
        <v>6.86</v>
      </c>
      <c r="F142" s="31">
        <v>6.7999999999999996E-3</v>
      </c>
    </row>
    <row r="143" spans="1:6">
      <c r="A143" s="21">
        <v>44867</v>
      </c>
      <c r="B143" s="20">
        <v>6.8659999999999997</v>
      </c>
      <c r="C143" s="20">
        <v>6.9660000000000002</v>
      </c>
      <c r="D143" s="20">
        <v>6.9660000000000002</v>
      </c>
      <c r="E143" s="20">
        <v>6.8659999999999997</v>
      </c>
      <c r="F143" s="31">
        <v>8.9999999999999998E-4</v>
      </c>
    </row>
    <row r="144" spans="1:6">
      <c r="A144" s="21">
        <v>44868</v>
      </c>
      <c r="B144" s="20">
        <v>6.9119999999999999</v>
      </c>
      <c r="C144" s="20">
        <v>6.9219999999999997</v>
      </c>
      <c r="D144" s="20">
        <v>6.9219999999999997</v>
      </c>
      <c r="E144" s="20">
        <v>6.9089999999999998</v>
      </c>
      <c r="F144" s="31">
        <v>6.7000000000000002E-3</v>
      </c>
    </row>
    <row r="145" spans="1:6">
      <c r="A145" s="21">
        <v>44869</v>
      </c>
      <c r="B145" s="20">
        <v>6.9</v>
      </c>
      <c r="C145" s="20">
        <v>7.0419999999999998</v>
      </c>
      <c r="D145" s="20">
        <v>7.0419999999999998</v>
      </c>
      <c r="E145" s="20">
        <v>6.9</v>
      </c>
      <c r="F145" s="31">
        <v>-1.6999999999999999E-3</v>
      </c>
    </row>
    <row r="146" spans="1:6">
      <c r="A146" s="21">
        <v>44872</v>
      </c>
      <c r="B146" s="20">
        <v>6.9029999999999996</v>
      </c>
      <c r="C146" s="20">
        <v>6.9539999999999997</v>
      </c>
      <c r="D146" s="20">
        <v>6.9539999999999997</v>
      </c>
      <c r="E146" s="20">
        <v>6.9029999999999996</v>
      </c>
      <c r="F146" s="31">
        <v>4.0000000000000002E-4</v>
      </c>
    </row>
    <row r="147" spans="1:6">
      <c r="A147" s="21">
        <v>44874</v>
      </c>
      <c r="B147" s="20">
        <v>6.899</v>
      </c>
      <c r="C147" s="20">
        <v>6.9189999999999996</v>
      </c>
      <c r="D147" s="20">
        <v>6.9189999999999996</v>
      </c>
      <c r="E147" s="20">
        <v>6.899</v>
      </c>
      <c r="F147" s="31">
        <v>-5.9999999999999995E-4</v>
      </c>
    </row>
    <row r="148" spans="1:6">
      <c r="A148" s="21">
        <v>44875</v>
      </c>
      <c r="B148" s="20">
        <v>6.8639999999999999</v>
      </c>
      <c r="C148" s="20">
        <v>6.9050000000000002</v>
      </c>
      <c r="D148" s="20">
        <v>6.9050000000000002</v>
      </c>
      <c r="E148" s="20">
        <v>6.8639999999999999</v>
      </c>
      <c r="F148" s="31">
        <v>-5.1000000000000004E-3</v>
      </c>
    </row>
    <row r="149" spans="1:6">
      <c r="A149" s="21">
        <v>44876</v>
      </c>
      <c r="B149" s="20">
        <v>6.7190000000000003</v>
      </c>
      <c r="C149" s="20">
        <v>6.6769999999999996</v>
      </c>
      <c r="D149" s="20">
        <v>6.9340000000000002</v>
      </c>
      <c r="E149" s="20">
        <v>6.6769999999999996</v>
      </c>
      <c r="F149" s="31">
        <v>-2.1100000000000001E-2</v>
      </c>
    </row>
    <row r="150" spans="1:6">
      <c r="A150" s="21">
        <v>44879</v>
      </c>
      <c r="B150" s="20">
        <v>6.92</v>
      </c>
      <c r="C150" s="20">
        <v>6.8890000000000002</v>
      </c>
      <c r="D150" s="20">
        <v>6.92</v>
      </c>
      <c r="E150" s="20">
        <v>6.8689999999999998</v>
      </c>
      <c r="F150" s="31">
        <v>2.9899999999999999E-2</v>
      </c>
    </row>
    <row r="151" spans="1:6">
      <c r="A151" s="21">
        <v>44880</v>
      </c>
      <c r="B151" s="20">
        <v>6.74</v>
      </c>
      <c r="C151" s="20">
        <v>6.7919999999999998</v>
      </c>
      <c r="D151" s="20">
        <v>6.7919999999999998</v>
      </c>
      <c r="E151" s="20">
        <v>6.74</v>
      </c>
      <c r="F151" s="31">
        <v>-2.5999999999999999E-2</v>
      </c>
    </row>
    <row r="152" spans="1:6">
      <c r="A152" s="21">
        <v>44881</v>
      </c>
      <c r="B152" s="20">
        <v>6.819</v>
      </c>
      <c r="C152" s="20">
        <v>6.9020000000000001</v>
      </c>
      <c r="D152" s="20">
        <v>6.9020000000000001</v>
      </c>
      <c r="E152" s="20">
        <v>6.798</v>
      </c>
      <c r="F152" s="31">
        <v>1.17E-2</v>
      </c>
    </row>
    <row r="153" spans="1:6">
      <c r="A153" s="21">
        <v>44882</v>
      </c>
      <c r="B153" s="20">
        <v>6.7110000000000003</v>
      </c>
      <c r="C153" s="20">
        <v>6.7320000000000002</v>
      </c>
      <c r="D153" s="20">
        <v>6.8040000000000003</v>
      </c>
      <c r="E153" s="20">
        <v>6.7110000000000003</v>
      </c>
      <c r="F153" s="31">
        <v>-1.5800000000000002E-2</v>
      </c>
    </row>
    <row r="154" spans="1:6">
      <c r="A154" s="21">
        <v>44883</v>
      </c>
      <c r="B154" s="20">
        <v>6.718</v>
      </c>
      <c r="C154" s="20">
        <v>6.8230000000000004</v>
      </c>
      <c r="D154" s="20">
        <v>6.8230000000000004</v>
      </c>
      <c r="E154" s="20">
        <v>6.718</v>
      </c>
      <c r="F154" s="31">
        <v>1E-3</v>
      </c>
    </row>
    <row r="155" spans="1:6">
      <c r="A155" s="21">
        <v>44886</v>
      </c>
      <c r="B155" s="20">
        <v>6.7770000000000001</v>
      </c>
      <c r="C155" s="20">
        <v>6.8819999999999997</v>
      </c>
      <c r="D155" s="20">
        <v>6.8819999999999997</v>
      </c>
      <c r="E155" s="20">
        <v>6.7770000000000001</v>
      </c>
      <c r="F155" s="31">
        <v>8.8000000000000005E-3</v>
      </c>
    </row>
    <row r="156" spans="1:6">
      <c r="A156" s="21">
        <v>44887</v>
      </c>
      <c r="B156" s="20">
        <v>6.7720000000000002</v>
      </c>
      <c r="C156" s="20">
        <v>6.8040000000000003</v>
      </c>
      <c r="D156" s="20">
        <v>6.8040000000000003</v>
      </c>
      <c r="E156" s="20">
        <v>6.7720000000000002</v>
      </c>
      <c r="F156" s="31">
        <v>-6.9999999999999999E-4</v>
      </c>
    </row>
    <row r="157" spans="1:6">
      <c r="A157" s="21">
        <v>44888</v>
      </c>
      <c r="B157" s="20">
        <v>6.7789999999999999</v>
      </c>
      <c r="C157" s="20">
        <v>6.8</v>
      </c>
      <c r="D157" s="20">
        <v>6.8</v>
      </c>
      <c r="E157" s="20">
        <v>6.7789999999999999</v>
      </c>
      <c r="F157" s="31">
        <v>1E-3</v>
      </c>
    </row>
    <row r="158" spans="1:6">
      <c r="A158" s="21">
        <v>44889</v>
      </c>
      <c r="B158" s="20">
        <v>6.7210000000000001</v>
      </c>
      <c r="C158" s="20">
        <v>6.7850000000000001</v>
      </c>
      <c r="D158" s="20">
        <v>6.7850000000000001</v>
      </c>
      <c r="E158" s="20">
        <v>6.7210000000000001</v>
      </c>
      <c r="F158" s="31">
        <v>-8.6E-3</v>
      </c>
    </row>
    <row r="159" spans="1:6">
      <c r="A159" s="21">
        <v>44890</v>
      </c>
      <c r="B159" s="20">
        <v>6.718</v>
      </c>
      <c r="C159" s="20">
        <v>6.74</v>
      </c>
      <c r="D159" s="20">
        <v>6.8250000000000002</v>
      </c>
      <c r="E159" s="20">
        <v>6.718</v>
      </c>
      <c r="F159" s="31">
        <v>-4.0000000000000002E-4</v>
      </c>
    </row>
    <row r="160" spans="1:6">
      <c r="A160" s="21">
        <v>44893</v>
      </c>
      <c r="B160" s="20">
        <v>6.7140000000000004</v>
      </c>
      <c r="C160" s="20">
        <v>6.8739999999999997</v>
      </c>
      <c r="D160" s="20">
        <v>6.8739999999999997</v>
      </c>
      <c r="E160" s="20">
        <v>6.7140000000000004</v>
      </c>
      <c r="F160" s="31">
        <v>-5.9999999999999995E-4</v>
      </c>
    </row>
    <row r="161" spans="1:6">
      <c r="A161" s="21">
        <v>44894</v>
      </c>
      <c r="B161" s="20">
        <v>6.7409999999999997</v>
      </c>
      <c r="C161" s="20">
        <v>6.72</v>
      </c>
      <c r="D161" s="20">
        <v>6.88</v>
      </c>
      <c r="E161" s="20">
        <v>6.72</v>
      </c>
      <c r="F161" s="31">
        <v>4.0000000000000001E-3</v>
      </c>
    </row>
    <row r="162" spans="1:6">
      <c r="A162" s="21">
        <v>44895</v>
      </c>
      <c r="B162" s="20">
        <v>6.7569999999999997</v>
      </c>
      <c r="C162" s="20">
        <v>6.7249999999999996</v>
      </c>
      <c r="D162" s="20">
        <v>6.8540000000000001</v>
      </c>
      <c r="E162" s="20">
        <v>6.7249999999999996</v>
      </c>
      <c r="F162" s="31">
        <v>2.3999999999999998E-3</v>
      </c>
    </row>
    <row r="163" spans="1:6">
      <c r="A163" s="21">
        <v>44896</v>
      </c>
      <c r="B163" s="20">
        <v>6.7089999999999996</v>
      </c>
      <c r="C163" s="20">
        <v>6.7309999999999999</v>
      </c>
      <c r="D163" s="20">
        <v>6.8920000000000003</v>
      </c>
      <c r="E163" s="20">
        <v>6.7089999999999996</v>
      </c>
      <c r="F163" s="31">
        <v>-7.1000000000000004E-3</v>
      </c>
    </row>
    <row r="164" spans="1:6">
      <c r="A164" s="21">
        <v>44897</v>
      </c>
      <c r="B164" s="20">
        <v>6.7270000000000003</v>
      </c>
      <c r="C164" s="20">
        <v>6.694</v>
      </c>
      <c r="D164" s="20">
        <v>6.9109999999999996</v>
      </c>
      <c r="E164" s="20">
        <v>6.694</v>
      </c>
      <c r="F164" s="31">
        <v>2.7000000000000001E-3</v>
      </c>
    </row>
    <row r="165" spans="1:6">
      <c r="A165" s="21">
        <v>44900</v>
      </c>
      <c r="B165" s="20">
        <v>6.7329999999999997</v>
      </c>
      <c r="C165" s="20">
        <v>6.7329999999999997</v>
      </c>
      <c r="D165" s="20">
        <v>6.8630000000000004</v>
      </c>
      <c r="E165" s="20">
        <v>6.7329999999999997</v>
      </c>
      <c r="F165" s="31">
        <v>8.9999999999999998E-4</v>
      </c>
    </row>
    <row r="166" spans="1:6">
      <c r="A166" s="21">
        <v>44901</v>
      </c>
      <c r="B166" s="20">
        <v>6.76</v>
      </c>
      <c r="C166" s="20">
        <v>6.8470000000000004</v>
      </c>
      <c r="D166" s="20">
        <v>6.8470000000000004</v>
      </c>
      <c r="E166" s="20">
        <v>6.76</v>
      </c>
      <c r="F166" s="31">
        <v>4.0000000000000001E-3</v>
      </c>
    </row>
    <row r="167" spans="1:6">
      <c r="A167" s="21">
        <v>44902</v>
      </c>
      <c r="B167" s="20">
        <v>6.7880000000000003</v>
      </c>
      <c r="C167" s="20">
        <v>6.8979999999999997</v>
      </c>
      <c r="D167" s="20">
        <v>6.8979999999999997</v>
      </c>
      <c r="E167" s="20">
        <v>6.7880000000000003</v>
      </c>
      <c r="F167" s="31">
        <v>4.1000000000000003E-3</v>
      </c>
    </row>
    <row r="168" spans="1:6">
      <c r="A168" s="21">
        <v>44903</v>
      </c>
      <c r="B168" s="20">
        <v>6.7939999999999996</v>
      </c>
      <c r="C168" s="20">
        <v>6.8049999999999997</v>
      </c>
      <c r="D168" s="20">
        <v>6.8049999999999997</v>
      </c>
      <c r="E168" s="20">
        <v>6.7889999999999997</v>
      </c>
      <c r="F168" s="31">
        <v>8.9999999999999998E-4</v>
      </c>
    </row>
    <row r="169" spans="1:6">
      <c r="A169" s="21">
        <v>44904</v>
      </c>
      <c r="B169" s="20">
        <v>6.8010000000000002</v>
      </c>
      <c r="C169" s="20">
        <v>6.9009999999999998</v>
      </c>
      <c r="D169" s="20">
        <v>6.9009999999999998</v>
      </c>
      <c r="E169" s="20">
        <v>6.79</v>
      </c>
      <c r="F169" s="31">
        <v>1E-3</v>
      </c>
    </row>
    <row r="170" spans="1:6">
      <c r="A170" s="21">
        <v>44907</v>
      </c>
      <c r="B170" s="20">
        <v>6.774</v>
      </c>
      <c r="C170" s="20">
        <v>6.8070000000000004</v>
      </c>
      <c r="D170" s="20">
        <v>6.8070000000000004</v>
      </c>
      <c r="E170" s="20">
        <v>6.774</v>
      </c>
      <c r="F170" s="31">
        <v>-4.0000000000000001E-3</v>
      </c>
    </row>
    <row r="171" spans="1:6">
      <c r="A171" s="21">
        <v>44908</v>
      </c>
      <c r="B171" s="20">
        <v>6.7469999999999999</v>
      </c>
      <c r="C171" s="20">
        <v>6.758</v>
      </c>
      <c r="D171" s="20">
        <v>6.8920000000000003</v>
      </c>
      <c r="E171" s="20">
        <v>6.7469999999999999</v>
      </c>
      <c r="F171" s="31">
        <v>-4.0000000000000001E-3</v>
      </c>
    </row>
    <row r="172" spans="1:6">
      <c r="A172" s="21">
        <v>44909</v>
      </c>
      <c r="B172" s="20">
        <v>6.72</v>
      </c>
      <c r="C172" s="20">
        <v>6.72</v>
      </c>
      <c r="D172" s="20">
        <v>6.798</v>
      </c>
      <c r="E172" s="20">
        <v>6.72</v>
      </c>
      <c r="F172" s="31">
        <v>-4.0000000000000001E-3</v>
      </c>
    </row>
    <row r="173" spans="1:6">
      <c r="A173" s="21">
        <v>44910</v>
      </c>
      <c r="B173" s="20">
        <v>6.7140000000000004</v>
      </c>
      <c r="C173" s="20">
        <v>6.726</v>
      </c>
      <c r="D173" s="20">
        <v>6.7480000000000002</v>
      </c>
      <c r="E173" s="20">
        <v>6.7140000000000004</v>
      </c>
      <c r="F173" s="31">
        <v>-8.9999999999999998E-4</v>
      </c>
    </row>
    <row r="174" spans="1:6">
      <c r="A174" s="21">
        <v>44911</v>
      </c>
      <c r="B174" s="20">
        <v>6.7489999999999997</v>
      </c>
      <c r="C174" s="20">
        <v>6.7779999999999996</v>
      </c>
      <c r="D174" s="20">
        <v>6.7779999999999996</v>
      </c>
      <c r="E174" s="20">
        <v>6.7329999999999997</v>
      </c>
      <c r="F174" s="31">
        <v>5.1999999999999998E-3</v>
      </c>
    </row>
    <row r="175" spans="1:6">
      <c r="A175" s="21">
        <v>44914</v>
      </c>
      <c r="B175" s="20">
        <v>6.8179999999999996</v>
      </c>
      <c r="C175" s="20">
        <v>6.7839999999999998</v>
      </c>
      <c r="D175" s="20">
        <v>6.8179999999999996</v>
      </c>
      <c r="E175" s="20">
        <v>6.7389999999999999</v>
      </c>
      <c r="F175" s="31">
        <v>1.0200000000000001E-2</v>
      </c>
    </row>
    <row r="176" spans="1:6">
      <c r="A176" s="21">
        <v>44915</v>
      </c>
      <c r="B176" s="20">
        <v>6.7560000000000002</v>
      </c>
      <c r="C176" s="20">
        <v>6.79</v>
      </c>
      <c r="D176" s="20">
        <v>6.79</v>
      </c>
      <c r="E176" s="20">
        <v>6.7530000000000001</v>
      </c>
      <c r="F176" s="31">
        <v>-9.1000000000000004E-3</v>
      </c>
    </row>
    <row r="177" spans="1:6">
      <c r="A177" s="21">
        <v>44916</v>
      </c>
      <c r="B177" s="20">
        <v>6.7969999999999997</v>
      </c>
      <c r="C177" s="20">
        <v>6.7619999999999996</v>
      </c>
      <c r="D177" s="20">
        <v>6.7969999999999997</v>
      </c>
      <c r="E177" s="20">
        <v>6.7569999999999997</v>
      </c>
      <c r="F177" s="31">
        <v>6.1000000000000004E-3</v>
      </c>
    </row>
    <row r="178" spans="1:6">
      <c r="A178" s="21">
        <v>44917</v>
      </c>
      <c r="B178" s="20">
        <v>6.8029999999999999</v>
      </c>
      <c r="C178" s="20">
        <v>6.78</v>
      </c>
      <c r="D178" s="20">
        <v>6.8029999999999999</v>
      </c>
      <c r="E178" s="20">
        <v>6.7539999999999996</v>
      </c>
      <c r="F178" s="31">
        <v>8.9999999999999998E-4</v>
      </c>
    </row>
    <row r="179" spans="1:6">
      <c r="A179" s="21">
        <v>44918</v>
      </c>
      <c r="B179" s="20">
        <v>6.8680000000000003</v>
      </c>
      <c r="C179" s="20">
        <v>6.8109999999999999</v>
      </c>
      <c r="D179" s="20">
        <v>6.8680000000000003</v>
      </c>
      <c r="E179" s="20">
        <v>6.7729999999999997</v>
      </c>
      <c r="F179" s="31">
        <v>9.5999999999999992E-3</v>
      </c>
    </row>
    <row r="180" spans="1:6">
      <c r="A180" s="21">
        <v>44921</v>
      </c>
      <c r="B180" s="20">
        <v>6.9210000000000003</v>
      </c>
      <c r="C180" s="20">
        <v>6.8</v>
      </c>
      <c r="D180" s="20">
        <v>6.9210000000000003</v>
      </c>
      <c r="E180" s="20">
        <v>6.7939999999999996</v>
      </c>
      <c r="F180" s="31">
        <v>7.7000000000000002E-3</v>
      </c>
    </row>
    <row r="181" spans="1:6">
      <c r="A181" s="21">
        <v>44922</v>
      </c>
      <c r="B181" s="20">
        <v>6.87</v>
      </c>
      <c r="C181" s="20">
        <v>6.8010000000000002</v>
      </c>
      <c r="D181" s="20">
        <v>6.87</v>
      </c>
      <c r="E181" s="20">
        <v>6.7969999999999997</v>
      </c>
      <c r="F181" s="31">
        <v>-7.4000000000000003E-3</v>
      </c>
    </row>
    <row r="182" spans="1:6">
      <c r="A182" s="21">
        <v>44923</v>
      </c>
      <c r="B182" s="20">
        <v>6.8070000000000004</v>
      </c>
      <c r="C182" s="20">
        <v>6.8419999999999996</v>
      </c>
      <c r="D182" s="20">
        <v>6.8419999999999996</v>
      </c>
      <c r="E182" s="20">
        <v>6.7919999999999998</v>
      </c>
      <c r="F182" s="31">
        <v>-9.1999999999999998E-3</v>
      </c>
    </row>
    <row r="183" spans="1:6">
      <c r="A183" s="21">
        <v>44924</v>
      </c>
      <c r="B183" s="20">
        <v>6.7320000000000002</v>
      </c>
      <c r="C183" s="20">
        <v>6.8140000000000001</v>
      </c>
      <c r="D183" s="20">
        <v>6.8140000000000001</v>
      </c>
      <c r="E183" s="20">
        <v>6.7320000000000002</v>
      </c>
      <c r="F183" s="31">
        <v>-1.0999999999999999E-2</v>
      </c>
    </row>
    <row r="184" spans="1:6">
      <c r="A184" s="21">
        <v>44925</v>
      </c>
      <c r="B184" s="20">
        <v>6.7450000000000001</v>
      </c>
      <c r="C184" s="20">
        <v>6.7409999999999997</v>
      </c>
      <c r="D184" s="20">
        <v>6.7450000000000001</v>
      </c>
      <c r="E184" s="20">
        <v>6.7270000000000003</v>
      </c>
      <c r="F184" s="31">
        <v>1.9E-3</v>
      </c>
    </row>
    <row r="185" spans="1:6">
      <c r="A185" s="21">
        <v>44928</v>
      </c>
      <c r="B185" s="20">
        <v>6.74</v>
      </c>
      <c r="C185" s="20">
        <v>6.7519999999999998</v>
      </c>
      <c r="D185" s="20">
        <v>6.7519999999999998</v>
      </c>
      <c r="E185" s="20">
        <v>6.74</v>
      </c>
      <c r="F185" s="31">
        <v>-6.9999999999999999E-4</v>
      </c>
    </row>
    <row r="186" spans="1:6">
      <c r="A186" s="21">
        <v>44929</v>
      </c>
      <c r="B186" s="20">
        <v>6.8639999999999999</v>
      </c>
      <c r="C186" s="20">
        <v>6.7539999999999996</v>
      </c>
      <c r="D186" s="20">
        <v>6.8639999999999999</v>
      </c>
      <c r="E186" s="20">
        <v>6.7519999999999998</v>
      </c>
      <c r="F186" s="31">
        <v>1.84E-2</v>
      </c>
    </row>
    <row r="187" spans="1:6">
      <c r="A187" s="21">
        <v>44930</v>
      </c>
      <c r="B187" s="20">
        <v>6.7409999999999997</v>
      </c>
      <c r="C187" s="20">
        <v>6.8</v>
      </c>
      <c r="D187" s="20">
        <v>6.8</v>
      </c>
      <c r="E187" s="20">
        <v>6.7309999999999999</v>
      </c>
      <c r="F187" s="31">
        <v>-1.7899999999999999E-2</v>
      </c>
    </row>
    <row r="188" spans="1:6">
      <c r="A188" s="21">
        <v>44931</v>
      </c>
      <c r="B188" s="20">
        <v>6.9370000000000003</v>
      </c>
      <c r="C188" s="20">
        <v>6.7830000000000004</v>
      </c>
      <c r="D188" s="20">
        <v>6.9370000000000003</v>
      </c>
      <c r="E188" s="20">
        <v>6.7350000000000003</v>
      </c>
      <c r="F188" s="31">
        <v>2.9100000000000001E-2</v>
      </c>
    </row>
    <row r="189" spans="1:6">
      <c r="A189" s="21">
        <v>44932</v>
      </c>
      <c r="B189" s="20">
        <v>6.7549999999999999</v>
      </c>
      <c r="C189" s="20">
        <v>6.851</v>
      </c>
      <c r="D189" s="20">
        <v>6.851</v>
      </c>
      <c r="E189" s="20">
        <v>6.7519999999999998</v>
      </c>
      <c r="F189" s="31">
        <v>-2.6200000000000001E-2</v>
      </c>
    </row>
    <row r="190" spans="1:6">
      <c r="A190" s="21">
        <v>44935</v>
      </c>
      <c r="B190" s="20">
        <v>6.9420000000000002</v>
      </c>
      <c r="C190" s="20">
        <v>6.758</v>
      </c>
      <c r="D190" s="20">
        <v>6.9420000000000002</v>
      </c>
      <c r="E190" s="20">
        <v>6.758</v>
      </c>
      <c r="F190" s="31">
        <v>2.7699999999999999E-2</v>
      </c>
    </row>
    <row r="191" spans="1:6">
      <c r="A191" s="21">
        <v>44936</v>
      </c>
      <c r="B191" s="20">
        <v>6.9009999999999998</v>
      </c>
      <c r="C191" s="20">
        <v>6.7530000000000001</v>
      </c>
      <c r="D191" s="20">
        <v>6.9009999999999998</v>
      </c>
      <c r="E191" s="20">
        <v>6.72</v>
      </c>
      <c r="F191" s="31">
        <v>-5.8999999999999999E-3</v>
      </c>
    </row>
    <row r="192" spans="1:6">
      <c r="A192" s="21">
        <v>44937</v>
      </c>
      <c r="B192" s="20">
        <v>6.8719999999999999</v>
      </c>
      <c r="C192" s="20">
        <v>6.7720000000000002</v>
      </c>
      <c r="D192" s="20">
        <v>6.8719999999999999</v>
      </c>
      <c r="E192" s="20">
        <v>6.7270000000000003</v>
      </c>
      <c r="F192" s="31">
        <v>-4.1999999999999997E-3</v>
      </c>
    </row>
    <row r="193" spans="1:6">
      <c r="A193" s="21">
        <v>44938</v>
      </c>
      <c r="B193" s="20">
        <v>6.83</v>
      </c>
      <c r="C193" s="20">
        <v>6.6970000000000001</v>
      </c>
      <c r="D193" s="20">
        <v>6.83</v>
      </c>
      <c r="E193" s="20">
        <v>6.6970000000000001</v>
      </c>
      <c r="F193" s="31">
        <v>-6.1000000000000004E-3</v>
      </c>
    </row>
    <row r="194" spans="1:6">
      <c r="A194" s="21">
        <v>44939</v>
      </c>
      <c r="B194" s="20">
        <v>6.8029999999999999</v>
      </c>
      <c r="C194" s="20">
        <v>6.7290000000000001</v>
      </c>
      <c r="D194" s="20">
        <v>6.8029999999999999</v>
      </c>
      <c r="E194" s="20">
        <v>6.7050000000000001</v>
      </c>
      <c r="F194" s="31">
        <v>-4.0000000000000001E-3</v>
      </c>
    </row>
    <row r="195" spans="1:6">
      <c r="A195" s="21">
        <v>44942</v>
      </c>
      <c r="B195" s="20">
        <v>6.8220000000000001</v>
      </c>
      <c r="C195" s="20">
        <v>6.7539999999999996</v>
      </c>
      <c r="D195" s="20">
        <v>6.8220000000000001</v>
      </c>
      <c r="E195" s="20">
        <v>6.7480000000000002</v>
      </c>
      <c r="F195" s="31">
        <v>2.8E-3</v>
      </c>
    </row>
    <row r="196" spans="1:6">
      <c r="A196" s="21">
        <v>44943</v>
      </c>
      <c r="B196" s="20">
        <v>6.7309999999999999</v>
      </c>
      <c r="C196" s="20">
        <v>6.7489999999999997</v>
      </c>
      <c r="D196" s="20">
        <v>6.7549999999999999</v>
      </c>
      <c r="E196" s="20">
        <v>6.7309999999999999</v>
      </c>
      <c r="F196" s="31">
        <v>-1.3299999999999999E-2</v>
      </c>
    </row>
    <row r="197" spans="1:6">
      <c r="A197" s="21">
        <v>44944</v>
      </c>
      <c r="B197" s="20">
        <v>6.7370000000000001</v>
      </c>
      <c r="C197" s="20">
        <v>6.7370000000000001</v>
      </c>
      <c r="D197" s="20">
        <v>6.7370000000000001</v>
      </c>
      <c r="E197" s="20">
        <v>6.7249999999999996</v>
      </c>
      <c r="F197" s="31">
        <v>8.9999999999999998E-4</v>
      </c>
    </row>
    <row r="198" spans="1:6">
      <c r="A198" s="21">
        <v>44945</v>
      </c>
      <c r="B198" s="20">
        <v>6.6459999999999999</v>
      </c>
      <c r="C198" s="20">
        <v>6.7439999999999998</v>
      </c>
      <c r="D198" s="20">
        <v>6.7439999999999998</v>
      </c>
      <c r="E198" s="20">
        <v>6.6459999999999999</v>
      </c>
      <c r="F198" s="31">
        <v>-1.35E-2</v>
      </c>
    </row>
    <row r="199" spans="1:6">
      <c r="A199" s="21">
        <v>44946</v>
      </c>
      <c r="B199" s="20">
        <v>6.6779999999999999</v>
      </c>
      <c r="C199" s="20">
        <v>6.7649999999999997</v>
      </c>
      <c r="D199" s="20">
        <v>6.7649999999999997</v>
      </c>
      <c r="E199" s="20">
        <v>6.6779999999999999</v>
      </c>
      <c r="F199" s="31">
        <v>4.7999999999999996E-3</v>
      </c>
    </row>
    <row r="200" spans="1:6">
      <c r="A200" s="21">
        <v>44949</v>
      </c>
      <c r="B200" s="20">
        <v>6.6970000000000001</v>
      </c>
      <c r="C200" s="20">
        <v>6.6970000000000001</v>
      </c>
      <c r="D200" s="20">
        <v>6.766</v>
      </c>
      <c r="E200" s="20">
        <v>6.6970000000000001</v>
      </c>
      <c r="F200" s="31">
        <v>2.8E-3</v>
      </c>
    </row>
    <row r="201" spans="1:6">
      <c r="A201" s="21">
        <v>44950</v>
      </c>
      <c r="B201" s="20">
        <v>6.7160000000000002</v>
      </c>
      <c r="C201" s="20">
        <v>6.76</v>
      </c>
      <c r="D201" s="20">
        <v>6.76</v>
      </c>
      <c r="E201" s="20">
        <v>6.7160000000000002</v>
      </c>
      <c r="F201" s="31">
        <v>2.8E-3</v>
      </c>
    </row>
    <row r="202" spans="1:6">
      <c r="A202" s="21">
        <v>44951</v>
      </c>
      <c r="B202" s="20">
        <v>6.7430000000000003</v>
      </c>
      <c r="C202" s="20">
        <v>6.7679999999999998</v>
      </c>
      <c r="D202" s="20">
        <v>6.806</v>
      </c>
      <c r="E202" s="20">
        <v>6.7430000000000003</v>
      </c>
      <c r="F202" s="31">
        <v>4.0000000000000001E-3</v>
      </c>
    </row>
    <row r="203" spans="1:6">
      <c r="A203" s="21">
        <v>44953</v>
      </c>
      <c r="B203" s="20">
        <v>6.7510000000000003</v>
      </c>
      <c r="C203" s="20">
        <v>6.7640000000000002</v>
      </c>
      <c r="D203" s="20">
        <v>6.8789999999999996</v>
      </c>
      <c r="E203" s="20">
        <v>6.7510000000000003</v>
      </c>
      <c r="F203" s="31">
        <v>1.1999999999999999E-3</v>
      </c>
    </row>
    <row r="204" spans="1:6">
      <c r="A204" s="21">
        <v>44956</v>
      </c>
      <c r="B204" s="20">
        <v>6.7640000000000002</v>
      </c>
      <c r="C204" s="20">
        <v>6.7510000000000003</v>
      </c>
      <c r="D204" s="20">
        <v>6.8789999999999996</v>
      </c>
      <c r="E204" s="20">
        <v>6.7389999999999999</v>
      </c>
      <c r="F204" s="31">
        <v>1.9E-3</v>
      </c>
    </row>
    <row r="205" spans="1:6">
      <c r="A205" s="21">
        <v>44957</v>
      </c>
      <c r="B205" s="20">
        <v>6.7709999999999999</v>
      </c>
      <c r="C205" s="20">
        <v>6.8230000000000004</v>
      </c>
      <c r="D205" s="20">
        <v>6.8230000000000004</v>
      </c>
      <c r="E205" s="20">
        <v>6.7709999999999999</v>
      </c>
      <c r="F205" s="31">
        <v>1E-3</v>
      </c>
    </row>
    <row r="206" spans="1:6">
      <c r="A206" s="21">
        <v>44958</v>
      </c>
      <c r="B206" s="20">
        <v>6.9109999999999996</v>
      </c>
      <c r="C206" s="20">
        <v>7.0179999999999998</v>
      </c>
      <c r="D206" s="20">
        <v>7.1020000000000003</v>
      </c>
      <c r="E206" s="20">
        <v>6.9109999999999996</v>
      </c>
      <c r="F206" s="31">
        <v>2.07E-2</v>
      </c>
    </row>
    <row r="207" spans="1:6">
      <c r="A207" s="21">
        <v>44959</v>
      </c>
      <c r="B207" s="20">
        <v>6.9189999999999996</v>
      </c>
      <c r="C207" s="20">
        <v>6.9119999999999999</v>
      </c>
      <c r="D207" s="20">
        <v>6.95</v>
      </c>
      <c r="E207" s="20">
        <v>6.9119999999999999</v>
      </c>
      <c r="F207" s="31">
        <v>1.1999999999999999E-3</v>
      </c>
    </row>
    <row r="208" spans="1:6">
      <c r="A208" s="21">
        <v>44960</v>
      </c>
      <c r="B208" s="20">
        <v>6.8739999999999997</v>
      </c>
      <c r="C208" s="20">
        <v>6.9580000000000002</v>
      </c>
      <c r="D208" s="20">
        <v>6.9580000000000002</v>
      </c>
      <c r="E208" s="20">
        <v>6.8739999999999997</v>
      </c>
      <c r="F208" s="31">
        <v>-6.4999999999999997E-3</v>
      </c>
    </row>
    <row r="209" spans="1:6">
      <c r="A209" s="21">
        <v>44963</v>
      </c>
      <c r="B209" s="20">
        <v>6.9279999999999999</v>
      </c>
      <c r="C209" s="20">
        <v>7.0010000000000003</v>
      </c>
      <c r="D209" s="20">
        <v>7.0010000000000003</v>
      </c>
      <c r="E209" s="20">
        <v>6.9279999999999999</v>
      </c>
      <c r="F209" s="31">
        <v>7.9000000000000008E-3</v>
      </c>
    </row>
    <row r="210" spans="1:6">
      <c r="A210" s="21">
        <v>44964</v>
      </c>
      <c r="B210" s="20">
        <v>6.944</v>
      </c>
      <c r="C210" s="20">
        <v>6.9509999999999996</v>
      </c>
      <c r="D210" s="20">
        <v>6.9749999999999996</v>
      </c>
      <c r="E210" s="20">
        <v>6.9359999999999999</v>
      </c>
      <c r="F210" s="31">
        <v>2.3E-3</v>
      </c>
    </row>
    <row r="211" spans="1:6">
      <c r="A211" s="21">
        <v>44965</v>
      </c>
      <c r="B211" s="20">
        <v>7.0209999999999999</v>
      </c>
      <c r="C211" s="20">
        <v>6.9710000000000001</v>
      </c>
      <c r="D211" s="20">
        <v>7.2229999999999999</v>
      </c>
      <c r="E211" s="20">
        <v>6.9710000000000001</v>
      </c>
      <c r="F211" s="31">
        <v>1.11E-2</v>
      </c>
    </row>
    <row r="212" spans="1:6">
      <c r="A212" s="21">
        <v>44966</v>
      </c>
      <c r="B212" s="20">
        <v>7.0140000000000002</v>
      </c>
      <c r="C212" s="20">
        <v>7.1070000000000002</v>
      </c>
      <c r="D212" s="20">
        <v>7.1070000000000002</v>
      </c>
      <c r="E212" s="20">
        <v>7.0140000000000002</v>
      </c>
      <c r="F212" s="31">
        <v>-1E-3</v>
      </c>
    </row>
    <row r="213" spans="1:6">
      <c r="A213" s="21">
        <v>44967</v>
      </c>
      <c r="B213" s="20">
        <v>7.0780000000000003</v>
      </c>
      <c r="C213" s="20">
        <v>7.226</v>
      </c>
      <c r="D213" s="20">
        <v>7.226</v>
      </c>
      <c r="E213" s="20">
        <v>7.0780000000000003</v>
      </c>
      <c r="F213" s="31">
        <v>9.1000000000000004E-3</v>
      </c>
    </row>
    <row r="214" spans="1:6">
      <c r="A214" s="21">
        <v>44970</v>
      </c>
      <c r="B214" s="20">
        <v>7.1180000000000003</v>
      </c>
      <c r="C214" s="20">
        <v>7.266</v>
      </c>
      <c r="D214" s="20">
        <v>7.266</v>
      </c>
      <c r="E214" s="20">
        <v>7.1020000000000003</v>
      </c>
      <c r="F214" s="31">
        <v>5.7000000000000002E-3</v>
      </c>
    </row>
    <row r="215" spans="1:6">
      <c r="A215" s="21">
        <v>44971</v>
      </c>
      <c r="B215" s="20">
        <v>7.1630000000000003</v>
      </c>
      <c r="C215" s="20">
        <v>7.3849999999999998</v>
      </c>
      <c r="D215" s="20">
        <v>7.3849999999999998</v>
      </c>
      <c r="E215" s="20">
        <v>7.1630000000000003</v>
      </c>
      <c r="F215" s="31">
        <v>6.3E-3</v>
      </c>
    </row>
    <row r="216" spans="1:6">
      <c r="A216" s="21">
        <v>44972</v>
      </c>
      <c r="B216" s="20">
        <v>7.181</v>
      </c>
      <c r="C216" s="20">
        <v>7.2290000000000001</v>
      </c>
      <c r="D216" s="20">
        <v>7.2290000000000001</v>
      </c>
      <c r="E216" s="20">
        <v>7.1429999999999998</v>
      </c>
      <c r="F216" s="31">
        <v>2.5000000000000001E-3</v>
      </c>
    </row>
    <row r="217" spans="1:6">
      <c r="A217" s="21">
        <v>44973</v>
      </c>
      <c r="B217" s="20">
        <v>7.165</v>
      </c>
      <c r="C217" s="20">
        <v>7.2060000000000004</v>
      </c>
      <c r="D217" s="20">
        <v>7.2060000000000004</v>
      </c>
      <c r="E217" s="20">
        <v>7.165</v>
      </c>
      <c r="F217" s="31">
        <v>-2.2000000000000001E-3</v>
      </c>
    </row>
    <row r="218" spans="1:6">
      <c r="A218" s="21">
        <v>44974</v>
      </c>
      <c r="B218" s="20">
        <v>7.2140000000000004</v>
      </c>
      <c r="C218" s="20">
        <v>7.2329999999999997</v>
      </c>
      <c r="D218" s="20">
        <v>7.2640000000000002</v>
      </c>
      <c r="E218" s="20">
        <v>7.2089999999999996</v>
      </c>
      <c r="F218" s="31">
        <v>6.7999999999999996E-3</v>
      </c>
    </row>
    <row r="219" spans="1:6">
      <c r="A219" s="21">
        <v>44977</v>
      </c>
      <c r="B219" s="20">
        <v>7.2080000000000002</v>
      </c>
      <c r="C219" s="20">
        <v>7.1859999999999999</v>
      </c>
      <c r="D219" s="20">
        <v>7.3129999999999997</v>
      </c>
      <c r="E219" s="20">
        <v>7.1859999999999999</v>
      </c>
      <c r="F219" s="31">
        <v>-8.0000000000000004E-4</v>
      </c>
    </row>
    <row r="220" spans="1:6">
      <c r="A220" s="21">
        <v>44978</v>
      </c>
      <c r="B220" s="20">
        <v>7.2050000000000001</v>
      </c>
      <c r="C220" s="20">
        <v>7.2110000000000003</v>
      </c>
      <c r="D220" s="20">
        <v>7.2560000000000002</v>
      </c>
      <c r="E220" s="20">
        <v>7.1870000000000003</v>
      </c>
      <c r="F220" s="31">
        <v>-4.0000000000000002E-4</v>
      </c>
    </row>
    <row r="221" spans="1:6">
      <c r="A221" s="21">
        <v>44979</v>
      </c>
      <c r="B221" s="20">
        <v>7.2279999999999998</v>
      </c>
      <c r="C221" s="20">
        <v>7.2750000000000004</v>
      </c>
      <c r="D221" s="20">
        <v>7.2839999999999998</v>
      </c>
      <c r="E221" s="20">
        <v>7.2279999999999998</v>
      </c>
      <c r="F221" s="31">
        <v>3.2000000000000002E-3</v>
      </c>
    </row>
    <row r="222" spans="1:6">
      <c r="A222" s="21">
        <v>44980</v>
      </c>
      <c r="B222" s="20">
        <v>7.2229999999999999</v>
      </c>
      <c r="C222" s="20">
        <v>7.2770000000000001</v>
      </c>
      <c r="D222" s="20">
        <v>7.2770000000000001</v>
      </c>
      <c r="E222" s="20">
        <v>7.2210000000000001</v>
      </c>
      <c r="F222" s="31">
        <v>-6.9999999999999999E-4</v>
      </c>
    </row>
    <row r="223" spans="1:6">
      <c r="A223" s="21">
        <v>44981</v>
      </c>
      <c r="B223" s="20">
        <v>7.2460000000000004</v>
      </c>
      <c r="C223" s="20">
        <v>7.3040000000000003</v>
      </c>
      <c r="D223" s="20">
        <v>7.3040000000000003</v>
      </c>
      <c r="E223" s="20">
        <v>7.2460000000000004</v>
      </c>
      <c r="F223" s="31">
        <v>3.2000000000000002E-3</v>
      </c>
    </row>
    <row r="224" spans="1:6">
      <c r="A224" s="21">
        <v>44984</v>
      </c>
      <c r="B224" s="20">
        <v>7.2880000000000003</v>
      </c>
      <c r="C224" s="20">
        <v>7.3209999999999997</v>
      </c>
      <c r="D224" s="20">
        <v>7.3209999999999997</v>
      </c>
      <c r="E224" s="20">
        <v>7.2880000000000003</v>
      </c>
      <c r="F224" s="31">
        <v>5.7999999999999996E-3</v>
      </c>
    </row>
    <row r="225" spans="1:6">
      <c r="A225" s="21">
        <v>44985</v>
      </c>
      <c r="B225" s="20">
        <v>7.2990000000000004</v>
      </c>
      <c r="C225" s="20">
        <v>7.3</v>
      </c>
      <c r="D225" s="20">
        <v>7.3570000000000002</v>
      </c>
      <c r="E225" s="20">
        <v>7.298</v>
      </c>
      <c r="F225" s="31">
        <v>1.5E-3</v>
      </c>
    </row>
    <row r="226" spans="1:6">
      <c r="A226" s="21">
        <v>44986</v>
      </c>
      <c r="B226" s="20">
        <v>7.319</v>
      </c>
      <c r="C226" s="20">
        <v>7.3259999999999996</v>
      </c>
      <c r="D226" s="20">
        <v>7.407</v>
      </c>
      <c r="E226" s="20">
        <v>7.3019999999999996</v>
      </c>
      <c r="F226" s="31">
        <v>2.7000000000000001E-3</v>
      </c>
    </row>
    <row r="227" spans="1:6">
      <c r="A227" s="21">
        <v>44987</v>
      </c>
      <c r="B227" s="20">
        <v>7.3129999999999997</v>
      </c>
      <c r="C227" s="20">
        <v>7.4089999999999998</v>
      </c>
      <c r="D227" s="20">
        <v>7.4089999999999998</v>
      </c>
      <c r="E227" s="20">
        <v>7.3129999999999997</v>
      </c>
      <c r="F227" s="31">
        <v>-8.0000000000000004E-4</v>
      </c>
    </row>
    <row r="228" spans="1:6">
      <c r="A228" s="21">
        <v>44988</v>
      </c>
      <c r="B228" s="20">
        <v>7.3209999999999997</v>
      </c>
      <c r="C228" s="20">
        <v>7.3879999999999999</v>
      </c>
      <c r="D228" s="20">
        <v>7.3879999999999999</v>
      </c>
      <c r="E228" s="20">
        <v>7.3209999999999997</v>
      </c>
      <c r="F228" s="31">
        <v>1.1000000000000001E-3</v>
      </c>
    </row>
    <row r="229" spans="1:6">
      <c r="A229" s="21">
        <v>44991</v>
      </c>
      <c r="B229" s="20">
        <v>7.3040000000000003</v>
      </c>
      <c r="C229" s="20">
        <v>7.35</v>
      </c>
      <c r="D229" s="20">
        <v>7.35</v>
      </c>
      <c r="E229" s="20">
        <v>7.3040000000000003</v>
      </c>
      <c r="F229" s="31">
        <v>-2.3E-3</v>
      </c>
    </row>
    <row r="230" spans="1:6">
      <c r="A230" s="21">
        <v>44993</v>
      </c>
      <c r="B230" s="20">
        <v>7.3810000000000002</v>
      </c>
      <c r="C230" s="20">
        <v>7.4169999999999998</v>
      </c>
      <c r="D230" s="20">
        <v>7.4749999999999996</v>
      </c>
      <c r="E230" s="20">
        <v>7.3730000000000002</v>
      </c>
      <c r="F230" s="31">
        <v>1.0500000000000001E-2</v>
      </c>
    </row>
    <row r="231" spans="1:6">
      <c r="A231" s="21">
        <v>44994</v>
      </c>
      <c r="B231" s="20">
        <v>7.3760000000000003</v>
      </c>
      <c r="C231" s="20">
        <v>7.46</v>
      </c>
      <c r="D231" s="20">
        <v>7.46</v>
      </c>
      <c r="E231" s="20">
        <v>7.3760000000000003</v>
      </c>
      <c r="F231" s="31">
        <v>-6.9999999999999999E-4</v>
      </c>
    </row>
    <row r="232" spans="1:6">
      <c r="A232" s="21">
        <v>44995</v>
      </c>
      <c r="B232" s="20">
        <v>7.3440000000000003</v>
      </c>
      <c r="C232" s="20">
        <v>7.423</v>
      </c>
      <c r="D232" s="20">
        <v>7.423</v>
      </c>
      <c r="E232" s="20">
        <v>7.3310000000000004</v>
      </c>
      <c r="F232" s="31">
        <v>-4.3E-3</v>
      </c>
    </row>
    <row r="233" spans="1:6">
      <c r="A233" s="21">
        <v>44998</v>
      </c>
      <c r="B233" s="20">
        <v>7.2370000000000001</v>
      </c>
      <c r="C233" s="20">
        <v>7.3330000000000002</v>
      </c>
      <c r="D233" s="20">
        <v>7.3330000000000002</v>
      </c>
      <c r="E233" s="20">
        <v>7.2329999999999997</v>
      </c>
      <c r="F233" s="31">
        <v>-1.46E-2</v>
      </c>
    </row>
    <row r="234" spans="1:6">
      <c r="A234" s="21">
        <v>44999</v>
      </c>
      <c r="B234" s="20">
        <v>7.2</v>
      </c>
      <c r="C234" s="20">
        <v>7.2590000000000003</v>
      </c>
      <c r="D234" s="20">
        <v>7.2590000000000003</v>
      </c>
      <c r="E234" s="20">
        <v>7.1920000000000002</v>
      </c>
      <c r="F234" s="31">
        <v>-5.1000000000000004E-3</v>
      </c>
    </row>
    <row r="235" spans="1:6">
      <c r="A235" s="21">
        <v>45000</v>
      </c>
      <c r="B235" s="20">
        <v>7.2249999999999996</v>
      </c>
      <c r="C235" s="20">
        <v>7.26</v>
      </c>
      <c r="D235" s="20">
        <v>7.2850000000000001</v>
      </c>
      <c r="E235" s="20">
        <v>7.2249999999999996</v>
      </c>
      <c r="F235" s="31">
        <v>3.5000000000000001E-3</v>
      </c>
    </row>
    <row r="236" spans="1:6">
      <c r="A236" s="21">
        <v>45001</v>
      </c>
      <c r="B236" s="20">
        <v>7.194</v>
      </c>
      <c r="C236" s="20">
        <v>7.2610000000000001</v>
      </c>
      <c r="D236" s="20">
        <v>7.3029999999999999</v>
      </c>
      <c r="E236" s="20">
        <v>7.194</v>
      </c>
      <c r="F236" s="31">
        <v>-4.3E-3</v>
      </c>
    </row>
    <row r="237" spans="1:6">
      <c r="A237" s="21">
        <v>45002</v>
      </c>
      <c r="B237" s="20">
        <v>7.2220000000000004</v>
      </c>
      <c r="C237" s="20">
        <v>7.3319999999999999</v>
      </c>
      <c r="D237" s="20">
        <v>7.3319999999999999</v>
      </c>
      <c r="E237" s="20">
        <v>7.2220000000000004</v>
      </c>
      <c r="F237" s="31">
        <v>3.8999999999999998E-3</v>
      </c>
    </row>
    <row r="238" spans="1:6">
      <c r="A238" s="21">
        <v>45005</v>
      </c>
      <c r="B238" s="20">
        <v>7.1760000000000002</v>
      </c>
      <c r="C238" s="20">
        <v>7.2409999999999997</v>
      </c>
      <c r="D238" s="20">
        <v>7.2409999999999997</v>
      </c>
      <c r="E238" s="20">
        <v>7.1749999999999998</v>
      </c>
      <c r="F238" s="31">
        <v>-6.4000000000000003E-3</v>
      </c>
    </row>
    <row r="239" spans="1:6">
      <c r="A239" s="21">
        <v>45006</v>
      </c>
      <c r="B239" s="20">
        <v>7.2060000000000004</v>
      </c>
      <c r="C239" s="20">
        <v>7.2009999999999996</v>
      </c>
      <c r="D239" s="20">
        <v>7.226</v>
      </c>
      <c r="E239" s="20">
        <v>7.18</v>
      </c>
      <c r="F239" s="31">
        <v>4.1999999999999997E-3</v>
      </c>
    </row>
    <row r="240" spans="1:6">
      <c r="A240" s="21">
        <v>45008</v>
      </c>
      <c r="B240" s="20">
        <v>7.1929999999999996</v>
      </c>
      <c r="C240" s="20">
        <v>7.2190000000000003</v>
      </c>
      <c r="D240" s="20">
        <v>7.2190000000000003</v>
      </c>
      <c r="E240" s="20">
        <v>7.1849999999999996</v>
      </c>
      <c r="F240" s="31">
        <v>-1.8E-3</v>
      </c>
    </row>
    <row r="241" spans="1:6">
      <c r="A241" s="21">
        <v>45009</v>
      </c>
      <c r="B241" s="20">
        <v>7.1790000000000003</v>
      </c>
      <c r="C241" s="20">
        <v>7.1879999999999997</v>
      </c>
      <c r="D241" s="20">
        <v>7.2050000000000001</v>
      </c>
      <c r="E241" s="20">
        <v>7.1790000000000003</v>
      </c>
      <c r="F241" s="31">
        <v>-1.9E-3</v>
      </c>
    </row>
    <row r="242" spans="1:6">
      <c r="A242" s="21">
        <v>45012</v>
      </c>
      <c r="B242" s="20">
        <v>7.1740000000000004</v>
      </c>
      <c r="C242" s="20">
        <v>7.1890000000000001</v>
      </c>
      <c r="D242" s="20">
        <v>7.2060000000000004</v>
      </c>
      <c r="E242" s="20">
        <v>7.1740000000000004</v>
      </c>
      <c r="F242" s="31">
        <v>-6.9999999999999999E-4</v>
      </c>
    </row>
    <row r="243" spans="1:6">
      <c r="A243" s="21">
        <v>45013</v>
      </c>
      <c r="B243" s="20">
        <v>7.2080000000000002</v>
      </c>
      <c r="C243" s="20">
        <v>7.19</v>
      </c>
      <c r="D243" s="20">
        <v>7.2409999999999997</v>
      </c>
      <c r="E243" s="20">
        <v>7.19</v>
      </c>
      <c r="F243" s="31">
        <v>4.7000000000000002E-3</v>
      </c>
    </row>
    <row r="244" spans="1:6">
      <c r="A244" s="21">
        <v>45014</v>
      </c>
      <c r="B244" s="20">
        <v>7.1920000000000002</v>
      </c>
      <c r="C244" s="20">
        <v>7.23</v>
      </c>
      <c r="D244" s="20">
        <v>7.32</v>
      </c>
      <c r="E244" s="20">
        <v>7.1909999999999998</v>
      </c>
      <c r="F244" s="31">
        <v>-2.2000000000000001E-3</v>
      </c>
    </row>
    <row r="245" spans="1:6">
      <c r="A245" s="21">
        <v>45016</v>
      </c>
      <c r="B245" s="20">
        <v>7.1379999999999999</v>
      </c>
      <c r="C245" s="20">
        <v>7.194</v>
      </c>
      <c r="D245" s="20">
        <v>7.194</v>
      </c>
      <c r="E245" s="20">
        <v>7.1379999999999999</v>
      </c>
      <c r="F245" s="31">
        <v>-7.4999999999999997E-3</v>
      </c>
    </row>
  </sheetData>
  <sortState xmlns:xlrd2="http://schemas.microsoft.com/office/spreadsheetml/2017/richdata2" ref="A2:F245">
    <sortCondition ref="A2:A24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D779-95C5-4A57-9D19-94A68F1A23C1}">
  <dimension ref="A1:H250"/>
  <sheetViews>
    <sheetView workbookViewId="0">
      <selection activeCell="E12" sqref="E12"/>
    </sheetView>
  </sheetViews>
  <sheetFormatPr defaultRowHeight="14.4"/>
  <cols>
    <col min="1" max="1" width="14.44140625" customWidth="1"/>
    <col min="2" max="2" width="15.109375" customWidth="1"/>
    <col min="3" max="3" width="11.109375" customWidth="1"/>
    <col min="4" max="4" width="12.44140625" customWidth="1"/>
    <col min="5" max="5" width="19.88671875" customWidth="1"/>
    <col min="6" max="6" width="19.109375" customWidth="1"/>
    <col min="8" max="8" width="18.5546875" customWidth="1"/>
  </cols>
  <sheetData>
    <row r="1" spans="1:8">
      <c r="A1" s="64" t="s">
        <v>52</v>
      </c>
      <c r="B1" s="64" t="s">
        <v>53</v>
      </c>
      <c r="C1" s="64" t="s">
        <v>54</v>
      </c>
      <c r="D1" s="43" t="s">
        <v>3</v>
      </c>
      <c r="E1" s="59" t="s">
        <v>44</v>
      </c>
      <c r="F1" s="59" t="s">
        <v>55</v>
      </c>
      <c r="G1" s="59" t="s">
        <v>45</v>
      </c>
      <c r="H1" s="59" t="s">
        <v>56</v>
      </c>
    </row>
    <row r="2" spans="1:8">
      <c r="A2" s="21">
        <v>44652</v>
      </c>
      <c r="B2" s="20">
        <v>155.65</v>
      </c>
      <c r="C2" s="20">
        <v>162.05000000000001</v>
      </c>
      <c r="D2">
        <f t="shared" ref="D2:D65" si="0">(C2-B2)/B2</f>
        <v>4.1117892707998753E-2</v>
      </c>
      <c r="E2" s="96">
        <f>AVERAGE(D2:D250)</f>
        <v>-1.1675354964890922E-3</v>
      </c>
      <c r="F2" s="96">
        <f>((1+E2)^252)-1</f>
        <v>-0.25501473137114206</v>
      </c>
      <c r="G2" s="96">
        <f>_xlfn.VAR.S(D2:D250)</f>
        <v>6.9972424069087954E-4</v>
      </c>
      <c r="H2" s="96">
        <f>G2*252</f>
        <v>0.17633050865410163</v>
      </c>
    </row>
    <row r="3" spans="1:8">
      <c r="A3" s="21">
        <v>44655</v>
      </c>
      <c r="B3" s="20">
        <v>162.05000000000001</v>
      </c>
      <c r="C3" s="20">
        <v>161.69999999999999</v>
      </c>
      <c r="D3">
        <f t="shared" si="0"/>
        <v>-2.1598272138230344E-3</v>
      </c>
    </row>
    <row r="4" spans="1:8">
      <c r="A4" s="21">
        <v>44656</v>
      </c>
      <c r="B4" s="20">
        <v>161.69999999999999</v>
      </c>
      <c r="C4" s="20">
        <v>160.75</v>
      </c>
      <c r="D4">
        <f t="shared" si="0"/>
        <v>-5.875077303648662E-3</v>
      </c>
    </row>
    <row r="5" spans="1:8">
      <c r="A5" s="21">
        <v>44657</v>
      </c>
      <c r="B5" s="20">
        <v>160.75</v>
      </c>
      <c r="C5" s="20">
        <v>162.35</v>
      </c>
      <c r="D5">
        <f t="shared" si="0"/>
        <v>9.9533437013996535E-3</v>
      </c>
    </row>
    <row r="6" spans="1:8">
      <c r="A6" s="21">
        <v>44658</v>
      </c>
      <c r="B6" s="20">
        <v>162.35</v>
      </c>
      <c r="C6" s="20">
        <v>160.69999999999999</v>
      </c>
      <c r="D6">
        <f t="shared" si="0"/>
        <v>-1.0163227594702838E-2</v>
      </c>
    </row>
    <row r="7" spans="1:8">
      <c r="A7" s="21">
        <v>44659</v>
      </c>
      <c r="B7" s="20">
        <v>160.69999999999999</v>
      </c>
      <c r="C7" s="20">
        <v>162.15</v>
      </c>
      <c r="D7">
        <f t="shared" si="0"/>
        <v>9.0230242688240023E-3</v>
      </c>
    </row>
    <row r="8" spans="1:8">
      <c r="A8" s="21">
        <v>44662</v>
      </c>
      <c r="B8" s="20">
        <v>162.15</v>
      </c>
      <c r="C8" s="20">
        <v>164.6</v>
      </c>
      <c r="D8">
        <f t="shared" si="0"/>
        <v>1.5109466543324013E-2</v>
      </c>
    </row>
    <row r="9" spans="1:8">
      <c r="A9" s="21">
        <v>44663</v>
      </c>
      <c r="B9" s="20">
        <v>164.6</v>
      </c>
      <c r="C9" s="20">
        <v>166.7</v>
      </c>
      <c r="D9">
        <f t="shared" si="0"/>
        <v>1.2758201701093526E-2</v>
      </c>
    </row>
    <row r="10" spans="1:8">
      <c r="A10" s="21">
        <v>44664</v>
      </c>
      <c r="B10" s="20">
        <v>166.7</v>
      </c>
      <c r="C10" s="20">
        <v>168.65</v>
      </c>
      <c r="D10">
        <f t="shared" si="0"/>
        <v>1.1697660467906521E-2</v>
      </c>
    </row>
    <row r="11" spans="1:8">
      <c r="A11" s="21">
        <v>44669</v>
      </c>
      <c r="B11" s="20">
        <v>168.65</v>
      </c>
      <c r="C11" s="20">
        <v>167.95</v>
      </c>
      <c r="D11">
        <f t="shared" si="0"/>
        <v>-4.150607767566066E-3</v>
      </c>
    </row>
    <row r="12" spans="1:8">
      <c r="A12" s="21">
        <v>44670</v>
      </c>
      <c r="B12" s="20">
        <v>167.95</v>
      </c>
      <c r="C12" s="20">
        <v>170</v>
      </c>
      <c r="D12">
        <f t="shared" si="0"/>
        <v>1.2206013694552018E-2</v>
      </c>
    </row>
    <row r="13" spans="1:8">
      <c r="A13" s="21">
        <v>44671</v>
      </c>
      <c r="B13" s="20">
        <v>170</v>
      </c>
      <c r="C13" s="20">
        <v>165.6</v>
      </c>
      <c r="D13">
        <f t="shared" si="0"/>
        <v>-2.5882352941176506E-2</v>
      </c>
    </row>
    <row r="14" spans="1:8">
      <c r="A14" s="21">
        <v>44672</v>
      </c>
      <c r="B14" s="20">
        <v>165.6</v>
      </c>
      <c r="C14" s="20">
        <v>164</v>
      </c>
      <c r="D14">
        <f t="shared" si="0"/>
        <v>-9.6618357487922371E-3</v>
      </c>
    </row>
    <row r="15" spans="1:8">
      <c r="A15" s="21">
        <v>44673</v>
      </c>
      <c r="B15" s="20">
        <v>164</v>
      </c>
      <c r="C15" s="20">
        <v>164.2</v>
      </c>
      <c r="D15">
        <f t="shared" si="0"/>
        <v>1.2195121951218818E-3</v>
      </c>
    </row>
    <row r="16" spans="1:8">
      <c r="A16" s="21">
        <v>44676</v>
      </c>
      <c r="B16" s="20">
        <v>164.2</v>
      </c>
      <c r="C16" s="20">
        <v>157.85</v>
      </c>
      <c r="D16">
        <f t="shared" si="0"/>
        <v>-3.8672350791717387E-2</v>
      </c>
    </row>
    <row r="17" spans="1:4">
      <c r="A17" s="21">
        <v>44677</v>
      </c>
      <c r="B17" s="20">
        <v>157.85</v>
      </c>
      <c r="C17" s="20">
        <v>157.05000000000001</v>
      </c>
      <c r="D17">
        <f t="shared" si="0"/>
        <v>-5.0681026290781313E-3</v>
      </c>
    </row>
    <row r="18" spans="1:4">
      <c r="A18" s="21">
        <v>44678</v>
      </c>
      <c r="B18" s="20">
        <v>157.05000000000001</v>
      </c>
      <c r="C18" s="20">
        <v>155.65</v>
      </c>
      <c r="D18">
        <f t="shared" si="0"/>
        <v>-8.9143584845590932E-3</v>
      </c>
    </row>
    <row r="19" spans="1:4">
      <c r="A19" s="21">
        <v>44679</v>
      </c>
      <c r="B19" s="20">
        <v>155.65</v>
      </c>
      <c r="C19" s="20">
        <v>157.80000000000001</v>
      </c>
      <c r="D19">
        <f t="shared" si="0"/>
        <v>1.3813042081593355E-2</v>
      </c>
    </row>
    <row r="20" spans="1:4">
      <c r="A20" s="21">
        <v>44680</v>
      </c>
      <c r="B20" s="20">
        <v>157.80000000000001</v>
      </c>
      <c r="C20" s="20">
        <v>159.15</v>
      </c>
      <c r="D20">
        <f t="shared" si="0"/>
        <v>8.5551330798478726E-3</v>
      </c>
    </row>
    <row r="21" spans="1:4">
      <c r="A21" s="21">
        <v>44683</v>
      </c>
      <c r="B21" s="20">
        <v>159.15</v>
      </c>
      <c r="C21" s="20">
        <v>157.55000000000001</v>
      </c>
      <c r="D21">
        <f t="shared" si="0"/>
        <v>-1.0053408733898801E-2</v>
      </c>
    </row>
    <row r="22" spans="1:4">
      <c r="A22" s="21">
        <v>44685</v>
      </c>
      <c r="B22" s="20">
        <v>157.55000000000001</v>
      </c>
      <c r="C22" s="20">
        <v>157.55000000000001</v>
      </c>
      <c r="D22">
        <f t="shared" si="0"/>
        <v>0</v>
      </c>
    </row>
    <row r="23" spans="1:4">
      <c r="A23" s="21">
        <v>44686</v>
      </c>
      <c r="B23" s="20">
        <v>157.55000000000001</v>
      </c>
      <c r="C23" s="20">
        <v>161.35</v>
      </c>
      <c r="D23">
        <f t="shared" si="0"/>
        <v>2.4119327197714899E-2</v>
      </c>
    </row>
    <row r="24" spans="1:4">
      <c r="A24" s="21">
        <v>44687</v>
      </c>
      <c r="B24" s="20">
        <v>161.35</v>
      </c>
      <c r="C24" s="20">
        <v>160.19999999999999</v>
      </c>
      <c r="D24">
        <f t="shared" si="0"/>
        <v>-7.1273628757360132E-3</v>
      </c>
    </row>
    <row r="25" spans="1:4">
      <c r="A25" s="21">
        <v>44690</v>
      </c>
      <c r="B25" s="20">
        <v>160.19999999999999</v>
      </c>
      <c r="C25" s="20">
        <v>156.1</v>
      </c>
      <c r="D25">
        <f t="shared" si="0"/>
        <v>-2.559300873907612E-2</v>
      </c>
    </row>
    <row r="26" spans="1:4">
      <c r="A26" s="21">
        <v>44691</v>
      </c>
      <c r="B26" s="20">
        <v>156.1</v>
      </c>
      <c r="C26" s="20">
        <v>148.9</v>
      </c>
      <c r="D26">
        <f t="shared" si="0"/>
        <v>-4.6124279308135736E-2</v>
      </c>
    </row>
    <row r="27" spans="1:4">
      <c r="A27" s="21">
        <v>44692</v>
      </c>
      <c r="B27" s="20">
        <v>148.9</v>
      </c>
      <c r="C27" s="20">
        <v>150.65</v>
      </c>
      <c r="D27">
        <f t="shared" si="0"/>
        <v>1.1752854264607119E-2</v>
      </c>
    </row>
    <row r="28" spans="1:4">
      <c r="A28" s="21">
        <v>44693</v>
      </c>
      <c r="B28" s="20">
        <v>150.65</v>
      </c>
      <c r="C28" s="20">
        <v>150.30000000000001</v>
      </c>
      <c r="D28">
        <f t="shared" si="0"/>
        <v>-2.3232658479919966E-3</v>
      </c>
    </row>
    <row r="29" spans="1:4">
      <c r="A29" s="21">
        <v>44694</v>
      </c>
      <c r="B29" s="20">
        <v>150.30000000000001</v>
      </c>
      <c r="C29" s="20">
        <v>147.80000000000001</v>
      </c>
      <c r="D29">
        <f t="shared" si="0"/>
        <v>-1.66333998669328E-2</v>
      </c>
    </row>
    <row r="30" spans="1:4">
      <c r="A30" s="21">
        <v>44697</v>
      </c>
      <c r="B30" s="20">
        <v>147.80000000000001</v>
      </c>
      <c r="C30" s="20">
        <v>150.69999999999999</v>
      </c>
      <c r="D30">
        <f t="shared" si="0"/>
        <v>1.9621109607577653E-2</v>
      </c>
    </row>
    <row r="31" spans="1:4">
      <c r="A31" s="21">
        <v>44698</v>
      </c>
      <c r="B31" s="20">
        <v>150.69999999999999</v>
      </c>
      <c r="C31" s="20">
        <v>154.19999999999999</v>
      </c>
      <c r="D31">
        <f t="shared" si="0"/>
        <v>2.3224950232249505E-2</v>
      </c>
    </row>
    <row r="32" spans="1:4">
      <c r="A32" s="21">
        <v>44699</v>
      </c>
      <c r="B32" s="20">
        <v>154.19999999999999</v>
      </c>
      <c r="C32" s="20">
        <v>153.65</v>
      </c>
      <c r="D32">
        <f t="shared" si="0"/>
        <v>-3.5667963683526783E-3</v>
      </c>
    </row>
    <row r="33" spans="1:4">
      <c r="A33" s="21">
        <v>44700</v>
      </c>
      <c r="B33" s="20">
        <v>153.65</v>
      </c>
      <c r="C33" s="20">
        <v>153.75</v>
      </c>
      <c r="D33">
        <f t="shared" si="0"/>
        <v>6.5082980800516962E-4</v>
      </c>
    </row>
    <row r="34" spans="1:4">
      <c r="A34" s="21">
        <v>44701</v>
      </c>
      <c r="B34" s="20">
        <v>153.75</v>
      </c>
      <c r="C34" s="20">
        <v>156.30000000000001</v>
      </c>
      <c r="D34">
        <f t="shared" si="0"/>
        <v>1.658536585365861E-2</v>
      </c>
    </row>
    <row r="35" spans="1:4">
      <c r="A35" s="21">
        <v>44704</v>
      </c>
      <c r="B35" s="20">
        <v>156.30000000000001</v>
      </c>
      <c r="C35" s="20">
        <v>153.19999999999999</v>
      </c>
      <c r="D35">
        <f t="shared" si="0"/>
        <v>-1.9833653230966235E-2</v>
      </c>
    </row>
    <row r="36" spans="1:4">
      <c r="A36" s="21">
        <v>44705</v>
      </c>
      <c r="B36" s="20">
        <v>153.19999999999999</v>
      </c>
      <c r="C36" s="20">
        <v>152</v>
      </c>
      <c r="D36">
        <f t="shared" si="0"/>
        <v>-7.8328981723236862E-3</v>
      </c>
    </row>
    <row r="37" spans="1:4">
      <c r="A37" s="21">
        <v>44706</v>
      </c>
      <c r="B37" s="20">
        <v>152</v>
      </c>
      <c r="C37" s="20">
        <v>152.1</v>
      </c>
      <c r="D37">
        <f t="shared" si="0"/>
        <v>6.5789473684206784E-4</v>
      </c>
    </row>
    <row r="38" spans="1:4">
      <c r="A38" s="21">
        <v>44707</v>
      </c>
      <c r="B38" s="20">
        <v>152.1</v>
      </c>
      <c r="C38" s="20">
        <v>151.19999999999999</v>
      </c>
      <c r="D38">
        <f t="shared" si="0"/>
        <v>-5.9171597633136475E-3</v>
      </c>
    </row>
    <row r="39" spans="1:4">
      <c r="A39" s="21">
        <v>44708</v>
      </c>
      <c r="B39" s="20">
        <v>151.19999999999999</v>
      </c>
      <c r="C39" s="20">
        <v>142.80000000000001</v>
      </c>
      <c r="D39">
        <f t="shared" si="0"/>
        <v>-5.5555555555555407E-2</v>
      </c>
    </row>
    <row r="40" spans="1:4">
      <c r="A40" s="21">
        <v>44711</v>
      </c>
      <c r="B40" s="20">
        <v>142.80000000000001</v>
      </c>
      <c r="C40" s="20">
        <v>143.75</v>
      </c>
      <c r="D40">
        <f t="shared" si="0"/>
        <v>6.6526610644256903E-3</v>
      </c>
    </row>
    <row r="41" spans="1:4">
      <c r="A41" s="21">
        <v>44712</v>
      </c>
      <c r="B41" s="20">
        <v>143.75</v>
      </c>
      <c r="C41" s="20">
        <v>147.19999999999999</v>
      </c>
      <c r="D41">
        <f t="shared" si="0"/>
        <v>2.3999999999999921E-2</v>
      </c>
    </row>
    <row r="42" spans="1:4">
      <c r="A42" s="21">
        <v>44713</v>
      </c>
      <c r="B42" s="20">
        <v>147.19999999999999</v>
      </c>
      <c r="C42" s="20">
        <v>149</v>
      </c>
      <c r="D42">
        <f t="shared" si="0"/>
        <v>1.2228260869565296E-2</v>
      </c>
    </row>
    <row r="43" spans="1:4">
      <c r="A43" s="21">
        <v>44714</v>
      </c>
      <c r="B43" s="20">
        <v>149</v>
      </c>
      <c r="C43" s="20">
        <v>149.15</v>
      </c>
      <c r="D43">
        <f t="shared" si="0"/>
        <v>1.0067114093960112E-3</v>
      </c>
    </row>
    <row r="44" spans="1:4">
      <c r="A44" s="21">
        <v>44715</v>
      </c>
      <c r="B44" s="20">
        <v>149.15</v>
      </c>
      <c r="C44" s="20">
        <v>147.6</v>
      </c>
      <c r="D44">
        <f t="shared" si="0"/>
        <v>-1.0392222594703395E-2</v>
      </c>
    </row>
    <row r="45" spans="1:4">
      <c r="A45" s="21">
        <v>44718</v>
      </c>
      <c r="B45" s="20">
        <v>147.6</v>
      </c>
      <c r="C45" s="20">
        <v>148.15</v>
      </c>
      <c r="D45">
        <f t="shared" si="0"/>
        <v>3.7262872628727058E-3</v>
      </c>
    </row>
    <row r="46" spans="1:4">
      <c r="A46" s="21">
        <v>44719</v>
      </c>
      <c r="B46" s="20">
        <v>148.15</v>
      </c>
      <c r="C46" s="20">
        <v>151</v>
      </c>
      <c r="D46">
        <f t="shared" si="0"/>
        <v>1.9237259534255782E-2</v>
      </c>
    </row>
    <row r="47" spans="1:4">
      <c r="A47" s="21">
        <v>44720</v>
      </c>
      <c r="B47" s="20">
        <v>151</v>
      </c>
      <c r="C47" s="20">
        <v>152.44999999999999</v>
      </c>
      <c r="D47">
        <f t="shared" si="0"/>
        <v>9.6026490066224417E-3</v>
      </c>
    </row>
    <row r="48" spans="1:4">
      <c r="A48" s="21">
        <v>44721</v>
      </c>
      <c r="B48" s="20">
        <v>152.44999999999999</v>
      </c>
      <c r="C48" s="20">
        <v>151.55000000000001</v>
      </c>
      <c r="D48">
        <f t="shared" si="0"/>
        <v>-5.9035749426039836E-3</v>
      </c>
    </row>
    <row r="49" spans="1:4">
      <c r="A49" s="21">
        <v>44722</v>
      </c>
      <c r="B49" s="20">
        <v>151.55000000000001</v>
      </c>
      <c r="C49" s="20">
        <v>149.1</v>
      </c>
      <c r="D49">
        <f t="shared" si="0"/>
        <v>-1.6166281755196417E-2</v>
      </c>
    </row>
    <row r="50" spans="1:4">
      <c r="A50" s="21">
        <v>44725</v>
      </c>
      <c r="B50" s="20">
        <v>149.1</v>
      </c>
      <c r="C50" s="20">
        <v>146.30000000000001</v>
      </c>
      <c r="D50">
        <f t="shared" si="0"/>
        <v>-1.8779342723004581E-2</v>
      </c>
    </row>
    <row r="51" spans="1:4">
      <c r="A51" s="21">
        <v>44726</v>
      </c>
      <c r="B51" s="20">
        <v>146.30000000000001</v>
      </c>
      <c r="C51" s="20">
        <v>146.94999999999999</v>
      </c>
      <c r="D51">
        <f t="shared" si="0"/>
        <v>4.4429254955569188E-3</v>
      </c>
    </row>
    <row r="52" spans="1:4">
      <c r="A52" s="21">
        <v>44727</v>
      </c>
      <c r="B52" s="20">
        <v>146.94999999999999</v>
      </c>
      <c r="C52" s="20">
        <v>147.55000000000001</v>
      </c>
      <c r="D52">
        <f t="shared" si="0"/>
        <v>4.0830214358626932E-3</v>
      </c>
    </row>
    <row r="53" spans="1:4">
      <c r="A53" s="21">
        <v>44728</v>
      </c>
      <c r="B53" s="20">
        <v>147.55000000000001</v>
      </c>
      <c r="C53" s="20">
        <v>140.5</v>
      </c>
      <c r="D53">
        <f t="shared" si="0"/>
        <v>-4.7780413419180011E-2</v>
      </c>
    </row>
    <row r="54" spans="1:4">
      <c r="A54" s="21">
        <v>44729</v>
      </c>
      <c r="B54" s="20">
        <v>140.5</v>
      </c>
      <c r="C54" s="20">
        <v>138.94999999999999</v>
      </c>
      <c r="D54">
        <f t="shared" si="0"/>
        <v>-1.103202846975097E-2</v>
      </c>
    </row>
    <row r="55" spans="1:4">
      <c r="A55" s="21">
        <v>44732</v>
      </c>
      <c r="B55" s="20">
        <v>138.94999999999999</v>
      </c>
      <c r="C55" s="20">
        <v>131.15</v>
      </c>
      <c r="D55">
        <f t="shared" si="0"/>
        <v>-5.6135300467794053E-2</v>
      </c>
    </row>
    <row r="56" spans="1:4">
      <c r="A56" s="21">
        <v>44733</v>
      </c>
      <c r="B56" s="20">
        <v>131.15</v>
      </c>
      <c r="C56" s="20">
        <v>136.35</v>
      </c>
      <c r="D56">
        <f t="shared" si="0"/>
        <v>3.9649256576439106E-2</v>
      </c>
    </row>
    <row r="57" spans="1:4">
      <c r="A57" s="21">
        <v>44734</v>
      </c>
      <c r="B57" s="20">
        <v>136.35</v>
      </c>
      <c r="C57" s="20">
        <v>133.6</v>
      </c>
      <c r="D57">
        <f t="shared" si="0"/>
        <v>-2.016868353502017E-2</v>
      </c>
    </row>
    <row r="58" spans="1:4">
      <c r="A58" s="21">
        <v>44735</v>
      </c>
      <c r="B58" s="20">
        <v>133.6</v>
      </c>
      <c r="C58" s="20">
        <v>131.69999999999999</v>
      </c>
      <c r="D58">
        <f t="shared" si="0"/>
        <v>-1.4221556886227588E-2</v>
      </c>
    </row>
    <row r="59" spans="1:4">
      <c r="A59" s="21">
        <v>44736</v>
      </c>
      <c r="B59" s="20">
        <v>131.69999999999999</v>
      </c>
      <c r="C59" s="20">
        <v>132.44999999999999</v>
      </c>
      <c r="D59">
        <f t="shared" si="0"/>
        <v>5.6947608200455585E-3</v>
      </c>
    </row>
    <row r="60" spans="1:4">
      <c r="A60" s="21">
        <v>44739</v>
      </c>
      <c r="B60" s="20">
        <v>132.44999999999999</v>
      </c>
      <c r="C60" s="20">
        <v>134.65</v>
      </c>
      <c r="D60">
        <f t="shared" si="0"/>
        <v>1.6610041525103942E-2</v>
      </c>
    </row>
    <row r="61" spans="1:4">
      <c r="A61" s="21">
        <v>44740</v>
      </c>
      <c r="B61" s="20">
        <v>134.65</v>
      </c>
      <c r="C61" s="20">
        <v>136.9</v>
      </c>
      <c r="D61">
        <f t="shared" si="0"/>
        <v>1.6709988860007425E-2</v>
      </c>
    </row>
    <row r="62" spans="1:4">
      <c r="A62" s="21">
        <v>44741</v>
      </c>
      <c r="B62" s="20">
        <v>136.9</v>
      </c>
      <c r="C62" s="20">
        <v>139.25</v>
      </c>
      <c r="D62">
        <f t="shared" si="0"/>
        <v>1.7165814463111717E-2</v>
      </c>
    </row>
    <row r="63" spans="1:4">
      <c r="A63" s="21">
        <v>44742</v>
      </c>
      <c r="B63" s="20">
        <v>139.25</v>
      </c>
      <c r="C63" s="20">
        <v>135.19999999999999</v>
      </c>
      <c r="D63">
        <f t="shared" si="0"/>
        <v>-2.9084380610413008E-2</v>
      </c>
    </row>
    <row r="64" spans="1:4">
      <c r="A64" s="21">
        <v>44743</v>
      </c>
      <c r="B64" s="20">
        <v>135.19999999999999</v>
      </c>
      <c r="C64" s="20">
        <v>132.35</v>
      </c>
      <c r="D64">
        <f t="shared" si="0"/>
        <v>-2.1079881656804692E-2</v>
      </c>
    </row>
    <row r="65" spans="1:4">
      <c r="A65" s="21">
        <v>44746</v>
      </c>
      <c r="B65" s="20">
        <v>132.35</v>
      </c>
      <c r="C65" s="20">
        <v>133.55000000000001</v>
      </c>
      <c r="D65">
        <f t="shared" si="0"/>
        <v>9.0668681526257424E-3</v>
      </c>
    </row>
    <row r="66" spans="1:4">
      <c r="A66" s="21">
        <v>44747</v>
      </c>
      <c r="B66" s="20">
        <v>133.55000000000001</v>
      </c>
      <c r="C66" s="20">
        <v>133.80000000000001</v>
      </c>
      <c r="D66">
        <f t="shared" ref="D66:D129" si="1">(C66-B66)/B66</f>
        <v>1.8719580681392735E-3</v>
      </c>
    </row>
    <row r="67" spans="1:4">
      <c r="A67" s="21">
        <v>44748</v>
      </c>
      <c r="B67" s="20">
        <v>133.80000000000001</v>
      </c>
      <c r="C67" s="20">
        <v>133.55000000000001</v>
      </c>
      <c r="D67">
        <f t="shared" si="1"/>
        <v>-1.8684603886397607E-3</v>
      </c>
    </row>
    <row r="68" spans="1:4">
      <c r="A68" s="21">
        <v>44749</v>
      </c>
      <c r="B68" s="20">
        <v>133.55000000000001</v>
      </c>
      <c r="C68" s="20">
        <v>136.80000000000001</v>
      </c>
      <c r="D68">
        <f t="shared" si="1"/>
        <v>2.4335454885810556E-2</v>
      </c>
    </row>
    <row r="69" spans="1:4">
      <c r="A69" s="21">
        <v>44750</v>
      </c>
      <c r="B69" s="20">
        <v>136.80000000000001</v>
      </c>
      <c r="C69" s="20">
        <v>137.25</v>
      </c>
      <c r="D69">
        <f t="shared" si="1"/>
        <v>3.2894736842104429E-3</v>
      </c>
    </row>
    <row r="70" spans="1:4">
      <c r="A70" s="21">
        <v>44753</v>
      </c>
      <c r="B70" s="20">
        <v>137.25</v>
      </c>
      <c r="C70" s="20">
        <v>138.6</v>
      </c>
      <c r="D70">
        <f t="shared" si="1"/>
        <v>9.836065573770451E-3</v>
      </c>
    </row>
    <row r="71" spans="1:4">
      <c r="A71" s="21">
        <v>44754</v>
      </c>
      <c r="B71" s="20">
        <v>138.6</v>
      </c>
      <c r="C71" s="20">
        <v>139</v>
      </c>
      <c r="D71">
        <f t="shared" si="1"/>
        <v>2.8860028860029272E-3</v>
      </c>
    </row>
    <row r="72" spans="1:4">
      <c r="A72" s="21">
        <v>44755</v>
      </c>
      <c r="B72" s="20">
        <v>139</v>
      </c>
      <c r="C72" s="20">
        <v>137.5</v>
      </c>
      <c r="D72">
        <f t="shared" si="1"/>
        <v>-1.0791366906474821E-2</v>
      </c>
    </row>
    <row r="73" spans="1:4">
      <c r="A73" s="21">
        <v>44756</v>
      </c>
      <c r="B73" s="20">
        <v>137.5</v>
      </c>
      <c r="C73" s="20">
        <v>139.30000000000001</v>
      </c>
      <c r="D73">
        <f t="shared" si="1"/>
        <v>1.3090909090909174E-2</v>
      </c>
    </row>
    <row r="74" spans="1:4">
      <c r="A74" s="21">
        <v>44757</v>
      </c>
      <c r="B74" s="20">
        <v>139.30000000000001</v>
      </c>
      <c r="C74" s="20">
        <v>140.44999999999999</v>
      </c>
      <c r="D74">
        <f t="shared" si="1"/>
        <v>8.2555635319452782E-3</v>
      </c>
    </row>
    <row r="75" spans="1:4">
      <c r="A75" s="21">
        <v>44760</v>
      </c>
      <c r="B75" s="20">
        <v>140.44999999999999</v>
      </c>
      <c r="C75" s="20">
        <v>144.1</v>
      </c>
      <c r="D75">
        <f t="shared" si="1"/>
        <v>2.5987896048415848E-2</v>
      </c>
    </row>
    <row r="76" spans="1:4">
      <c r="A76" s="21">
        <v>44761</v>
      </c>
      <c r="B76" s="20">
        <v>144.1</v>
      </c>
      <c r="C76" s="20">
        <v>140.25</v>
      </c>
      <c r="D76">
        <f t="shared" si="1"/>
        <v>-2.6717557251908358E-2</v>
      </c>
    </row>
    <row r="77" spans="1:4">
      <c r="A77" s="21">
        <v>44762</v>
      </c>
      <c r="B77" s="20">
        <v>140.25</v>
      </c>
      <c r="C77" s="20">
        <v>141.55000000000001</v>
      </c>
      <c r="D77">
        <f t="shared" si="1"/>
        <v>9.2691622103387612E-3</v>
      </c>
    </row>
    <row r="78" spans="1:4">
      <c r="A78" s="21">
        <v>44763</v>
      </c>
      <c r="B78" s="20">
        <v>141.55000000000001</v>
      </c>
      <c r="C78" s="20">
        <v>143.9</v>
      </c>
      <c r="D78">
        <f t="shared" si="1"/>
        <v>1.6601907453196708E-2</v>
      </c>
    </row>
    <row r="79" spans="1:4">
      <c r="A79" s="21">
        <v>44764</v>
      </c>
      <c r="B79" s="20">
        <v>143.9</v>
      </c>
      <c r="C79" s="20">
        <v>141.6</v>
      </c>
      <c r="D79">
        <f t="shared" si="1"/>
        <v>-1.5983321751216202E-2</v>
      </c>
    </row>
    <row r="80" spans="1:4">
      <c r="A80" s="21">
        <v>44767</v>
      </c>
      <c r="B80" s="20">
        <v>141.6</v>
      </c>
      <c r="C80" s="20">
        <v>147</v>
      </c>
      <c r="D80">
        <f t="shared" si="1"/>
        <v>3.8135593220339027E-2</v>
      </c>
    </row>
    <row r="81" spans="1:4">
      <c r="A81" s="21">
        <v>44768</v>
      </c>
      <c r="B81" s="20">
        <v>147</v>
      </c>
      <c r="C81" s="20">
        <v>143.94999999999999</v>
      </c>
      <c r="D81">
        <f t="shared" si="1"/>
        <v>-2.0748299319727968E-2</v>
      </c>
    </row>
    <row r="82" spans="1:4">
      <c r="A82" s="21">
        <v>44769</v>
      </c>
      <c r="B82" s="20">
        <v>143.94999999999999</v>
      </c>
      <c r="C82" s="20">
        <v>146.75</v>
      </c>
      <c r="D82">
        <f t="shared" si="1"/>
        <v>1.9451198332754511E-2</v>
      </c>
    </row>
    <row r="83" spans="1:4">
      <c r="A83" s="21">
        <v>44770</v>
      </c>
      <c r="B83" s="20">
        <v>146.75</v>
      </c>
      <c r="C83" s="20">
        <v>145.94999999999999</v>
      </c>
      <c r="D83">
        <f t="shared" si="1"/>
        <v>-5.4514480408859381E-3</v>
      </c>
    </row>
    <row r="84" spans="1:4">
      <c r="A84" s="21">
        <v>44771</v>
      </c>
      <c r="B84" s="20">
        <v>145.94999999999999</v>
      </c>
      <c r="C84" s="20">
        <v>146.6</v>
      </c>
      <c r="D84">
        <f t="shared" si="1"/>
        <v>4.4535799931483778E-3</v>
      </c>
    </row>
    <row r="85" spans="1:4">
      <c r="A85" s="21">
        <v>44774</v>
      </c>
      <c r="B85" s="20">
        <v>146.6</v>
      </c>
      <c r="C85" s="20">
        <v>147.30000000000001</v>
      </c>
      <c r="D85">
        <f t="shared" si="1"/>
        <v>4.7748976807640998E-3</v>
      </c>
    </row>
    <row r="86" spans="1:4">
      <c r="A86" s="21">
        <v>44775</v>
      </c>
      <c r="B86" s="20">
        <v>147.30000000000001</v>
      </c>
      <c r="C86" s="20">
        <v>141.5</v>
      </c>
      <c r="D86">
        <f t="shared" si="1"/>
        <v>-3.9375424304141281E-2</v>
      </c>
    </row>
    <row r="87" spans="1:4">
      <c r="A87" s="21">
        <v>44776</v>
      </c>
      <c r="B87" s="20">
        <v>141.5</v>
      </c>
      <c r="C87" s="20">
        <v>140.80000000000001</v>
      </c>
      <c r="D87">
        <f t="shared" si="1"/>
        <v>-4.9469964664310149E-3</v>
      </c>
    </row>
    <row r="88" spans="1:4">
      <c r="A88" s="21">
        <v>44777</v>
      </c>
      <c r="B88" s="20">
        <v>140.80000000000001</v>
      </c>
      <c r="C88" s="20">
        <v>140.1</v>
      </c>
      <c r="D88">
        <f t="shared" si="1"/>
        <v>-4.9715909090910296E-3</v>
      </c>
    </row>
    <row r="89" spans="1:4">
      <c r="A89" s="21">
        <v>44778</v>
      </c>
      <c r="B89" s="20">
        <v>140.1</v>
      </c>
      <c r="C89" s="20">
        <v>132.9</v>
      </c>
      <c r="D89">
        <f t="shared" si="1"/>
        <v>-5.1391862955032043E-2</v>
      </c>
    </row>
    <row r="90" spans="1:4">
      <c r="A90" s="21">
        <v>44781</v>
      </c>
      <c r="B90" s="20">
        <v>132.9</v>
      </c>
      <c r="C90" s="20">
        <v>133.35</v>
      </c>
      <c r="D90">
        <f t="shared" si="1"/>
        <v>3.3860045146726007E-3</v>
      </c>
    </row>
    <row r="91" spans="1:4">
      <c r="A91" s="21">
        <v>44783</v>
      </c>
      <c r="B91" s="20">
        <v>133.35</v>
      </c>
      <c r="C91" s="20">
        <v>130.80000000000001</v>
      </c>
      <c r="D91">
        <f t="shared" si="1"/>
        <v>-1.912260967379065E-2</v>
      </c>
    </row>
    <row r="92" spans="1:4">
      <c r="A92" s="21">
        <v>44784</v>
      </c>
      <c r="B92" s="20">
        <v>130.80000000000001</v>
      </c>
      <c r="C92" s="20">
        <v>128.65</v>
      </c>
      <c r="D92">
        <f t="shared" si="1"/>
        <v>-1.643730886850157E-2</v>
      </c>
    </row>
    <row r="93" spans="1:4">
      <c r="A93" s="21">
        <v>44785</v>
      </c>
      <c r="B93" s="20">
        <v>128.65</v>
      </c>
      <c r="C93" s="20">
        <v>131.5</v>
      </c>
      <c r="D93">
        <f t="shared" si="1"/>
        <v>2.2153128643606641E-2</v>
      </c>
    </row>
    <row r="94" spans="1:4">
      <c r="A94" s="21">
        <v>44789</v>
      </c>
      <c r="B94" s="20">
        <v>131.5</v>
      </c>
      <c r="C94" s="20">
        <v>135.1</v>
      </c>
      <c r="D94">
        <f t="shared" si="1"/>
        <v>2.7376425855513264E-2</v>
      </c>
    </row>
    <row r="95" spans="1:4">
      <c r="A95" s="21">
        <v>44790</v>
      </c>
      <c r="B95" s="20">
        <v>135.1</v>
      </c>
      <c r="C95" s="20">
        <v>134.94999999999999</v>
      </c>
      <c r="D95">
        <f t="shared" si="1"/>
        <v>-1.1102886750555564E-3</v>
      </c>
    </row>
    <row r="96" spans="1:4">
      <c r="A96" s="21">
        <v>44791</v>
      </c>
      <c r="B96" s="20">
        <v>134.94999999999999</v>
      </c>
      <c r="C96" s="20">
        <v>135.6</v>
      </c>
      <c r="D96">
        <f t="shared" si="1"/>
        <v>4.8165987402742179E-3</v>
      </c>
    </row>
    <row r="97" spans="1:4">
      <c r="A97" s="21">
        <v>44792</v>
      </c>
      <c r="B97" s="20">
        <v>135.6</v>
      </c>
      <c r="C97" s="20">
        <v>133.15</v>
      </c>
      <c r="D97">
        <f t="shared" si="1"/>
        <v>-1.8067846607669535E-2</v>
      </c>
    </row>
    <row r="98" spans="1:4">
      <c r="A98" s="21">
        <v>44795</v>
      </c>
      <c r="B98" s="20">
        <v>133.15</v>
      </c>
      <c r="C98" s="20">
        <v>129.35</v>
      </c>
      <c r="D98">
        <f t="shared" si="1"/>
        <v>-2.8539241457003463E-2</v>
      </c>
    </row>
    <row r="99" spans="1:4">
      <c r="A99" s="21">
        <v>44796</v>
      </c>
      <c r="B99" s="20">
        <v>129.35</v>
      </c>
      <c r="C99" s="20">
        <v>132.30000000000001</v>
      </c>
      <c r="D99">
        <f t="shared" si="1"/>
        <v>2.2806339389254096E-2</v>
      </c>
    </row>
    <row r="100" spans="1:4">
      <c r="A100" s="21">
        <v>44797</v>
      </c>
      <c r="B100" s="20">
        <v>132.30000000000001</v>
      </c>
      <c r="C100" s="20">
        <v>132.1</v>
      </c>
      <c r="D100">
        <f t="shared" si="1"/>
        <v>-1.511715797430212E-3</v>
      </c>
    </row>
    <row r="101" spans="1:4">
      <c r="A101" s="21">
        <v>44798</v>
      </c>
      <c r="B101" s="20">
        <v>132.1</v>
      </c>
      <c r="C101" s="20">
        <v>132.65</v>
      </c>
      <c r="D101">
        <f t="shared" si="1"/>
        <v>4.1635124905375579E-3</v>
      </c>
    </row>
    <row r="102" spans="1:4">
      <c r="A102" s="21">
        <v>44799</v>
      </c>
      <c r="B102" s="20">
        <v>132.65</v>
      </c>
      <c r="C102" s="20">
        <v>134.55000000000001</v>
      </c>
      <c r="D102">
        <f t="shared" si="1"/>
        <v>1.4323407463249194E-2</v>
      </c>
    </row>
    <row r="103" spans="1:4">
      <c r="A103" s="21">
        <v>44802</v>
      </c>
      <c r="B103" s="20">
        <v>134.55000000000001</v>
      </c>
      <c r="C103" s="20">
        <v>133.94999999999999</v>
      </c>
      <c r="D103">
        <f t="shared" si="1"/>
        <v>-4.4593088071350623E-3</v>
      </c>
    </row>
    <row r="104" spans="1:4">
      <c r="A104" s="21">
        <v>44803</v>
      </c>
      <c r="B104" s="20">
        <v>133.94999999999999</v>
      </c>
      <c r="C104" s="20">
        <v>136.1</v>
      </c>
      <c r="D104">
        <f t="shared" si="1"/>
        <v>1.6050765210899633E-2</v>
      </c>
    </row>
    <row r="105" spans="1:4">
      <c r="A105" s="21">
        <v>44805</v>
      </c>
      <c r="B105" s="20">
        <v>136.1</v>
      </c>
      <c r="C105" s="20">
        <v>136.35</v>
      </c>
      <c r="D105">
        <f t="shared" si="1"/>
        <v>1.8368846436443791E-3</v>
      </c>
    </row>
    <row r="106" spans="1:4">
      <c r="A106" s="21">
        <v>44806</v>
      </c>
      <c r="B106" s="20">
        <v>136.35</v>
      </c>
      <c r="C106" s="20">
        <v>135.30000000000001</v>
      </c>
      <c r="D106">
        <f t="shared" si="1"/>
        <v>-7.7007700770075757E-3</v>
      </c>
    </row>
    <row r="107" spans="1:4">
      <c r="A107" s="21">
        <v>44809</v>
      </c>
      <c r="B107" s="20">
        <v>135.30000000000001</v>
      </c>
      <c r="C107" s="20">
        <v>136.75</v>
      </c>
      <c r="D107">
        <f t="shared" si="1"/>
        <v>1.0716925351071608E-2</v>
      </c>
    </row>
    <row r="108" spans="1:4">
      <c r="A108" s="21">
        <v>44810</v>
      </c>
      <c r="B108" s="20">
        <v>136.75</v>
      </c>
      <c r="C108" s="20">
        <v>93.05</v>
      </c>
      <c r="D108">
        <f t="shared" si="1"/>
        <v>-0.31956124314442413</v>
      </c>
    </row>
    <row r="109" spans="1:4">
      <c r="A109" s="21">
        <v>44811</v>
      </c>
      <c r="B109" s="20">
        <v>93.05</v>
      </c>
      <c r="C109" s="20">
        <v>92.8</v>
      </c>
      <c r="D109">
        <f t="shared" si="1"/>
        <v>-2.6867275658248257E-3</v>
      </c>
    </row>
    <row r="110" spans="1:4">
      <c r="A110" s="21">
        <v>44812</v>
      </c>
      <c r="B110" s="20">
        <v>92.8</v>
      </c>
      <c r="C110" s="20">
        <v>92.55</v>
      </c>
      <c r="D110">
        <f t="shared" si="1"/>
        <v>-2.6939655172413795E-3</v>
      </c>
    </row>
    <row r="111" spans="1:4">
      <c r="A111" s="21">
        <v>44813</v>
      </c>
      <c r="B111" s="20">
        <v>92.55</v>
      </c>
      <c r="C111" s="20">
        <v>92.4</v>
      </c>
      <c r="D111">
        <f t="shared" si="1"/>
        <v>-1.6207455429496649E-3</v>
      </c>
    </row>
    <row r="112" spans="1:4">
      <c r="A112" s="21">
        <v>44816</v>
      </c>
      <c r="B112" s="20">
        <v>92.4</v>
      </c>
      <c r="C112" s="20">
        <v>92.75</v>
      </c>
      <c r="D112">
        <f t="shared" si="1"/>
        <v>3.787878787878726E-3</v>
      </c>
    </row>
    <row r="113" spans="1:4">
      <c r="A113" s="21">
        <v>44817</v>
      </c>
      <c r="B113" s="20">
        <v>92.75</v>
      </c>
      <c r="C113" s="20">
        <v>92.3</v>
      </c>
      <c r="D113">
        <f t="shared" si="1"/>
        <v>-4.8517520215633726E-3</v>
      </c>
    </row>
    <row r="114" spans="1:4">
      <c r="A114" s="21">
        <v>44818</v>
      </c>
      <c r="B114" s="20">
        <v>92.3</v>
      </c>
      <c r="C114" s="20">
        <v>91.7</v>
      </c>
      <c r="D114">
        <f t="shared" si="1"/>
        <v>-6.5005417118092559E-3</v>
      </c>
    </row>
    <row r="115" spans="1:4">
      <c r="A115" s="21">
        <v>44819</v>
      </c>
      <c r="B115" s="20">
        <v>91.7</v>
      </c>
      <c r="C115" s="20">
        <v>91.2</v>
      </c>
      <c r="D115">
        <f t="shared" si="1"/>
        <v>-5.4525627044711015E-3</v>
      </c>
    </row>
    <row r="116" spans="1:4">
      <c r="A116" s="21">
        <v>44820</v>
      </c>
      <c r="B116" s="20">
        <v>91.2</v>
      </c>
      <c r="C116" s="20">
        <v>91.9</v>
      </c>
      <c r="D116">
        <f t="shared" si="1"/>
        <v>7.6754385964912589E-3</v>
      </c>
    </row>
    <row r="117" spans="1:4">
      <c r="A117" s="21">
        <v>44823</v>
      </c>
      <c r="B117" s="20">
        <v>91.9</v>
      </c>
      <c r="C117" s="20">
        <v>90</v>
      </c>
      <c r="D117">
        <f t="shared" si="1"/>
        <v>-2.0674646354733466E-2</v>
      </c>
    </row>
    <row r="118" spans="1:4">
      <c r="A118" s="21">
        <v>44824</v>
      </c>
      <c r="B118" s="20">
        <v>90</v>
      </c>
      <c r="C118" s="20">
        <v>90.9</v>
      </c>
      <c r="D118">
        <f t="shared" si="1"/>
        <v>1.0000000000000063E-2</v>
      </c>
    </row>
    <row r="119" spans="1:4">
      <c r="A119" s="21">
        <v>44825</v>
      </c>
      <c r="B119" s="20">
        <v>90.9</v>
      </c>
      <c r="C119" s="20">
        <v>89</v>
      </c>
      <c r="D119">
        <f t="shared" si="1"/>
        <v>-2.0902090209020962E-2</v>
      </c>
    </row>
    <row r="120" spans="1:4">
      <c r="A120" s="21">
        <v>44826</v>
      </c>
      <c r="B120" s="20">
        <v>89</v>
      </c>
      <c r="C120" s="20">
        <v>88.25</v>
      </c>
      <c r="D120">
        <f t="shared" si="1"/>
        <v>-8.4269662921348312E-3</v>
      </c>
    </row>
    <row r="121" spans="1:4">
      <c r="A121" s="21">
        <v>44827</v>
      </c>
      <c r="B121" s="20">
        <v>88.25</v>
      </c>
      <c r="C121" s="20">
        <v>86</v>
      </c>
      <c r="D121">
        <f t="shared" si="1"/>
        <v>-2.5495750708215296E-2</v>
      </c>
    </row>
    <row r="122" spans="1:4">
      <c r="A122" s="21">
        <v>44830</v>
      </c>
      <c r="B122" s="20">
        <v>86</v>
      </c>
      <c r="C122" s="20">
        <v>84.85</v>
      </c>
      <c r="D122">
        <f t="shared" si="1"/>
        <v>-1.337209302325588E-2</v>
      </c>
    </row>
    <row r="123" spans="1:4">
      <c r="A123" s="21">
        <v>44831</v>
      </c>
      <c r="B123" s="20">
        <v>84.85</v>
      </c>
      <c r="C123" s="20">
        <v>86.25</v>
      </c>
      <c r="D123">
        <f t="shared" si="1"/>
        <v>1.6499705362404311E-2</v>
      </c>
    </row>
    <row r="124" spans="1:4">
      <c r="A124" s="21">
        <v>44832</v>
      </c>
      <c r="B124" s="20">
        <v>86.25</v>
      </c>
      <c r="C124" s="20">
        <v>85.7</v>
      </c>
      <c r="D124">
        <f t="shared" si="1"/>
        <v>-6.3768115942028653E-3</v>
      </c>
    </row>
    <row r="125" spans="1:4">
      <c r="A125" s="21">
        <v>44833</v>
      </c>
      <c r="B125" s="20">
        <v>85.7</v>
      </c>
      <c r="C125" s="20">
        <v>85.9</v>
      </c>
      <c r="D125">
        <f t="shared" si="1"/>
        <v>2.3337222870478745E-3</v>
      </c>
    </row>
    <row r="126" spans="1:4">
      <c r="A126" s="21">
        <v>44834</v>
      </c>
      <c r="B126" s="20">
        <v>85.9</v>
      </c>
      <c r="C126" s="20">
        <v>87.05</v>
      </c>
      <c r="D126">
        <f t="shared" si="1"/>
        <v>1.3387660069848562E-2</v>
      </c>
    </row>
    <row r="127" spans="1:4">
      <c r="A127" s="21">
        <v>44837</v>
      </c>
      <c r="B127" s="20">
        <v>87.05</v>
      </c>
      <c r="C127" s="20">
        <v>85.15</v>
      </c>
      <c r="D127">
        <f t="shared" si="1"/>
        <v>-2.1826536473291115E-2</v>
      </c>
    </row>
    <row r="128" spans="1:4">
      <c r="A128" s="21">
        <v>44838</v>
      </c>
      <c r="B128" s="20">
        <v>85.15</v>
      </c>
      <c r="C128" s="20">
        <v>87.25</v>
      </c>
      <c r="D128">
        <f t="shared" si="1"/>
        <v>2.4662360540223069E-2</v>
      </c>
    </row>
    <row r="129" spans="1:4">
      <c r="A129" s="21">
        <v>44840</v>
      </c>
      <c r="B129" s="20">
        <v>87.25</v>
      </c>
      <c r="C129" s="20">
        <v>87.55</v>
      </c>
      <c r="D129">
        <f t="shared" si="1"/>
        <v>3.4383954154727468E-3</v>
      </c>
    </row>
    <row r="130" spans="1:4">
      <c r="A130" s="21">
        <v>44841</v>
      </c>
      <c r="B130" s="20">
        <v>87.55</v>
      </c>
      <c r="C130" s="20">
        <v>86.85</v>
      </c>
      <c r="D130">
        <f t="shared" ref="D130:D193" si="2">(C130-B130)/B130</f>
        <v>-7.9954311821816438E-3</v>
      </c>
    </row>
    <row r="131" spans="1:4">
      <c r="A131" s="21">
        <v>44844</v>
      </c>
      <c r="B131" s="20">
        <v>86.85</v>
      </c>
      <c r="C131" s="20">
        <v>89.2</v>
      </c>
      <c r="D131">
        <f t="shared" si="2"/>
        <v>2.7058146229130785E-2</v>
      </c>
    </row>
    <row r="132" spans="1:4">
      <c r="A132" s="21">
        <v>44845</v>
      </c>
      <c r="B132" s="20">
        <v>89.2</v>
      </c>
      <c r="C132" s="20">
        <v>86.2</v>
      </c>
      <c r="D132">
        <f t="shared" si="2"/>
        <v>-3.3632286995515695E-2</v>
      </c>
    </row>
    <row r="133" spans="1:4">
      <c r="A133" s="21">
        <v>44846</v>
      </c>
      <c r="B133" s="20">
        <v>86.2</v>
      </c>
      <c r="C133" s="20">
        <v>86.35</v>
      </c>
      <c r="D133">
        <f t="shared" si="2"/>
        <v>1.740139211136792E-3</v>
      </c>
    </row>
    <row r="134" spans="1:4">
      <c r="A134" s="21">
        <v>44847</v>
      </c>
      <c r="B134" s="20">
        <v>86.35</v>
      </c>
      <c r="C134" s="20">
        <v>85.45</v>
      </c>
      <c r="D134">
        <f t="shared" si="2"/>
        <v>-1.0422698320787394E-2</v>
      </c>
    </row>
    <row r="135" spans="1:4">
      <c r="A135" s="21">
        <v>44848</v>
      </c>
      <c r="B135" s="20">
        <v>85.45</v>
      </c>
      <c r="C135" s="20">
        <v>85.1</v>
      </c>
      <c r="D135">
        <f t="shared" si="2"/>
        <v>-4.0959625511996318E-3</v>
      </c>
    </row>
    <row r="136" spans="1:4">
      <c r="A136" s="21">
        <v>44851</v>
      </c>
      <c r="B136" s="20">
        <v>85.1</v>
      </c>
      <c r="C136" s="20">
        <v>85.05</v>
      </c>
      <c r="D136">
        <f t="shared" si="2"/>
        <v>-5.8754406580490196E-4</v>
      </c>
    </row>
    <row r="137" spans="1:4">
      <c r="A137" s="21">
        <v>44852</v>
      </c>
      <c r="B137" s="20">
        <v>85.05</v>
      </c>
      <c r="C137" s="20">
        <v>85</v>
      </c>
      <c r="D137">
        <f t="shared" si="2"/>
        <v>-5.8788947677833228E-4</v>
      </c>
    </row>
    <row r="138" spans="1:4">
      <c r="A138" s="21">
        <v>44853</v>
      </c>
      <c r="B138" s="20">
        <v>85</v>
      </c>
      <c r="C138" s="20">
        <v>84.8</v>
      </c>
      <c r="D138">
        <f t="shared" si="2"/>
        <v>-2.3529411764706219E-3</v>
      </c>
    </row>
    <row r="139" spans="1:4">
      <c r="A139" s="21">
        <v>44854</v>
      </c>
      <c r="B139" s="20">
        <v>84.8</v>
      </c>
      <c r="C139" s="20">
        <v>87.45</v>
      </c>
      <c r="D139">
        <f t="shared" si="2"/>
        <v>3.1250000000000069E-2</v>
      </c>
    </row>
    <row r="140" spans="1:4">
      <c r="A140" s="21">
        <v>44855</v>
      </c>
      <c r="B140" s="20">
        <v>87.45</v>
      </c>
      <c r="C140" s="20">
        <v>86.45</v>
      </c>
      <c r="D140">
        <f t="shared" si="2"/>
        <v>-1.1435105774728416E-2</v>
      </c>
    </row>
    <row r="141" spans="1:4">
      <c r="A141" s="21">
        <v>44858</v>
      </c>
      <c r="B141" s="20">
        <v>86.45</v>
      </c>
      <c r="C141" s="20">
        <v>86.8</v>
      </c>
      <c r="D141">
        <f t="shared" si="2"/>
        <v>4.0485829959513511E-3</v>
      </c>
    </row>
    <row r="142" spans="1:4">
      <c r="A142" s="21">
        <v>44859</v>
      </c>
      <c r="B142" s="20">
        <v>86.8</v>
      </c>
      <c r="C142" s="20">
        <v>86.55</v>
      </c>
      <c r="D142">
        <f t="shared" si="2"/>
        <v>-2.8801843317972351E-3</v>
      </c>
    </row>
    <row r="143" spans="1:4">
      <c r="A143" s="21">
        <v>44861</v>
      </c>
      <c r="B143" s="20">
        <v>86.55</v>
      </c>
      <c r="C143" s="20">
        <v>88.05</v>
      </c>
      <c r="D143">
        <f t="shared" si="2"/>
        <v>1.7331022530329289E-2</v>
      </c>
    </row>
    <row r="144" spans="1:4">
      <c r="A144" s="21">
        <v>44862</v>
      </c>
      <c r="B144" s="20">
        <v>88.05</v>
      </c>
      <c r="C144" s="20">
        <v>90.05</v>
      </c>
      <c r="D144">
        <f t="shared" si="2"/>
        <v>2.2714366837024418E-2</v>
      </c>
    </row>
    <row r="145" spans="1:4">
      <c r="A145" s="21">
        <v>44865</v>
      </c>
      <c r="B145" s="20">
        <v>90.05</v>
      </c>
      <c r="C145" s="20">
        <v>91.3</v>
      </c>
      <c r="D145">
        <f t="shared" si="2"/>
        <v>1.38811771238201E-2</v>
      </c>
    </row>
    <row r="146" spans="1:4">
      <c r="A146" s="21">
        <v>44866</v>
      </c>
      <c r="B146" s="20">
        <v>91.3</v>
      </c>
      <c r="C146" s="20">
        <v>91.4</v>
      </c>
      <c r="D146">
        <f t="shared" si="2"/>
        <v>1.0952902519168514E-3</v>
      </c>
    </row>
    <row r="147" spans="1:4">
      <c r="A147" s="21">
        <v>44867</v>
      </c>
      <c r="B147" s="20">
        <v>91.4</v>
      </c>
      <c r="C147" s="20">
        <v>91.3</v>
      </c>
      <c r="D147">
        <f t="shared" si="2"/>
        <v>-1.0940919037200057E-3</v>
      </c>
    </row>
    <row r="148" spans="1:4">
      <c r="A148" s="21">
        <v>44868</v>
      </c>
      <c r="B148" s="20">
        <v>91.3</v>
      </c>
      <c r="C148" s="20">
        <v>90.55</v>
      </c>
      <c r="D148">
        <f t="shared" si="2"/>
        <v>-8.2146768893756848E-3</v>
      </c>
    </row>
    <row r="149" spans="1:4">
      <c r="A149" s="21">
        <v>44869</v>
      </c>
      <c r="B149" s="20">
        <v>90.55</v>
      </c>
      <c r="C149" s="20">
        <v>88.55</v>
      </c>
      <c r="D149">
        <f t="shared" si="2"/>
        <v>-2.2087244616234125E-2</v>
      </c>
    </row>
    <row r="150" spans="1:4">
      <c r="A150" s="21">
        <v>44872</v>
      </c>
      <c r="B150" s="20">
        <v>88.55</v>
      </c>
      <c r="C150" s="20">
        <v>90.55</v>
      </c>
      <c r="D150">
        <f t="shared" si="2"/>
        <v>2.2586109542631284E-2</v>
      </c>
    </row>
    <row r="151" spans="1:4">
      <c r="A151" s="21">
        <v>44874</v>
      </c>
      <c r="B151" s="20">
        <v>90.55</v>
      </c>
      <c r="C151" s="20">
        <v>88.6</v>
      </c>
      <c r="D151">
        <f t="shared" si="2"/>
        <v>-2.1535063500828303E-2</v>
      </c>
    </row>
    <row r="152" spans="1:4">
      <c r="A152" s="21">
        <v>44875</v>
      </c>
      <c r="B152" s="20">
        <v>88.6</v>
      </c>
      <c r="C152" s="20">
        <v>88.2</v>
      </c>
      <c r="D152">
        <f t="shared" si="2"/>
        <v>-4.5146726862301525E-3</v>
      </c>
    </row>
    <row r="153" spans="1:4">
      <c r="A153" s="21">
        <v>44876</v>
      </c>
      <c r="B153" s="20">
        <v>88.2</v>
      </c>
      <c r="C153" s="20">
        <v>88.85</v>
      </c>
      <c r="D153">
        <f t="shared" si="2"/>
        <v>7.3696145124715583E-3</v>
      </c>
    </row>
    <row r="154" spans="1:4">
      <c r="A154" s="21">
        <v>44879</v>
      </c>
      <c r="B154" s="20">
        <v>88.85</v>
      </c>
      <c r="C154" s="20">
        <v>88.1</v>
      </c>
      <c r="D154">
        <f t="shared" si="2"/>
        <v>-8.4411930219471017E-3</v>
      </c>
    </row>
    <row r="155" spans="1:4">
      <c r="A155" s="21">
        <v>44880</v>
      </c>
      <c r="B155" s="20">
        <v>88.1</v>
      </c>
      <c r="C155" s="20">
        <v>89.9</v>
      </c>
      <c r="D155">
        <f t="shared" si="2"/>
        <v>2.0431328036322492E-2</v>
      </c>
    </row>
    <row r="156" spans="1:4">
      <c r="A156" s="21">
        <v>44881</v>
      </c>
      <c r="B156" s="20">
        <v>89.9</v>
      </c>
      <c r="C156" s="20">
        <v>90.5</v>
      </c>
      <c r="D156">
        <f t="shared" si="2"/>
        <v>6.6740823136818049E-3</v>
      </c>
    </row>
    <row r="157" spans="1:4">
      <c r="A157" s="21">
        <v>44882</v>
      </c>
      <c r="B157" s="20">
        <v>90.5</v>
      </c>
      <c r="C157" s="20">
        <v>90.15</v>
      </c>
      <c r="D157">
        <f t="shared" si="2"/>
        <v>-3.8674033149170644E-3</v>
      </c>
    </row>
    <row r="158" spans="1:4">
      <c r="A158" s="21">
        <v>44883</v>
      </c>
      <c r="B158" s="20">
        <v>90.15</v>
      </c>
      <c r="C158" s="20">
        <v>90.3</v>
      </c>
      <c r="D158">
        <f t="shared" si="2"/>
        <v>1.6638935108152131E-3</v>
      </c>
    </row>
    <row r="159" spans="1:4">
      <c r="A159" s="21">
        <v>44886</v>
      </c>
      <c r="B159" s="20">
        <v>90.3</v>
      </c>
      <c r="C159" s="20">
        <v>89.65</v>
      </c>
      <c r="D159">
        <f t="shared" si="2"/>
        <v>-7.1982281284605921E-3</v>
      </c>
    </row>
    <row r="160" spans="1:4">
      <c r="A160" s="21">
        <v>44887</v>
      </c>
      <c r="B160" s="20">
        <v>89.65</v>
      </c>
      <c r="C160" s="20">
        <v>91.1</v>
      </c>
      <c r="D160">
        <f t="shared" si="2"/>
        <v>1.6174010039040586E-2</v>
      </c>
    </row>
    <row r="161" spans="1:4">
      <c r="A161" s="21">
        <v>44888</v>
      </c>
      <c r="B161" s="20">
        <v>91.1</v>
      </c>
      <c r="C161" s="20">
        <v>90.8</v>
      </c>
      <c r="D161">
        <f t="shared" si="2"/>
        <v>-3.2930845225027133E-3</v>
      </c>
    </row>
    <row r="162" spans="1:4">
      <c r="A162" s="21">
        <v>44889</v>
      </c>
      <c r="B162" s="20">
        <v>90.8</v>
      </c>
      <c r="C162" s="20">
        <v>92.1</v>
      </c>
      <c r="D162">
        <f t="shared" si="2"/>
        <v>1.4317180616740057E-2</v>
      </c>
    </row>
    <row r="163" spans="1:4">
      <c r="A163" s="21">
        <v>44890</v>
      </c>
      <c r="B163" s="20">
        <v>92.1</v>
      </c>
      <c r="C163" s="20">
        <v>93.25</v>
      </c>
      <c r="D163">
        <f t="shared" si="2"/>
        <v>1.2486427795874113E-2</v>
      </c>
    </row>
    <row r="164" spans="1:4">
      <c r="A164" s="21">
        <v>44893</v>
      </c>
      <c r="B164" s="20">
        <v>93.25</v>
      </c>
      <c r="C164" s="20">
        <v>92.75</v>
      </c>
      <c r="D164">
        <f t="shared" si="2"/>
        <v>-5.3619302949061663E-3</v>
      </c>
    </row>
    <row r="165" spans="1:4">
      <c r="A165" s="21">
        <v>44894</v>
      </c>
      <c r="B165" s="20">
        <v>92.75</v>
      </c>
      <c r="C165" s="20">
        <v>94.15</v>
      </c>
      <c r="D165">
        <f t="shared" si="2"/>
        <v>1.509433962264157E-2</v>
      </c>
    </row>
    <row r="166" spans="1:4">
      <c r="A166" s="21">
        <v>44895</v>
      </c>
      <c r="B166" s="20">
        <v>94.15</v>
      </c>
      <c r="C166" s="20">
        <v>94.75</v>
      </c>
      <c r="D166">
        <f t="shared" si="2"/>
        <v>6.3728093467869812E-3</v>
      </c>
    </row>
    <row r="167" spans="1:4">
      <c r="A167" s="21">
        <v>44896</v>
      </c>
      <c r="B167" s="20">
        <v>94.75</v>
      </c>
      <c r="C167" s="20">
        <v>93.65</v>
      </c>
      <c r="D167">
        <f t="shared" si="2"/>
        <v>-1.1609498680738727E-2</v>
      </c>
    </row>
    <row r="168" spans="1:4">
      <c r="A168" s="21">
        <v>44897</v>
      </c>
      <c r="B168" s="20">
        <v>93.65</v>
      </c>
      <c r="C168" s="20">
        <v>93.2</v>
      </c>
      <c r="D168">
        <f t="shared" si="2"/>
        <v>-4.8051254671650058E-3</v>
      </c>
    </row>
    <row r="169" spans="1:4">
      <c r="A169" s="21">
        <v>44900</v>
      </c>
      <c r="B169" s="20">
        <v>93.2</v>
      </c>
      <c r="C169" s="20">
        <v>93.15</v>
      </c>
      <c r="D169">
        <f t="shared" si="2"/>
        <v>-5.364806866952485E-4</v>
      </c>
    </row>
    <row r="170" spans="1:4">
      <c r="A170" s="21">
        <v>44901</v>
      </c>
      <c r="B170" s="20">
        <v>93.15</v>
      </c>
      <c r="C170" s="20">
        <v>93</v>
      </c>
      <c r="D170">
        <f t="shared" si="2"/>
        <v>-1.610305958132106E-3</v>
      </c>
    </row>
    <row r="171" spans="1:4">
      <c r="A171" s="21">
        <v>44902</v>
      </c>
      <c r="B171" s="20">
        <v>93</v>
      </c>
      <c r="C171" s="20">
        <v>93.25</v>
      </c>
      <c r="D171">
        <f t="shared" si="2"/>
        <v>2.6881720430107529E-3</v>
      </c>
    </row>
    <row r="172" spans="1:4">
      <c r="A172" s="21">
        <v>44903</v>
      </c>
      <c r="B172" s="20">
        <v>93.25</v>
      </c>
      <c r="C172" s="20">
        <v>92.55</v>
      </c>
      <c r="D172">
        <f t="shared" si="2"/>
        <v>-7.5067024128686634E-3</v>
      </c>
    </row>
    <row r="173" spans="1:4">
      <c r="A173" s="21">
        <v>44904</v>
      </c>
      <c r="B173" s="20">
        <v>92.55</v>
      </c>
      <c r="C173" s="20">
        <v>90.85</v>
      </c>
      <c r="D173">
        <f t="shared" si="2"/>
        <v>-1.8368449486763944E-2</v>
      </c>
    </row>
    <row r="174" spans="1:4">
      <c r="A174" s="21">
        <v>44907</v>
      </c>
      <c r="B174" s="20">
        <v>90.85</v>
      </c>
      <c r="C174" s="20">
        <v>92.8</v>
      </c>
      <c r="D174">
        <f t="shared" si="2"/>
        <v>2.146395156851957E-2</v>
      </c>
    </row>
    <row r="175" spans="1:4">
      <c r="A175" s="21">
        <v>44908</v>
      </c>
      <c r="B175" s="20">
        <v>92.8</v>
      </c>
      <c r="C175" s="20">
        <v>93.25</v>
      </c>
      <c r="D175">
        <f t="shared" si="2"/>
        <v>4.8491379310345133E-3</v>
      </c>
    </row>
    <row r="176" spans="1:4">
      <c r="A176" s="21">
        <v>44909</v>
      </c>
      <c r="B176" s="20">
        <v>93.25</v>
      </c>
      <c r="C176" s="20">
        <v>96</v>
      </c>
      <c r="D176">
        <f t="shared" si="2"/>
        <v>2.9490616621983913E-2</v>
      </c>
    </row>
    <row r="177" spans="1:4">
      <c r="A177" s="21">
        <v>44910</v>
      </c>
      <c r="B177" s="20">
        <v>96</v>
      </c>
      <c r="C177" s="20">
        <v>97.35</v>
      </c>
      <c r="D177">
        <f t="shared" si="2"/>
        <v>1.4062499999999941E-2</v>
      </c>
    </row>
    <row r="178" spans="1:4">
      <c r="A178" s="21">
        <v>44911</v>
      </c>
      <c r="B178" s="20">
        <v>97.35</v>
      </c>
      <c r="C178" s="20">
        <v>96.75</v>
      </c>
      <c r="D178">
        <f t="shared" si="2"/>
        <v>-6.1633281972264444E-3</v>
      </c>
    </row>
    <row r="179" spans="1:4">
      <c r="A179" s="21">
        <v>44914</v>
      </c>
      <c r="B179" s="20">
        <v>96.75</v>
      </c>
      <c r="C179" s="20">
        <v>97.4</v>
      </c>
      <c r="D179">
        <f t="shared" si="2"/>
        <v>6.7183462532300333E-3</v>
      </c>
    </row>
    <row r="180" spans="1:4">
      <c r="A180" s="21">
        <v>44915</v>
      </c>
      <c r="B180" s="20">
        <v>97.4</v>
      </c>
      <c r="C180" s="20">
        <v>97.9</v>
      </c>
      <c r="D180">
        <f t="shared" si="2"/>
        <v>5.1334702258726897E-3</v>
      </c>
    </row>
    <row r="181" spans="1:4">
      <c r="A181" s="21">
        <v>44916</v>
      </c>
      <c r="B181" s="20">
        <v>97.9</v>
      </c>
      <c r="C181" s="20">
        <v>95.1</v>
      </c>
      <c r="D181">
        <f t="shared" si="2"/>
        <v>-2.8600612870275904E-2</v>
      </c>
    </row>
    <row r="182" spans="1:4">
      <c r="A182" s="21">
        <v>44917</v>
      </c>
      <c r="B182" s="20">
        <v>95.1</v>
      </c>
      <c r="C182" s="20">
        <v>94.15</v>
      </c>
      <c r="D182">
        <f t="shared" si="2"/>
        <v>-9.9894847528915736E-3</v>
      </c>
    </row>
    <row r="183" spans="1:4">
      <c r="A183" s="21">
        <v>44918</v>
      </c>
      <c r="B183" s="20">
        <v>94.15</v>
      </c>
      <c r="C183" s="20">
        <v>91.55</v>
      </c>
      <c r="D183">
        <f t="shared" si="2"/>
        <v>-2.7615507169410605E-2</v>
      </c>
    </row>
    <row r="184" spans="1:4">
      <c r="A184" s="21">
        <v>44921</v>
      </c>
      <c r="B184" s="20">
        <v>91.55</v>
      </c>
      <c r="C184" s="20">
        <v>94.4</v>
      </c>
      <c r="D184">
        <f t="shared" si="2"/>
        <v>3.1130529765155748E-2</v>
      </c>
    </row>
    <row r="185" spans="1:4">
      <c r="A185" s="21">
        <v>44922</v>
      </c>
      <c r="B185" s="20">
        <v>94.4</v>
      </c>
      <c r="C185" s="20">
        <v>95</v>
      </c>
      <c r="D185">
        <f t="shared" si="2"/>
        <v>6.3559322033897702E-3</v>
      </c>
    </row>
    <row r="186" spans="1:4">
      <c r="A186" s="21">
        <v>44923</v>
      </c>
      <c r="B186" s="20">
        <v>95</v>
      </c>
      <c r="C186" s="20">
        <v>95.8</v>
      </c>
      <c r="D186">
        <f t="shared" si="2"/>
        <v>8.4210526315789177E-3</v>
      </c>
    </row>
    <row r="187" spans="1:4">
      <c r="A187" s="21">
        <v>44924</v>
      </c>
      <c r="B187" s="20">
        <v>95.8</v>
      </c>
      <c r="C187" s="20">
        <v>95.95</v>
      </c>
      <c r="D187">
        <f t="shared" si="2"/>
        <v>1.5657620041754248E-3</v>
      </c>
    </row>
    <row r="188" spans="1:4">
      <c r="A188" s="21">
        <v>44925</v>
      </c>
      <c r="B188" s="20">
        <v>95.95</v>
      </c>
      <c r="C188" s="20">
        <v>96.05</v>
      </c>
      <c r="D188">
        <f t="shared" si="2"/>
        <v>1.0422094841062461E-3</v>
      </c>
    </row>
    <row r="189" spans="1:4">
      <c r="A189" s="21">
        <v>44928</v>
      </c>
      <c r="B189" s="20">
        <v>96.05</v>
      </c>
      <c r="C189" s="20">
        <v>96.6</v>
      </c>
      <c r="D189">
        <f t="shared" si="2"/>
        <v>5.7261842790213135E-3</v>
      </c>
    </row>
    <row r="190" spans="1:4">
      <c r="A190" s="21">
        <v>44929</v>
      </c>
      <c r="B190" s="20">
        <v>96.6</v>
      </c>
      <c r="C190" s="20">
        <v>96.8</v>
      </c>
      <c r="D190">
        <f t="shared" si="2"/>
        <v>2.0703933747412305E-3</v>
      </c>
    </row>
    <row r="191" spans="1:4">
      <c r="A191" s="21">
        <v>44930</v>
      </c>
      <c r="B191" s="20">
        <v>96.8</v>
      </c>
      <c r="C191" s="20">
        <v>95.4</v>
      </c>
      <c r="D191">
        <f t="shared" si="2"/>
        <v>-1.4462809917355284E-2</v>
      </c>
    </row>
    <row r="192" spans="1:4">
      <c r="A192" s="21">
        <v>44931</v>
      </c>
      <c r="B192" s="20">
        <v>95.4</v>
      </c>
      <c r="C192" s="20">
        <v>97.35</v>
      </c>
      <c r="D192">
        <f t="shared" si="2"/>
        <v>2.0440251572326925E-2</v>
      </c>
    </row>
    <row r="193" spans="1:4">
      <c r="A193" s="21">
        <v>44932</v>
      </c>
      <c r="B193" s="20">
        <v>97.35</v>
      </c>
      <c r="C193" s="20">
        <v>97.25</v>
      </c>
      <c r="D193">
        <f t="shared" si="2"/>
        <v>-1.0272213662043588E-3</v>
      </c>
    </row>
    <row r="194" spans="1:4">
      <c r="A194" s="21">
        <v>44935</v>
      </c>
      <c r="B194" s="20">
        <v>97.25</v>
      </c>
      <c r="C194" s="20">
        <v>98.45</v>
      </c>
      <c r="D194">
        <f t="shared" ref="D194:D250" si="3">(C194-B194)/B194</f>
        <v>1.2339331619537304E-2</v>
      </c>
    </row>
    <row r="195" spans="1:4">
      <c r="A195" s="21">
        <v>44936</v>
      </c>
      <c r="B195" s="20">
        <v>98.45</v>
      </c>
      <c r="C195" s="20">
        <v>98.1</v>
      </c>
      <c r="D195">
        <f t="shared" si="3"/>
        <v>-3.5551041137634183E-3</v>
      </c>
    </row>
    <row r="196" spans="1:4">
      <c r="A196" s="21">
        <v>44937</v>
      </c>
      <c r="B196" s="20">
        <v>98.1</v>
      </c>
      <c r="C196" s="20">
        <v>97.3</v>
      </c>
      <c r="D196">
        <f t="shared" si="3"/>
        <v>-8.1549439347604197E-3</v>
      </c>
    </row>
    <row r="197" spans="1:4">
      <c r="A197" s="21">
        <v>44938</v>
      </c>
      <c r="B197" s="20">
        <v>97.3</v>
      </c>
      <c r="C197" s="20">
        <v>96.8</v>
      </c>
      <c r="D197">
        <f t="shared" si="3"/>
        <v>-5.1387461459403904E-3</v>
      </c>
    </row>
    <row r="198" spans="1:4">
      <c r="A198" s="21">
        <v>44939</v>
      </c>
      <c r="B198" s="20">
        <v>96.8</v>
      </c>
      <c r="C198" s="20">
        <v>96.1</v>
      </c>
      <c r="D198">
        <f t="shared" si="3"/>
        <v>-7.2314049586777156E-3</v>
      </c>
    </row>
    <row r="199" spans="1:4">
      <c r="A199" s="21">
        <v>44942</v>
      </c>
      <c r="B199" s="20">
        <v>96.1</v>
      </c>
      <c r="C199" s="20">
        <v>96.9</v>
      </c>
      <c r="D199">
        <f t="shared" si="3"/>
        <v>8.3246618106140625E-3</v>
      </c>
    </row>
    <row r="200" spans="1:4">
      <c r="A200" s="21">
        <v>44943</v>
      </c>
      <c r="B200" s="20">
        <v>96.9</v>
      </c>
      <c r="C200" s="20">
        <v>97.45</v>
      </c>
      <c r="D200">
        <f t="shared" si="3"/>
        <v>5.6759545923632318E-3</v>
      </c>
    </row>
    <row r="201" spans="1:4">
      <c r="A201" s="21">
        <v>44944</v>
      </c>
      <c r="B201" s="20">
        <v>97.45</v>
      </c>
      <c r="C201" s="20">
        <v>97.25</v>
      </c>
      <c r="D201">
        <f t="shared" si="3"/>
        <v>-2.0523345305285051E-3</v>
      </c>
    </row>
    <row r="202" spans="1:4">
      <c r="A202" s="21">
        <v>44945</v>
      </c>
      <c r="B202" s="20">
        <v>97.25</v>
      </c>
      <c r="C202" s="20">
        <v>97.6</v>
      </c>
      <c r="D202">
        <f t="shared" si="3"/>
        <v>3.5989717223649802E-3</v>
      </c>
    </row>
    <row r="203" spans="1:4">
      <c r="A203" s="21">
        <v>44946</v>
      </c>
      <c r="B203" s="20">
        <v>97.6</v>
      </c>
      <c r="C203" s="20">
        <v>99</v>
      </c>
      <c r="D203">
        <f t="shared" si="3"/>
        <v>1.4344262295082027E-2</v>
      </c>
    </row>
    <row r="204" spans="1:4">
      <c r="A204" s="21">
        <v>44949</v>
      </c>
      <c r="B204" s="20">
        <v>99</v>
      </c>
      <c r="C204" s="20">
        <v>102.25</v>
      </c>
      <c r="D204">
        <f t="shared" si="3"/>
        <v>3.2828282828282832E-2</v>
      </c>
    </row>
    <row r="205" spans="1:4">
      <c r="A205" s="21">
        <v>44950</v>
      </c>
      <c r="B205" s="20">
        <v>102.25</v>
      </c>
      <c r="C205" s="20">
        <v>102</v>
      </c>
      <c r="D205">
        <f t="shared" si="3"/>
        <v>-2.4449877750611247E-3</v>
      </c>
    </row>
    <row r="206" spans="1:4">
      <c r="A206" s="21">
        <v>44951</v>
      </c>
      <c r="B206" s="20">
        <v>102</v>
      </c>
      <c r="C206" s="20">
        <v>100.9</v>
      </c>
      <c r="D206">
        <f t="shared" si="3"/>
        <v>-1.078431372549014E-2</v>
      </c>
    </row>
    <row r="207" spans="1:4">
      <c r="A207" s="21">
        <v>44953</v>
      </c>
      <c r="B207" s="20">
        <v>100.9</v>
      </c>
      <c r="C207" s="20">
        <v>99.15</v>
      </c>
      <c r="D207">
        <f t="shared" si="3"/>
        <v>-1.7343904856293359E-2</v>
      </c>
    </row>
    <row r="208" spans="1:4">
      <c r="A208" s="21">
        <v>44956</v>
      </c>
      <c r="B208" s="20">
        <v>99.15</v>
      </c>
      <c r="C208" s="20">
        <v>94.95</v>
      </c>
      <c r="D208">
        <f t="shared" si="3"/>
        <v>-4.2360060514372189E-2</v>
      </c>
    </row>
    <row r="209" spans="1:4">
      <c r="A209" s="21">
        <v>44957</v>
      </c>
      <c r="B209" s="20">
        <v>94.95</v>
      </c>
      <c r="C209" s="20">
        <v>95.15</v>
      </c>
      <c r="D209">
        <f t="shared" si="3"/>
        <v>2.1063717746182499E-3</v>
      </c>
    </row>
    <row r="210" spans="1:4">
      <c r="A210" s="21">
        <v>44958</v>
      </c>
      <c r="B210" s="20">
        <v>95.15</v>
      </c>
      <c r="C210" s="20">
        <v>96.05</v>
      </c>
      <c r="D210">
        <f t="shared" si="3"/>
        <v>9.4587493431423173E-3</v>
      </c>
    </row>
    <row r="211" spans="1:4">
      <c r="A211" s="21">
        <v>44959</v>
      </c>
      <c r="B211" s="20">
        <v>96.05</v>
      </c>
      <c r="C211" s="20">
        <v>93.9</v>
      </c>
      <c r="D211">
        <f t="shared" si="3"/>
        <v>-2.2384174908901527E-2</v>
      </c>
    </row>
    <row r="212" spans="1:4">
      <c r="A212" s="21">
        <v>44960</v>
      </c>
      <c r="B212" s="20">
        <v>93.9</v>
      </c>
      <c r="C212" s="20">
        <v>92.8</v>
      </c>
      <c r="D212">
        <f t="shared" si="3"/>
        <v>-1.1714589989350464E-2</v>
      </c>
    </row>
    <row r="213" spans="1:4">
      <c r="A213" s="21">
        <v>44963</v>
      </c>
      <c r="B213" s="20">
        <v>92.8</v>
      </c>
      <c r="C213" s="20">
        <v>94.85</v>
      </c>
      <c r="D213">
        <f t="shared" si="3"/>
        <v>2.2090517241379282E-2</v>
      </c>
    </row>
    <row r="214" spans="1:4">
      <c r="A214" s="21">
        <v>44964</v>
      </c>
      <c r="B214" s="20">
        <v>94.85</v>
      </c>
      <c r="C214" s="20">
        <v>96</v>
      </c>
      <c r="D214">
        <f t="shared" si="3"/>
        <v>1.2124406958355358E-2</v>
      </c>
    </row>
    <row r="215" spans="1:4">
      <c r="A215" s="21">
        <v>44965</v>
      </c>
      <c r="B215" s="20">
        <v>96</v>
      </c>
      <c r="C215" s="20">
        <v>95.8</v>
      </c>
      <c r="D215">
        <f t="shared" si="3"/>
        <v>-2.0833333333333628E-3</v>
      </c>
    </row>
    <row r="216" spans="1:4">
      <c r="A216" s="21">
        <v>44966</v>
      </c>
      <c r="B216" s="20">
        <v>95.8</v>
      </c>
      <c r="C216" s="20">
        <v>95.85</v>
      </c>
      <c r="D216">
        <f t="shared" si="3"/>
        <v>5.2192066805842546E-4</v>
      </c>
    </row>
    <row r="217" spans="1:4">
      <c r="A217" s="21">
        <v>44967</v>
      </c>
      <c r="B217" s="20">
        <v>95.85</v>
      </c>
      <c r="C217" s="20">
        <v>95.85</v>
      </c>
      <c r="D217">
        <f t="shared" si="3"/>
        <v>0</v>
      </c>
    </row>
    <row r="218" spans="1:4">
      <c r="A218" s="21">
        <v>44970</v>
      </c>
      <c r="B218" s="20">
        <v>95.85</v>
      </c>
      <c r="C218" s="20">
        <v>95.75</v>
      </c>
      <c r="D218">
        <f t="shared" si="3"/>
        <v>-1.043296817944646E-3</v>
      </c>
    </row>
    <row r="219" spans="1:4">
      <c r="A219" s="21">
        <v>44971</v>
      </c>
      <c r="B219" s="20">
        <v>95.75</v>
      </c>
      <c r="C219" s="20">
        <v>95.4</v>
      </c>
      <c r="D219">
        <f t="shared" si="3"/>
        <v>-3.6553524804176954E-3</v>
      </c>
    </row>
    <row r="220" spans="1:4">
      <c r="A220" s="21">
        <v>44972</v>
      </c>
      <c r="B220" s="20">
        <v>95.4</v>
      </c>
      <c r="C220" s="20">
        <v>95.3</v>
      </c>
      <c r="D220">
        <f t="shared" si="3"/>
        <v>-1.0482180293501942E-3</v>
      </c>
    </row>
    <row r="221" spans="1:4">
      <c r="A221" s="21">
        <v>44973</v>
      </c>
      <c r="B221" s="20">
        <v>95.3</v>
      </c>
      <c r="C221" s="20">
        <v>95.95</v>
      </c>
      <c r="D221">
        <f t="shared" si="3"/>
        <v>6.8205666316894622E-3</v>
      </c>
    </row>
    <row r="222" spans="1:4">
      <c r="A222" s="21">
        <v>44974</v>
      </c>
      <c r="B222" s="20">
        <v>95.95</v>
      </c>
      <c r="C222" s="20">
        <v>96</v>
      </c>
      <c r="D222">
        <f t="shared" si="3"/>
        <v>5.2110474205312304E-4</v>
      </c>
    </row>
    <row r="223" spans="1:4">
      <c r="A223" s="21">
        <v>44977</v>
      </c>
      <c r="B223" s="20">
        <v>96</v>
      </c>
      <c r="C223" s="20">
        <v>95.7</v>
      </c>
      <c r="D223">
        <f t="shared" si="3"/>
        <v>-3.1249999999999702E-3</v>
      </c>
    </row>
    <row r="224" spans="1:4">
      <c r="A224" s="21">
        <v>44978</v>
      </c>
      <c r="B224" s="20">
        <v>95.7</v>
      </c>
      <c r="C224" s="20">
        <v>95.3</v>
      </c>
      <c r="D224">
        <f t="shared" si="3"/>
        <v>-4.1797283176594115E-3</v>
      </c>
    </row>
    <row r="225" spans="1:4">
      <c r="A225" s="21">
        <v>44979</v>
      </c>
      <c r="B225" s="20">
        <v>95.3</v>
      </c>
      <c r="C225" s="20">
        <v>95.55</v>
      </c>
      <c r="D225">
        <f t="shared" si="3"/>
        <v>2.6232948583420779E-3</v>
      </c>
    </row>
    <row r="226" spans="1:4">
      <c r="A226" s="21">
        <v>44980</v>
      </c>
      <c r="B226" s="20">
        <v>95.55</v>
      </c>
      <c r="C226" s="20">
        <v>98.05</v>
      </c>
      <c r="D226">
        <f t="shared" si="3"/>
        <v>2.6164311878597593E-2</v>
      </c>
    </row>
    <row r="227" spans="1:4">
      <c r="A227" s="21">
        <v>44981</v>
      </c>
      <c r="B227" s="20">
        <v>98.05</v>
      </c>
      <c r="C227" s="20">
        <v>103.45</v>
      </c>
      <c r="D227">
        <f t="shared" si="3"/>
        <v>5.5073941866394756E-2</v>
      </c>
    </row>
    <row r="228" spans="1:4">
      <c r="A228" s="21">
        <v>44984</v>
      </c>
      <c r="B228" s="20">
        <v>103.45</v>
      </c>
      <c r="C228" s="20">
        <v>104.15</v>
      </c>
      <c r="D228">
        <f t="shared" si="3"/>
        <v>6.7665538907685143E-3</v>
      </c>
    </row>
    <row r="229" spans="1:4">
      <c r="A229" s="21">
        <v>44985</v>
      </c>
      <c r="B229" s="20">
        <v>104.15</v>
      </c>
      <c r="C229" s="20">
        <v>102.65</v>
      </c>
      <c r="D229">
        <f t="shared" si="3"/>
        <v>-1.4402304368698991E-2</v>
      </c>
    </row>
    <row r="230" spans="1:4">
      <c r="A230" s="21">
        <v>44986</v>
      </c>
      <c r="B230" s="20">
        <v>102.65</v>
      </c>
      <c r="C230" s="20">
        <v>103.4</v>
      </c>
      <c r="D230">
        <f t="shared" si="3"/>
        <v>7.306380905991232E-3</v>
      </c>
    </row>
    <row r="231" spans="1:4">
      <c r="A231" s="21">
        <v>44987</v>
      </c>
      <c r="B231" s="20">
        <v>103.4</v>
      </c>
      <c r="C231" s="20">
        <v>103.05</v>
      </c>
      <c r="D231">
        <f t="shared" si="3"/>
        <v>-3.384912959381127E-3</v>
      </c>
    </row>
    <row r="232" spans="1:4">
      <c r="A232" s="21">
        <v>44988</v>
      </c>
      <c r="B232" s="20">
        <v>103.05</v>
      </c>
      <c r="C232" s="20">
        <v>105.25</v>
      </c>
      <c r="D232">
        <f t="shared" si="3"/>
        <v>2.1348859776807404E-2</v>
      </c>
    </row>
    <row r="233" spans="1:4">
      <c r="A233" s="21">
        <v>44991</v>
      </c>
      <c r="B233" s="20">
        <v>105.25</v>
      </c>
      <c r="C233" s="20">
        <v>109.05</v>
      </c>
      <c r="D233">
        <f t="shared" si="3"/>
        <v>3.6104513064132988E-2</v>
      </c>
    </row>
    <row r="234" spans="1:4">
      <c r="A234" s="21">
        <v>44993</v>
      </c>
      <c r="B234" s="20">
        <v>109.05</v>
      </c>
      <c r="C234" s="20">
        <v>111.25</v>
      </c>
      <c r="D234">
        <f t="shared" si="3"/>
        <v>2.017423200366807E-2</v>
      </c>
    </row>
    <row r="235" spans="1:4">
      <c r="A235" s="21">
        <v>44994</v>
      </c>
      <c r="B235" s="20">
        <v>111.25</v>
      </c>
      <c r="C235" s="20">
        <v>108.65</v>
      </c>
      <c r="D235">
        <f t="shared" si="3"/>
        <v>-2.337078651685388E-2</v>
      </c>
    </row>
    <row r="236" spans="1:4">
      <c r="A236" s="21">
        <v>44995</v>
      </c>
      <c r="B236" s="20">
        <v>108.65</v>
      </c>
      <c r="C236" s="20">
        <v>111.05</v>
      </c>
      <c r="D236">
        <f t="shared" si="3"/>
        <v>2.208927749654847E-2</v>
      </c>
    </row>
    <row r="237" spans="1:4">
      <c r="A237" s="21">
        <v>44998</v>
      </c>
      <c r="B237" s="20">
        <v>111.05</v>
      </c>
      <c r="C237" s="20">
        <v>110.2</v>
      </c>
      <c r="D237">
        <f t="shared" si="3"/>
        <v>-7.6542098153984184E-3</v>
      </c>
    </row>
    <row r="238" spans="1:4">
      <c r="A238" s="21">
        <v>44999</v>
      </c>
      <c r="B238" s="20">
        <v>110.2</v>
      </c>
      <c r="C238" s="20">
        <v>110</v>
      </c>
      <c r="D238">
        <f t="shared" si="3"/>
        <v>-1.8148820326679023E-3</v>
      </c>
    </row>
    <row r="239" spans="1:4">
      <c r="A239" s="21">
        <v>45000</v>
      </c>
      <c r="B239" s="20">
        <v>110</v>
      </c>
      <c r="C239" s="20">
        <v>109.05</v>
      </c>
      <c r="D239">
        <f t="shared" si="3"/>
        <v>-8.6363636363636625E-3</v>
      </c>
    </row>
    <row r="240" spans="1:4">
      <c r="A240" s="21">
        <v>45001</v>
      </c>
      <c r="B240" s="20">
        <v>109.05</v>
      </c>
      <c r="C240" s="20">
        <v>109.55</v>
      </c>
      <c r="D240">
        <f t="shared" si="3"/>
        <v>4.585052728106373E-3</v>
      </c>
    </row>
    <row r="241" spans="1:4">
      <c r="A241" s="21">
        <v>45002</v>
      </c>
      <c r="B241" s="20">
        <v>109.55</v>
      </c>
      <c r="C241" s="20">
        <v>110.15</v>
      </c>
      <c r="D241">
        <f t="shared" si="3"/>
        <v>5.4769511638521999E-3</v>
      </c>
    </row>
    <row r="242" spans="1:4">
      <c r="A242" s="21">
        <v>45005</v>
      </c>
      <c r="B242" s="20">
        <v>110.15</v>
      </c>
      <c r="C242" s="20">
        <v>109.8</v>
      </c>
      <c r="D242">
        <f t="shared" si="3"/>
        <v>-3.1774852473900003E-3</v>
      </c>
    </row>
    <row r="243" spans="1:4">
      <c r="A243" s="21">
        <v>45006</v>
      </c>
      <c r="B243" s="20">
        <v>109.8</v>
      </c>
      <c r="C243" s="20">
        <v>105.1</v>
      </c>
      <c r="D243">
        <f t="shared" si="3"/>
        <v>-4.2805100182149391E-2</v>
      </c>
    </row>
    <row r="244" spans="1:4">
      <c r="A244" s="21">
        <v>45007</v>
      </c>
      <c r="B244" s="20">
        <v>105.1</v>
      </c>
      <c r="C244" s="20">
        <v>105.4</v>
      </c>
      <c r="D244">
        <f t="shared" si="3"/>
        <v>2.8544243577546279E-3</v>
      </c>
    </row>
    <row r="245" spans="1:4">
      <c r="A245" s="21">
        <v>45008</v>
      </c>
      <c r="B245" s="20">
        <v>105.4</v>
      </c>
      <c r="C245" s="20">
        <v>105.1</v>
      </c>
      <c r="D245">
        <f t="shared" si="3"/>
        <v>-2.8462998102467868E-3</v>
      </c>
    </row>
    <row r="246" spans="1:4">
      <c r="A246" s="21">
        <v>45009</v>
      </c>
      <c r="B246" s="20">
        <v>105.1</v>
      </c>
      <c r="C246" s="20">
        <v>103.5</v>
      </c>
      <c r="D246">
        <f t="shared" si="3"/>
        <v>-1.5223596574690718E-2</v>
      </c>
    </row>
    <row r="247" spans="1:4">
      <c r="A247" s="21">
        <v>45012</v>
      </c>
      <c r="B247" s="20">
        <v>103.5</v>
      </c>
      <c r="C247" s="20">
        <v>103.9</v>
      </c>
      <c r="D247">
        <f t="shared" si="3"/>
        <v>3.8647342995169632E-3</v>
      </c>
    </row>
    <row r="248" spans="1:4">
      <c r="A248" s="21">
        <v>45013</v>
      </c>
      <c r="B248" s="20">
        <v>103.9</v>
      </c>
      <c r="C248" s="20">
        <v>104.15</v>
      </c>
      <c r="D248">
        <f t="shared" si="3"/>
        <v>2.406159769008662E-3</v>
      </c>
    </row>
    <row r="249" spans="1:4">
      <c r="A249" s="21">
        <v>45014</v>
      </c>
      <c r="B249" s="20">
        <v>104.15</v>
      </c>
      <c r="C249" s="20">
        <v>105.5</v>
      </c>
      <c r="D249">
        <f t="shared" si="3"/>
        <v>1.2962073931829037E-2</v>
      </c>
    </row>
    <row r="250" spans="1:4">
      <c r="A250" s="21">
        <v>45016</v>
      </c>
      <c r="B250" s="20">
        <v>105.5</v>
      </c>
      <c r="C250" s="20">
        <v>105.15</v>
      </c>
      <c r="D250">
        <f t="shared" si="3"/>
        <v>-3.3175355450236429E-3</v>
      </c>
    </row>
  </sheetData>
  <sortState xmlns:xlrd2="http://schemas.microsoft.com/office/spreadsheetml/2017/richdata2" ref="A2:C250">
    <sortCondition ref="A2:A25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3301-3FE5-41A5-B7F4-76703898013B}">
  <dimension ref="A1:I256"/>
  <sheetViews>
    <sheetView workbookViewId="0">
      <selection activeCell="D268" sqref="D268"/>
    </sheetView>
  </sheetViews>
  <sheetFormatPr defaultRowHeight="14.4"/>
  <cols>
    <col min="1" max="1" width="16.109375" customWidth="1"/>
    <col min="2" max="2" width="20.109375" customWidth="1"/>
    <col min="6" max="6" width="19.44140625" customWidth="1"/>
    <col min="7" max="7" width="18.33203125" customWidth="1"/>
    <col min="8" max="8" width="11.6640625" customWidth="1"/>
    <col min="9" max="9" width="19.44140625" customWidth="1"/>
  </cols>
  <sheetData>
    <row r="1" spans="1:9">
      <c r="A1" s="63" t="s">
        <v>57</v>
      </c>
      <c r="B1" s="63" t="s">
        <v>58</v>
      </c>
      <c r="C1" s="63" t="s">
        <v>59</v>
      </c>
      <c r="D1" s="63" t="s">
        <v>60</v>
      </c>
      <c r="E1" s="63" t="s">
        <v>3</v>
      </c>
      <c r="F1" s="97" t="s">
        <v>61</v>
      </c>
      <c r="G1" s="97" t="s">
        <v>38</v>
      </c>
      <c r="H1" s="97" t="s">
        <v>45</v>
      </c>
      <c r="I1" s="97" t="s">
        <v>39</v>
      </c>
    </row>
    <row r="2" spans="1:9">
      <c r="A2" t="s">
        <v>62</v>
      </c>
      <c r="B2" s="18">
        <v>44652</v>
      </c>
      <c r="C2">
        <v>183.05</v>
      </c>
      <c r="D2">
        <v>186.15</v>
      </c>
      <c r="E2">
        <f t="shared" ref="E2:E65" si="0">(D2-C2)/C2</f>
        <v>1.693526358918325E-2</v>
      </c>
      <c r="F2" s="96">
        <f>AVERAGE(E2:E256)</f>
        <v>1.9623655685652515E-3</v>
      </c>
      <c r="G2" s="96">
        <f>(1+F2)^252-1</f>
        <v>0.63891026171791432</v>
      </c>
      <c r="H2" s="96">
        <f>_xlfn.VAR.S(E2:E250)</f>
        <v>4.1178568368908025E-4</v>
      </c>
      <c r="I2" s="96">
        <f>(H2*252)</f>
        <v>0.10376999228964823</v>
      </c>
    </row>
    <row r="3" spans="1:9">
      <c r="A3" t="s">
        <v>62</v>
      </c>
      <c r="B3" s="18">
        <v>44655</v>
      </c>
      <c r="C3">
        <v>186.15</v>
      </c>
      <c r="D3">
        <v>187.75</v>
      </c>
      <c r="E3">
        <f t="shared" si="0"/>
        <v>8.5952189094815699E-3</v>
      </c>
    </row>
    <row r="4" spans="1:9">
      <c r="A4" t="s">
        <v>62</v>
      </c>
      <c r="B4" s="18">
        <v>44656</v>
      </c>
      <c r="C4">
        <v>187.75</v>
      </c>
      <c r="D4">
        <v>187.9</v>
      </c>
      <c r="E4">
        <f t="shared" si="0"/>
        <v>7.9893475366181455E-4</v>
      </c>
    </row>
    <row r="5" spans="1:9">
      <c r="A5" t="s">
        <v>62</v>
      </c>
      <c r="B5" s="18">
        <v>44657</v>
      </c>
      <c r="C5">
        <v>187.9</v>
      </c>
      <c r="D5">
        <v>193.85</v>
      </c>
      <c r="E5">
        <f t="shared" si="0"/>
        <v>3.166577967003719E-2</v>
      </c>
    </row>
    <row r="6" spans="1:9">
      <c r="A6" t="s">
        <v>62</v>
      </c>
      <c r="B6" s="18">
        <v>44658</v>
      </c>
      <c r="C6">
        <v>193.85</v>
      </c>
      <c r="D6">
        <v>190.75</v>
      </c>
      <c r="E6">
        <f t="shared" si="0"/>
        <v>-1.5991746195511965E-2</v>
      </c>
    </row>
    <row r="7" spans="1:9">
      <c r="A7" t="s">
        <v>62</v>
      </c>
      <c r="B7" s="18">
        <v>44659</v>
      </c>
      <c r="C7">
        <v>190.75</v>
      </c>
      <c r="D7">
        <v>194.55</v>
      </c>
      <c r="E7">
        <f t="shared" si="0"/>
        <v>1.9921363040629154E-2</v>
      </c>
    </row>
    <row r="8" spans="1:9">
      <c r="A8" t="s">
        <v>62</v>
      </c>
      <c r="B8" s="18">
        <v>44662</v>
      </c>
      <c r="C8">
        <v>194.55</v>
      </c>
      <c r="D8">
        <v>196.4</v>
      </c>
      <c r="E8">
        <f t="shared" si="0"/>
        <v>9.5091236186070124E-3</v>
      </c>
    </row>
    <row r="9" spans="1:9">
      <c r="A9" t="s">
        <v>62</v>
      </c>
      <c r="B9" s="18">
        <v>44663</v>
      </c>
      <c r="C9">
        <v>196.4</v>
      </c>
      <c r="D9">
        <v>186</v>
      </c>
      <c r="E9">
        <f t="shared" si="0"/>
        <v>-5.2953156822810619E-2</v>
      </c>
    </row>
    <row r="10" spans="1:9">
      <c r="A10" t="s">
        <v>62</v>
      </c>
      <c r="B10" s="18">
        <v>44664</v>
      </c>
      <c r="C10">
        <v>186</v>
      </c>
      <c r="D10">
        <v>186.6</v>
      </c>
      <c r="E10">
        <f t="shared" si="0"/>
        <v>3.2258064516128729E-3</v>
      </c>
    </row>
    <row r="11" spans="1:9">
      <c r="A11" t="s">
        <v>62</v>
      </c>
      <c r="B11" s="18">
        <v>44669</v>
      </c>
      <c r="C11">
        <v>186.6</v>
      </c>
      <c r="D11">
        <v>189.45</v>
      </c>
      <c r="E11">
        <f t="shared" si="0"/>
        <v>1.527331189710608E-2</v>
      </c>
    </row>
    <row r="12" spans="1:9">
      <c r="A12" t="s">
        <v>62</v>
      </c>
      <c r="B12" s="18">
        <v>44670</v>
      </c>
      <c r="C12">
        <v>189.45</v>
      </c>
      <c r="D12">
        <v>197.75</v>
      </c>
      <c r="E12">
        <f t="shared" si="0"/>
        <v>4.381103193454744E-2</v>
      </c>
    </row>
    <row r="13" spans="1:9">
      <c r="A13" t="s">
        <v>62</v>
      </c>
      <c r="B13" s="18">
        <v>44671</v>
      </c>
      <c r="C13">
        <v>197.75</v>
      </c>
      <c r="D13">
        <v>199.1</v>
      </c>
      <c r="E13">
        <f t="shared" si="0"/>
        <v>6.8268015170669747E-3</v>
      </c>
    </row>
    <row r="14" spans="1:9">
      <c r="A14" t="s">
        <v>62</v>
      </c>
      <c r="B14" s="18">
        <v>44672</v>
      </c>
      <c r="C14">
        <v>199.1</v>
      </c>
      <c r="D14">
        <v>206.9</v>
      </c>
      <c r="E14">
        <f t="shared" si="0"/>
        <v>3.9176293319939784E-2</v>
      </c>
    </row>
    <row r="15" spans="1:9">
      <c r="A15" t="s">
        <v>62</v>
      </c>
      <c r="B15" s="18">
        <v>44673</v>
      </c>
      <c r="C15">
        <v>206.9</v>
      </c>
      <c r="D15">
        <v>202.15</v>
      </c>
      <c r="E15">
        <f t="shared" si="0"/>
        <v>-2.2957950700821652E-2</v>
      </c>
    </row>
    <row r="16" spans="1:9">
      <c r="A16" t="s">
        <v>62</v>
      </c>
      <c r="B16" s="18">
        <v>44676</v>
      </c>
      <c r="C16">
        <v>202.15</v>
      </c>
      <c r="D16">
        <v>188.45</v>
      </c>
      <c r="E16">
        <f t="shared" si="0"/>
        <v>-6.7771456838981031E-2</v>
      </c>
    </row>
    <row r="17" spans="1:5">
      <c r="A17" t="s">
        <v>62</v>
      </c>
      <c r="B17" s="18">
        <v>44677</v>
      </c>
      <c r="C17">
        <v>188.45</v>
      </c>
      <c r="D17">
        <v>191.4</v>
      </c>
      <c r="E17">
        <f t="shared" si="0"/>
        <v>1.5654019633855227E-2</v>
      </c>
    </row>
    <row r="18" spans="1:5">
      <c r="A18" t="s">
        <v>62</v>
      </c>
      <c r="B18" s="18">
        <v>44678</v>
      </c>
      <c r="C18">
        <v>191.4</v>
      </c>
      <c r="D18">
        <v>187.5</v>
      </c>
      <c r="E18">
        <f t="shared" si="0"/>
        <v>-2.0376175548589372E-2</v>
      </c>
    </row>
    <row r="19" spans="1:5">
      <c r="A19" t="s">
        <v>62</v>
      </c>
      <c r="B19" s="18">
        <v>44679</v>
      </c>
      <c r="C19">
        <v>187.5</v>
      </c>
      <c r="D19">
        <v>190.25</v>
      </c>
      <c r="E19">
        <f t="shared" si="0"/>
        <v>1.4666666666666666E-2</v>
      </c>
    </row>
    <row r="20" spans="1:5">
      <c r="A20" t="s">
        <v>62</v>
      </c>
      <c r="B20" s="18">
        <v>44680</v>
      </c>
      <c r="C20">
        <v>190.25</v>
      </c>
      <c r="D20">
        <v>182.85</v>
      </c>
      <c r="E20">
        <f t="shared" si="0"/>
        <v>-3.8896189224704364E-2</v>
      </c>
    </row>
    <row r="21" spans="1:5">
      <c r="A21" t="s">
        <v>62</v>
      </c>
      <c r="B21" s="18">
        <v>44683</v>
      </c>
      <c r="C21">
        <v>182.85</v>
      </c>
      <c r="D21">
        <v>187.65</v>
      </c>
      <c r="E21">
        <f t="shared" si="0"/>
        <v>2.625102543068095E-2</v>
      </c>
    </row>
    <row r="22" spans="1:5">
      <c r="A22" t="s">
        <v>62</v>
      </c>
      <c r="B22" s="18">
        <v>44685</v>
      </c>
      <c r="C22">
        <v>187.65</v>
      </c>
      <c r="D22">
        <v>187.35</v>
      </c>
      <c r="E22">
        <f t="shared" si="0"/>
        <v>-1.5987210231815153E-3</v>
      </c>
    </row>
    <row r="23" spans="1:5">
      <c r="A23" t="s">
        <v>62</v>
      </c>
      <c r="B23" s="18">
        <v>44686</v>
      </c>
      <c r="C23">
        <v>187.35</v>
      </c>
      <c r="D23">
        <v>185.85</v>
      </c>
      <c r="E23">
        <f t="shared" si="0"/>
        <v>-8.0064051240992789E-3</v>
      </c>
    </row>
    <row r="24" spans="1:5">
      <c r="A24" t="s">
        <v>62</v>
      </c>
      <c r="B24" s="18">
        <v>44687</v>
      </c>
      <c r="C24">
        <v>185.85</v>
      </c>
      <c r="D24">
        <v>187.4</v>
      </c>
      <c r="E24">
        <f t="shared" si="0"/>
        <v>8.3400591875168757E-3</v>
      </c>
    </row>
    <row r="25" spans="1:5">
      <c r="A25" t="s">
        <v>62</v>
      </c>
      <c r="B25" s="18">
        <v>44690</v>
      </c>
      <c r="C25">
        <v>187.4</v>
      </c>
      <c r="D25">
        <v>183.05</v>
      </c>
      <c r="E25">
        <f t="shared" si="0"/>
        <v>-2.3212379935965817E-2</v>
      </c>
    </row>
    <row r="26" spans="1:5">
      <c r="A26" t="s">
        <v>62</v>
      </c>
      <c r="B26" s="18">
        <v>44691</v>
      </c>
      <c r="C26">
        <v>183.05</v>
      </c>
      <c r="D26">
        <v>170.05</v>
      </c>
      <c r="E26">
        <f t="shared" si="0"/>
        <v>-7.1018847309478286E-2</v>
      </c>
    </row>
    <row r="27" spans="1:5">
      <c r="A27" t="s">
        <v>62</v>
      </c>
      <c r="B27" s="18">
        <v>44692</v>
      </c>
      <c r="C27">
        <v>170.05</v>
      </c>
      <c r="D27">
        <v>169.85</v>
      </c>
      <c r="E27">
        <f t="shared" si="0"/>
        <v>-1.1761246692150371E-3</v>
      </c>
    </row>
    <row r="28" spans="1:5">
      <c r="A28" t="s">
        <v>62</v>
      </c>
      <c r="B28" s="18">
        <v>44693</v>
      </c>
      <c r="C28">
        <v>169.85</v>
      </c>
      <c r="D28">
        <v>167.05</v>
      </c>
      <c r="E28">
        <f t="shared" si="0"/>
        <v>-1.6485133941713175E-2</v>
      </c>
    </row>
    <row r="29" spans="1:5">
      <c r="A29" t="s">
        <v>62</v>
      </c>
      <c r="B29" s="18">
        <v>44694</v>
      </c>
      <c r="C29">
        <v>167.05</v>
      </c>
      <c r="D29">
        <v>168.7</v>
      </c>
      <c r="E29">
        <f t="shared" si="0"/>
        <v>9.8772822508229694E-3</v>
      </c>
    </row>
    <row r="30" spans="1:5">
      <c r="A30" t="s">
        <v>62</v>
      </c>
      <c r="B30" s="18">
        <v>44697</v>
      </c>
      <c r="C30">
        <v>168.7</v>
      </c>
      <c r="D30">
        <v>171.7</v>
      </c>
      <c r="E30">
        <f t="shared" si="0"/>
        <v>1.7783046828689985E-2</v>
      </c>
    </row>
    <row r="31" spans="1:5">
      <c r="A31" t="s">
        <v>62</v>
      </c>
      <c r="B31" s="18">
        <v>44698</v>
      </c>
      <c r="C31">
        <v>171.7</v>
      </c>
      <c r="D31">
        <v>184.55</v>
      </c>
      <c r="E31">
        <f t="shared" si="0"/>
        <v>7.4839836924869091E-2</v>
      </c>
    </row>
    <row r="32" spans="1:5">
      <c r="A32" t="s">
        <v>62</v>
      </c>
      <c r="B32" s="18">
        <v>44699</v>
      </c>
      <c r="C32">
        <v>184.55</v>
      </c>
      <c r="D32">
        <v>185.55</v>
      </c>
      <c r="E32">
        <f t="shared" si="0"/>
        <v>5.4185857491194792E-3</v>
      </c>
    </row>
    <row r="33" spans="1:5">
      <c r="A33" t="s">
        <v>62</v>
      </c>
      <c r="B33" s="18">
        <v>44700</v>
      </c>
      <c r="C33">
        <v>185.55</v>
      </c>
      <c r="D33">
        <v>181.2</v>
      </c>
      <c r="E33">
        <f t="shared" si="0"/>
        <v>-2.3443815683104406E-2</v>
      </c>
    </row>
    <row r="34" spans="1:5">
      <c r="A34" t="s">
        <v>62</v>
      </c>
      <c r="B34" s="18">
        <v>44701</v>
      </c>
      <c r="C34">
        <v>181.2</v>
      </c>
      <c r="D34">
        <v>185.95</v>
      </c>
      <c r="E34">
        <f t="shared" si="0"/>
        <v>2.621412803532009E-2</v>
      </c>
    </row>
    <row r="35" spans="1:5">
      <c r="A35" t="s">
        <v>62</v>
      </c>
      <c r="B35" s="18">
        <v>44704</v>
      </c>
      <c r="C35">
        <v>185.95</v>
      </c>
      <c r="D35">
        <v>184.3</v>
      </c>
      <c r="E35">
        <f t="shared" si="0"/>
        <v>-8.8733530518955491E-3</v>
      </c>
    </row>
    <row r="36" spans="1:5">
      <c r="A36" t="s">
        <v>62</v>
      </c>
      <c r="B36" s="18">
        <v>44705</v>
      </c>
      <c r="C36">
        <v>184.3</v>
      </c>
      <c r="D36">
        <v>182.35</v>
      </c>
      <c r="E36">
        <f t="shared" si="0"/>
        <v>-1.0580575149213331E-2</v>
      </c>
    </row>
    <row r="37" spans="1:5">
      <c r="A37" t="s">
        <v>62</v>
      </c>
      <c r="B37" s="18">
        <v>44706</v>
      </c>
      <c r="C37">
        <v>182.35</v>
      </c>
      <c r="D37">
        <v>180.7</v>
      </c>
      <c r="E37">
        <f t="shared" si="0"/>
        <v>-9.0485330408555283E-3</v>
      </c>
    </row>
    <row r="38" spans="1:5">
      <c r="A38" t="s">
        <v>62</v>
      </c>
      <c r="B38" s="18">
        <v>44707</v>
      </c>
      <c r="C38">
        <v>180.7</v>
      </c>
      <c r="D38">
        <v>183.25</v>
      </c>
      <c r="E38">
        <f t="shared" si="0"/>
        <v>1.4111787493082522E-2</v>
      </c>
    </row>
    <row r="39" spans="1:5">
      <c r="A39" t="s">
        <v>62</v>
      </c>
      <c r="B39" s="18">
        <v>44708</v>
      </c>
      <c r="C39">
        <v>183.25</v>
      </c>
      <c r="D39">
        <v>181.85</v>
      </c>
      <c r="E39">
        <f t="shared" si="0"/>
        <v>-7.6398362892224052E-3</v>
      </c>
    </row>
    <row r="40" spans="1:5">
      <c r="A40" t="s">
        <v>62</v>
      </c>
      <c r="B40" s="18">
        <v>44711</v>
      </c>
      <c r="C40">
        <v>181.85</v>
      </c>
      <c r="D40">
        <v>187.2</v>
      </c>
      <c r="E40">
        <f t="shared" si="0"/>
        <v>2.9419851525982924E-2</v>
      </c>
    </row>
    <row r="41" spans="1:5">
      <c r="A41" t="s">
        <v>62</v>
      </c>
      <c r="B41" s="18">
        <v>44712</v>
      </c>
      <c r="C41">
        <v>187.2</v>
      </c>
      <c r="D41">
        <v>192.9</v>
      </c>
      <c r="E41">
        <f t="shared" si="0"/>
        <v>3.0448717948718042E-2</v>
      </c>
    </row>
    <row r="42" spans="1:5">
      <c r="A42" t="s">
        <v>62</v>
      </c>
      <c r="B42" s="18">
        <v>44713</v>
      </c>
      <c r="C42">
        <v>192.9</v>
      </c>
      <c r="D42">
        <v>196.05</v>
      </c>
      <c r="E42">
        <f t="shared" si="0"/>
        <v>1.6329704510108893E-2</v>
      </c>
    </row>
    <row r="43" spans="1:5">
      <c r="A43" t="s">
        <v>62</v>
      </c>
      <c r="B43" s="18">
        <v>44714</v>
      </c>
      <c r="C43">
        <v>196.05</v>
      </c>
      <c r="D43">
        <v>198.2</v>
      </c>
      <c r="E43">
        <f t="shared" si="0"/>
        <v>1.0966590155572442E-2</v>
      </c>
    </row>
    <row r="44" spans="1:5">
      <c r="A44" t="s">
        <v>62</v>
      </c>
      <c r="B44" s="18">
        <v>44715</v>
      </c>
      <c r="C44">
        <v>198.2</v>
      </c>
      <c r="D44">
        <v>197</v>
      </c>
      <c r="E44">
        <f t="shared" si="0"/>
        <v>-6.0544904137234548E-3</v>
      </c>
    </row>
    <row r="45" spans="1:5">
      <c r="A45" t="s">
        <v>62</v>
      </c>
      <c r="B45" s="18">
        <v>44718</v>
      </c>
      <c r="C45">
        <v>197</v>
      </c>
      <c r="D45">
        <v>194.85</v>
      </c>
      <c r="E45">
        <f t="shared" si="0"/>
        <v>-1.0913705583756374E-2</v>
      </c>
    </row>
    <row r="46" spans="1:5">
      <c r="A46" t="s">
        <v>62</v>
      </c>
      <c r="B46" s="18">
        <v>44719</v>
      </c>
      <c r="C46">
        <v>194.85</v>
      </c>
      <c r="D46">
        <v>197.55</v>
      </c>
      <c r="E46">
        <f t="shared" si="0"/>
        <v>1.3856812933025492E-2</v>
      </c>
    </row>
    <row r="47" spans="1:5">
      <c r="A47" t="s">
        <v>62</v>
      </c>
      <c r="B47" s="18">
        <v>44720</v>
      </c>
      <c r="C47">
        <v>197.55</v>
      </c>
      <c r="D47">
        <v>197.65</v>
      </c>
      <c r="E47">
        <f t="shared" si="0"/>
        <v>5.0620096178179857E-4</v>
      </c>
    </row>
    <row r="48" spans="1:5">
      <c r="A48" t="s">
        <v>62</v>
      </c>
      <c r="B48" s="18">
        <v>44721</v>
      </c>
      <c r="C48">
        <v>197.65</v>
      </c>
      <c r="D48">
        <v>198.75</v>
      </c>
      <c r="E48">
        <f t="shared" si="0"/>
        <v>5.5653933721224094E-3</v>
      </c>
    </row>
    <row r="49" spans="1:5">
      <c r="A49" t="s">
        <v>62</v>
      </c>
      <c r="B49" s="18">
        <v>44722</v>
      </c>
      <c r="C49">
        <v>198.75</v>
      </c>
      <c r="D49">
        <v>198.5</v>
      </c>
      <c r="E49">
        <f t="shared" si="0"/>
        <v>-1.2578616352201257E-3</v>
      </c>
    </row>
    <row r="50" spans="1:5">
      <c r="A50" t="s">
        <v>62</v>
      </c>
      <c r="B50" s="18">
        <v>44725</v>
      </c>
      <c r="C50">
        <v>198.5</v>
      </c>
      <c r="D50">
        <v>191.05</v>
      </c>
      <c r="E50">
        <f t="shared" si="0"/>
        <v>-3.7531486146095659E-2</v>
      </c>
    </row>
    <row r="51" spans="1:5">
      <c r="A51" t="s">
        <v>62</v>
      </c>
      <c r="B51" s="18">
        <v>44726</v>
      </c>
      <c r="C51">
        <v>191.05</v>
      </c>
      <c r="D51">
        <v>192.2</v>
      </c>
      <c r="E51">
        <f t="shared" si="0"/>
        <v>6.0193666579428278E-3</v>
      </c>
    </row>
    <row r="52" spans="1:5">
      <c r="A52" t="s">
        <v>62</v>
      </c>
      <c r="B52" s="18">
        <v>44727</v>
      </c>
      <c r="C52">
        <v>192.2</v>
      </c>
      <c r="D52">
        <v>190.05</v>
      </c>
      <c r="E52">
        <f t="shared" si="0"/>
        <v>-1.1186264308012369E-2</v>
      </c>
    </row>
    <row r="53" spans="1:5">
      <c r="A53" t="s">
        <v>62</v>
      </c>
      <c r="B53" s="18">
        <v>44728</v>
      </c>
      <c r="C53">
        <v>190.05</v>
      </c>
      <c r="D53">
        <v>179.9</v>
      </c>
      <c r="E53">
        <f t="shared" si="0"/>
        <v>-5.3406998158379404E-2</v>
      </c>
    </row>
    <row r="54" spans="1:5">
      <c r="A54" t="s">
        <v>62</v>
      </c>
      <c r="B54" s="18">
        <v>44729</v>
      </c>
      <c r="C54">
        <v>179.9</v>
      </c>
      <c r="D54">
        <v>182.65</v>
      </c>
      <c r="E54">
        <f t="shared" si="0"/>
        <v>1.5286270150083379E-2</v>
      </c>
    </row>
    <row r="55" spans="1:5">
      <c r="A55" t="s">
        <v>62</v>
      </c>
      <c r="B55" s="18">
        <v>44732</v>
      </c>
      <c r="C55">
        <v>182.65</v>
      </c>
      <c r="D55">
        <v>176.85</v>
      </c>
      <c r="E55">
        <f t="shared" si="0"/>
        <v>-3.1754722146181281E-2</v>
      </c>
    </row>
    <row r="56" spans="1:5">
      <c r="A56" t="s">
        <v>62</v>
      </c>
      <c r="B56" s="18">
        <v>44733</v>
      </c>
      <c r="C56">
        <v>176.85</v>
      </c>
      <c r="D56">
        <v>184.8</v>
      </c>
      <c r="E56">
        <f t="shared" si="0"/>
        <v>4.4953350296861844E-2</v>
      </c>
    </row>
    <row r="57" spans="1:5">
      <c r="A57" t="s">
        <v>62</v>
      </c>
      <c r="B57" s="18">
        <v>44734</v>
      </c>
      <c r="C57">
        <v>184.8</v>
      </c>
      <c r="D57">
        <v>179.35</v>
      </c>
      <c r="E57">
        <f t="shared" si="0"/>
        <v>-2.9491341991342082E-2</v>
      </c>
    </row>
    <row r="58" spans="1:5">
      <c r="A58" t="s">
        <v>62</v>
      </c>
      <c r="B58" s="18">
        <v>44735</v>
      </c>
      <c r="C58">
        <v>179.35</v>
      </c>
      <c r="D58">
        <v>177.15</v>
      </c>
      <c r="E58">
        <f t="shared" si="0"/>
        <v>-1.226651798160016E-2</v>
      </c>
    </row>
    <row r="59" spans="1:5">
      <c r="A59" t="s">
        <v>62</v>
      </c>
      <c r="B59" s="18">
        <v>44736</v>
      </c>
      <c r="C59">
        <v>177.15</v>
      </c>
      <c r="D59">
        <v>176.55</v>
      </c>
      <c r="E59">
        <f t="shared" si="0"/>
        <v>-3.38696020321758E-3</v>
      </c>
    </row>
    <row r="60" spans="1:5">
      <c r="A60" t="s">
        <v>62</v>
      </c>
      <c r="B60" s="18">
        <v>44739</v>
      </c>
      <c r="C60">
        <v>176.55</v>
      </c>
      <c r="D60">
        <v>182.05</v>
      </c>
      <c r="E60">
        <f t="shared" si="0"/>
        <v>3.1152647975077878E-2</v>
      </c>
    </row>
    <row r="61" spans="1:5">
      <c r="A61" t="s">
        <v>62</v>
      </c>
      <c r="B61" s="18">
        <v>44740</v>
      </c>
      <c r="C61">
        <v>182.05</v>
      </c>
      <c r="D61">
        <v>186.4</v>
      </c>
      <c r="E61">
        <f t="shared" si="0"/>
        <v>2.3894534468552563E-2</v>
      </c>
    </row>
    <row r="62" spans="1:5">
      <c r="A62" t="s">
        <v>62</v>
      </c>
      <c r="B62" s="18">
        <v>44741</v>
      </c>
      <c r="C62">
        <v>186.4</v>
      </c>
      <c r="D62">
        <v>188.75</v>
      </c>
      <c r="E62">
        <f t="shared" si="0"/>
        <v>1.2607296137339024E-2</v>
      </c>
    </row>
    <row r="63" spans="1:5">
      <c r="A63" t="s">
        <v>62</v>
      </c>
      <c r="B63" s="18">
        <v>44742</v>
      </c>
      <c r="C63">
        <v>188.75</v>
      </c>
      <c r="D63">
        <v>185.6</v>
      </c>
      <c r="E63">
        <f t="shared" si="0"/>
        <v>-1.6688741721854333E-2</v>
      </c>
    </row>
    <row r="64" spans="1:5">
      <c r="A64" t="s">
        <v>62</v>
      </c>
      <c r="B64" s="18">
        <v>44743</v>
      </c>
      <c r="C64">
        <v>185.6</v>
      </c>
      <c r="D64">
        <v>183.25</v>
      </c>
      <c r="E64">
        <f t="shared" si="0"/>
        <v>-1.2661637931034453E-2</v>
      </c>
    </row>
    <row r="65" spans="1:5">
      <c r="A65" t="s">
        <v>62</v>
      </c>
      <c r="B65" s="18">
        <v>44746</v>
      </c>
      <c r="C65">
        <v>183.25</v>
      </c>
      <c r="D65">
        <v>182.05</v>
      </c>
      <c r="E65">
        <f t="shared" si="0"/>
        <v>-6.5484311050476871E-3</v>
      </c>
    </row>
    <row r="66" spans="1:5">
      <c r="A66" t="s">
        <v>62</v>
      </c>
      <c r="B66" s="18">
        <v>44747</v>
      </c>
      <c r="C66">
        <v>182.05</v>
      </c>
      <c r="D66">
        <v>182.45</v>
      </c>
      <c r="E66">
        <f t="shared" ref="E66:E129" si="1">(D66-C66)/C66</f>
        <v>2.1971985718208034E-3</v>
      </c>
    </row>
    <row r="67" spans="1:5">
      <c r="A67" t="s">
        <v>62</v>
      </c>
      <c r="B67" s="18">
        <v>44748</v>
      </c>
      <c r="C67">
        <v>182.45</v>
      </c>
      <c r="D67">
        <v>181.7</v>
      </c>
      <c r="E67">
        <f t="shared" si="1"/>
        <v>-4.1107152644560153E-3</v>
      </c>
    </row>
    <row r="68" spans="1:5">
      <c r="A68" t="s">
        <v>62</v>
      </c>
      <c r="B68" s="18">
        <v>44749</v>
      </c>
      <c r="C68">
        <v>181.7</v>
      </c>
      <c r="D68">
        <v>186</v>
      </c>
      <c r="E68">
        <f t="shared" si="1"/>
        <v>2.3665382498624168E-2</v>
      </c>
    </row>
    <row r="69" spans="1:5">
      <c r="A69" t="s">
        <v>62</v>
      </c>
      <c r="B69" s="18">
        <v>44750</v>
      </c>
      <c r="C69">
        <v>186</v>
      </c>
      <c r="D69">
        <v>189.8</v>
      </c>
      <c r="E69">
        <f t="shared" si="1"/>
        <v>2.0430107526881781E-2</v>
      </c>
    </row>
    <row r="70" spans="1:5">
      <c r="A70" t="s">
        <v>62</v>
      </c>
      <c r="B70" s="18">
        <v>44753</v>
      </c>
      <c r="C70">
        <v>189.8</v>
      </c>
      <c r="D70">
        <v>193.35</v>
      </c>
      <c r="E70">
        <f t="shared" si="1"/>
        <v>1.8703898840885053E-2</v>
      </c>
    </row>
    <row r="71" spans="1:5">
      <c r="A71" t="s">
        <v>62</v>
      </c>
      <c r="B71" s="18">
        <v>44754</v>
      </c>
      <c r="C71">
        <v>193.35</v>
      </c>
      <c r="D71">
        <v>193.9</v>
      </c>
      <c r="E71">
        <f t="shared" si="1"/>
        <v>2.8445823635894047E-3</v>
      </c>
    </row>
    <row r="72" spans="1:5">
      <c r="A72" t="s">
        <v>62</v>
      </c>
      <c r="B72" s="18">
        <v>44755</v>
      </c>
      <c r="C72">
        <v>193.9</v>
      </c>
      <c r="D72">
        <v>193.45</v>
      </c>
      <c r="E72">
        <f t="shared" si="1"/>
        <v>-2.3207839092316503E-3</v>
      </c>
    </row>
    <row r="73" spans="1:5">
      <c r="A73" t="s">
        <v>62</v>
      </c>
      <c r="B73" s="18">
        <v>44756</v>
      </c>
      <c r="C73">
        <v>193.45</v>
      </c>
      <c r="D73">
        <v>192</v>
      </c>
      <c r="E73">
        <f t="shared" si="1"/>
        <v>-7.4954768674075408E-3</v>
      </c>
    </row>
    <row r="74" spans="1:5">
      <c r="A74" t="s">
        <v>62</v>
      </c>
      <c r="B74" s="18">
        <v>44757</v>
      </c>
      <c r="C74">
        <v>192</v>
      </c>
      <c r="D74">
        <v>193.4</v>
      </c>
      <c r="E74">
        <f t="shared" si="1"/>
        <v>7.2916666666666963E-3</v>
      </c>
    </row>
    <row r="75" spans="1:5">
      <c r="A75" t="s">
        <v>62</v>
      </c>
      <c r="B75" s="18">
        <v>44760</v>
      </c>
      <c r="C75">
        <v>193.4</v>
      </c>
      <c r="D75">
        <v>195.6</v>
      </c>
      <c r="E75">
        <f t="shared" si="1"/>
        <v>1.1375387797311213E-2</v>
      </c>
    </row>
    <row r="76" spans="1:5">
      <c r="A76" t="s">
        <v>62</v>
      </c>
      <c r="B76" s="18">
        <v>44761</v>
      </c>
      <c r="C76">
        <v>195.6</v>
      </c>
      <c r="D76">
        <v>198.25</v>
      </c>
      <c r="E76">
        <f t="shared" si="1"/>
        <v>1.354805725971373E-2</v>
      </c>
    </row>
    <row r="77" spans="1:5">
      <c r="A77" t="s">
        <v>62</v>
      </c>
      <c r="B77" s="18">
        <v>44762</v>
      </c>
      <c r="C77">
        <v>198.25</v>
      </c>
      <c r="D77">
        <v>197.85</v>
      </c>
      <c r="E77">
        <f t="shared" si="1"/>
        <v>-2.0176544766708987E-3</v>
      </c>
    </row>
    <row r="78" spans="1:5">
      <c r="A78" t="s">
        <v>62</v>
      </c>
      <c r="B78" s="18">
        <v>44763</v>
      </c>
      <c r="C78">
        <v>197.85</v>
      </c>
      <c r="D78">
        <v>198.6</v>
      </c>
      <c r="E78">
        <f t="shared" si="1"/>
        <v>3.7907505686125853E-3</v>
      </c>
    </row>
    <row r="79" spans="1:5">
      <c r="A79" t="s">
        <v>62</v>
      </c>
      <c r="B79" s="18">
        <v>44764</v>
      </c>
      <c r="C79">
        <v>198.6</v>
      </c>
      <c r="D79">
        <v>197.1</v>
      </c>
      <c r="E79">
        <f t="shared" si="1"/>
        <v>-7.5528700906344415E-3</v>
      </c>
    </row>
    <row r="80" spans="1:5">
      <c r="A80" t="s">
        <v>62</v>
      </c>
      <c r="B80" s="18">
        <v>44767</v>
      </c>
      <c r="C80">
        <v>188.7</v>
      </c>
      <c r="D80">
        <v>197.1</v>
      </c>
      <c r="E80">
        <f t="shared" si="1"/>
        <v>4.4515103338632782E-2</v>
      </c>
    </row>
    <row r="81" spans="1:5">
      <c r="A81" t="s">
        <v>62</v>
      </c>
      <c r="B81" s="18">
        <v>44767</v>
      </c>
      <c r="C81">
        <v>197.1</v>
      </c>
      <c r="D81">
        <v>200.9</v>
      </c>
      <c r="E81">
        <f t="shared" si="1"/>
        <v>1.9279553526128927E-2</v>
      </c>
    </row>
    <row r="82" spans="1:5">
      <c r="A82" t="s">
        <v>62</v>
      </c>
      <c r="B82" s="18">
        <v>44768</v>
      </c>
      <c r="C82">
        <v>200.9</v>
      </c>
      <c r="D82">
        <v>202.3</v>
      </c>
      <c r="E82">
        <f t="shared" si="1"/>
        <v>6.9686411149826061E-3</v>
      </c>
    </row>
    <row r="83" spans="1:5">
      <c r="A83" t="s">
        <v>62</v>
      </c>
      <c r="B83" s="18">
        <v>44769</v>
      </c>
      <c r="C83">
        <v>202.3</v>
      </c>
      <c r="D83">
        <v>203.45</v>
      </c>
      <c r="E83">
        <f t="shared" si="1"/>
        <v>5.6846267918931152E-3</v>
      </c>
    </row>
    <row r="84" spans="1:5">
      <c r="A84" t="s">
        <v>62</v>
      </c>
      <c r="B84" s="18">
        <v>44770</v>
      </c>
      <c r="C84">
        <v>203.45</v>
      </c>
      <c r="D84">
        <v>202.85</v>
      </c>
      <c r="E84">
        <f t="shared" si="1"/>
        <v>-2.9491275497664994E-3</v>
      </c>
    </row>
    <row r="85" spans="1:5">
      <c r="A85" t="s">
        <v>62</v>
      </c>
      <c r="B85" s="18">
        <v>44771</v>
      </c>
      <c r="C85">
        <v>202.85</v>
      </c>
      <c r="D85">
        <v>211.25</v>
      </c>
      <c r="E85">
        <f t="shared" si="1"/>
        <v>4.1409908799605648E-2</v>
      </c>
    </row>
    <row r="86" spans="1:5">
      <c r="A86" t="s">
        <v>62</v>
      </c>
      <c r="B86" s="18">
        <v>44774</v>
      </c>
      <c r="C86">
        <v>211.25</v>
      </c>
      <c r="D86">
        <v>212.75</v>
      </c>
      <c r="E86">
        <f t="shared" si="1"/>
        <v>7.100591715976331E-3</v>
      </c>
    </row>
    <row r="87" spans="1:5">
      <c r="A87" t="s">
        <v>62</v>
      </c>
      <c r="B87" s="18">
        <v>44775</v>
      </c>
      <c r="C87">
        <v>212.75</v>
      </c>
      <c r="D87">
        <v>215.25</v>
      </c>
      <c r="E87">
        <f t="shared" si="1"/>
        <v>1.1750881316098707E-2</v>
      </c>
    </row>
    <row r="88" spans="1:5">
      <c r="A88" t="s">
        <v>62</v>
      </c>
      <c r="B88" s="18">
        <v>44776</v>
      </c>
      <c r="C88">
        <v>215.25</v>
      </c>
      <c r="D88">
        <v>212.1</v>
      </c>
      <c r="E88">
        <f t="shared" si="1"/>
        <v>-1.4634146341463442E-2</v>
      </c>
    </row>
    <row r="89" spans="1:5">
      <c r="A89" t="s">
        <v>62</v>
      </c>
      <c r="B89" s="18">
        <v>44777</v>
      </c>
      <c r="C89">
        <v>212.1</v>
      </c>
      <c r="D89">
        <v>207.15</v>
      </c>
      <c r="E89">
        <f t="shared" si="1"/>
        <v>-2.3338048090523283E-2</v>
      </c>
    </row>
    <row r="90" spans="1:5">
      <c r="A90" t="s">
        <v>62</v>
      </c>
      <c r="B90" s="18">
        <v>44778</v>
      </c>
      <c r="C90">
        <v>207.15</v>
      </c>
      <c r="D90">
        <v>208.45</v>
      </c>
      <c r="E90">
        <f t="shared" si="1"/>
        <v>6.2756456673906972E-3</v>
      </c>
    </row>
    <row r="91" spans="1:5">
      <c r="A91" t="s">
        <v>62</v>
      </c>
      <c r="B91" s="18">
        <v>44781</v>
      </c>
      <c r="C91">
        <v>197.1</v>
      </c>
      <c r="D91">
        <v>208.45</v>
      </c>
      <c r="E91">
        <f t="shared" si="1"/>
        <v>5.7584982242516465E-2</v>
      </c>
    </row>
    <row r="92" spans="1:5">
      <c r="A92" t="s">
        <v>62</v>
      </c>
      <c r="B92" s="18">
        <v>44781</v>
      </c>
      <c r="C92">
        <v>208.45</v>
      </c>
      <c r="D92">
        <v>215.4</v>
      </c>
      <c r="E92">
        <f t="shared" si="1"/>
        <v>3.3341328855840811E-2</v>
      </c>
    </row>
    <row r="93" spans="1:5">
      <c r="A93" t="s">
        <v>62</v>
      </c>
      <c r="B93" s="18">
        <v>44783</v>
      </c>
      <c r="C93">
        <v>215.4</v>
      </c>
      <c r="D93">
        <v>219.85</v>
      </c>
      <c r="E93">
        <f t="shared" si="1"/>
        <v>2.0659238625812388E-2</v>
      </c>
    </row>
    <row r="94" spans="1:5">
      <c r="A94" t="s">
        <v>62</v>
      </c>
      <c r="B94" s="18">
        <v>44784</v>
      </c>
      <c r="C94">
        <v>219.85</v>
      </c>
      <c r="D94">
        <v>218.6</v>
      </c>
      <c r="E94">
        <f t="shared" si="1"/>
        <v>-5.6856947919035712E-3</v>
      </c>
    </row>
    <row r="95" spans="1:5">
      <c r="A95" t="s">
        <v>62</v>
      </c>
      <c r="B95" s="18">
        <v>44785</v>
      </c>
      <c r="C95">
        <v>218.6</v>
      </c>
      <c r="D95">
        <v>221.65</v>
      </c>
      <c r="E95">
        <f t="shared" si="1"/>
        <v>1.3952424519670683E-2</v>
      </c>
    </row>
    <row r="96" spans="1:5">
      <c r="A96" t="s">
        <v>62</v>
      </c>
      <c r="B96" s="18">
        <v>44789</v>
      </c>
      <c r="C96">
        <v>221.65</v>
      </c>
      <c r="D96">
        <v>222.9</v>
      </c>
      <c r="E96">
        <f t="shared" si="1"/>
        <v>5.6395217685540266E-3</v>
      </c>
    </row>
    <row r="97" spans="1:5">
      <c r="A97" t="s">
        <v>62</v>
      </c>
      <c r="B97" s="18">
        <v>44790</v>
      </c>
      <c r="C97">
        <v>222.9</v>
      </c>
      <c r="D97">
        <v>221.45</v>
      </c>
      <c r="E97">
        <f t="shared" si="1"/>
        <v>-6.5051592642441317E-3</v>
      </c>
    </row>
    <row r="98" spans="1:5">
      <c r="A98" t="s">
        <v>62</v>
      </c>
      <c r="B98" s="18">
        <v>44791</v>
      </c>
      <c r="C98">
        <v>221.45</v>
      </c>
      <c r="D98">
        <v>221.75</v>
      </c>
      <c r="E98">
        <f t="shared" si="1"/>
        <v>1.3547076089411216E-3</v>
      </c>
    </row>
    <row r="99" spans="1:5">
      <c r="A99" t="s">
        <v>62</v>
      </c>
      <c r="B99" s="18">
        <v>44792</v>
      </c>
      <c r="C99">
        <v>221.75</v>
      </c>
      <c r="D99">
        <v>217.15</v>
      </c>
      <c r="E99">
        <f t="shared" si="1"/>
        <v>-2.0744081172491519E-2</v>
      </c>
    </row>
    <row r="100" spans="1:5">
      <c r="A100" t="s">
        <v>62</v>
      </c>
      <c r="B100" s="18">
        <v>44795</v>
      </c>
      <c r="C100">
        <v>217.15</v>
      </c>
      <c r="D100">
        <v>218.3</v>
      </c>
      <c r="E100">
        <f t="shared" si="1"/>
        <v>5.2958784250518335E-3</v>
      </c>
    </row>
    <row r="101" spans="1:5">
      <c r="A101" t="s">
        <v>62</v>
      </c>
      <c r="B101" s="18">
        <v>44796</v>
      </c>
      <c r="C101">
        <v>218.3</v>
      </c>
      <c r="D101">
        <v>222.85</v>
      </c>
      <c r="E101">
        <f t="shared" si="1"/>
        <v>2.0842876775080087E-2</v>
      </c>
    </row>
    <row r="102" spans="1:5">
      <c r="A102" t="s">
        <v>62</v>
      </c>
      <c r="B102" s="18">
        <v>44797</v>
      </c>
      <c r="C102">
        <v>222.85</v>
      </c>
      <c r="D102">
        <v>223.65</v>
      </c>
      <c r="E102">
        <f t="shared" si="1"/>
        <v>3.5898586493157345E-3</v>
      </c>
    </row>
    <row r="103" spans="1:5">
      <c r="A103" t="s">
        <v>62</v>
      </c>
      <c r="B103" s="18">
        <v>44798</v>
      </c>
      <c r="C103">
        <v>223.65</v>
      </c>
      <c r="D103">
        <v>224.9</v>
      </c>
      <c r="E103">
        <f t="shared" si="1"/>
        <v>5.5890900961323492E-3</v>
      </c>
    </row>
    <row r="104" spans="1:5">
      <c r="A104" t="s">
        <v>62</v>
      </c>
      <c r="B104" s="18">
        <v>44799</v>
      </c>
      <c r="C104">
        <v>224.9</v>
      </c>
      <c r="D104">
        <v>229.95</v>
      </c>
      <c r="E104">
        <f t="shared" si="1"/>
        <v>2.2454424188528159E-2</v>
      </c>
    </row>
    <row r="105" spans="1:5">
      <c r="A105" t="s">
        <v>62</v>
      </c>
      <c r="B105" s="18">
        <v>44802</v>
      </c>
      <c r="C105">
        <v>229.95</v>
      </c>
      <c r="D105">
        <v>230.6</v>
      </c>
      <c r="E105">
        <f t="shared" si="1"/>
        <v>2.8267014568384681E-3</v>
      </c>
    </row>
    <row r="106" spans="1:5">
      <c r="A106" t="s">
        <v>62</v>
      </c>
      <c r="B106" s="18">
        <v>44803</v>
      </c>
      <c r="C106">
        <v>230.6</v>
      </c>
      <c r="D106">
        <v>234.8</v>
      </c>
      <c r="E106">
        <f t="shared" si="1"/>
        <v>1.8213356461405105E-2</v>
      </c>
    </row>
    <row r="107" spans="1:5">
      <c r="A107" t="s">
        <v>62</v>
      </c>
      <c r="B107" s="18">
        <v>44805</v>
      </c>
      <c r="C107">
        <v>234.8</v>
      </c>
      <c r="D107">
        <v>230.3</v>
      </c>
      <c r="E107">
        <f t="shared" si="1"/>
        <v>-1.916524701873935E-2</v>
      </c>
    </row>
    <row r="108" spans="1:5">
      <c r="A108" t="s">
        <v>62</v>
      </c>
      <c r="B108" s="18">
        <v>44806</v>
      </c>
      <c r="C108">
        <v>230.3</v>
      </c>
      <c r="D108">
        <v>229.3</v>
      </c>
      <c r="E108">
        <f t="shared" si="1"/>
        <v>-4.3421623968736426E-3</v>
      </c>
    </row>
    <row r="109" spans="1:5">
      <c r="A109" t="s">
        <v>62</v>
      </c>
      <c r="B109" s="18">
        <v>44809</v>
      </c>
      <c r="C109">
        <v>229.3</v>
      </c>
      <c r="D109">
        <v>231.6</v>
      </c>
      <c r="E109">
        <f t="shared" si="1"/>
        <v>1.0030527692978556E-2</v>
      </c>
    </row>
    <row r="110" spans="1:5">
      <c r="A110" t="s">
        <v>62</v>
      </c>
      <c r="B110" s="18">
        <v>44810</v>
      </c>
      <c r="C110">
        <v>231.6</v>
      </c>
      <c r="D110">
        <v>232.7</v>
      </c>
      <c r="E110">
        <f t="shared" si="1"/>
        <v>4.7495682210707876E-3</v>
      </c>
    </row>
    <row r="111" spans="1:5">
      <c r="A111" t="s">
        <v>62</v>
      </c>
      <c r="B111" s="18">
        <v>44811</v>
      </c>
      <c r="C111">
        <v>232.7</v>
      </c>
      <c r="D111">
        <v>238.85</v>
      </c>
      <c r="E111">
        <f t="shared" si="1"/>
        <v>2.6428878384185672E-2</v>
      </c>
    </row>
    <row r="112" spans="1:5">
      <c r="A112" t="s">
        <v>62</v>
      </c>
      <c r="B112" s="18">
        <v>44812</v>
      </c>
      <c r="C112">
        <v>238.85</v>
      </c>
      <c r="D112">
        <v>236.45</v>
      </c>
      <c r="E112">
        <f t="shared" si="1"/>
        <v>-1.0048147372828159E-2</v>
      </c>
    </row>
    <row r="113" spans="1:5">
      <c r="A113" t="s">
        <v>62</v>
      </c>
      <c r="B113" s="18">
        <v>44813</v>
      </c>
      <c r="C113">
        <v>236.45</v>
      </c>
      <c r="D113">
        <v>237.6</v>
      </c>
      <c r="E113">
        <f t="shared" si="1"/>
        <v>4.863607528018633E-3</v>
      </c>
    </row>
    <row r="114" spans="1:5">
      <c r="A114" t="s">
        <v>62</v>
      </c>
      <c r="B114" s="18">
        <v>44816</v>
      </c>
      <c r="C114">
        <v>237.6</v>
      </c>
      <c r="D114">
        <v>231.5</v>
      </c>
      <c r="E114">
        <f t="shared" si="1"/>
        <v>-2.567340067340065E-2</v>
      </c>
    </row>
    <row r="115" spans="1:5">
      <c r="A115" t="s">
        <v>62</v>
      </c>
      <c r="B115" s="18">
        <v>44817</v>
      </c>
      <c r="C115">
        <v>231.5</v>
      </c>
      <c r="D115">
        <v>231.3</v>
      </c>
      <c r="E115">
        <f t="shared" si="1"/>
        <v>-8.6393088552910854E-4</v>
      </c>
    </row>
    <row r="116" spans="1:5">
      <c r="A116" t="s">
        <v>62</v>
      </c>
      <c r="B116" s="18">
        <v>44818</v>
      </c>
      <c r="C116">
        <v>231.3</v>
      </c>
      <c r="D116">
        <v>231.95</v>
      </c>
      <c r="E116">
        <f t="shared" si="1"/>
        <v>2.8102031993081592E-3</v>
      </c>
    </row>
    <row r="117" spans="1:5">
      <c r="A117" t="s">
        <v>62</v>
      </c>
      <c r="B117" s="18">
        <v>44819</v>
      </c>
      <c r="C117">
        <v>231.95</v>
      </c>
      <c r="D117">
        <v>234.25</v>
      </c>
      <c r="E117">
        <f t="shared" si="1"/>
        <v>9.915930157361549E-3</v>
      </c>
    </row>
    <row r="118" spans="1:5">
      <c r="A118" t="s">
        <v>62</v>
      </c>
      <c r="B118" s="18">
        <v>44820</v>
      </c>
      <c r="C118">
        <v>234.25</v>
      </c>
      <c r="D118">
        <v>231.05</v>
      </c>
      <c r="E118">
        <f t="shared" si="1"/>
        <v>-1.3660618996798244E-2</v>
      </c>
    </row>
    <row r="119" spans="1:5">
      <c r="A119" t="s">
        <v>62</v>
      </c>
      <c r="B119" s="18">
        <v>44823</v>
      </c>
      <c r="C119">
        <v>231.05</v>
      </c>
      <c r="D119">
        <v>229.9</v>
      </c>
      <c r="E119">
        <f t="shared" si="1"/>
        <v>-4.9772776455312947E-3</v>
      </c>
    </row>
    <row r="120" spans="1:5">
      <c r="A120" t="s">
        <v>62</v>
      </c>
      <c r="B120" s="18">
        <v>44824</v>
      </c>
      <c r="C120">
        <v>229.9</v>
      </c>
      <c r="D120">
        <v>229.85</v>
      </c>
      <c r="E120">
        <f t="shared" si="1"/>
        <v>-2.1748586341892721E-4</v>
      </c>
    </row>
    <row r="121" spans="1:5">
      <c r="A121" t="s">
        <v>62</v>
      </c>
      <c r="B121" s="18">
        <v>44825</v>
      </c>
      <c r="C121">
        <v>229.85</v>
      </c>
      <c r="D121">
        <v>231.55</v>
      </c>
      <c r="E121">
        <f t="shared" si="1"/>
        <v>7.3961279095062738E-3</v>
      </c>
    </row>
    <row r="122" spans="1:5">
      <c r="A122" t="s">
        <v>62</v>
      </c>
      <c r="B122" s="18">
        <v>44826</v>
      </c>
      <c r="C122">
        <v>231.55</v>
      </c>
      <c r="D122">
        <v>227.05</v>
      </c>
      <c r="E122">
        <f t="shared" si="1"/>
        <v>-1.9434247462751023E-2</v>
      </c>
    </row>
    <row r="123" spans="1:5">
      <c r="A123" t="s">
        <v>62</v>
      </c>
      <c r="B123" s="18">
        <v>44827</v>
      </c>
      <c r="C123">
        <v>227.05</v>
      </c>
      <c r="D123">
        <v>222.85</v>
      </c>
      <c r="E123">
        <f t="shared" si="1"/>
        <v>-1.8498128165602364E-2</v>
      </c>
    </row>
    <row r="124" spans="1:5">
      <c r="A124" t="s">
        <v>62</v>
      </c>
      <c r="B124" s="18">
        <v>44830</v>
      </c>
      <c r="C124">
        <v>222.85</v>
      </c>
      <c r="D124">
        <v>215.5</v>
      </c>
      <c r="E124">
        <f t="shared" si="1"/>
        <v>-3.2981826340587814E-2</v>
      </c>
    </row>
    <row r="125" spans="1:5">
      <c r="A125" t="s">
        <v>62</v>
      </c>
      <c r="B125" s="18">
        <v>44831</v>
      </c>
      <c r="C125">
        <v>215.5</v>
      </c>
      <c r="D125">
        <v>213.9</v>
      </c>
      <c r="E125">
        <f t="shared" si="1"/>
        <v>-7.4245939675173754E-3</v>
      </c>
    </row>
    <row r="126" spans="1:5">
      <c r="A126" t="s">
        <v>62</v>
      </c>
      <c r="B126" s="18">
        <v>44832</v>
      </c>
      <c r="C126">
        <v>213.9</v>
      </c>
      <c r="D126">
        <v>210.8</v>
      </c>
      <c r="E126">
        <f t="shared" si="1"/>
        <v>-1.4492753623188378E-2</v>
      </c>
    </row>
    <row r="127" spans="1:5">
      <c r="A127" t="s">
        <v>62</v>
      </c>
      <c r="B127" s="18">
        <v>44833</v>
      </c>
      <c r="C127">
        <v>210.8</v>
      </c>
      <c r="D127">
        <v>213.9</v>
      </c>
      <c r="E127">
        <f t="shared" si="1"/>
        <v>1.4705882352941149E-2</v>
      </c>
    </row>
    <row r="128" spans="1:5">
      <c r="A128" t="s">
        <v>62</v>
      </c>
      <c r="B128" s="18">
        <v>44834</v>
      </c>
      <c r="C128">
        <v>213.9</v>
      </c>
      <c r="D128">
        <v>212.25</v>
      </c>
      <c r="E128">
        <f t="shared" si="1"/>
        <v>-7.713884992987404E-3</v>
      </c>
    </row>
    <row r="129" spans="1:5">
      <c r="A129" t="s">
        <v>62</v>
      </c>
      <c r="B129" s="18">
        <v>44837</v>
      </c>
      <c r="C129">
        <v>208.45</v>
      </c>
      <c r="D129">
        <v>212.25</v>
      </c>
      <c r="E129">
        <f t="shared" si="1"/>
        <v>1.8229791316862611E-2</v>
      </c>
    </row>
    <row r="130" spans="1:5">
      <c r="A130" t="s">
        <v>62</v>
      </c>
      <c r="B130" s="18">
        <v>44837</v>
      </c>
      <c r="C130">
        <v>212.25</v>
      </c>
      <c r="D130">
        <v>214.95</v>
      </c>
      <c r="E130">
        <f t="shared" ref="E130:E193" si="2">(D130-C130)/C130</f>
        <v>1.2720848056537049E-2</v>
      </c>
    </row>
    <row r="131" spans="1:5">
      <c r="A131" t="s">
        <v>62</v>
      </c>
      <c r="B131" s="18">
        <v>44838</v>
      </c>
      <c r="C131">
        <v>214.95</v>
      </c>
      <c r="D131">
        <v>223.25</v>
      </c>
      <c r="E131">
        <f t="shared" si="2"/>
        <v>3.8613631076994705E-2</v>
      </c>
    </row>
    <row r="132" spans="1:5">
      <c r="A132" t="s">
        <v>62</v>
      </c>
      <c r="B132" s="18">
        <v>44840</v>
      </c>
      <c r="C132">
        <v>223.25</v>
      </c>
      <c r="D132">
        <v>233.5</v>
      </c>
      <c r="E132">
        <f t="shared" si="2"/>
        <v>4.591265397536394E-2</v>
      </c>
    </row>
    <row r="133" spans="1:5">
      <c r="A133" t="s">
        <v>62</v>
      </c>
      <c r="B133" s="18">
        <v>44841</v>
      </c>
      <c r="C133">
        <v>233.5</v>
      </c>
      <c r="D133">
        <v>229.7</v>
      </c>
      <c r="E133">
        <f t="shared" si="2"/>
        <v>-1.6274089935760221E-2</v>
      </c>
    </row>
    <row r="134" spans="1:5">
      <c r="A134" t="s">
        <v>62</v>
      </c>
      <c r="B134" s="18">
        <v>44844</v>
      </c>
      <c r="C134">
        <v>229.7</v>
      </c>
      <c r="D134">
        <v>229.85</v>
      </c>
      <c r="E134">
        <f t="shared" si="2"/>
        <v>6.5302568567699479E-4</v>
      </c>
    </row>
    <row r="135" spans="1:5">
      <c r="A135" t="s">
        <v>62</v>
      </c>
      <c r="B135" s="18">
        <v>44845</v>
      </c>
      <c r="C135">
        <v>229.85</v>
      </c>
      <c r="D135">
        <v>225.45</v>
      </c>
      <c r="E135">
        <f t="shared" si="2"/>
        <v>-1.9142919295192542E-2</v>
      </c>
    </row>
    <row r="136" spans="1:5">
      <c r="A136" t="s">
        <v>62</v>
      </c>
      <c r="B136" s="18">
        <v>44846</v>
      </c>
      <c r="C136">
        <v>225.45</v>
      </c>
      <c r="D136">
        <v>232.1</v>
      </c>
      <c r="E136">
        <f t="shared" si="2"/>
        <v>2.9496562430694193E-2</v>
      </c>
    </row>
    <row r="137" spans="1:5">
      <c r="A137" t="s">
        <v>62</v>
      </c>
      <c r="B137" s="18">
        <v>44847</v>
      </c>
      <c r="C137">
        <v>232.1</v>
      </c>
      <c r="D137">
        <v>234.55</v>
      </c>
      <c r="E137">
        <f t="shared" si="2"/>
        <v>1.0555794915984563E-2</v>
      </c>
    </row>
    <row r="138" spans="1:5">
      <c r="A138" t="s">
        <v>62</v>
      </c>
      <c r="B138" s="18">
        <v>44848</v>
      </c>
      <c r="C138">
        <v>234.55</v>
      </c>
      <c r="D138">
        <v>236.35</v>
      </c>
      <c r="E138">
        <f t="shared" si="2"/>
        <v>7.6742698784906535E-3</v>
      </c>
    </row>
    <row r="139" spans="1:5">
      <c r="A139" t="s">
        <v>62</v>
      </c>
      <c r="B139" s="18">
        <v>44851</v>
      </c>
      <c r="C139">
        <v>212.25</v>
      </c>
      <c r="D139">
        <v>236.35</v>
      </c>
      <c r="E139">
        <f t="shared" si="2"/>
        <v>0.11354534746760893</v>
      </c>
    </row>
    <row r="140" spans="1:5">
      <c r="A140" t="s">
        <v>62</v>
      </c>
      <c r="B140" s="18">
        <v>44851</v>
      </c>
      <c r="C140">
        <v>236.35</v>
      </c>
      <c r="D140">
        <v>238</v>
      </c>
      <c r="E140">
        <f t="shared" si="2"/>
        <v>6.9811719906917947E-3</v>
      </c>
    </row>
    <row r="141" spans="1:5">
      <c r="A141" t="s">
        <v>62</v>
      </c>
      <c r="B141" s="18">
        <v>44852</v>
      </c>
      <c r="C141">
        <v>238</v>
      </c>
      <c r="D141">
        <v>241.7</v>
      </c>
      <c r="E141">
        <f t="shared" si="2"/>
        <v>1.554621848739491E-2</v>
      </c>
    </row>
    <row r="142" spans="1:5">
      <c r="A142" t="s">
        <v>62</v>
      </c>
      <c r="B142" s="18">
        <v>44853</v>
      </c>
      <c r="C142">
        <v>241.7</v>
      </c>
      <c r="D142">
        <v>238.2</v>
      </c>
      <c r="E142">
        <f t="shared" si="2"/>
        <v>-1.4480761274306992E-2</v>
      </c>
    </row>
    <row r="143" spans="1:5">
      <c r="A143" t="s">
        <v>62</v>
      </c>
      <c r="B143" s="18">
        <v>44854</v>
      </c>
      <c r="C143">
        <v>238.2</v>
      </c>
      <c r="D143">
        <v>241</v>
      </c>
      <c r="E143">
        <f t="shared" si="2"/>
        <v>1.1754827875734725E-2</v>
      </c>
    </row>
    <row r="144" spans="1:5">
      <c r="A144" t="s">
        <v>62</v>
      </c>
      <c r="B144" s="18">
        <v>44855</v>
      </c>
      <c r="C144">
        <v>241</v>
      </c>
      <c r="D144">
        <v>238.7</v>
      </c>
      <c r="E144">
        <f t="shared" si="2"/>
        <v>-9.5435684647303381E-3</v>
      </c>
    </row>
    <row r="145" spans="1:5">
      <c r="A145" t="s">
        <v>62</v>
      </c>
      <c r="B145" s="18">
        <v>44858</v>
      </c>
      <c r="C145">
        <v>238.7</v>
      </c>
      <c r="D145">
        <v>240.5</v>
      </c>
      <c r="E145">
        <f t="shared" si="2"/>
        <v>7.5408462505237176E-3</v>
      </c>
    </row>
    <row r="146" spans="1:5">
      <c r="A146" t="s">
        <v>62</v>
      </c>
      <c r="B146" s="18">
        <v>44859</v>
      </c>
      <c r="C146">
        <v>240.5</v>
      </c>
      <c r="D146">
        <v>239.95</v>
      </c>
      <c r="E146">
        <f t="shared" si="2"/>
        <v>-2.2869022869023343E-3</v>
      </c>
    </row>
    <row r="147" spans="1:5">
      <c r="A147" t="s">
        <v>62</v>
      </c>
      <c r="B147" s="18">
        <v>44861</v>
      </c>
      <c r="C147">
        <v>239.95</v>
      </c>
      <c r="D147">
        <v>240.9</v>
      </c>
      <c r="E147">
        <f t="shared" si="2"/>
        <v>3.9591581579496438E-3</v>
      </c>
    </row>
    <row r="148" spans="1:5">
      <c r="A148" t="s">
        <v>62</v>
      </c>
      <c r="B148" s="18">
        <v>44862</v>
      </c>
      <c r="C148">
        <v>240.9</v>
      </c>
      <c r="D148">
        <v>244.4</v>
      </c>
      <c r="E148">
        <f t="shared" si="2"/>
        <v>1.4528850145288501E-2</v>
      </c>
    </row>
    <row r="149" spans="1:5">
      <c r="A149" t="s">
        <v>62</v>
      </c>
      <c r="B149" s="18">
        <v>44865</v>
      </c>
      <c r="C149">
        <v>244.4</v>
      </c>
      <c r="D149">
        <v>245.95</v>
      </c>
      <c r="E149">
        <f t="shared" si="2"/>
        <v>6.3420621931259526E-3</v>
      </c>
    </row>
    <row r="150" spans="1:5">
      <c r="A150" t="s">
        <v>62</v>
      </c>
      <c r="B150" s="18">
        <v>44866</v>
      </c>
      <c r="C150">
        <v>245.95</v>
      </c>
      <c r="D150">
        <v>245.65</v>
      </c>
      <c r="E150">
        <f t="shared" si="2"/>
        <v>-1.219760113844208E-3</v>
      </c>
    </row>
    <row r="151" spans="1:5">
      <c r="A151" t="s">
        <v>62</v>
      </c>
      <c r="B151" s="18">
        <v>44867</v>
      </c>
      <c r="C151">
        <v>245.65</v>
      </c>
      <c r="D151">
        <v>245.8</v>
      </c>
      <c r="E151">
        <f t="shared" si="2"/>
        <v>6.1062487278650793E-4</v>
      </c>
    </row>
    <row r="152" spans="1:5">
      <c r="A152" t="s">
        <v>62</v>
      </c>
      <c r="B152" s="18">
        <v>44868</v>
      </c>
      <c r="C152">
        <v>236.35</v>
      </c>
      <c r="D152">
        <v>245.8</v>
      </c>
      <c r="E152">
        <f t="shared" si="2"/>
        <v>3.9983075946689303E-2</v>
      </c>
    </row>
    <row r="153" spans="1:5">
      <c r="A153" t="s">
        <v>62</v>
      </c>
      <c r="B153" s="18">
        <v>44868</v>
      </c>
      <c r="C153">
        <v>245.8</v>
      </c>
      <c r="D153">
        <v>246.2</v>
      </c>
      <c r="E153">
        <f t="shared" si="2"/>
        <v>1.6273393002440083E-3</v>
      </c>
    </row>
    <row r="154" spans="1:5">
      <c r="A154" t="s">
        <v>62</v>
      </c>
      <c r="B154" s="18">
        <v>44869</v>
      </c>
      <c r="C154">
        <v>246.2</v>
      </c>
      <c r="D154">
        <v>246.05</v>
      </c>
      <c r="E154">
        <f t="shared" si="2"/>
        <v>-6.0926076360673137E-4</v>
      </c>
    </row>
    <row r="155" spans="1:5">
      <c r="A155" t="s">
        <v>62</v>
      </c>
      <c r="B155" s="18">
        <v>44872</v>
      </c>
      <c r="C155">
        <v>246.05</v>
      </c>
      <c r="D155">
        <v>249.55</v>
      </c>
      <c r="E155">
        <f t="shared" si="2"/>
        <v>1.4224751066856329E-2</v>
      </c>
    </row>
    <row r="156" spans="1:5">
      <c r="A156" t="s">
        <v>62</v>
      </c>
      <c r="B156" s="18">
        <v>44874</v>
      </c>
      <c r="C156">
        <v>249.55</v>
      </c>
      <c r="D156">
        <v>255.8</v>
      </c>
      <c r="E156">
        <f t="shared" si="2"/>
        <v>2.5045081146062912E-2</v>
      </c>
    </row>
    <row r="157" spans="1:5">
      <c r="A157" t="s">
        <v>62</v>
      </c>
      <c r="B157" s="18">
        <v>44875</v>
      </c>
      <c r="C157">
        <v>255.8</v>
      </c>
      <c r="D157">
        <v>253.6</v>
      </c>
      <c r="E157">
        <f t="shared" si="2"/>
        <v>-8.6004691164973304E-3</v>
      </c>
    </row>
    <row r="158" spans="1:5">
      <c r="A158" t="s">
        <v>62</v>
      </c>
      <c r="B158" s="18">
        <v>44876</v>
      </c>
      <c r="C158">
        <v>253.6</v>
      </c>
      <c r="D158">
        <v>253.25</v>
      </c>
      <c r="E158">
        <f t="shared" si="2"/>
        <v>-1.3801261829652772E-3</v>
      </c>
    </row>
    <row r="159" spans="1:5">
      <c r="A159" t="s">
        <v>62</v>
      </c>
      <c r="B159" s="18">
        <v>44879</v>
      </c>
      <c r="C159">
        <v>245.8</v>
      </c>
      <c r="D159">
        <v>253.25</v>
      </c>
      <c r="E159">
        <f t="shared" si="2"/>
        <v>3.030919446704633E-2</v>
      </c>
    </row>
    <row r="160" spans="1:5">
      <c r="A160" t="s">
        <v>62</v>
      </c>
      <c r="B160" s="18">
        <v>44879</v>
      </c>
      <c r="C160">
        <v>253.25</v>
      </c>
      <c r="D160">
        <v>247.2</v>
      </c>
      <c r="E160">
        <f t="shared" si="2"/>
        <v>-2.3889437314906264E-2</v>
      </c>
    </row>
    <row r="161" spans="1:5">
      <c r="A161" t="s">
        <v>62</v>
      </c>
      <c r="B161" s="18">
        <v>44880</v>
      </c>
      <c r="C161">
        <v>247.2</v>
      </c>
      <c r="D161">
        <v>232.15</v>
      </c>
      <c r="E161">
        <f t="shared" si="2"/>
        <v>-6.0881877022653658E-2</v>
      </c>
    </row>
    <row r="162" spans="1:5">
      <c r="A162" t="s">
        <v>62</v>
      </c>
      <c r="B162" s="18">
        <v>44881</v>
      </c>
      <c r="C162">
        <v>232.15</v>
      </c>
      <c r="D162">
        <v>234.9</v>
      </c>
      <c r="E162">
        <f t="shared" si="2"/>
        <v>1.1845789360327375E-2</v>
      </c>
    </row>
    <row r="163" spans="1:5">
      <c r="A163" t="s">
        <v>62</v>
      </c>
      <c r="B163" s="18">
        <v>44882</v>
      </c>
      <c r="C163">
        <v>234.9</v>
      </c>
      <c r="D163">
        <v>232.4</v>
      </c>
      <c r="E163">
        <f t="shared" si="2"/>
        <v>-1.0642826734780758E-2</v>
      </c>
    </row>
    <row r="164" spans="1:5">
      <c r="A164" t="s">
        <v>62</v>
      </c>
      <c r="B164" s="18">
        <v>44883</v>
      </c>
      <c r="C164">
        <v>232.4</v>
      </c>
      <c r="D164">
        <v>229.55</v>
      </c>
      <c r="E164">
        <f t="shared" si="2"/>
        <v>-1.2263339070567961E-2</v>
      </c>
    </row>
    <row r="165" spans="1:5">
      <c r="A165" t="s">
        <v>62</v>
      </c>
      <c r="B165" s="18">
        <v>44886</v>
      </c>
      <c r="C165">
        <v>229.55</v>
      </c>
      <c r="D165">
        <v>229.45</v>
      </c>
      <c r="E165">
        <f t="shared" si="2"/>
        <v>-4.3563493792212035E-4</v>
      </c>
    </row>
    <row r="166" spans="1:5">
      <c r="A166" t="s">
        <v>62</v>
      </c>
      <c r="B166" s="18">
        <v>44887</v>
      </c>
      <c r="C166">
        <v>229.45</v>
      </c>
      <c r="D166">
        <v>229.1</v>
      </c>
      <c r="E166">
        <f t="shared" si="2"/>
        <v>-1.5253867945085829E-3</v>
      </c>
    </row>
    <row r="167" spans="1:5">
      <c r="A167" t="s">
        <v>62</v>
      </c>
      <c r="B167" s="18">
        <v>44888</v>
      </c>
      <c r="C167">
        <v>229.1</v>
      </c>
      <c r="D167">
        <v>230.6</v>
      </c>
      <c r="E167">
        <f t="shared" si="2"/>
        <v>6.5473592317765172E-3</v>
      </c>
    </row>
    <row r="168" spans="1:5">
      <c r="A168" t="s">
        <v>62</v>
      </c>
      <c r="B168" s="18">
        <v>44889</v>
      </c>
      <c r="C168">
        <v>230.6</v>
      </c>
      <c r="D168">
        <v>228.5</v>
      </c>
      <c r="E168">
        <f t="shared" si="2"/>
        <v>-9.1066782307024901E-3</v>
      </c>
    </row>
    <row r="169" spans="1:5">
      <c r="A169" t="s">
        <v>62</v>
      </c>
      <c r="B169" s="18">
        <v>44890</v>
      </c>
      <c r="C169">
        <v>228.5</v>
      </c>
      <c r="D169">
        <v>231.4</v>
      </c>
      <c r="E169">
        <f t="shared" si="2"/>
        <v>1.2691466083151009E-2</v>
      </c>
    </row>
    <row r="170" spans="1:5">
      <c r="A170" t="s">
        <v>62</v>
      </c>
      <c r="B170" s="18">
        <v>44893</v>
      </c>
      <c r="C170">
        <v>231.4</v>
      </c>
      <c r="D170">
        <v>229.85</v>
      </c>
      <c r="E170">
        <f t="shared" si="2"/>
        <v>-6.6983578219533763E-3</v>
      </c>
    </row>
    <row r="171" spans="1:5">
      <c r="A171" t="s">
        <v>62</v>
      </c>
      <c r="B171" s="18">
        <v>44894</v>
      </c>
      <c r="C171">
        <v>229.85</v>
      </c>
      <c r="D171">
        <v>227.2</v>
      </c>
      <c r="E171">
        <f t="shared" si="2"/>
        <v>-1.1529258211877336E-2</v>
      </c>
    </row>
    <row r="172" spans="1:5">
      <c r="A172" t="s">
        <v>62</v>
      </c>
      <c r="B172" s="18">
        <v>44895</v>
      </c>
      <c r="C172">
        <v>227.2</v>
      </c>
      <c r="D172">
        <v>227.25</v>
      </c>
      <c r="E172">
        <f t="shared" si="2"/>
        <v>2.2007042253526131E-4</v>
      </c>
    </row>
    <row r="173" spans="1:5">
      <c r="A173" t="s">
        <v>62</v>
      </c>
      <c r="B173" s="18">
        <v>44896</v>
      </c>
      <c r="C173">
        <v>227.25</v>
      </c>
      <c r="D173">
        <v>226.1</v>
      </c>
      <c r="E173">
        <f t="shared" si="2"/>
        <v>-5.0605060506050854E-3</v>
      </c>
    </row>
    <row r="174" spans="1:5">
      <c r="A174" t="s">
        <v>62</v>
      </c>
      <c r="B174" s="18">
        <v>44897</v>
      </c>
      <c r="C174">
        <v>226.1</v>
      </c>
      <c r="D174">
        <v>226.6</v>
      </c>
      <c r="E174">
        <f t="shared" si="2"/>
        <v>2.2114108801415304E-3</v>
      </c>
    </row>
    <row r="175" spans="1:5">
      <c r="A175" t="s">
        <v>62</v>
      </c>
      <c r="B175" s="18">
        <v>44900</v>
      </c>
      <c r="C175">
        <v>226.6</v>
      </c>
      <c r="D175">
        <v>231.25</v>
      </c>
      <c r="E175">
        <f t="shared" si="2"/>
        <v>2.0520741394527829E-2</v>
      </c>
    </row>
    <row r="176" spans="1:5">
      <c r="A176" t="s">
        <v>62</v>
      </c>
      <c r="B176" s="18">
        <v>44901</v>
      </c>
      <c r="C176">
        <v>231.25</v>
      </c>
      <c r="D176">
        <v>231.65</v>
      </c>
      <c r="E176">
        <f t="shared" si="2"/>
        <v>1.7297297297297542E-3</v>
      </c>
    </row>
    <row r="177" spans="1:5">
      <c r="A177" t="s">
        <v>62</v>
      </c>
      <c r="B177" s="18">
        <v>44902</v>
      </c>
      <c r="C177">
        <v>231.65</v>
      </c>
      <c r="D177">
        <v>229.75</v>
      </c>
      <c r="E177">
        <f t="shared" si="2"/>
        <v>-8.2020289229441205E-3</v>
      </c>
    </row>
    <row r="178" spans="1:5">
      <c r="A178" t="s">
        <v>62</v>
      </c>
      <c r="B178" s="18">
        <v>44903</v>
      </c>
      <c r="C178">
        <v>229.75</v>
      </c>
      <c r="D178">
        <v>230.4</v>
      </c>
      <c r="E178">
        <f t="shared" si="2"/>
        <v>2.829162132753017E-3</v>
      </c>
    </row>
    <row r="179" spans="1:5">
      <c r="A179" t="s">
        <v>62</v>
      </c>
      <c r="B179" s="18">
        <v>44904</v>
      </c>
      <c r="C179">
        <v>230.4</v>
      </c>
      <c r="D179">
        <v>228.85</v>
      </c>
      <c r="E179">
        <f t="shared" si="2"/>
        <v>-6.7274305555556045E-3</v>
      </c>
    </row>
    <row r="180" spans="1:5">
      <c r="A180" t="s">
        <v>62</v>
      </c>
      <c r="B180" s="18">
        <v>44907</v>
      </c>
      <c r="C180">
        <v>228.85</v>
      </c>
      <c r="D180">
        <v>232.4</v>
      </c>
      <c r="E180">
        <f t="shared" si="2"/>
        <v>1.5512344330347439E-2</v>
      </c>
    </row>
    <row r="181" spans="1:5">
      <c r="A181" t="s">
        <v>62</v>
      </c>
      <c r="B181" s="18">
        <v>44908</v>
      </c>
      <c r="C181">
        <v>232.4</v>
      </c>
      <c r="D181">
        <v>231.55</v>
      </c>
      <c r="E181">
        <f t="shared" si="2"/>
        <v>-3.6574870912220066E-3</v>
      </c>
    </row>
    <row r="182" spans="1:5">
      <c r="A182" t="s">
        <v>62</v>
      </c>
      <c r="B182" s="18">
        <v>44909</v>
      </c>
      <c r="C182">
        <v>231.55</v>
      </c>
      <c r="D182">
        <v>232.15</v>
      </c>
      <c r="E182">
        <f t="shared" si="2"/>
        <v>2.5912329950334456E-3</v>
      </c>
    </row>
    <row r="183" spans="1:5">
      <c r="A183" t="s">
        <v>62</v>
      </c>
      <c r="B183" s="18">
        <v>44910</v>
      </c>
      <c r="C183">
        <v>232.15</v>
      </c>
      <c r="D183">
        <v>228.2</v>
      </c>
      <c r="E183">
        <f t="shared" si="2"/>
        <v>-1.7014861081197576E-2</v>
      </c>
    </row>
    <row r="184" spans="1:5">
      <c r="A184" t="s">
        <v>62</v>
      </c>
      <c r="B184" s="18">
        <v>44911</v>
      </c>
      <c r="C184">
        <v>228.2</v>
      </c>
      <c r="D184">
        <v>224.65</v>
      </c>
      <c r="E184">
        <f t="shared" si="2"/>
        <v>-1.5556529360210267E-2</v>
      </c>
    </row>
    <row r="185" spans="1:5">
      <c r="A185" t="s">
        <v>62</v>
      </c>
      <c r="B185" s="18">
        <v>44914</v>
      </c>
      <c r="C185">
        <v>224.65</v>
      </c>
      <c r="D185">
        <v>227.3</v>
      </c>
      <c r="E185">
        <f t="shared" si="2"/>
        <v>1.1796127309147588E-2</v>
      </c>
    </row>
    <row r="186" spans="1:5">
      <c r="A186" t="s">
        <v>62</v>
      </c>
      <c r="B186" s="18">
        <v>44915</v>
      </c>
      <c r="C186">
        <v>227.3</v>
      </c>
      <c r="D186">
        <v>226.1</v>
      </c>
      <c r="E186">
        <f t="shared" si="2"/>
        <v>-5.2793664760229517E-3</v>
      </c>
    </row>
    <row r="187" spans="1:5">
      <c r="A187" t="s">
        <v>62</v>
      </c>
      <c r="B187" s="18">
        <v>44916</v>
      </c>
      <c r="C187">
        <v>226.1</v>
      </c>
      <c r="D187">
        <v>223.85</v>
      </c>
      <c r="E187">
        <f t="shared" si="2"/>
        <v>-9.9513489606368865E-3</v>
      </c>
    </row>
    <row r="188" spans="1:5">
      <c r="A188" t="s">
        <v>62</v>
      </c>
      <c r="B188" s="18">
        <v>44917</v>
      </c>
      <c r="C188">
        <v>223.85</v>
      </c>
      <c r="D188">
        <v>222.7</v>
      </c>
      <c r="E188">
        <f t="shared" si="2"/>
        <v>-5.1373687737324356E-3</v>
      </c>
    </row>
    <row r="189" spans="1:5">
      <c r="A189" t="s">
        <v>62</v>
      </c>
      <c r="B189" s="18">
        <v>44918</v>
      </c>
      <c r="C189">
        <v>222.7</v>
      </c>
      <c r="D189">
        <v>215.05</v>
      </c>
      <c r="E189">
        <f t="shared" si="2"/>
        <v>-3.4351145038167837E-2</v>
      </c>
    </row>
    <row r="190" spans="1:5">
      <c r="A190" t="s">
        <v>62</v>
      </c>
      <c r="B190" s="18">
        <v>44921</v>
      </c>
      <c r="C190">
        <v>215.05</v>
      </c>
      <c r="D190">
        <v>220.75</v>
      </c>
      <c r="E190">
        <f t="shared" si="2"/>
        <v>2.6505463845617243E-2</v>
      </c>
    </row>
    <row r="191" spans="1:5">
      <c r="A191" t="s">
        <v>62</v>
      </c>
      <c r="B191" s="18">
        <v>44922</v>
      </c>
      <c r="C191">
        <v>220.75</v>
      </c>
      <c r="D191">
        <v>221.25</v>
      </c>
      <c r="E191">
        <f t="shared" si="2"/>
        <v>2.2650056625141564E-3</v>
      </c>
    </row>
    <row r="192" spans="1:5">
      <c r="A192" t="s">
        <v>62</v>
      </c>
      <c r="B192" s="18">
        <v>44923</v>
      </c>
      <c r="C192">
        <v>221.25</v>
      </c>
      <c r="D192">
        <v>223.2</v>
      </c>
      <c r="E192">
        <f t="shared" si="2"/>
        <v>8.8135593220338461E-3</v>
      </c>
    </row>
    <row r="193" spans="1:5">
      <c r="A193" t="s">
        <v>62</v>
      </c>
      <c r="B193" s="18">
        <v>44924</v>
      </c>
      <c r="C193">
        <v>223.2</v>
      </c>
      <c r="D193">
        <v>221.65</v>
      </c>
      <c r="E193">
        <f t="shared" si="2"/>
        <v>-6.9444444444443686E-3</v>
      </c>
    </row>
    <row r="194" spans="1:5">
      <c r="A194" t="s">
        <v>62</v>
      </c>
      <c r="B194" s="18">
        <v>44925</v>
      </c>
      <c r="C194">
        <v>221.65</v>
      </c>
      <c r="D194">
        <v>225.05</v>
      </c>
      <c r="E194">
        <f t="shared" ref="E194:E256" si="3">(D194-C194)/C194</f>
        <v>1.5339499210466978E-2</v>
      </c>
    </row>
    <row r="195" spans="1:5">
      <c r="A195" t="s">
        <v>62</v>
      </c>
      <c r="B195" s="18">
        <v>44928</v>
      </c>
      <c r="C195">
        <v>225.05</v>
      </c>
      <c r="D195">
        <v>224.75</v>
      </c>
      <c r="E195">
        <f t="shared" si="3"/>
        <v>-1.3330371028660803E-3</v>
      </c>
    </row>
    <row r="196" spans="1:5">
      <c r="A196" t="s">
        <v>62</v>
      </c>
      <c r="B196" s="18">
        <v>44929</v>
      </c>
      <c r="C196">
        <v>224.75</v>
      </c>
      <c r="D196">
        <v>224.1</v>
      </c>
      <c r="E196">
        <f t="shared" si="3"/>
        <v>-2.8921023359288352E-3</v>
      </c>
    </row>
    <row r="197" spans="1:5">
      <c r="A197" t="s">
        <v>62</v>
      </c>
      <c r="B197" s="18">
        <v>44930</v>
      </c>
      <c r="C197">
        <v>224.1</v>
      </c>
      <c r="D197">
        <v>217.15</v>
      </c>
      <c r="E197">
        <f t="shared" si="3"/>
        <v>-3.1012940651494819E-2</v>
      </c>
    </row>
    <row r="198" spans="1:5">
      <c r="A198" t="s">
        <v>62</v>
      </c>
      <c r="B198" s="18">
        <v>44931</v>
      </c>
      <c r="C198">
        <v>217.15</v>
      </c>
      <c r="D198">
        <v>218.15</v>
      </c>
      <c r="E198">
        <f t="shared" si="3"/>
        <v>4.6051116739580936E-3</v>
      </c>
    </row>
    <row r="199" spans="1:5">
      <c r="A199" t="s">
        <v>62</v>
      </c>
      <c r="B199" s="18">
        <v>44932</v>
      </c>
      <c r="C199">
        <v>218.15</v>
      </c>
      <c r="D199">
        <v>214.25</v>
      </c>
      <c r="E199">
        <f t="shared" si="3"/>
        <v>-1.7877607151042887E-2</v>
      </c>
    </row>
    <row r="200" spans="1:5">
      <c r="A200" t="s">
        <v>62</v>
      </c>
      <c r="B200" s="18">
        <v>44935</v>
      </c>
      <c r="C200">
        <v>214.25</v>
      </c>
      <c r="D200">
        <v>214.95</v>
      </c>
      <c r="E200">
        <f t="shared" si="3"/>
        <v>3.2672112018669246E-3</v>
      </c>
    </row>
    <row r="201" spans="1:5">
      <c r="A201" t="s">
        <v>62</v>
      </c>
      <c r="B201" s="18">
        <v>44936</v>
      </c>
      <c r="C201">
        <v>214.95</v>
      </c>
      <c r="D201">
        <v>216.75</v>
      </c>
      <c r="E201">
        <f t="shared" si="3"/>
        <v>8.3740404745290143E-3</v>
      </c>
    </row>
    <row r="202" spans="1:5">
      <c r="A202" t="s">
        <v>62</v>
      </c>
      <c r="B202" s="18">
        <v>44937</v>
      </c>
      <c r="C202">
        <v>216.75</v>
      </c>
      <c r="D202">
        <v>213.4</v>
      </c>
      <c r="E202">
        <f t="shared" si="3"/>
        <v>-1.5455594002306779E-2</v>
      </c>
    </row>
    <row r="203" spans="1:5">
      <c r="A203" t="s">
        <v>62</v>
      </c>
      <c r="B203" s="18">
        <v>44938</v>
      </c>
      <c r="C203">
        <v>213.4</v>
      </c>
      <c r="D203">
        <v>213.9</v>
      </c>
      <c r="E203">
        <f t="shared" si="3"/>
        <v>2.3430178069353325E-3</v>
      </c>
    </row>
    <row r="204" spans="1:5">
      <c r="A204" t="s">
        <v>62</v>
      </c>
      <c r="B204" s="18">
        <v>44939</v>
      </c>
      <c r="C204">
        <v>213.9</v>
      </c>
      <c r="D204">
        <v>215.1</v>
      </c>
      <c r="E204">
        <f t="shared" si="3"/>
        <v>5.6100981767180395E-3</v>
      </c>
    </row>
    <row r="205" spans="1:5">
      <c r="A205" t="s">
        <v>62</v>
      </c>
      <c r="B205" s="18">
        <v>44942</v>
      </c>
      <c r="C205">
        <v>215.1</v>
      </c>
      <c r="D205">
        <v>213.75</v>
      </c>
      <c r="E205">
        <f t="shared" si="3"/>
        <v>-6.2761506276150366E-3</v>
      </c>
    </row>
    <row r="206" spans="1:5">
      <c r="A206" t="s">
        <v>62</v>
      </c>
      <c r="B206" s="18">
        <v>44943</v>
      </c>
      <c r="C206">
        <v>213.75</v>
      </c>
      <c r="D206">
        <v>213.1</v>
      </c>
      <c r="E206">
        <f t="shared" si="3"/>
        <v>-3.0409356725146467E-3</v>
      </c>
    </row>
    <row r="207" spans="1:5">
      <c r="A207" t="s">
        <v>62</v>
      </c>
      <c r="B207" s="18">
        <v>44944</v>
      </c>
      <c r="C207">
        <v>213.1</v>
      </c>
      <c r="D207">
        <v>216.85</v>
      </c>
      <c r="E207">
        <f t="shared" si="3"/>
        <v>1.7597372125762553E-2</v>
      </c>
    </row>
    <row r="208" spans="1:5">
      <c r="A208" t="s">
        <v>62</v>
      </c>
      <c r="B208" s="18">
        <v>44945</v>
      </c>
      <c r="C208">
        <v>216.85</v>
      </c>
      <c r="D208">
        <v>223.95</v>
      </c>
      <c r="E208">
        <f t="shared" si="3"/>
        <v>3.2741526400737811E-2</v>
      </c>
    </row>
    <row r="209" spans="1:5">
      <c r="A209" t="s">
        <v>62</v>
      </c>
      <c r="B209" s="18">
        <v>44946</v>
      </c>
      <c r="C209">
        <v>223.95</v>
      </c>
      <c r="D209">
        <v>227</v>
      </c>
      <c r="E209">
        <f t="shared" si="3"/>
        <v>1.3619111408796658E-2</v>
      </c>
    </row>
    <row r="210" spans="1:5">
      <c r="A210" t="s">
        <v>62</v>
      </c>
      <c r="B210" s="18">
        <v>44949</v>
      </c>
      <c r="C210">
        <v>227</v>
      </c>
      <c r="D210">
        <v>230.1</v>
      </c>
      <c r="E210">
        <f t="shared" si="3"/>
        <v>1.3656387665198213E-2</v>
      </c>
    </row>
    <row r="211" spans="1:5">
      <c r="A211" t="s">
        <v>62</v>
      </c>
      <c r="B211" s="18">
        <v>44950</v>
      </c>
      <c r="C211">
        <v>230.1</v>
      </c>
      <c r="D211">
        <v>227.6</v>
      </c>
      <c r="E211">
        <f t="shared" si="3"/>
        <v>-1.0864841373315949E-2</v>
      </c>
    </row>
    <row r="212" spans="1:5">
      <c r="A212" t="s">
        <v>62</v>
      </c>
      <c r="B212" s="18">
        <v>44951</v>
      </c>
      <c r="C212">
        <v>227.6</v>
      </c>
      <c r="D212">
        <v>226.15</v>
      </c>
      <c r="E212">
        <f t="shared" si="3"/>
        <v>-6.370826010544766E-3</v>
      </c>
    </row>
    <row r="213" spans="1:5">
      <c r="A213" t="s">
        <v>62</v>
      </c>
      <c r="B213" s="18">
        <v>44953</v>
      </c>
      <c r="C213">
        <v>226.15</v>
      </c>
      <c r="D213">
        <v>222.4</v>
      </c>
      <c r="E213">
        <f t="shared" si="3"/>
        <v>-1.6581914658412557E-2</v>
      </c>
    </row>
    <row r="214" spans="1:5">
      <c r="A214" t="s">
        <v>62</v>
      </c>
      <c r="B214" s="18">
        <v>44956</v>
      </c>
      <c r="C214">
        <v>222.4</v>
      </c>
      <c r="D214">
        <v>225.85</v>
      </c>
      <c r="E214">
        <f t="shared" si="3"/>
        <v>1.5512589928057503E-2</v>
      </c>
    </row>
    <row r="215" spans="1:5">
      <c r="A215" t="s">
        <v>62</v>
      </c>
      <c r="B215" s="18">
        <v>44957</v>
      </c>
      <c r="C215">
        <v>225.85</v>
      </c>
      <c r="D215">
        <v>224.85</v>
      </c>
      <c r="E215">
        <f t="shared" si="3"/>
        <v>-4.4277175116227583E-3</v>
      </c>
    </row>
    <row r="216" spans="1:5">
      <c r="A216" t="s">
        <v>62</v>
      </c>
      <c r="B216" s="18">
        <v>44958</v>
      </c>
      <c r="C216">
        <v>224.85</v>
      </c>
      <c r="D216">
        <v>220.65</v>
      </c>
      <c r="E216">
        <f t="shared" si="3"/>
        <v>-1.8679119412941911E-2</v>
      </c>
    </row>
    <row r="217" spans="1:5">
      <c r="A217" t="s">
        <v>62</v>
      </c>
      <c r="B217" s="18">
        <v>44959</v>
      </c>
      <c r="C217">
        <v>220.65</v>
      </c>
      <c r="D217">
        <v>217.65</v>
      </c>
      <c r="E217">
        <f t="shared" si="3"/>
        <v>-1.3596193065941536E-2</v>
      </c>
    </row>
    <row r="218" spans="1:5">
      <c r="A218" t="s">
        <v>62</v>
      </c>
      <c r="B218" s="18">
        <v>44960</v>
      </c>
      <c r="C218">
        <v>217.65</v>
      </c>
      <c r="D218">
        <v>218.9</v>
      </c>
      <c r="E218">
        <f t="shared" si="3"/>
        <v>5.7431656328968527E-3</v>
      </c>
    </row>
    <row r="219" spans="1:5">
      <c r="A219" t="s">
        <v>62</v>
      </c>
      <c r="B219" s="18">
        <v>44963</v>
      </c>
      <c r="C219">
        <v>218.9</v>
      </c>
      <c r="D219">
        <v>219.6</v>
      </c>
      <c r="E219">
        <f t="shared" si="3"/>
        <v>3.1978072179076685E-3</v>
      </c>
    </row>
    <row r="220" spans="1:5">
      <c r="A220" t="s">
        <v>62</v>
      </c>
      <c r="B220" s="18">
        <v>44964</v>
      </c>
      <c r="C220">
        <v>219.6</v>
      </c>
      <c r="D220">
        <v>219.7</v>
      </c>
      <c r="E220">
        <f t="shared" si="3"/>
        <v>4.5537340619305247E-4</v>
      </c>
    </row>
    <row r="221" spans="1:5">
      <c r="A221" t="s">
        <v>62</v>
      </c>
      <c r="B221" s="18">
        <v>44965</v>
      </c>
      <c r="C221">
        <v>219.7</v>
      </c>
      <c r="D221">
        <v>215.5</v>
      </c>
      <c r="E221">
        <f t="shared" si="3"/>
        <v>-1.9116977696859303E-2</v>
      </c>
    </row>
    <row r="222" spans="1:5">
      <c r="A222" t="s">
        <v>62</v>
      </c>
      <c r="B222" s="18">
        <v>44966</v>
      </c>
      <c r="C222">
        <v>215.5</v>
      </c>
      <c r="D222">
        <v>214.55</v>
      </c>
      <c r="E222">
        <f t="shared" si="3"/>
        <v>-4.4083526682134047E-3</v>
      </c>
    </row>
    <row r="223" spans="1:5">
      <c r="A223" t="s">
        <v>62</v>
      </c>
      <c r="B223" s="18">
        <v>44967</v>
      </c>
      <c r="C223">
        <v>214.55</v>
      </c>
      <c r="D223">
        <v>211.5</v>
      </c>
      <c r="E223">
        <f t="shared" si="3"/>
        <v>-1.4215800512701054E-2</v>
      </c>
    </row>
    <row r="224" spans="1:5">
      <c r="A224" t="s">
        <v>62</v>
      </c>
      <c r="B224" s="18">
        <v>44970</v>
      </c>
      <c r="C224">
        <v>211.5</v>
      </c>
      <c r="D224">
        <v>213.05</v>
      </c>
      <c r="E224">
        <f t="shared" si="3"/>
        <v>7.3286052009456804E-3</v>
      </c>
    </row>
    <row r="225" spans="1:5">
      <c r="A225" t="s">
        <v>62</v>
      </c>
      <c r="B225" s="18">
        <v>44971</v>
      </c>
      <c r="C225">
        <v>213.05</v>
      </c>
      <c r="D225">
        <v>211.75</v>
      </c>
      <c r="E225">
        <f t="shared" si="3"/>
        <v>-6.1018540248768422E-3</v>
      </c>
    </row>
    <row r="226" spans="1:5">
      <c r="A226" t="s">
        <v>62</v>
      </c>
      <c r="B226" s="18">
        <v>44972</v>
      </c>
      <c r="C226">
        <v>211.75</v>
      </c>
      <c r="D226">
        <v>212.9</v>
      </c>
      <c r="E226">
        <f t="shared" si="3"/>
        <v>5.430932703660003E-3</v>
      </c>
    </row>
    <row r="227" spans="1:5">
      <c r="A227" t="s">
        <v>62</v>
      </c>
      <c r="B227" s="18">
        <v>44973</v>
      </c>
      <c r="C227">
        <v>212.9</v>
      </c>
      <c r="D227">
        <v>215.45</v>
      </c>
      <c r="E227">
        <f t="shared" si="3"/>
        <v>1.1977454203851493E-2</v>
      </c>
    </row>
    <row r="228" spans="1:5">
      <c r="A228" t="s">
        <v>62</v>
      </c>
      <c r="B228" s="18">
        <v>44974</v>
      </c>
      <c r="C228">
        <v>215.45</v>
      </c>
      <c r="D228">
        <v>217.5</v>
      </c>
      <c r="E228">
        <f t="shared" si="3"/>
        <v>9.5149686702251639E-3</v>
      </c>
    </row>
    <row r="229" spans="1:5">
      <c r="A229" t="s">
        <v>62</v>
      </c>
      <c r="B229" s="18">
        <v>44977</v>
      </c>
      <c r="C229">
        <v>217.5</v>
      </c>
      <c r="D229">
        <v>218.3</v>
      </c>
      <c r="E229">
        <f t="shared" si="3"/>
        <v>3.6781609195402822E-3</v>
      </c>
    </row>
    <row r="230" spans="1:5">
      <c r="A230" t="s">
        <v>62</v>
      </c>
      <c r="B230" s="18">
        <v>44978</v>
      </c>
      <c r="C230">
        <v>218.3</v>
      </c>
      <c r="D230">
        <v>214.05</v>
      </c>
      <c r="E230">
        <f t="shared" si="3"/>
        <v>-1.9468621163536416E-2</v>
      </c>
    </row>
    <row r="231" spans="1:5">
      <c r="A231" t="s">
        <v>62</v>
      </c>
      <c r="B231" s="18">
        <v>44979</v>
      </c>
      <c r="C231">
        <v>214.05</v>
      </c>
      <c r="D231">
        <v>211.85</v>
      </c>
      <c r="E231">
        <f t="shared" si="3"/>
        <v>-1.0277972436346728E-2</v>
      </c>
    </row>
    <row r="232" spans="1:5">
      <c r="A232" t="s">
        <v>62</v>
      </c>
      <c r="B232" s="18">
        <v>44980</v>
      </c>
      <c r="C232">
        <v>211.85</v>
      </c>
      <c r="D232">
        <v>214.9</v>
      </c>
      <c r="E232">
        <f t="shared" si="3"/>
        <v>1.4396978994571685E-2</v>
      </c>
    </row>
    <row r="233" spans="1:5">
      <c r="A233" t="s">
        <v>62</v>
      </c>
      <c r="B233" s="18">
        <v>44981</v>
      </c>
      <c r="C233">
        <v>214.9</v>
      </c>
      <c r="D233">
        <v>217.05</v>
      </c>
      <c r="E233">
        <f t="shared" si="3"/>
        <v>1.0004653327128923E-2</v>
      </c>
    </row>
    <row r="234" spans="1:5">
      <c r="A234" t="s">
        <v>62</v>
      </c>
      <c r="B234" s="18">
        <v>44984</v>
      </c>
      <c r="C234">
        <v>217.05</v>
      </c>
      <c r="D234">
        <v>216.95</v>
      </c>
      <c r="E234">
        <f t="shared" si="3"/>
        <v>-4.6072333563705473E-4</v>
      </c>
    </row>
    <row r="235" spans="1:5">
      <c r="A235" t="s">
        <v>62</v>
      </c>
      <c r="B235" s="18">
        <v>44985</v>
      </c>
      <c r="C235">
        <v>216.95</v>
      </c>
      <c r="D235">
        <v>215.4</v>
      </c>
      <c r="E235">
        <f t="shared" si="3"/>
        <v>-7.1445033417837428E-3</v>
      </c>
    </row>
    <row r="236" spans="1:5">
      <c r="A236" t="s">
        <v>62</v>
      </c>
      <c r="B236" s="18">
        <v>44986</v>
      </c>
      <c r="C236">
        <v>215.4</v>
      </c>
      <c r="D236">
        <v>218.75</v>
      </c>
      <c r="E236">
        <f t="shared" si="3"/>
        <v>1.5552460538532936E-2</v>
      </c>
    </row>
    <row r="237" spans="1:5">
      <c r="A237" t="s">
        <v>62</v>
      </c>
      <c r="B237" s="18">
        <v>44987</v>
      </c>
      <c r="C237">
        <v>218.75</v>
      </c>
      <c r="D237">
        <v>222.85</v>
      </c>
      <c r="E237">
        <f t="shared" si="3"/>
        <v>1.8742857142857117E-2</v>
      </c>
    </row>
    <row r="238" spans="1:5">
      <c r="A238" t="s">
        <v>62</v>
      </c>
      <c r="B238" s="18">
        <v>44988</v>
      </c>
      <c r="C238">
        <v>222.85</v>
      </c>
      <c r="D238">
        <v>222.95</v>
      </c>
      <c r="E238">
        <f t="shared" si="3"/>
        <v>4.4873233116443488E-4</v>
      </c>
    </row>
    <row r="239" spans="1:5">
      <c r="A239" t="s">
        <v>62</v>
      </c>
      <c r="B239" s="18">
        <v>44991</v>
      </c>
      <c r="C239">
        <v>222.95</v>
      </c>
      <c r="D239">
        <v>224.9</v>
      </c>
      <c r="E239">
        <f t="shared" si="3"/>
        <v>8.746355685131272E-3</v>
      </c>
    </row>
    <row r="240" spans="1:5">
      <c r="A240" t="s">
        <v>62</v>
      </c>
      <c r="B240" s="18">
        <v>44993</v>
      </c>
      <c r="C240">
        <v>224.9</v>
      </c>
      <c r="D240">
        <v>224.85</v>
      </c>
      <c r="E240">
        <f t="shared" si="3"/>
        <v>-2.2232103156963703E-4</v>
      </c>
    </row>
    <row r="241" spans="1:5">
      <c r="A241" t="s">
        <v>62</v>
      </c>
      <c r="B241" s="18">
        <v>44994</v>
      </c>
      <c r="C241">
        <v>224.85</v>
      </c>
      <c r="D241">
        <v>224.8</v>
      </c>
      <c r="E241">
        <f t="shared" si="3"/>
        <v>-2.2237046920161417E-4</v>
      </c>
    </row>
    <row r="242" spans="1:5">
      <c r="A242" t="s">
        <v>62</v>
      </c>
      <c r="B242" s="18">
        <v>44995</v>
      </c>
      <c r="C242">
        <v>224.8</v>
      </c>
      <c r="D242">
        <v>224.35</v>
      </c>
      <c r="E242">
        <f t="shared" si="3"/>
        <v>-2.0017793594306809E-3</v>
      </c>
    </row>
    <row r="243" spans="1:5">
      <c r="A243" t="s">
        <v>62</v>
      </c>
      <c r="B243" s="18">
        <v>44998</v>
      </c>
      <c r="C243">
        <v>224.35</v>
      </c>
      <c r="D243">
        <v>220.8</v>
      </c>
      <c r="E243">
        <f t="shared" si="3"/>
        <v>-1.5823490082460364E-2</v>
      </c>
    </row>
    <row r="244" spans="1:5">
      <c r="A244" t="s">
        <v>62</v>
      </c>
      <c r="B244" s="18">
        <v>44999</v>
      </c>
      <c r="C244">
        <v>220.8</v>
      </c>
      <c r="D244">
        <v>221.05</v>
      </c>
      <c r="E244">
        <f t="shared" si="3"/>
        <v>1.1322463768115942E-3</v>
      </c>
    </row>
    <row r="245" spans="1:5">
      <c r="A245" t="s">
        <v>62</v>
      </c>
      <c r="B245" s="18">
        <v>45000</v>
      </c>
      <c r="C245">
        <v>221.05</v>
      </c>
      <c r="D245">
        <v>219.9</v>
      </c>
      <c r="E245">
        <f t="shared" si="3"/>
        <v>-5.2024428862248616E-3</v>
      </c>
    </row>
    <row r="246" spans="1:5">
      <c r="A246" t="s">
        <v>62</v>
      </c>
      <c r="B246" s="18">
        <v>45001</v>
      </c>
      <c r="C246">
        <v>219.9</v>
      </c>
      <c r="D246">
        <v>220.85</v>
      </c>
      <c r="E246">
        <f t="shared" si="3"/>
        <v>4.3201455206911717E-3</v>
      </c>
    </row>
    <row r="247" spans="1:5">
      <c r="A247" t="s">
        <v>62</v>
      </c>
      <c r="B247" s="18">
        <v>45002</v>
      </c>
      <c r="C247">
        <v>220.85</v>
      </c>
      <c r="D247">
        <v>221.65</v>
      </c>
      <c r="E247">
        <f t="shared" si="3"/>
        <v>3.6223681231605676E-3</v>
      </c>
    </row>
    <row r="248" spans="1:5">
      <c r="A248" t="s">
        <v>62</v>
      </c>
      <c r="B248" s="18">
        <v>45005</v>
      </c>
      <c r="C248">
        <v>221.65</v>
      </c>
      <c r="D248">
        <v>217.05</v>
      </c>
      <c r="E248">
        <f t="shared" si="3"/>
        <v>-2.075344010827879E-2</v>
      </c>
    </row>
    <row r="249" spans="1:5">
      <c r="A249" t="s">
        <v>62</v>
      </c>
      <c r="B249" s="18">
        <v>45006</v>
      </c>
      <c r="C249">
        <v>217.05</v>
      </c>
      <c r="D249">
        <v>217.05</v>
      </c>
      <c r="E249">
        <f t="shared" si="3"/>
        <v>0</v>
      </c>
    </row>
    <row r="250" spans="1:5">
      <c r="A250" t="s">
        <v>62</v>
      </c>
      <c r="B250" s="18">
        <v>45007</v>
      </c>
      <c r="C250">
        <v>217.05</v>
      </c>
      <c r="D250">
        <v>213.95</v>
      </c>
      <c r="E250">
        <f t="shared" si="3"/>
        <v>-1.4282423404745554E-2</v>
      </c>
    </row>
    <row r="251" spans="1:5">
      <c r="A251" t="s">
        <v>62</v>
      </c>
      <c r="B251" s="18">
        <v>45008</v>
      </c>
      <c r="C251">
        <v>213.95</v>
      </c>
      <c r="D251">
        <v>213.35</v>
      </c>
      <c r="E251">
        <f t="shared" si="3"/>
        <v>-2.804393549894809E-3</v>
      </c>
    </row>
    <row r="252" spans="1:5">
      <c r="A252" t="s">
        <v>62</v>
      </c>
      <c r="B252" s="18">
        <v>45009</v>
      </c>
      <c r="C252">
        <v>213.35</v>
      </c>
      <c r="D252">
        <v>208.45</v>
      </c>
      <c r="E252">
        <f t="shared" si="3"/>
        <v>-2.2966955706585451E-2</v>
      </c>
    </row>
    <row r="253" spans="1:5">
      <c r="A253" t="s">
        <v>62</v>
      </c>
      <c r="B253" s="18">
        <v>45012</v>
      </c>
      <c r="C253">
        <v>208.45</v>
      </c>
      <c r="D253">
        <v>208.4</v>
      </c>
      <c r="E253">
        <f t="shared" si="3"/>
        <v>-2.3986567522179395E-4</v>
      </c>
    </row>
    <row r="254" spans="1:5">
      <c r="A254" t="s">
        <v>62</v>
      </c>
      <c r="B254" s="18">
        <v>45013</v>
      </c>
      <c r="C254">
        <v>208.4</v>
      </c>
      <c r="D254">
        <v>208.9</v>
      </c>
      <c r="E254">
        <f t="shared" si="3"/>
        <v>2.3992322456813818E-3</v>
      </c>
    </row>
    <row r="255" spans="1:5">
      <c r="A255" t="s">
        <v>62</v>
      </c>
      <c r="B255" s="18">
        <v>45014</v>
      </c>
      <c r="C255">
        <v>208.9</v>
      </c>
      <c r="D255">
        <v>212.95</v>
      </c>
      <c r="E255">
        <f t="shared" si="3"/>
        <v>1.9387266634753389E-2</v>
      </c>
    </row>
    <row r="256" spans="1:5">
      <c r="A256" t="s">
        <v>62</v>
      </c>
      <c r="B256" s="18">
        <v>45016</v>
      </c>
      <c r="C256">
        <v>212.95</v>
      </c>
      <c r="D256">
        <v>213.65</v>
      </c>
      <c r="E256">
        <f t="shared" si="3"/>
        <v>3.2871566095328342E-3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5EF1-99CA-4982-B2D5-88D7A9033FE0}">
  <dimension ref="A1:I257"/>
  <sheetViews>
    <sheetView topLeftCell="A220" workbookViewId="0">
      <selection activeCell="F3" sqref="F3"/>
    </sheetView>
  </sheetViews>
  <sheetFormatPr defaultRowHeight="14.4"/>
  <cols>
    <col min="1" max="1" width="18.33203125" customWidth="1"/>
    <col min="2" max="2" width="17.109375" customWidth="1"/>
    <col min="4" max="4" width="11.5546875" customWidth="1"/>
    <col min="7" max="7" width="13.6640625" customWidth="1"/>
    <col min="8" max="8" width="14.6640625" customWidth="1"/>
    <col min="9" max="9" width="16.44140625" customWidth="1"/>
    <col min="10" max="10" width="13.109375" customWidth="1"/>
  </cols>
  <sheetData>
    <row r="1" spans="1:9">
      <c r="A1" s="93" t="s">
        <v>57</v>
      </c>
      <c r="B1" s="93" t="s">
        <v>58</v>
      </c>
      <c r="C1" s="93" t="s">
        <v>59</v>
      </c>
      <c r="D1" s="93" t="s">
        <v>60</v>
      </c>
      <c r="E1" s="93" t="s">
        <v>3</v>
      </c>
      <c r="F1" s="94" t="s">
        <v>63</v>
      </c>
      <c r="G1" s="94" t="s">
        <v>64</v>
      </c>
      <c r="H1" s="95" t="s">
        <v>65</v>
      </c>
      <c r="I1" s="95" t="s">
        <v>66</v>
      </c>
    </row>
    <row r="2" spans="1:9">
      <c r="A2" t="s">
        <v>67</v>
      </c>
      <c r="B2" s="18">
        <v>44652</v>
      </c>
      <c r="C2" s="19">
        <v>1753.85</v>
      </c>
      <c r="D2" s="19">
        <v>1776.65</v>
      </c>
      <c r="E2">
        <f t="shared" ref="E2:E65" si="0">(D2-C2)/C2</f>
        <v>1.2999971491290693E-2</v>
      </c>
      <c r="F2" s="87">
        <f>AVERAGE(E2:E257)</f>
        <v>-1.3241535949627732E-4</v>
      </c>
      <c r="G2" s="87">
        <f>(1+F2)^(252) - 1</f>
        <v>-3.2820214625469801E-2</v>
      </c>
      <c r="H2" s="87">
        <f>_xlfn.VAR.S(E2:E257)</f>
        <v>2.0799669514484268E-4</v>
      </c>
      <c r="I2" s="87">
        <f>H2*252</f>
        <v>5.2415167176500355E-2</v>
      </c>
    </row>
    <row r="3" spans="1:9" ht="15.6">
      <c r="A3" t="s">
        <v>67</v>
      </c>
      <c r="B3" s="18">
        <v>44655</v>
      </c>
      <c r="C3" s="19">
        <v>1776.65</v>
      </c>
      <c r="D3" s="19">
        <v>1836.05</v>
      </c>
      <c r="E3">
        <f t="shared" si="0"/>
        <v>3.3433709509469993E-2</v>
      </c>
      <c r="G3" s="27"/>
      <c r="H3" s="28"/>
    </row>
    <row r="4" spans="1:9">
      <c r="A4" t="s">
        <v>67</v>
      </c>
      <c r="B4" s="18">
        <v>44656</v>
      </c>
      <c r="C4" s="19">
        <v>1836.05</v>
      </c>
      <c r="D4" s="19">
        <v>1802.2</v>
      </c>
      <c r="E4">
        <f t="shared" si="0"/>
        <v>-1.8436317093761014E-2</v>
      </c>
      <c r="G4" s="29"/>
      <c r="H4" s="30"/>
    </row>
    <row r="5" spans="1:9">
      <c r="A5" t="s">
        <v>67</v>
      </c>
      <c r="B5" s="18">
        <v>44657</v>
      </c>
      <c r="C5" s="19">
        <v>1802.2</v>
      </c>
      <c r="D5" s="19">
        <v>1779.4</v>
      </c>
      <c r="E5">
        <f t="shared" si="0"/>
        <v>-1.2651204083897433E-2</v>
      </c>
      <c r="G5" s="29"/>
      <c r="H5" s="30"/>
    </row>
    <row r="6" spans="1:9">
      <c r="A6" t="s">
        <v>67</v>
      </c>
      <c r="B6" s="18">
        <v>44658</v>
      </c>
      <c r="C6" s="19">
        <v>1779.4</v>
      </c>
      <c r="D6" s="19">
        <v>1766.45</v>
      </c>
      <c r="E6">
        <f t="shared" si="0"/>
        <v>-7.2777340676632822E-3</v>
      </c>
      <c r="G6" s="29"/>
      <c r="H6" s="30"/>
    </row>
    <row r="7" spans="1:9">
      <c r="A7" t="s">
        <v>67</v>
      </c>
      <c r="B7" s="18">
        <v>44659</v>
      </c>
      <c r="C7" s="19">
        <v>1766.45</v>
      </c>
      <c r="D7" s="19">
        <v>1784.5</v>
      </c>
      <c r="E7">
        <f t="shared" si="0"/>
        <v>1.0218234311755189E-2</v>
      </c>
    </row>
    <row r="8" spans="1:9">
      <c r="A8" t="s">
        <v>67</v>
      </c>
      <c r="B8" s="18">
        <v>44662</v>
      </c>
      <c r="C8" s="19">
        <v>1784.5</v>
      </c>
      <c r="D8" s="19">
        <v>1783.45</v>
      </c>
      <c r="E8">
        <f t="shared" si="0"/>
        <v>-5.8840011207618632E-4</v>
      </c>
    </row>
    <row r="9" spans="1:9">
      <c r="A9" t="s">
        <v>67</v>
      </c>
      <c r="B9" s="18">
        <v>44663</v>
      </c>
      <c r="C9" s="19">
        <v>1783.45</v>
      </c>
      <c r="D9" s="19">
        <v>1801.85</v>
      </c>
      <c r="E9">
        <f t="shared" si="0"/>
        <v>1.0317082060052069E-2</v>
      </c>
    </row>
    <row r="10" spans="1:9">
      <c r="A10" t="s">
        <v>67</v>
      </c>
      <c r="B10" s="18">
        <v>44664</v>
      </c>
      <c r="C10" s="19">
        <v>1801.85</v>
      </c>
      <c r="D10" s="19">
        <v>1779.6</v>
      </c>
      <c r="E10">
        <f t="shared" si="0"/>
        <v>-1.2348419679773567E-2</v>
      </c>
    </row>
    <row r="11" spans="1:9">
      <c r="A11" t="s">
        <v>67</v>
      </c>
      <c r="B11" s="18">
        <v>44669</v>
      </c>
      <c r="C11" s="19">
        <v>1779.6</v>
      </c>
      <c r="D11" s="19">
        <v>1750.4</v>
      </c>
      <c r="E11">
        <f t="shared" si="0"/>
        <v>-1.6408181613845708E-2</v>
      </c>
    </row>
    <row r="12" spans="1:9">
      <c r="A12" t="s">
        <v>67</v>
      </c>
      <c r="B12" s="18">
        <v>44670</v>
      </c>
      <c r="C12" s="19">
        <v>1750.4</v>
      </c>
      <c r="D12" s="19">
        <v>1707.5</v>
      </c>
      <c r="E12">
        <f t="shared" si="0"/>
        <v>-2.4508683729433323E-2</v>
      </c>
    </row>
    <row r="13" spans="1:9">
      <c r="A13" t="s">
        <v>67</v>
      </c>
      <c r="B13" s="18">
        <v>44671</v>
      </c>
      <c r="C13" s="19">
        <v>1707.5</v>
      </c>
      <c r="D13" s="19">
        <v>1721.3</v>
      </c>
      <c r="E13">
        <f t="shared" si="0"/>
        <v>8.0819912152269129E-3</v>
      </c>
    </row>
    <row r="14" spans="1:9">
      <c r="A14" t="s">
        <v>67</v>
      </c>
      <c r="B14" s="18">
        <v>44672</v>
      </c>
      <c r="C14" s="19">
        <v>1721.3</v>
      </c>
      <c r="D14" s="19">
        <v>1760.85</v>
      </c>
      <c r="E14">
        <f t="shared" si="0"/>
        <v>2.297681984546561E-2</v>
      </c>
    </row>
    <row r="15" spans="1:9">
      <c r="A15" t="s">
        <v>67</v>
      </c>
      <c r="B15" s="18">
        <v>44673</v>
      </c>
      <c r="C15" s="19">
        <v>1760.85</v>
      </c>
      <c r="D15" s="19">
        <v>1727.75</v>
      </c>
      <c r="E15">
        <f t="shared" si="0"/>
        <v>-1.8797739727972235E-2</v>
      </c>
    </row>
    <row r="16" spans="1:9">
      <c r="A16" t="s">
        <v>67</v>
      </c>
      <c r="B16" s="18">
        <v>44676</v>
      </c>
      <c r="C16" s="19">
        <v>1727.75</v>
      </c>
      <c r="D16" s="19">
        <v>1728.85</v>
      </c>
      <c r="E16">
        <f t="shared" si="0"/>
        <v>6.3666618434374711E-4</v>
      </c>
    </row>
    <row r="17" spans="1:5">
      <c r="A17" t="s">
        <v>67</v>
      </c>
      <c r="B17" s="18">
        <v>44677</v>
      </c>
      <c r="C17" s="19">
        <v>1728.85</v>
      </c>
      <c r="D17" s="19">
        <v>1742.7</v>
      </c>
      <c r="E17">
        <f t="shared" si="0"/>
        <v>8.0111056482633763E-3</v>
      </c>
    </row>
    <row r="18" spans="1:5">
      <c r="A18" t="s">
        <v>67</v>
      </c>
      <c r="B18" s="18">
        <v>44678</v>
      </c>
      <c r="C18" s="19">
        <v>1742.7</v>
      </c>
      <c r="D18" s="19">
        <v>1741.5</v>
      </c>
      <c r="E18">
        <f t="shared" si="0"/>
        <v>-6.8858667584784843E-4</v>
      </c>
    </row>
    <row r="19" spans="1:5">
      <c r="A19" t="s">
        <v>67</v>
      </c>
      <c r="B19" s="18">
        <v>44679</v>
      </c>
      <c r="C19" s="19">
        <v>1741.5</v>
      </c>
      <c r="D19" s="19">
        <v>1765.65</v>
      </c>
      <c r="E19">
        <f t="shared" si="0"/>
        <v>1.3867355727820897E-2</v>
      </c>
    </row>
    <row r="20" spans="1:5">
      <c r="A20" t="s">
        <v>67</v>
      </c>
      <c r="B20" s="18">
        <v>44680</v>
      </c>
      <c r="C20" s="19">
        <v>1765.65</v>
      </c>
      <c r="D20" s="19">
        <v>1790.75</v>
      </c>
      <c r="E20">
        <f t="shared" si="0"/>
        <v>1.4215727918896671E-2</v>
      </c>
    </row>
    <row r="21" spans="1:5">
      <c r="A21" t="s">
        <v>67</v>
      </c>
      <c r="B21" s="18">
        <v>44683</v>
      </c>
      <c r="C21" s="19">
        <v>1790.75</v>
      </c>
      <c r="D21" s="19">
        <v>1774.35</v>
      </c>
      <c r="E21">
        <f t="shared" si="0"/>
        <v>-9.1581739494625662E-3</v>
      </c>
    </row>
    <row r="22" spans="1:5">
      <c r="A22" t="s">
        <v>67</v>
      </c>
      <c r="B22" s="18">
        <v>44685</v>
      </c>
      <c r="C22" s="19">
        <v>1774.35</v>
      </c>
      <c r="D22" s="19">
        <v>1775.6</v>
      </c>
      <c r="E22">
        <f t="shared" si="0"/>
        <v>7.0448333192436668E-4</v>
      </c>
    </row>
    <row r="23" spans="1:5">
      <c r="A23" t="s">
        <v>67</v>
      </c>
      <c r="B23" s="18">
        <v>44686</v>
      </c>
      <c r="C23" s="19">
        <v>1775.6</v>
      </c>
      <c r="D23" s="19">
        <v>1797.6</v>
      </c>
      <c r="E23">
        <f t="shared" si="0"/>
        <v>1.2390177968010814E-2</v>
      </c>
    </row>
    <row r="24" spans="1:5">
      <c r="A24" t="s">
        <v>67</v>
      </c>
      <c r="B24" s="18">
        <v>44687</v>
      </c>
      <c r="C24" s="19">
        <v>1797.6</v>
      </c>
      <c r="D24" s="19">
        <v>1775.3</v>
      </c>
      <c r="E24">
        <f t="shared" si="0"/>
        <v>-1.2405429461504204E-2</v>
      </c>
    </row>
    <row r="25" spans="1:5">
      <c r="A25" t="s">
        <v>67</v>
      </c>
      <c r="B25" s="18">
        <v>44690</v>
      </c>
      <c r="C25" s="19">
        <v>1775.3</v>
      </c>
      <c r="D25" s="19">
        <v>1767.5</v>
      </c>
      <c r="E25">
        <f t="shared" si="0"/>
        <v>-4.3936236129104682E-3</v>
      </c>
    </row>
    <row r="26" spans="1:5">
      <c r="A26" t="s">
        <v>67</v>
      </c>
      <c r="B26" s="18">
        <v>44691</v>
      </c>
      <c r="C26" s="19">
        <v>1767.5</v>
      </c>
      <c r="D26" s="19">
        <v>1797.15</v>
      </c>
      <c r="E26">
        <f t="shared" si="0"/>
        <v>1.6775106082036827E-2</v>
      </c>
    </row>
    <row r="27" spans="1:5">
      <c r="A27" t="s">
        <v>67</v>
      </c>
      <c r="B27" s="18">
        <v>44692</v>
      </c>
      <c r="C27" s="19">
        <v>1797.15</v>
      </c>
      <c r="D27" s="19">
        <v>1809.95</v>
      </c>
      <c r="E27">
        <f t="shared" si="0"/>
        <v>7.1223882258019382E-3</v>
      </c>
    </row>
    <row r="28" spans="1:5">
      <c r="A28" t="s">
        <v>67</v>
      </c>
      <c r="B28" s="18">
        <v>44693</v>
      </c>
      <c r="C28" s="19">
        <v>1809.95</v>
      </c>
      <c r="D28" s="19">
        <v>1760.9</v>
      </c>
      <c r="E28">
        <f t="shared" si="0"/>
        <v>-2.7100196138014836E-2</v>
      </c>
    </row>
    <row r="29" spans="1:5">
      <c r="A29" t="s">
        <v>67</v>
      </c>
      <c r="B29" s="18">
        <v>44694</v>
      </c>
      <c r="C29" s="19">
        <v>1760.9</v>
      </c>
      <c r="D29" s="19">
        <v>1779.55</v>
      </c>
      <c r="E29">
        <f t="shared" si="0"/>
        <v>1.0591174967346165E-2</v>
      </c>
    </row>
    <row r="30" spans="1:5">
      <c r="A30" t="s">
        <v>67</v>
      </c>
      <c r="B30" s="18">
        <v>44697</v>
      </c>
      <c r="C30" s="19">
        <v>1779.55</v>
      </c>
      <c r="D30" s="19">
        <v>1812.85</v>
      </c>
      <c r="E30">
        <f t="shared" si="0"/>
        <v>1.8712595880981123E-2</v>
      </c>
    </row>
    <row r="31" spans="1:5">
      <c r="A31" t="s">
        <v>67</v>
      </c>
      <c r="B31" s="18">
        <v>44698</v>
      </c>
      <c r="C31" s="19">
        <v>1812.85</v>
      </c>
      <c r="D31" s="19">
        <v>1840.3</v>
      </c>
      <c r="E31">
        <f t="shared" si="0"/>
        <v>1.5141903632402046E-2</v>
      </c>
    </row>
    <row r="32" spans="1:5">
      <c r="A32" t="s">
        <v>67</v>
      </c>
      <c r="B32" s="18">
        <v>44699</v>
      </c>
      <c r="C32" s="19">
        <v>1840.3</v>
      </c>
      <c r="D32" s="19">
        <v>1846.8</v>
      </c>
      <c r="E32">
        <f t="shared" si="0"/>
        <v>3.5320328207357498E-3</v>
      </c>
    </row>
    <row r="33" spans="1:5">
      <c r="A33" t="s">
        <v>67</v>
      </c>
      <c r="B33" s="18">
        <v>44700</v>
      </c>
      <c r="C33" s="19">
        <v>1846.8</v>
      </c>
      <c r="D33" s="19">
        <v>1783.4</v>
      </c>
      <c r="E33">
        <f t="shared" si="0"/>
        <v>-3.432965128871554E-2</v>
      </c>
    </row>
    <row r="34" spans="1:5">
      <c r="A34" t="s">
        <v>67</v>
      </c>
      <c r="B34" s="18">
        <v>44701</v>
      </c>
      <c r="C34" s="19">
        <v>1783.4</v>
      </c>
      <c r="D34" s="19">
        <v>1829.15</v>
      </c>
      <c r="E34">
        <f t="shared" si="0"/>
        <v>2.5653246607603451E-2</v>
      </c>
    </row>
    <row r="35" spans="1:5">
      <c r="A35" t="s">
        <v>67</v>
      </c>
      <c r="B35" s="18">
        <v>44704</v>
      </c>
      <c r="C35" s="19">
        <v>1829.15</v>
      </c>
      <c r="D35" s="19">
        <v>1854.3</v>
      </c>
      <c r="E35">
        <f t="shared" si="0"/>
        <v>1.3749555804608623E-2</v>
      </c>
    </row>
    <row r="36" spans="1:5">
      <c r="A36" t="s">
        <v>67</v>
      </c>
      <c r="B36" s="18">
        <v>44705</v>
      </c>
      <c r="C36" s="19">
        <v>1854.3</v>
      </c>
      <c r="D36" s="19">
        <v>1882.6</v>
      </c>
      <c r="E36">
        <f t="shared" si="0"/>
        <v>1.5261823868845363E-2</v>
      </c>
    </row>
    <row r="37" spans="1:5">
      <c r="A37" t="s">
        <v>67</v>
      </c>
      <c r="B37" s="18">
        <v>44706</v>
      </c>
      <c r="C37" s="19">
        <v>1882.6</v>
      </c>
      <c r="D37" s="19">
        <v>1907.55</v>
      </c>
      <c r="E37">
        <f t="shared" si="0"/>
        <v>1.3252948050568389E-2</v>
      </c>
    </row>
    <row r="38" spans="1:5">
      <c r="A38" t="s">
        <v>67</v>
      </c>
      <c r="B38" s="18">
        <v>44707</v>
      </c>
      <c r="C38" s="19">
        <v>1907.55</v>
      </c>
      <c r="D38" s="19">
        <v>1908.65</v>
      </c>
      <c r="E38">
        <f t="shared" si="0"/>
        <v>5.7665591989732197E-4</v>
      </c>
    </row>
    <row r="39" spans="1:5">
      <c r="A39" t="s">
        <v>67</v>
      </c>
      <c r="B39" s="18">
        <v>44708</v>
      </c>
      <c r="C39" s="19">
        <v>1908.65</v>
      </c>
      <c r="D39" s="19">
        <v>1946.2</v>
      </c>
      <c r="E39">
        <f t="shared" si="0"/>
        <v>1.9673591281796007E-2</v>
      </c>
    </row>
    <row r="40" spans="1:5">
      <c r="A40" t="s">
        <v>67</v>
      </c>
      <c r="B40" s="18">
        <v>44711</v>
      </c>
      <c r="C40" s="19">
        <v>1946.2</v>
      </c>
      <c r="D40" s="19">
        <v>1903.2</v>
      </c>
      <c r="E40">
        <f t="shared" si="0"/>
        <v>-2.2094337683691297E-2</v>
      </c>
    </row>
    <row r="41" spans="1:5">
      <c r="A41" t="s">
        <v>67</v>
      </c>
      <c r="B41" s="18">
        <v>44712</v>
      </c>
      <c r="C41" s="19">
        <v>1903.2</v>
      </c>
      <c r="D41" s="19">
        <v>1846.85</v>
      </c>
      <c r="E41">
        <f t="shared" si="0"/>
        <v>-2.960802858343849E-2</v>
      </c>
    </row>
    <row r="42" spans="1:5">
      <c r="A42" t="s">
        <v>67</v>
      </c>
      <c r="B42" s="18">
        <v>44713</v>
      </c>
      <c r="C42" s="19">
        <v>1846.85</v>
      </c>
      <c r="D42" s="19">
        <v>1865.1</v>
      </c>
      <c r="E42">
        <f t="shared" si="0"/>
        <v>9.8816904458943616E-3</v>
      </c>
    </row>
    <row r="43" spans="1:5">
      <c r="A43" t="s">
        <v>67</v>
      </c>
      <c r="B43" s="18">
        <v>44714</v>
      </c>
      <c r="C43" s="19">
        <v>1865.1</v>
      </c>
      <c r="D43" s="19">
        <v>1857.65</v>
      </c>
      <c r="E43">
        <f t="shared" si="0"/>
        <v>-3.994423891480252E-3</v>
      </c>
    </row>
    <row r="44" spans="1:5">
      <c r="A44" t="s">
        <v>67</v>
      </c>
      <c r="B44" s="18">
        <v>44715</v>
      </c>
      <c r="C44" s="19">
        <v>1857.65</v>
      </c>
      <c r="D44" s="19">
        <v>1858.65</v>
      </c>
      <c r="E44">
        <f t="shared" si="0"/>
        <v>5.3831453718407665E-4</v>
      </c>
    </row>
    <row r="45" spans="1:5">
      <c r="A45" t="s">
        <v>67</v>
      </c>
      <c r="B45" s="18">
        <v>44718</v>
      </c>
      <c r="C45" s="19">
        <v>1858.65</v>
      </c>
      <c r="D45" s="19">
        <v>1869.3</v>
      </c>
      <c r="E45">
        <f t="shared" si="0"/>
        <v>5.7299652973931952E-3</v>
      </c>
    </row>
    <row r="46" spans="1:5">
      <c r="A46" t="s">
        <v>67</v>
      </c>
      <c r="B46" s="18">
        <v>44719</v>
      </c>
      <c r="C46" s="19">
        <v>1869.3</v>
      </c>
      <c r="D46" s="19">
        <v>1858.15</v>
      </c>
      <c r="E46">
        <f t="shared" si="0"/>
        <v>-5.9647996576257765E-3</v>
      </c>
    </row>
    <row r="47" spans="1:5">
      <c r="A47" t="s">
        <v>67</v>
      </c>
      <c r="B47" s="18">
        <v>44720</v>
      </c>
      <c r="C47" s="19">
        <v>1858.15</v>
      </c>
      <c r="D47" s="19">
        <v>1845.5</v>
      </c>
      <c r="E47">
        <f t="shared" si="0"/>
        <v>-6.8078465140059144E-3</v>
      </c>
    </row>
    <row r="48" spans="1:5">
      <c r="A48" t="s">
        <v>67</v>
      </c>
      <c r="B48" s="18">
        <v>44721</v>
      </c>
      <c r="C48" s="19">
        <v>1845.5</v>
      </c>
      <c r="D48" s="19">
        <v>1865.2</v>
      </c>
      <c r="E48">
        <f t="shared" si="0"/>
        <v>1.06746139257654E-2</v>
      </c>
    </row>
    <row r="49" spans="1:5">
      <c r="A49" t="s">
        <v>67</v>
      </c>
      <c r="B49" s="18">
        <v>44722</v>
      </c>
      <c r="C49" s="19">
        <v>1865.2</v>
      </c>
      <c r="D49" s="19">
        <v>1791.8</v>
      </c>
      <c r="E49">
        <f t="shared" si="0"/>
        <v>-3.9352348273643624E-2</v>
      </c>
    </row>
    <row r="50" spans="1:5">
      <c r="A50" t="s">
        <v>67</v>
      </c>
      <c r="B50" s="18">
        <v>44725</v>
      </c>
      <c r="C50" s="19">
        <v>1791.8</v>
      </c>
      <c r="D50" s="19">
        <v>1737.35</v>
      </c>
      <c r="E50">
        <f t="shared" si="0"/>
        <v>-3.0388436209398396E-2</v>
      </c>
    </row>
    <row r="51" spans="1:5">
      <c r="A51" t="s">
        <v>67</v>
      </c>
      <c r="B51" s="18">
        <v>44726</v>
      </c>
      <c r="C51" s="19">
        <v>1737.35</v>
      </c>
      <c r="D51" s="19">
        <v>1739.7</v>
      </c>
      <c r="E51">
        <f t="shared" si="0"/>
        <v>1.3526347598354601E-3</v>
      </c>
    </row>
    <row r="52" spans="1:5">
      <c r="A52" t="s">
        <v>67</v>
      </c>
      <c r="B52" s="18">
        <v>44727</v>
      </c>
      <c r="C52" s="19">
        <v>1739.7</v>
      </c>
      <c r="D52" s="19">
        <v>1736.65</v>
      </c>
      <c r="E52">
        <f t="shared" si="0"/>
        <v>-1.7531758349140394E-3</v>
      </c>
    </row>
    <row r="53" spans="1:5">
      <c r="A53" t="s">
        <v>67</v>
      </c>
      <c r="B53" s="18">
        <v>44728</v>
      </c>
      <c r="C53" s="19">
        <v>1736.65</v>
      </c>
      <c r="D53" s="19">
        <v>1675.8</v>
      </c>
      <c r="E53">
        <f t="shared" si="0"/>
        <v>-3.503872398007666E-2</v>
      </c>
    </row>
    <row r="54" spans="1:5">
      <c r="A54" t="s">
        <v>67</v>
      </c>
      <c r="B54" s="18">
        <v>44729</v>
      </c>
      <c r="C54" s="19">
        <v>1675.8</v>
      </c>
      <c r="D54" s="19">
        <v>1673.6</v>
      </c>
      <c r="E54">
        <f t="shared" si="0"/>
        <v>-1.3128058240840467E-3</v>
      </c>
    </row>
    <row r="55" spans="1:5">
      <c r="A55" t="s">
        <v>67</v>
      </c>
      <c r="B55" s="18">
        <v>44732</v>
      </c>
      <c r="C55" s="19">
        <v>1673.6</v>
      </c>
      <c r="D55" s="19">
        <v>1679.2</v>
      </c>
      <c r="E55">
        <f t="shared" si="0"/>
        <v>3.346080305927424E-3</v>
      </c>
    </row>
    <row r="56" spans="1:5">
      <c r="A56" t="s">
        <v>67</v>
      </c>
      <c r="B56" s="18">
        <v>44733</v>
      </c>
      <c r="C56" s="19">
        <v>1679.2</v>
      </c>
      <c r="D56" s="19">
        <v>1681.5</v>
      </c>
      <c r="E56">
        <f t="shared" si="0"/>
        <v>1.3696998570747704E-3</v>
      </c>
    </row>
    <row r="57" spans="1:5">
      <c r="A57" t="s">
        <v>67</v>
      </c>
      <c r="B57" s="18">
        <v>44734</v>
      </c>
      <c r="C57" s="19">
        <v>1681.5</v>
      </c>
      <c r="D57" s="19">
        <v>1669.7</v>
      </c>
      <c r="E57">
        <f t="shared" si="0"/>
        <v>-7.017543859649096E-3</v>
      </c>
    </row>
    <row r="58" spans="1:5">
      <c r="A58" t="s">
        <v>67</v>
      </c>
      <c r="B58" s="18">
        <v>44735</v>
      </c>
      <c r="C58" s="19">
        <v>1669.7</v>
      </c>
      <c r="D58" s="19">
        <v>1684.1</v>
      </c>
      <c r="E58">
        <f t="shared" si="0"/>
        <v>8.6243037671437164E-3</v>
      </c>
    </row>
    <row r="59" spans="1:5">
      <c r="A59" t="s">
        <v>67</v>
      </c>
      <c r="B59" s="18">
        <v>44736</v>
      </c>
      <c r="C59" s="19">
        <v>1684.1</v>
      </c>
      <c r="D59" s="19">
        <v>1698.4</v>
      </c>
      <c r="E59">
        <f t="shared" si="0"/>
        <v>8.4911822338342036E-3</v>
      </c>
    </row>
    <row r="60" spans="1:5">
      <c r="A60" t="s">
        <v>67</v>
      </c>
      <c r="B60" s="18">
        <v>44739</v>
      </c>
      <c r="C60" s="19">
        <v>1698.4</v>
      </c>
      <c r="D60" s="19">
        <v>1691.55</v>
      </c>
      <c r="E60">
        <f t="shared" si="0"/>
        <v>-4.0332077249176498E-3</v>
      </c>
    </row>
    <row r="61" spans="1:5">
      <c r="A61" t="s">
        <v>67</v>
      </c>
      <c r="B61" s="18">
        <v>44740</v>
      </c>
      <c r="C61" s="19">
        <v>1691.55</v>
      </c>
      <c r="D61" s="19">
        <v>1668.8</v>
      </c>
      <c r="E61">
        <f t="shared" si="0"/>
        <v>-1.3449203393337472E-2</v>
      </c>
    </row>
    <row r="62" spans="1:5">
      <c r="A62" t="s">
        <v>67</v>
      </c>
      <c r="B62" s="18">
        <v>44741</v>
      </c>
      <c r="C62" s="19">
        <v>1668.8</v>
      </c>
      <c r="D62" s="19">
        <v>1642.45</v>
      </c>
      <c r="E62">
        <f t="shared" si="0"/>
        <v>-1.5789789069990359E-2</v>
      </c>
    </row>
    <row r="63" spans="1:5">
      <c r="A63" t="s">
        <v>67</v>
      </c>
      <c r="B63" s="18">
        <v>44742</v>
      </c>
      <c r="C63" s="19">
        <v>1642.45</v>
      </c>
      <c r="D63" s="19">
        <v>1661.1</v>
      </c>
      <c r="E63">
        <f t="shared" si="0"/>
        <v>1.1354987975280747E-2</v>
      </c>
    </row>
    <row r="64" spans="1:5">
      <c r="A64" t="s">
        <v>67</v>
      </c>
      <c r="B64" s="18">
        <v>44743</v>
      </c>
      <c r="C64" s="19">
        <v>1661.1</v>
      </c>
      <c r="D64" s="19">
        <v>1667.75</v>
      </c>
      <c r="E64">
        <f t="shared" si="0"/>
        <v>4.003371260008483E-3</v>
      </c>
    </row>
    <row r="65" spans="1:5">
      <c r="A65" t="s">
        <v>67</v>
      </c>
      <c r="B65" s="18">
        <v>44746</v>
      </c>
      <c r="C65" s="19">
        <v>1667.75</v>
      </c>
      <c r="D65" s="19">
        <v>1670.9</v>
      </c>
      <c r="E65">
        <f t="shared" si="0"/>
        <v>1.8887722980063504E-3</v>
      </c>
    </row>
    <row r="66" spans="1:5">
      <c r="A66" t="s">
        <v>67</v>
      </c>
      <c r="B66" s="18">
        <v>44747</v>
      </c>
      <c r="C66" s="19">
        <v>1670.9</v>
      </c>
      <c r="D66" s="19">
        <v>1663.05</v>
      </c>
      <c r="E66">
        <f t="shared" ref="E66:E129" si="1">(D66-C66)/C66</f>
        <v>-4.6980669100485581E-3</v>
      </c>
    </row>
    <row r="67" spans="1:5">
      <c r="A67" t="s">
        <v>67</v>
      </c>
      <c r="B67" s="18">
        <v>44748</v>
      </c>
      <c r="C67" s="19">
        <v>1663.05</v>
      </c>
      <c r="D67" s="19">
        <v>1704.5</v>
      </c>
      <c r="E67">
        <f t="shared" si="1"/>
        <v>2.4924085265025132E-2</v>
      </c>
    </row>
    <row r="68" spans="1:5">
      <c r="A68" t="s">
        <v>67</v>
      </c>
      <c r="B68" s="18">
        <v>44749</v>
      </c>
      <c r="C68" s="19">
        <v>1704.5</v>
      </c>
      <c r="D68" s="19">
        <v>1738.5</v>
      </c>
      <c r="E68">
        <f t="shared" si="1"/>
        <v>1.9947198591962451E-2</v>
      </c>
    </row>
    <row r="69" spans="1:5">
      <c r="A69" t="s">
        <v>67</v>
      </c>
      <c r="B69" s="18">
        <v>44750</v>
      </c>
      <c r="C69" s="19">
        <v>1738.5</v>
      </c>
      <c r="D69" s="19">
        <v>1744.75</v>
      </c>
      <c r="E69">
        <f t="shared" si="1"/>
        <v>3.5950532067874604E-3</v>
      </c>
    </row>
    <row r="70" spans="1:5">
      <c r="A70" t="s">
        <v>67</v>
      </c>
      <c r="B70" s="18">
        <v>44753</v>
      </c>
      <c r="C70" s="19">
        <v>1744.75</v>
      </c>
      <c r="D70" s="19">
        <v>1741.25</v>
      </c>
      <c r="E70">
        <f t="shared" si="1"/>
        <v>-2.0060180541624875E-3</v>
      </c>
    </row>
    <row r="71" spans="1:5">
      <c r="A71" t="s">
        <v>67</v>
      </c>
      <c r="B71" s="18">
        <v>44754</v>
      </c>
      <c r="C71" s="19">
        <v>1741.25</v>
      </c>
      <c r="D71" s="19">
        <v>1718.95</v>
      </c>
      <c r="E71">
        <f t="shared" si="1"/>
        <v>-1.2806891600861424E-2</v>
      </c>
    </row>
    <row r="72" spans="1:5">
      <c r="A72" t="s">
        <v>67</v>
      </c>
      <c r="B72" s="18">
        <v>44755</v>
      </c>
      <c r="C72" s="19">
        <v>1718.95</v>
      </c>
      <c r="D72" s="19">
        <v>1742.05</v>
      </c>
      <c r="E72">
        <f t="shared" si="1"/>
        <v>1.343843625469031E-2</v>
      </c>
    </row>
    <row r="73" spans="1:5">
      <c r="A73" t="s">
        <v>67</v>
      </c>
      <c r="B73" s="18">
        <v>44756</v>
      </c>
      <c r="C73" s="19">
        <v>1742.05</v>
      </c>
      <c r="D73" s="19">
        <v>1770.05</v>
      </c>
      <c r="E73">
        <f t="shared" si="1"/>
        <v>1.6073017422002813E-2</v>
      </c>
    </row>
    <row r="74" spans="1:5">
      <c r="A74" t="s">
        <v>67</v>
      </c>
      <c r="B74" s="18">
        <v>44757</v>
      </c>
      <c r="C74" s="19">
        <v>1770.05</v>
      </c>
      <c r="D74" s="19">
        <v>1787.7</v>
      </c>
      <c r="E74">
        <f t="shared" si="1"/>
        <v>9.9714697324934844E-3</v>
      </c>
    </row>
    <row r="75" spans="1:5">
      <c r="A75" t="s">
        <v>67</v>
      </c>
      <c r="B75" s="18">
        <v>44760</v>
      </c>
      <c r="C75" s="19">
        <v>1787.7</v>
      </c>
      <c r="D75" s="19">
        <v>1845.65</v>
      </c>
      <c r="E75">
        <f t="shared" si="1"/>
        <v>3.2415953459752782E-2</v>
      </c>
    </row>
    <row r="76" spans="1:5">
      <c r="A76" t="s">
        <v>67</v>
      </c>
      <c r="B76" s="18">
        <v>44761</v>
      </c>
      <c r="C76" s="19">
        <v>1845.65</v>
      </c>
      <c r="D76" s="19">
        <v>1834.95</v>
      </c>
      <c r="E76">
        <f t="shared" si="1"/>
        <v>-5.7974155446590871E-3</v>
      </c>
    </row>
    <row r="77" spans="1:5">
      <c r="A77" t="s">
        <v>67</v>
      </c>
      <c r="B77" s="18">
        <v>44762</v>
      </c>
      <c r="C77" s="19">
        <v>1834.95</v>
      </c>
      <c r="D77" s="19">
        <v>1827.75</v>
      </c>
      <c r="E77">
        <f t="shared" si="1"/>
        <v>-3.9238126379465624E-3</v>
      </c>
    </row>
    <row r="78" spans="1:5">
      <c r="A78" t="s">
        <v>67</v>
      </c>
      <c r="B78" s="18">
        <v>44763</v>
      </c>
      <c r="C78" s="19">
        <v>1827.75</v>
      </c>
      <c r="D78" s="19">
        <v>1800.55</v>
      </c>
      <c r="E78">
        <f t="shared" si="1"/>
        <v>-1.4881685131992912E-2</v>
      </c>
    </row>
    <row r="79" spans="1:5">
      <c r="A79" t="s">
        <v>67</v>
      </c>
      <c r="B79" s="18">
        <v>44764</v>
      </c>
      <c r="C79" s="19">
        <v>1800.55</v>
      </c>
      <c r="D79" s="19">
        <v>1827.1</v>
      </c>
      <c r="E79">
        <f t="shared" si="1"/>
        <v>1.4745494432256786E-2</v>
      </c>
    </row>
    <row r="80" spans="1:5">
      <c r="A80" t="s">
        <v>67</v>
      </c>
      <c r="B80" s="18">
        <v>44767</v>
      </c>
      <c r="C80" s="19">
        <v>1993.55</v>
      </c>
      <c r="D80" s="19">
        <v>1827.1</v>
      </c>
      <c r="E80">
        <f t="shared" si="1"/>
        <v>-8.3494269017581724E-2</v>
      </c>
    </row>
    <row r="81" spans="1:5">
      <c r="A81" t="s">
        <v>67</v>
      </c>
      <c r="B81" s="18">
        <v>44767</v>
      </c>
      <c r="C81" s="19">
        <v>1827.1</v>
      </c>
      <c r="D81" s="19">
        <v>1795.55</v>
      </c>
      <c r="E81">
        <f t="shared" si="1"/>
        <v>-1.7267801433966369E-2</v>
      </c>
    </row>
    <row r="82" spans="1:5">
      <c r="A82" t="s">
        <v>67</v>
      </c>
      <c r="B82" s="18">
        <v>44768</v>
      </c>
      <c r="C82" s="19">
        <v>1795.55</v>
      </c>
      <c r="D82" s="19">
        <v>1761.6</v>
      </c>
      <c r="E82">
        <f t="shared" si="1"/>
        <v>-1.890785553173125E-2</v>
      </c>
    </row>
    <row r="83" spans="1:5">
      <c r="A83" t="s">
        <v>67</v>
      </c>
      <c r="B83" s="18">
        <v>44769</v>
      </c>
      <c r="C83" s="19">
        <v>1761.6</v>
      </c>
      <c r="D83" s="19">
        <v>1754.1</v>
      </c>
      <c r="E83">
        <f t="shared" si="1"/>
        <v>-4.2574931880108996E-3</v>
      </c>
    </row>
    <row r="84" spans="1:5">
      <c r="A84" t="s">
        <v>67</v>
      </c>
      <c r="B84" s="18">
        <v>44770</v>
      </c>
      <c r="C84" s="19">
        <v>1754.1</v>
      </c>
      <c r="D84" s="19">
        <v>1828.5</v>
      </c>
      <c r="E84">
        <f t="shared" si="1"/>
        <v>4.2414913630921897E-2</v>
      </c>
    </row>
    <row r="85" spans="1:5">
      <c r="A85" t="s">
        <v>67</v>
      </c>
      <c r="B85" s="18">
        <v>44771</v>
      </c>
      <c r="C85" s="19">
        <v>1828.5</v>
      </c>
      <c r="D85" s="19">
        <v>1810.35</v>
      </c>
      <c r="E85">
        <f t="shared" si="1"/>
        <v>-9.9261689909762602E-3</v>
      </c>
    </row>
    <row r="86" spans="1:5">
      <c r="A86" t="s">
        <v>67</v>
      </c>
      <c r="B86" s="18">
        <v>44774</v>
      </c>
      <c r="C86" s="19">
        <v>1810.35</v>
      </c>
      <c r="D86" s="19">
        <v>1855.75</v>
      </c>
      <c r="E86">
        <f t="shared" si="1"/>
        <v>2.507802358659933E-2</v>
      </c>
    </row>
    <row r="87" spans="1:5">
      <c r="A87" t="s">
        <v>67</v>
      </c>
      <c r="B87" s="18">
        <v>44775</v>
      </c>
      <c r="C87" s="19">
        <v>1855.75</v>
      </c>
      <c r="D87" s="19">
        <v>1884.6</v>
      </c>
      <c r="E87">
        <f t="shared" si="1"/>
        <v>1.5546275090933535E-2</v>
      </c>
    </row>
    <row r="88" spans="1:5">
      <c r="A88" t="s">
        <v>67</v>
      </c>
      <c r="B88" s="18">
        <v>44776</v>
      </c>
      <c r="C88" s="19">
        <v>1884.6</v>
      </c>
      <c r="D88" s="19">
        <v>1851.1</v>
      </c>
      <c r="E88">
        <f t="shared" si="1"/>
        <v>-1.7775655311471933E-2</v>
      </c>
    </row>
    <row r="89" spans="1:5">
      <c r="A89" t="s">
        <v>67</v>
      </c>
      <c r="B89" s="18">
        <v>44777</v>
      </c>
      <c r="C89" s="19">
        <v>1851.1</v>
      </c>
      <c r="D89" s="19">
        <v>1835.55</v>
      </c>
      <c r="E89">
        <f t="shared" si="1"/>
        <v>-8.4004105666900513E-3</v>
      </c>
    </row>
    <row r="90" spans="1:5">
      <c r="A90" t="s">
        <v>67</v>
      </c>
      <c r="B90" s="18">
        <v>44778</v>
      </c>
      <c r="C90" s="19">
        <v>1835.55</v>
      </c>
      <c r="D90" s="19">
        <v>1833.9</v>
      </c>
      <c r="E90">
        <f t="shared" si="1"/>
        <v>-8.9891313230359494E-4</v>
      </c>
    </row>
    <row r="91" spans="1:5">
      <c r="A91" t="s">
        <v>67</v>
      </c>
      <c r="B91" s="18">
        <v>44781</v>
      </c>
      <c r="C91" s="19">
        <v>1827.1</v>
      </c>
      <c r="D91" s="19">
        <v>1833.9</v>
      </c>
      <c r="E91">
        <f t="shared" si="1"/>
        <v>3.7217448415522861E-3</v>
      </c>
    </row>
    <row r="92" spans="1:5">
      <c r="A92" t="s">
        <v>67</v>
      </c>
      <c r="B92" s="18">
        <v>44781</v>
      </c>
      <c r="C92" s="19">
        <v>1833.9</v>
      </c>
      <c r="D92" s="19">
        <v>1844.5</v>
      </c>
      <c r="E92">
        <f t="shared" si="1"/>
        <v>5.7800316265880954E-3</v>
      </c>
    </row>
    <row r="93" spans="1:5">
      <c r="A93" t="s">
        <v>67</v>
      </c>
      <c r="B93" s="18">
        <v>44783</v>
      </c>
      <c r="C93" s="19">
        <v>1844.5</v>
      </c>
      <c r="D93" s="19">
        <v>1828.35</v>
      </c>
      <c r="E93">
        <f t="shared" si="1"/>
        <v>-8.7557603686636443E-3</v>
      </c>
    </row>
    <row r="94" spans="1:5">
      <c r="A94" t="s">
        <v>67</v>
      </c>
      <c r="B94" s="18">
        <v>44784</v>
      </c>
      <c r="C94" s="19">
        <v>1828.35</v>
      </c>
      <c r="D94" s="19">
        <v>1853.5</v>
      </c>
      <c r="E94">
        <f t="shared" si="1"/>
        <v>1.3755571963792542E-2</v>
      </c>
    </row>
    <row r="95" spans="1:5">
      <c r="A95" t="s">
        <v>67</v>
      </c>
      <c r="B95" s="18">
        <v>44785</v>
      </c>
      <c r="C95" s="19">
        <v>1853.5</v>
      </c>
      <c r="D95" s="19">
        <v>1841.2</v>
      </c>
      <c r="E95">
        <f t="shared" si="1"/>
        <v>-6.6360938764499352E-3</v>
      </c>
    </row>
    <row r="96" spans="1:5">
      <c r="A96" t="s">
        <v>67</v>
      </c>
      <c r="B96" s="18">
        <v>44789</v>
      </c>
      <c r="C96" s="19">
        <v>1841.2</v>
      </c>
      <c r="D96" s="19">
        <v>1846.35</v>
      </c>
      <c r="E96">
        <f t="shared" si="1"/>
        <v>2.7970888550944294E-3</v>
      </c>
    </row>
    <row r="97" spans="1:5">
      <c r="A97" t="s">
        <v>67</v>
      </c>
      <c r="B97" s="18">
        <v>44790</v>
      </c>
      <c r="C97" s="19">
        <v>1846.35</v>
      </c>
      <c r="D97" s="19">
        <v>1839.7</v>
      </c>
      <c r="E97">
        <f t="shared" si="1"/>
        <v>-3.6017006526389166E-3</v>
      </c>
    </row>
    <row r="98" spans="1:5">
      <c r="A98" t="s">
        <v>67</v>
      </c>
      <c r="B98" s="18">
        <v>44791</v>
      </c>
      <c r="C98" s="19">
        <v>1839.7</v>
      </c>
      <c r="D98" s="19">
        <v>1904.5</v>
      </c>
      <c r="E98">
        <f t="shared" si="1"/>
        <v>3.5223134206664106E-2</v>
      </c>
    </row>
    <row r="99" spans="1:5">
      <c r="A99" t="s">
        <v>67</v>
      </c>
      <c r="B99" s="18">
        <v>44792</v>
      </c>
      <c r="C99" s="19">
        <v>1904.5</v>
      </c>
      <c r="D99" s="19">
        <v>1877</v>
      </c>
      <c r="E99">
        <f t="shared" si="1"/>
        <v>-1.4439485429246522E-2</v>
      </c>
    </row>
    <row r="100" spans="1:5">
      <c r="A100" t="s">
        <v>67</v>
      </c>
      <c r="B100" s="18">
        <v>44795</v>
      </c>
      <c r="C100" s="19">
        <v>1877</v>
      </c>
      <c r="D100" s="19">
        <v>1832.05</v>
      </c>
      <c r="E100">
        <f t="shared" si="1"/>
        <v>-2.3947789025039981E-2</v>
      </c>
    </row>
    <row r="101" spans="1:5">
      <c r="A101" t="s">
        <v>67</v>
      </c>
      <c r="B101" s="18">
        <v>44796</v>
      </c>
      <c r="C101" s="19">
        <v>1832.05</v>
      </c>
      <c r="D101" s="19">
        <v>1855.75</v>
      </c>
      <c r="E101">
        <f t="shared" si="1"/>
        <v>1.2936328156982641E-2</v>
      </c>
    </row>
    <row r="102" spans="1:5">
      <c r="A102" t="s">
        <v>67</v>
      </c>
      <c r="B102" s="18">
        <v>44797</v>
      </c>
      <c r="C102" s="19">
        <v>1855.75</v>
      </c>
      <c r="D102" s="19">
        <v>1867.6</v>
      </c>
      <c r="E102">
        <f t="shared" si="1"/>
        <v>6.3855583995688584E-3</v>
      </c>
    </row>
    <row r="103" spans="1:5">
      <c r="A103" t="s">
        <v>67</v>
      </c>
      <c r="B103" s="18">
        <v>44798</v>
      </c>
      <c r="C103" s="19">
        <v>1867.6</v>
      </c>
      <c r="D103" s="19">
        <v>1868.75</v>
      </c>
      <c r="E103">
        <f t="shared" si="1"/>
        <v>6.1576354679807824E-4</v>
      </c>
    </row>
    <row r="104" spans="1:5">
      <c r="A104" t="s">
        <v>67</v>
      </c>
      <c r="B104" s="18">
        <v>44799</v>
      </c>
      <c r="C104" s="19">
        <v>1868.75</v>
      </c>
      <c r="D104" s="19">
        <v>1902.05</v>
      </c>
      <c r="E104">
        <f t="shared" si="1"/>
        <v>1.7819397993311014E-2</v>
      </c>
    </row>
    <row r="105" spans="1:5">
      <c r="A105" t="s">
        <v>67</v>
      </c>
      <c r="B105" s="18">
        <v>44802</v>
      </c>
      <c r="C105" s="19">
        <v>1902.05</v>
      </c>
      <c r="D105" s="19">
        <v>1850</v>
      </c>
      <c r="E105">
        <f t="shared" si="1"/>
        <v>-2.7365211219473703E-2</v>
      </c>
    </row>
    <row r="106" spans="1:5">
      <c r="A106" t="s">
        <v>67</v>
      </c>
      <c r="B106" s="18">
        <v>44803</v>
      </c>
      <c r="C106" s="19">
        <v>1850</v>
      </c>
      <c r="D106" s="19">
        <v>1915.45</v>
      </c>
      <c r="E106">
        <f t="shared" si="1"/>
        <v>3.53783783783784E-2</v>
      </c>
    </row>
    <row r="107" spans="1:5">
      <c r="A107" t="s">
        <v>67</v>
      </c>
      <c r="B107" s="18">
        <v>44805</v>
      </c>
      <c r="C107" s="19">
        <v>1915.45</v>
      </c>
      <c r="D107" s="19">
        <v>1902.85</v>
      </c>
      <c r="E107">
        <f t="shared" si="1"/>
        <v>-6.5780886997834119E-3</v>
      </c>
    </row>
    <row r="108" spans="1:5">
      <c r="A108" t="s">
        <v>67</v>
      </c>
      <c r="B108" s="18">
        <v>44806</v>
      </c>
      <c r="C108" s="19">
        <v>1902.85</v>
      </c>
      <c r="D108" s="19">
        <v>1918.85</v>
      </c>
      <c r="E108">
        <f t="shared" si="1"/>
        <v>8.4084399716215161E-3</v>
      </c>
    </row>
    <row r="109" spans="1:5">
      <c r="A109" t="s">
        <v>67</v>
      </c>
      <c r="B109" s="18">
        <v>44809</v>
      </c>
      <c r="C109" s="19">
        <v>1918.85</v>
      </c>
      <c r="D109" s="19">
        <v>1937.9</v>
      </c>
      <c r="E109">
        <f t="shared" si="1"/>
        <v>9.9278213513303189E-3</v>
      </c>
    </row>
    <row r="110" spans="1:5">
      <c r="A110" t="s">
        <v>67</v>
      </c>
      <c r="B110" s="18">
        <v>44810</v>
      </c>
      <c r="C110" s="19">
        <v>1937.9</v>
      </c>
      <c r="D110" s="19">
        <v>1915.7</v>
      </c>
      <c r="E110">
        <f t="shared" si="1"/>
        <v>-1.1455699468496849E-2</v>
      </c>
    </row>
    <row r="111" spans="1:5">
      <c r="A111" t="s">
        <v>67</v>
      </c>
      <c r="B111" s="18">
        <v>44811</v>
      </c>
      <c r="C111" s="19">
        <v>1915.7</v>
      </c>
      <c r="D111" s="19">
        <v>1908.25</v>
      </c>
      <c r="E111">
        <f t="shared" si="1"/>
        <v>-3.8889178890223132E-3</v>
      </c>
    </row>
    <row r="112" spans="1:5">
      <c r="A112" t="s">
        <v>67</v>
      </c>
      <c r="B112" s="18">
        <v>44812</v>
      </c>
      <c r="C112" s="19">
        <v>1908.25</v>
      </c>
      <c r="D112" s="19">
        <v>1930.05</v>
      </c>
      <c r="E112">
        <f t="shared" si="1"/>
        <v>1.1424079654133345E-2</v>
      </c>
    </row>
    <row r="113" spans="1:5">
      <c r="A113" t="s">
        <v>67</v>
      </c>
      <c r="B113" s="18">
        <v>44813</v>
      </c>
      <c r="C113" s="19">
        <v>1930.05</v>
      </c>
      <c r="D113" s="19">
        <v>1926.35</v>
      </c>
      <c r="E113">
        <f t="shared" si="1"/>
        <v>-1.9170487811196837E-3</v>
      </c>
    </row>
    <row r="114" spans="1:5">
      <c r="A114" t="s">
        <v>67</v>
      </c>
      <c r="B114" s="18">
        <v>44816</v>
      </c>
      <c r="C114" s="19">
        <v>1926.35</v>
      </c>
      <c r="D114" s="19">
        <v>1924</v>
      </c>
      <c r="E114">
        <f t="shared" si="1"/>
        <v>-1.2199236898797774E-3</v>
      </c>
    </row>
    <row r="115" spans="1:5">
      <c r="A115" t="s">
        <v>67</v>
      </c>
      <c r="B115" s="18">
        <v>44817</v>
      </c>
      <c r="C115" s="19">
        <v>1924</v>
      </c>
      <c r="D115" s="19">
        <v>1923.4</v>
      </c>
      <c r="E115">
        <f t="shared" si="1"/>
        <v>-3.118503118502646E-4</v>
      </c>
    </row>
    <row r="116" spans="1:5">
      <c r="A116" t="s">
        <v>67</v>
      </c>
      <c r="B116" s="18">
        <v>44818</v>
      </c>
      <c r="C116" s="19">
        <v>1923.4</v>
      </c>
      <c r="D116" s="19">
        <v>1954.7</v>
      </c>
      <c r="E116">
        <f t="shared" si="1"/>
        <v>1.6273266091296638E-2</v>
      </c>
    </row>
    <row r="117" spans="1:5">
      <c r="A117" t="s">
        <v>67</v>
      </c>
      <c r="B117" s="18">
        <v>44819</v>
      </c>
      <c r="C117" s="19">
        <v>1954.7</v>
      </c>
      <c r="D117" s="19">
        <v>1934.15</v>
      </c>
      <c r="E117">
        <f t="shared" si="1"/>
        <v>-1.0513122218243185E-2</v>
      </c>
    </row>
    <row r="118" spans="1:5">
      <c r="A118" t="s">
        <v>67</v>
      </c>
      <c r="B118" s="18">
        <v>44820</v>
      </c>
      <c r="C118" s="19">
        <v>1934.15</v>
      </c>
      <c r="D118" s="19">
        <v>1930.3</v>
      </c>
      <c r="E118">
        <f t="shared" si="1"/>
        <v>-1.9905384794354814E-3</v>
      </c>
    </row>
    <row r="119" spans="1:5">
      <c r="A119" t="s">
        <v>67</v>
      </c>
      <c r="B119" s="18">
        <v>44823</v>
      </c>
      <c r="C119" s="19">
        <v>1930.3</v>
      </c>
      <c r="D119" s="19">
        <v>1929.5</v>
      </c>
      <c r="E119">
        <f t="shared" si="1"/>
        <v>-4.1444335077446749E-4</v>
      </c>
    </row>
    <row r="120" spans="1:5">
      <c r="A120" t="s">
        <v>67</v>
      </c>
      <c r="B120" s="18">
        <v>44824</v>
      </c>
      <c r="C120" s="19">
        <v>1929.5</v>
      </c>
      <c r="D120" s="19">
        <v>1939.75</v>
      </c>
      <c r="E120">
        <f t="shared" si="1"/>
        <v>5.312257061414874E-3</v>
      </c>
    </row>
    <row r="121" spans="1:5">
      <c r="A121" t="s">
        <v>67</v>
      </c>
      <c r="B121" s="18">
        <v>44825</v>
      </c>
      <c r="C121" s="19">
        <v>1939.75</v>
      </c>
      <c r="D121" s="19">
        <v>1918.5</v>
      </c>
      <c r="E121">
        <f t="shared" si="1"/>
        <v>-1.0955019976801135E-2</v>
      </c>
    </row>
    <row r="122" spans="1:5">
      <c r="A122" t="s">
        <v>67</v>
      </c>
      <c r="B122" s="18">
        <v>44826</v>
      </c>
      <c r="C122" s="19">
        <v>1918.5</v>
      </c>
      <c r="D122" s="19">
        <v>1892.75</v>
      </c>
      <c r="E122">
        <f t="shared" si="1"/>
        <v>-1.342194422726088E-2</v>
      </c>
    </row>
    <row r="123" spans="1:5">
      <c r="A123" t="s">
        <v>67</v>
      </c>
      <c r="B123" s="18">
        <v>44827</v>
      </c>
      <c r="C123" s="19">
        <v>1892.75</v>
      </c>
      <c r="D123" s="19">
        <v>1862.7</v>
      </c>
      <c r="E123">
        <f t="shared" si="1"/>
        <v>-1.5876370360586423E-2</v>
      </c>
    </row>
    <row r="124" spans="1:5">
      <c r="A124" t="s">
        <v>67</v>
      </c>
      <c r="B124" s="18">
        <v>44830</v>
      </c>
      <c r="C124" s="19">
        <v>1862.7</v>
      </c>
      <c r="D124" s="19">
        <v>1829</v>
      </c>
      <c r="E124">
        <f t="shared" si="1"/>
        <v>-1.8092016964621274E-2</v>
      </c>
    </row>
    <row r="125" spans="1:5">
      <c r="A125" t="s">
        <v>67</v>
      </c>
      <c r="B125" s="18">
        <v>44831</v>
      </c>
      <c r="C125" s="19">
        <v>1829</v>
      </c>
      <c r="D125" s="19">
        <v>1799.3</v>
      </c>
      <c r="E125">
        <f t="shared" si="1"/>
        <v>-1.6238381629305656E-2</v>
      </c>
    </row>
    <row r="126" spans="1:5">
      <c r="A126" t="s">
        <v>67</v>
      </c>
      <c r="B126" s="18">
        <v>44832</v>
      </c>
      <c r="C126" s="19">
        <v>1799.3</v>
      </c>
      <c r="D126" s="19">
        <v>1792.6</v>
      </c>
      <c r="E126">
        <f t="shared" si="1"/>
        <v>-3.7236703162341163E-3</v>
      </c>
    </row>
    <row r="127" spans="1:5">
      <c r="A127" t="s">
        <v>67</v>
      </c>
      <c r="B127" s="18">
        <v>44833</v>
      </c>
      <c r="C127" s="19">
        <v>1792.6</v>
      </c>
      <c r="D127" s="19">
        <v>1765.3</v>
      </c>
      <c r="E127">
        <f t="shared" si="1"/>
        <v>-1.5229275912082983E-2</v>
      </c>
    </row>
    <row r="128" spans="1:5">
      <c r="A128" t="s">
        <v>67</v>
      </c>
      <c r="B128" s="18">
        <v>44834</v>
      </c>
      <c r="C128" s="19">
        <v>1765.3</v>
      </c>
      <c r="D128" s="19">
        <v>1819.2</v>
      </c>
      <c r="E128">
        <f t="shared" si="1"/>
        <v>3.053305387186319E-2</v>
      </c>
    </row>
    <row r="129" spans="1:5">
      <c r="A129" t="s">
        <v>67</v>
      </c>
      <c r="B129" s="18">
        <v>44837</v>
      </c>
      <c r="C129" s="19">
        <v>1833.9</v>
      </c>
      <c r="D129" s="19">
        <v>1819.2</v>
      </c>
      <c r="E129">
        <f t="shared" si="1"/>
        <v>-8.0157042368722634E-3</v>
      </c>
    </row>
    <row r="130" spans="1:5">
      <c r="A130" t="s">
        <v>67</v>
      </c>
      <c r="B130" s="18">
        <v>44837</v>
      </c>
      <c r="C130" s="19">
        <v>1819.2</v>
      </c>
      <c r="D130" s="19">
        <v>1783.9</v>
      </c>
      <c r="E130">
        <f t="shared" ref="E130:E193" si="2">(D130-C130)/C130</f>
        <v>-1.9404133685136299E-2</v>
      </c>
    </row>
    <row r="131" spans="1:5">
      <c r="A131" t="s">
        <v>67</v>
      </c>
      <c r="B131" s="18">
        <v>44838</v>
      </c>
      <c r="C131" s="19">
        <v>1783.9</v>
      </c>
      <c r="D131" s="19">
        <v>1822.25</v>
      </c>
      <c r="E131">
        <f t="shared" si="2"/>
        <v>2.1497841807276142E-2</v>
      </c>
    </row>
    <row r="132" spans="1:5">
      <c r="A132" t="s">
        <v>67</v>
      </c>
      <c r="B132" s="18">
        <v>44840</v>
      </c>
      <c r="C132" s="19">
        <v>1822.25</v>
      </c>
      <c r="D132" s="19">
        <v>1818.9</v>
      </c>
      <c r="E132">
        <f t="shared" si="2"/>
        <v>-1.8383866099601642E-3</v>
      </c>
    </row>
    <row r="133" spans="1:5">
      <c r="A133" t="s">
        <v>67</v>
      </c>
      <c r="B133" s="18">
        <v>44841</v>
      </c>
      <c r="C133" s="19">
        <v>1818.9</v>
      </c>
      <c r="D133" s="19">
        <v>1825.4</v>
      </c>
      <c r="E133">
        <f t="shared" si="2"/>
        <v>3.573588432569135E-3</v>
      </c>
    </row>
    <row r="134" spans="1:5">
      <c r="A134" t="s">
        <v>67</v>
      </c>
      <c r="B134" s="18">
        <v>44844</v>
      </c>
      <c r="C134" s="19">
        <v>1825.4</v>
      </c>
      <c r="D134" s="19">
        <v>1808.25</v>
      </c>
      <c r="E134">
        <f t="shared" si="2"/>
        <v>-9.3952010518243076E-3</v>
      </c>
    </row>
    <row r="135" spans="1:5">
      <c r="A135" t="s">
        <v>67</v>
      </c>
      <c r="B135" s="18">
        <v>44845</v>
      </c>
      <c r="C135" s="19">
        <v>1819.2</v>
      </c>
      <c r="D135" s="19">
        <v>1808.25</v>
      </c>
      <c r="E135">
        <f t="shared" si="2"/>
        <v>-6.0191292875989696E-3</v>
      </c>
    </row>
    <row r="136" spans="1:5">
      <c r="A136" t="s">
        <v>67</v>
      </c>
      <c r="B136" s="18">
        <v>44845</v>
      </c>
      <c r="C136" s="19">
        <v>1808.25</v>
      </c>
      <c r="D136" s="19">
        <v>1787.9</v>
      </c>
      <c r="E136">
        <f t="shared" si="2"/>
        <v>-1.1253974837550067E-2</v>
      </c>
    </row>
    <row r="137" spans="1:5">
      <c r="A137" t="s">
        <v>67</v>
      </c>
      <c r="B137" s="18">
        <v>44846</v>
      </c>
      <c r="C137" s="19">
        <v>1787.9</v>
      </c>
      <c r="D137" s="19">
        <v>1810.2</v>
      </c>
      <c r="E137">
        <f t="shared" si="2"/>
        <v>1.247273337434977E-2</v>
      </c>
    </row>
    <row r="138" spans="1:5">
      <c r="A138" t="s">
        <v>67</v>
      </c>
      <c r="B138" s="18">
        <v>44847</v>
      </c>
      <c r="C138" s="19">
        <v>1810.2</v>
      </c>
      <c r="D138" s="19">
        <v>1801.5</v>
      </c>
      <c r="E138">
        <f t="shared" si="2"/>
        <v>-4.8060987736161997E-3</v>
      </c>
    </row>
    <row r="139" spans="1:5">
      <c r="A139" t="s">
        <v>67</v>
      </c>
      <c r="B139" s="18">
        <v>44848</v>
      </c>
      <c r="C139" s="19">
        <v>1801.5</v>
      </c>
      <c r="D139" s="19">
        <v>1834</v>
      </c>
      <c r="E139">
        <f t="shared" si="2"/>
        <v>1.8040521787399389E-2</v>
      </c>
    </row>
    <row r="140" spans="1:5">
      <c r="A140" t="s">
        <v>67</v>
      </c>
      <c r="B140" s="18">
        <v>44851</v>
      </c>
      <c r="C140" s="19">
        <v>1834</v>
      </c>
      <c r="D140" s="19">
        <v>1858.15</v>
      </c>
      <c r="E140">
        <f t="shared" si="2"/>
        <v>1.316793893129776E-2</v>
      </c>
    </row>
    <row r="141" spans="1:5">
      <c r="A141" t="s">
        <v>67</v>
      </c>
      <c r="B141" s="18">
        <v>44852</v>
      </c>
      <c r="C141" s="19">
        <v>1858.15</v>
      </c>
      <c r="D141" s="19">
        <v>1859.7</v>
      </c>
      <c r="E141">
        <f t="shared" si="2"/>
        <v>8.3416301159753225E-4</v>
      </c>
    </row>
    <row r="142" spans="1:5">
      <c r="A142" t="s">
        <v>67</v>
      </c>
      <c r="B142" s="18">
        <v>44853</v>
      </c>
      <c r="C142" s="19">
        <v>1859.7</v>
      </c>
      <c r="D142" s="19">
        <v>1869.35</v>
      </c>
      <c r="E142">
        <f t="shared" si="2"/>
        <v>5.1890089799429282E-3</v>
      </c>
    </row>
    <row r="143" spans="1:5">
      <c r="A143" t="s">
        <v>67</v>
      </c>
      <c r="B143" s="18">
        <v>44854</v>
      </c>
      <c r="C143" s="19">
        <v>1869.35</v>
      </c>
      <c r="D143" s="19">
        <v>1863.55</v>
      </c>
      <c r="E143">
        <f t="shared" si="2"/>
        <v>-3.1026827506887181E-3</v>
      </c>
    </row>
    <row r="144" spans="1:5">
      <c r="A144" t="s">
        <v>67</v>
      </c>
      <c r="B144" s="18">
        <v>44855</v>
      </c>
      <c r="C144" s="19">
        <v>1863.55</v>
      </c>
      <c r="D144" s="19">
        <v>1902.65</v>
      </c>
      <c r="E144">
        <f t="shared" si="2"/>
        <v>2.0981460116444493E-2</v>
      </c>
    </row>
    <row r="145" spans="1:5">
      <c r="A145" t="s">
        <v>67</v>
      </c>
      <c r="B145" s="18">
        <v>44858</v>
      </c>
      <c r="C145" s="19">
        <v>1902.65</v>
      </c>
      <c r="D145" s="19">
        <v>1895.8</v>
      </c>
      <c r="E145">
        <f t="shared" si="2"/>
        <v>-3.6002417680604084E-3</v>
      </c>
    </row>
    <row r="146" spans="1:5">
      <c r="A146" t="s">
        <v>67</v>
      </c>
      <c r="B146" s="18">
        <v>44859</v>
      </c>
      <c r="C146" s="19">
        <v>1808.25</v>
      </c>
      <c r="D146" s="19">
        <v>1895.8</v>
      </c>
      <c r="E146">
        <f t="shared" si="2"/>
        <v>4.8416977740909695E-2</v>
      </c>
    </row>
    <row r="147" spans="1:5">
      <c r="A147" t="s">
        <v>67</v>
      </c>
      <c r="B147" s="18">
        <v>44859</v>
      </c>
      <c r="C147" s="19">
        <v>1895.8</v>
      </c>
      <c r="D147" s="19">
        <v>1846.6</v>
      </c>
      <c r="E147">
        <f t="shared" si="2"/>
        <v>-2.5952104652389518E-2</v>
      </c>
    </row>
    <row r="148" spans="1:5">
      <c r="A148" t="s">
        <v>67</v>
      </c>
      <c r="B148" s="18">
        <v>44861</v>
      </c>
      <c r="C148" s="19">
        <v>1846.6</v>
      </c>
      <c r="D148" s="19">
        <v>1865</v>
      </c>
      <c r="E148">
        <f t="shared" si="2"/>
        <v>9.9642586374959884E-3</v>
      </c>
    </row>
    <row r="149" spans="1:5">
      <c r="A149" t="s">
        <v>67</v>
      </c>
      <c r="B149" s="18">
        <v>44862</v>
      </c>
      <c r="C149" s="19">
        <v>1865</v>
      </c>
      <c r="D149" s="19">
        <v>1884.25</v>
      </c>
      <c r="E149">
        <f t="shared" si="2"/>
        <v>1.0321715817694369E-2</v>
      </c>
    </row>
    <row r="150" spans="1:5">
      <c r="A150" t="s">
        <v>67</v>
      </c>
      <c r="B150" s="18">
        <v>44865</v>
      </c>
      <c r="C150" s="19">
        <v>1884.25</v>
      </c>
      <c r="D150" s="19">
        <v>1901.95</v>
      </c>
      <c r="E150">
        <f t="shared" si="2"/>
        <v>9.3936579540931653E-3</v>
      </c>
    </row>
    <row r="151" spans="1:5">
      <c r="A151" t="s">
        <v>67</v>
      </c>
      <c r="B151" s="18">
        <v>44866</v>
      </c>
      <c r="C151" s="19">
        <v>1901.95</v>
      </c>
      <c r="D151" s="19">
        <v>1909.2</v>
      </c>
      <c r="E151">
        <f t="shared" si="2"/>
        <v>3.811877283840269E-3</v>
      </c>
    </row>
    <row r="152" spans="1:5">
      <c r="A152" t="s">
        <v>67</v>
      </c>
      <c r="B152" s="18">
        <v>44867</v>
      </c>
      <c r="C152" s="19">
        <v>1909.2</v>
      </c>
      <c r="D152" s="19">
        <v>1909.95</v>
      </c>
      <c r="E152">
        <f t="shared" si="2"/>
        <v>3.9283469516027656E-4</v>
      </c>
    </row>
    <row r="153" spans="1:5">
      <c r="A153" t="s">
        <v>67</v>
      </c>
      <c r="B153" s="18">
        <v>44868</v>
      </c>
      <c r="C153" s="19">
        <v>1895.8</v>
      </c>
      <c r="D153" s="19">
        <v>1909.95</v>
      </c>
      <c r="E153">
        <f t="shared" si="2"/>
        <v>7.4638674965714167E-3</v>
      </c>
    </row>
    <row r="154" spans="1:5">
      <c r="A154" t="s">
        <v>67</v>
      </c>
      <c r="B154" s="18">
        <v>44868</v>
      </c>
      <c r="C154" s="19">
        <v>1909.95</v>
      </c>
      <c r="D154" s="19">
        <v>1900.15</v>
      </c>
      <c r="E154">
        <f t="shared" si="2"/>
        <v>-5.1310243723657447E-3</v>
      </c>
    </row>
    <row r="155" spans="1:5">
      <c r="A155" t="s">
        <v>67</v>
      </c>
      <c r="B155" s="18">
        <v>44869</v>
      </c>
      <c r="C155" s="19">
        <v>1900.15</v>
      </c>
      <c r="D155" s="19">
        <v>1899.95</v>
      </c>
      <c r="E155">
        <f t="shared" si="2"/>
        <v>-1.0525484830147382E-4</v>
      </c>
    </row>
    <row r="156" spans="1:5">
      <c r="A156" t="s">
        <v>67</v>
      </c>
      <c r="B156" s="18">
        <v>44872</v>
      </c>
      <c r="C156" s="19">
        <v>1899.95</v>
      </c>
      <c r="D156" s="19">
        <v>1882.6</v>
      </c>
      <c r="E156">
        <f t="shared" si="2"/>
        <v>-9.1318192584016085E-3</v>
      </c>
    </row>
    <row r="157" spans="1:5">
      <c r="A157" t="s">
        <v>67</v>
      </c>
      <c r="B157" s="18">
        <v>44874</v>
      </c>
      <c r="C157" s="19">
        <v>1882.6</v>
      </c>
      <c r="D157" s="19">
        <v>1893.4</v>
      </c>
      <c r="E157">
        <f t="shared" si="2"/>
        <v>5.7367470519495284E-3</v>
      </c>
    </row>
    <row r="158" spans="1:5">
      <c r="A158" t="s">
        <v>67</v>
      </c>
      <c r="B158" s="18">
        <v>44875</v>
      </c>
      <c r="C158" s="19">
        <v>1893.4</v>
      </c>
      <c r="D158" s="19">
        <v>1912.15</v>
      </c>
      <c r="E158">
        <f t="shared" si="2"/>
        <v>9.9028203232280551E-3</v>
      </c>
    </row>
    <row r="159" spans="1:5">
      <c r="A159" t="s">
        <v>67</v>
      </c>
      <c r="B159" s="18">
        <v>44876</v>
      </c>
      <c r="C159" s="19">
        <v>1912.15</v>
      </c>
      <c r="D159" s="19">
        <v>1899.1</v>
      </c>
      <c r="E159">
        <f t="shared" si="2"/>
        <v>-6.824778390816715E-3</v>
      </c>
    </row>
    <row r="160" spans="1:5">
      <c r="A160" t="s">
        <v>67</v>
      </c>
      <c r="B160" s="18">
        <v>44879</v>
      </c>
      <c r="C160" s="19">
        <v>1909.95</v>
      </c>
      <c r="D160" s="19">
        <v>1899.1</v>
      </c>
      <c r="E160">
        <f t="shared" si="2"/>
        <v>-5.6807769836907437E-3</v>
      </c>
    </row>
    <row r="161" spans="1:5">
      <c r="A161" t="s">
        <v>67</v>
      </c>
      <c r="B161" s="18">
        <v>44879</v>
      </c>
      <c r="C161" s="19">
        <v>1899.1</v>
      </c>
      <c r="D161" s="19">
        <v>1922.8</v>
      </c>
      <c r="E161">
        <f t="shared" si="2"/>
        <v>1.2479595597914827E-2</v>
      </c>
    </row>
    <row r="162" spans="1:5">
      <c r="A162" t="s">
        <v>67</v>
      </c>
      <c r="B162" s="18">
        <v>44880</v>
      </c>
      <c r="C162" s="19">
        <v>1922.8</v>
      </c>
      <c r="D162" s="19">
        <v>1912.4</v>
      </c>
      <c r="E162">
        <f t="shared" si="2"/>
        <v>-5.4087788641563675E-3</v>
      </c>
    </row>
    <row r="163" spans="1:5">
      <c r="A163" t="s">
        <v>67</v>
      </c>
      <c r="B163" s="18">
        <v>44881</v>
      </c>
      <c r="C163" s="19">
        <v>1912.4</v>
      </c>
      <c r="D163" s="19">
        <v>1965.9</v>
      </c>
      <c r="E163">
        <f t="shared" si="2"/>
        <v>2.7975318970926585E-2</v>
      </c>
    </row>
    <row r="164" spans="1:5">
      <c r="A164" t="s">
        <v>67</v>
      </c>
      <c r="B164" s="18">
        <v>44882</v>
      </c>
      <c r="C164" s="19">
        <v>1965.9</v>
      </c>
      <c r="D164" s="19">
        <v>1950.55</v>
      </c>
      <c r="E164">
        <f t="shared" si="2"/>
        <v>-7.8081285925022306E-3</v>
      </c>
    </row>
    <row r="165" spans="1:5">
      <c r="A165" t="s">
        <v>67</v>
      </c>
      <c r="B165" s="18">
        <v>44883</v>
      </c>
      <c r="C165" s="19">
        <v>1950.55</v>
      </c>
      <c r="D165" s="19">
        <v>1959.55</v>
      </c>
      <c r="E165">
        <f t="shared" si="2"/>
        <v>4.6140832073005055E-3</v>
      </c>
    </row>
    <row r="166" spans="1:5">
      <c r="A166" t="s">
        <v>67</v>
      </c>
      <c r="B166" s="18">
        <v>44886</v>
      </c>
      <c r="C166" s="19">
        <v>1959.55</v>
      </c>
      <c r="D166" s="19">
        <v>1944.1</v>
      </c>
      <c r="E166">
        <f t="shared" si="2"/>
        <v>-7.884463269628255E-3</v>
      </c>
    </row>
    <row r="167" spans="1:5">
      <c r="A167" t="s">
        <v>67</v>
      </c>
      <c r="B167" s="18">
        <v>44887</v>
      </c>
      <c r="C167" s="19">
        <v>1944.1</v>
      </c>
      <c r="D167" s="19">
        <v>1939.75</v>
      </c>
      <c r="E167">
        <f t="shared" si="2"/>
        <v>-2.2375392212334289E-3</v>
      </c>
    </row>
    <row r="168" spans="1:5">
      <c r="A168" t="s">
        <v>67</v>
      </c>
      <c r="B168" s="18">
        <v>44888</v>
      </c>
      <c r="C168" s="19">
        <v>1939.75</v>
      </c>
      <c r="D168" s="19">
        <v>1953.35</v>
      </c>
      <c r="E168">
        <f t="shared" si="2"/>
        <v>7.0112127851526792E-3</v>
      </c>
    </row>
    <row r="169" spans="1:5">
      <c r="A169" t="s">
        <v>67</v>
      </c>
      <c r="B169" s="18">
        <v>44889</v>
      </c>
      <c r="C169" s="19">
        <v>1953.35</v>
      </c>
      <c r="D169" s="19">
        <v>1944.85</v>
      </c>
      <c r="E169">
        <f t="shared" si="2"/>
        <v>-4.3514987073489135E-3</v>
      </c>
    </row>
    <row r="170" spans="1:5">
      <c r="A170" t="s">
        <v>67</v>
      </c>
      <c r="B170" s="18">
        <v>44890</v>
      </c>
      <c r="C170" s="19">
        <v>1944.85</v>
      </c>
      <c r="D170" s="19">
        <v>1928.4</v>
      </c>
      <c r="E170">
        <f t="shared" si="2"/>
        <v>-8.4582358536647133E-3</v>
      </c>
    </row>
    <row r="171" spans="1:5">
      <c r="A171" t="s">
        <v>67</v>
      </c>
      <c r="B171" s="18">
        <v>44893</v>
      </c>
      <c r="C171" s="19">
        <v>1928.4</v>
      </c>
      <c r="D171" s="19">
        <v>1928.15</v>
      </c>
      <c r="E171">
        <f t="shared" si="2"/>
        <v>-1.2964115328769965E-4</v>
      </c>
    </row>
    <row r="172" spans="1:5">
      <c r="A172" t="s">
        <v>67</v>
      </c>
      <c r="B172" s="18">
        <v>44894</v>
      </c>
      <c r="C172" s="19">
        <v>1928.15</v>
      </c>
      <c r="D172" s="19">
        <v>1925.55</v>
      </c>
      <c r="E172">
        <f t="shared" si="2"/>
        <v>-1.3484428078729021E-3</v>
      </c>
    </row>
    <row r="173" spans="1:5">
      <c r="A173" t="s">
        <v>67</v>
      </c>
      <c r="B173" s="18">
        <v>44895</v>
      </c>
      <c r="C173" s="19">
        <v>1925.55</v>
      </c>
      <c r="D173" s="19">
        <v>1947.05</v>
      </c>
      <c r="E173">
        <f t="shared" si="2"/>
        <v>1.11656409856924E-2</v>
      </c>
    </row>
    <row r="174" spans="1:5">
      <c r="A174" t="s">
        <v>67</v>
      </c>
      <c r="B174" s="18">
        <v>44896</v>
      </c>
      <c r="C174" s="19">
        <v>1947.05</v>
      </c>
      <c r="D174" s="19">
        <v>1934.3</v>
      </c>
      <c r="E174">
        <f t="shared" si="2"/>
        <v>-6.5483680439639459E-3</v>
      </c>
    </row>
    <row r="175" spans="1:5">
      <c r="A175" t="s">
        <v>67</v>
      </c>
      <c r="B175" s="18">
        <v>44897</v>
      </c>
      <c r="C175" s="19">
        <v>1934.3</v>
      </c>
      <c r="D175" s="19">
        <v>1930.8</v>
      </c>
      <c r="E175">
        <f t="shared" si="2"/>
        <v>-1.8094401075324407E-3</v>
      </c>
    </row>
    <row r="176" spans="1:5">
      <c r="A176" t="s">
        <v>67</v>
      </c>
      <c r="B176" s="18">
        <v>44900</v>
      </c>
      <c r="C176" s="19">
        <v>1930.8</v>
      </c>
      <c r="D176" s="19">
        <v>1938.45</v>
      </c>
      <c r="E176">
        <f t="shared" si="2"/>
        <v>3.9620882535736958E-3</v>
      </c>
    </row>
    <row r="177" spans="1:5">
      <c r="A177" t="s">
        <v>67</v>
      </c>
      <c r="B177" s="18">
        <v>44901</v>
      </c>
      <c r="C177" s="19">
        <v>1938.45</v>
      </c>
      <c r="D177" s="19">
        <v>1935.25</v>
      </c>
      <c r="E177">
        <f t="shared" si="2"/>
        <v>-1.6508034770048468E-3</v>
      </c>
    </row>
    <row r="178" spans="1:5">
      <c r="A178" t="s">
        <v>67</v>
      </c>
      <c r="B178" s="18">
        <v>44902</v>
      </c>
      <c r="C178" s="19">
        <v>1935.25</v>
      </c>
      <c r="D178" s="19">
        <v>1911.45</v>
      </c>
      <c r="E178">
        <f t="shared" si="2"/>
        <v>-1.2298152693450436E-2</v>
      </c>
    </row>
    <row r="179" spans="1:5">
      <c r="A179" t="s">
        <v>67</v>
      </c>
      <c r="B179" s="18">
        <v>44903</v>
      </c>
      <c r="C179" s="19">
        <v>1911.45</v>
      </c>
      <c r="D179" s="19">
        <v>1897</v>
      </c>
      <c r="E179">
        <f t="shared" si="2"/>
        <v>-7.5597059823694288E-3</v>
      </c>
    </row>
    <row r="180" spans="1:5">
      <c r="A180" t="s">
        <v>67</v>
      </c>
      <c r="B180" s="18">
        <v>44904</v>
      </c>
      <c r="C180" s="19">
        <v>1897</v>
      </c>
      <c r="D180" s="19">
        <v>1888.05</v>
      </c>
      <c r="E180">
        <f t="shared" si="2"/>
        <v>-4.7179757511861074E-3</v>
      </c>
    </row>
    <row r="181" spans="1:5">
      <c r="A181" t="s">
        <v>67</v>
      </c>
      <c r="B181" s="18">
        <v>44907</v>
      </c>
      <c r="C181" s="19">
        <v>1888.05</v>
      </c>
      <c r="D181" s="19">
        <v>1865.75</v>
      </c>
      <c r="E181">
        <f t="shared" si="2"/>
        <v>-1.1811127883265779E-2</v>
      </c>
    </row>
    <row r="182" spans="1:5">
      <c r="A182" t="s">
        <v>67</v>
      </c>
      <c r="B182" s="18">
        <v>44908</v>
      </c>
      <c r="C182" s="19">
        <v>1865.75</v>
      </c>
      <c r="D182" s="19">
        <v>1868.5</v>
      </c>
      <c r="E182">
        <f t="shared" si="2"/>
        <v>1.4739380946000268E-3</v>
      </c>
    </row>
    <row r="183" spans="1:5">
      <c r="A183" t="s">
        <v>67</v>
      </c>
      <c r="B183" s="18">
        <v>44909</v>
      </c>
      <c r="C183" s="19">
        <v>1868.5</v>
      </c>
      <c r="D183" s="19">
        <v>1873.2</v>
      </c>
      <c r="E183">
        <f t="shared" si="2"/>
        <v>2.5153866738025399E-3</v>
      </c>
    </row>
    <row r="184" spans="1:5">
      <c r="A184" t="s">
        <v>67</v>
      </c>
      <c r="B184" s="18">
        <v>44910</v>
      </c>
      <c r="C184" s="19">
        <v>1873.2</v>
      </c>
      <c r="D184" s="19">
        <v>1863.2</v>
      </c>
      <c r="E184">
        <f t="shared" si="2"/>
        <v>-5.3384582532564591E-3</v>
      </c>
    </row>
    <row r="185" spans="1:5">
      <c r="A185" t="s">
        <v>67</v>
      </c>
      <c r="B185" s="18">
        <v>44911</v>
      </c>
      <c r="C185" s="19">
        <v>1863.2</v>
      </c>
      <c r="D185" s="19">
        <v>1840.55</v>
      </c>
      <c r="E185">
        <f t="shared" si="2"/>
        <v>-1.2156504937741569E-2</v>
      </c>
    </row>
    <row r="186" spans="1:5">
      <c r="A186" t="s">
        <v>67</v>
      </c>
      <c r="B186" s="18">
        <v>44914</v>
      </c>
      <c r="C186" s="19">
        <v>1840.55</v>
      </c>
      <c r="D186" s="19">
        <v>1858.15</v>
      </c>
      <c r="E186">
        <f t="shared" si="2"/>
        <v>9.5623590774497492E-3</v>
      </c>
    </row>
    <row r="187" spans="1:5">
      <c r="A187" t="s">
        <v>67</v>
      </c>
      <c r="B187" s="18">
        <v>44915</v>
      </c>
      <c r="C187" s="19">
        <v>1858.15</v>
      </c>
      <c r="D187" s="19">
        <v>1847.1</v>
      </c>
      <c r="E187">
        <f t="shared" si="2"/>
        <v>-5.9467750181633246E-3</v>
      </c>
    </row>
    <row r="188" spans="1:5">
      <c r="A188" t="s">
        <v>67</v>
      </c>
      <c r="B188" s="18">
        <v>44916</v>
      </c>
      <c r="C188" s="19">
        <v>1847.1</v>
      </c>
      <c r="D188" s="19">
        <v>1814.6</v>
      </c>
      <c r="E188">
        <f t="shared" si="2"/>
        <v>-1.7595149152725895E-2</v>
      </c>
    </row>
    <row r="189" spans="1:5">
      <c r="A189" t="s">
        <v>67</v>
      </c>
      <c r="B189" s="18">
        <v>44917</v>
      </c>
      <c r="C189" s="19">
        <v>1814.6</v>
      </c>
      <c r="D189" s="19">
        <v>1826.05</v>
      </c>
      <c r="E189">
        <f t="shared" si="2"/>
        <v>6.3099305632095485E-3</v>
      </c>
    </row>
    <row r="190" spans="1:5">
      <c r="A190" t="s">
        <v>67</v>
      </c>
      <c r="B190" s="18">
        <v>44918</v>
      </c>
      <c r="C190" s="19">
        <v>1826.05</v>
      </c>
      <c r="D190" s="19">
        <v>1821.95</v>
      </c>
      <c r="E190">
        <f t="shared" si="2"/>
        <v>-2.2452835355000734E-3</v>
      </c>
    </row>
    <row r="191" spans="1:5">
      <c r="A191" t="s">
        <v>67</v>
      </c>
      <c r="B191" s="18">
        <v>44921</v>
      </c>
      <c r="C191" s="19">
        <v>1821.95</v>
      </c>
      <c r="D191" s="19">
        <v>1813.55</v>
      </c>
      <c r="E191">
        <f t="shared" si="2"/>
        <v>-4.6104448530421204E-3</v>
      </c>
    </row>
    <row r="192" spans="1:5">
      <c r="A192" t="s">
        <v>67</v>
      </c>
      <c r="B192" s="18">
        <v>44922</v>
      </c>
      <c r="C192" s="19">
        <v>1813.55</v>
      </c>
      <c r="D192" s="19">
        <v>1820.9</v>
      </c>
      <c r="E192">
        <f t="shared" si="2"/>
        <v>4.0528245705936626E-3</v>
      </c>
    </row>
    <row r="193" spans="1:5">
      <c r="A193" t="s">
        <v>67</v>
      </c>
      <c r="B193" s="18">
        <v>44923</v>
      </c>
      <c r="C193" s="19">
        <v>1820.9</v>
      </c>
      <c r="D193" s="19">
        <v>1820.1</v>
      </c>
      <c r="E193">
        <f t="shared" si="2"/>
        <v>-4.3934318194309511E-4</v>
      </c>
    </row>
    <row r="194" spans="1:5">
      <c r="A194" t="s">
        <v>67</v>
      </c>
      <c r="B194" s="18">
        <v>44924</v>
      </c>
      <c r="C194" s="19">
        <v>1820.1</v>
      </c>
      <c r="D194" s="19">
        <v>1818.75</v>
      </c>
      <c r="E194">
        <f t="shared" ref="E194:E257" si="3">(D194-C194)/C194</f>
        <v>-7.4171748805005721E-4</v>
      </c>
    </row>
    <row r="195" spans="1:5">
      <c r="A195" t="s">
        <v>67</v>
      </c>
      <c r="B195" s="18">
        <v>44925</v>
      </c>
      <c r="C195" s="19">
        <v>1818.75</v>
      </c>
      <c r="D195" s="19">
        <v>1827.25</v>
      </c>
      <c r="E195">
        <f t="shared" si="3"/>
        <v>4.6735395189003437E-3</v>
      </c>
    </row>
    <row r="196" spans="1:5">
      <c r="A196" t="s">
        <v>67</v>
      </c>
      <c r="B196" s="18">
        <v>44928</v>
      </c>
      <c r="C196" s="19">
        <v>1827.25</v>
      </c>
      <c r="D196" s="19">
        <v>1825.05</v>
      </c>
      <c r="E196">
        <f t="shared" si="3"/>
        <v>-1.2039950745656289E-3</v>
      </c>
    </row>
    <row r="197" spans="1:5">
      <c r="A197" t="s">
        <v>67</v>
      </c>
      <c r="B197" s="18">
        <v>44929</v>
      </c>
      <c r="C197" s="19">
        <v>1825.05</v>
      </c>
      <c r="D197" s="19">
        <v>1832.85</v>
      </c>
      <c r="E197">
        <f t="shared" si="3"/>
        <v>4.2738555108078986E-3</v>
      </c>
    </row>
    <row r="198" spans="1:5">
      <c r="A198" t="s">
        <v>67</v>
      </c>
      <c r="B198" s="18">
        <v>44930</v>
      </c>
      <c r="C198" s="19">
        <v>1832.85</v>
      </c>
      <c r="D198" s="19">
        <v>1820.75</v>
      </c>
      <c r="E198">
        <f t="shared" si="3"/>
        <v>-6.6017404588481921E-3</v>
      </c>
    </row>
    <row r="199" spans="1:5">
      <c r="A199" t="s">
        <v>67</v>
      </c>
      <c r="B199" s="18">
        <v>44931</v>
      </c>
      <c r="C199" s="19">
        <v>1820.75</v>
      </c>
      <c r="D199" s="19">
        <v>1820.3</v>
      </c>
      <c r="E199">
        <f t="shared" si="3"/>
        <v>-2.471508993546865E-4</v>
      </c>
    </row>
    <row r="200" spans="1:5">
      <c r="A200" t="s">
        <v>67</v>
      </c>
      <c r="B200" s="18">
        <v>44932</v>
      </c>
      <c r="C200" s="19">
        <v>1820.3</v>
      </c>
      <c r="D200" s="19">
        <v>1786.8</v>
      </c>
      <c r="E200">
        <f t="shared" si="3"/>
        <v>-1.840355985277152E-2</v>
      </c>
    </row>
    <row r="201" spans="1:5">
      <c r="A201" t="s">
        <v>67</v>
      </c>
      <c r="B201" s="18">
        <v>44935</v>
      </c>
      <c r="C201" s="19">
        <v>1786.8</v>
      </c>
      <c r="D201" s="19">
        <v>1811.9</v>
      </c>
      <c r="E201">
        <f t="shared" si="3"/>
        <v>1.4047459144840013E-2</v>
      </c>
    </row>
    <row r="202" spans="1:5">
      <c r="A202" t="s">
        <v>67</v>
      </c>
      <c r="B202" s="18">
        <v>44936</v>
      </c>
      <c r="C202" s="19">
        <v>1811.9</v>
      </c>
      <c r="D202" s="19">
        <v>1795.55</v>
      </c>
      <c r="E202">
        <f t="shared" si="3"/>
        <v>-9.023676803355668E-3</v>
      </c>
    </row>
    <row r="203" spans="1:5">
      <c r="A203" t="s">
        <v>67</v>
      </c>
      <c r="B203" s="18">
        <v>44937</v>
      </c>
      <c r="C203" s="19">
        <v>1795.55</v>
      </c>
      <c r="D203" s="19">
        <v>1801.85</v>
      </c>
      <c r="E203">
        <f t="shared" si="3"/>
        <v>3.5086742223830888E-3</v>
      </c>
    </row>
    <row r="204" spans="1:5">
      <c r="A204" t="s">
        <v>67</v>
      </c>
      <c r="B204" s="18">
        <v>44938</v>
      </c>
      <c r="C204" s="19">
        <v>1801.85</v>
      </c>
      <c r="D204" s="19">
        <v>1779.5</v>
      </c>
      <c r="E204">
        <f t="shared" si="3"/>
        <v>-1.2403918195188228E-2</v>
      </c>
    </row>
    <row r="205" spans="1:5">
      <c r="A205" t="s">
        <v>67</v>
      </c>
      <c r="B205" s="18">
        <v>44939</v>
      </c>
      <c r="C205" s="19">
        <v>1779.5</v>
      </c>
      <c r="D205" s="19">
        <v>1780.3</v>
      </c>
      <c r="E205">
        <f t="shared" si="3"/>
        <v>4.4956448440570642E-4</v>
      </c>
    </row>
    <row r="206" spans="1:5">
      <c r="A206" t="s">
        <v>67</v>
      </c>
      <c r="B206" s="18">
        <v>44942</v>
      </c>
      <c r="C206" s="19">
        <v>1780.3</v>
      </c>
      <c r="D206" s="19">
        <v>1784.8</v>
      </c>
      <c r="E206">
        <f t="shared" si="3"/>
        <v>2.5276638768746843E-3</v>
      </c>
    </row>
    <row r="207" spans="1:5">
      <c r="A207" t="s">
        <v>67</v>
      </c>
      <c r="B207" s="18">
        <v>44943</v>
      </c>
      <c r="C207" s="19">
        <v>1784.8</v>
      </c>
      <c r="D207" s="19">
        <v>1797.65</v>
      </c>
      <c r="E207">
        <f t="shared" si="3"/>
        <v>7.1996862393546258E-3</v>
      </c>
    </row>
    <row r="208" spans="1:5">
      <c r="A208" t="s">
        <v>67</v>
      </c>
      <c r="B208" s="18">
        <v>44944</v>
      </c>
      <c r="C208" s="19">
        <v>1797.65</v>
      </c>
      <c r="D208" s="19">
        <v>1799.1</v>
      </c>
      <c r="E208">
        <f t="shared" si="3"/>
        <v>8.0660862793080859E-4</v>
      </c>
    </row>
    <row r="209" spans="1:5">
      <c r="A209" t="s">
        <v>67</v>
      </c>
      <c r="B209" s="18">
        <v>44945</v>
      </c>
      <c r="C209" s="19">
        <v>1799.1</v>
      </c>
      <c r="D209" s="19">
        <v>1767.3</v>
      </c>
      <c r="E209">
        <f t="shared" si="3"/>
        <v>-1.7675504418876081E-2</v>
      </c>
    </row>
    <row r="210" spans="1:5">
      <c r="A210" t="s">
        <v>67</v>
      </c>
      <c r="B210" s="18">
        <v>44946</v>
      </c>
      <c r="C210" s="19">
        <v>1767.3</v>
      </c>
      <c r="D210" s="19">
        <v>1762.9</v>
      </c>
      <c r="E210">
        <f t="shared" si="3"/>
        <v>-2.4896735132687508E-3</v>
      </c>
    </row>
    <row r="211" spans="1:5">
      <c r="A211" t="s">
        <v>67</v>
      </c>
      <c r="B211" s="18">
        <v>44949</v>
      </c>
      <c r="C211" s="19">
        <v>1762.9</v>
      </c>
      <c r="D211" s="19">
        <v>1783.75</v>
      </c>
      <c r="E211">
        <f t="shared" si="3"/>
        <v>1.1827103068807026E-2</v>
      </c>
    </row>
    <row r="212" spans="1:5">
      <c r="A212" t="s">
        <v>67</v>
      </c>
      <c r="B212" s="18">
        <v>44950</v>
      </c>
      <c r="C212" s="19">
        <v>1783.75</v>
      </c>
      <c r="D212" s="19">
        <v>1760.25</v>
      </c>
      <c r="E212">
        <f t="shared" si="3"/>
        <v>-1.317449194113525E-2</v>
      </c>
    </row>
    <row r="213" spans="1:5">
      <c r="A213" t="s">
        <v>67</v>
      </c>
      <c r="B213" s="18">
        <v>44951</v>
      </c>
      <c r="C213" s="19">
        <v>1760.25</v>
      </c>
      <c r="D213" s="19">
        <v>1749.8</v>
      </c>
      <c r="E213">
        <f t="shared" si="3"/>
        <v>-5.9366567248970575E-3</v>
      </c>
    </row>
    <row r="214" spans="1:5">
      <c r="A214" t="s">
        <v>67</v>
      </c>
      <c r="B214" s="18">
        <v>44953</v>
      </c>
      <c r="C214" s="19">
        <v>1749.8</v>
      </c>
      <c r="D214" s="19">
        <v>1713.1</v>
      </c>
      <c r="E214">
        <f t="shared" si="3"/>
        <v>-2.0973825580066319E-2</v>
      </c>
    </row>
    <row r="215" spans="1:5">
      <c r="A215" t="s">
        <v>67</v>
      </c>
      <c r="B215" s="18">
        <v>44956</v>
      </c>
      <c r="C215" s="19">
        <v>1713.1</v>
      </c>
      <c r="D215" s="19">
        <v>1726.25</v>
      </c>
      <c r="E215">
        <f t="shared" si="3"/>
        <v>7.6761426653435827E-3</v>
      </c>
    </row>
    <row r="216" spans="1:5">
      <c r="A216" t="s">
        <v>67</v>
      </c>
      <c r="B216" s="18">
        <v>44957</v>
      </c>
      <c r="C216" s="19">
        <v>1726.25</v>
      </c>
      <c r="D216" s="19">
        <v>1731</v>
      </c>
      <c r="E216">
        <f t="shared" si="3"/>
        <v>2.7516292541636496E-3</v>
      </c>
    </row>
    <row r="217" spans="1:5">
      <c r="A217" t="s">
        <v>67</v>
      </c>
      <c r="B217" s="18">
        <v>44958</v>
      </c>
      <c r="C217" s="19">
        <v>1731</v>
      </c>
      <c r="D217" s="19">
        <v>1744.7</v>
      </c>
      <c r="E217">
        <f t="shared" si="3"/>
        <v>7.9145002888504016E-3</v>
      </c>
    </row>
    <row r="218" spans="1:5">
      <c r="A218" t="s">
        <v>67</v>
      </c>
      <c r="B218" s="18">
        <v>44959</v>
      </c>
      <c r="C218" s="19">
        <v>1744.7</v>
      </c>
      <c r="D218" s="19">
        <v>1761.75</v>
      </c>
      <c r="E218">
        <f t="shared" si="3"/>
        <v>9.7724537169713733E-3</v>
      </c>
    </row>
    <row r="219" spans="1:5">
      <c r="A219" t="s">
        <v>67</v>
      </c>
      <c r="B219" s="18">
        <v>44960</v>
      </c>
      <c r="C219" s="19">
        <v>1761.75</v>
      </c>
      <c r="D219" s="19">
        <v>1780.3</v>
      </c>
      <c r="E219">
        <f t="shared" si="3"/>
        <v>1.0529303249609738E-2</v>
      </c>
    </row>
    <row r="220" spans="1:5">
      <c r="A220" t="s">
        <v>67</v>
      </c>
      <c r="B220" s="18">
        <v>44963</v>
      </c>
      <c r="C220" s="19">
        <v>1780.3</v>
      </c>
      <c r="D220" s="19">
        <v>1747</v>
      </c>
      <c r="E220">
        <f t="shared" si="3"/>
        <v>-1.8704712688872638E-2</v>
      </c>
    </row>
    <row r="221" spans="1:5">
      <c r="A221" t="s">
        <v>67</v>
      </c>
      <c r="B221" s="18">
        <v>44964</v>
      </c>
      <c r="C221" s="19">
        <v>1747</v>
      </c>
      <c r="D221" s="19">
        <v>1775.4</v>
      </c>
      <c r="E221">
        <f t="shared" si="3"/>
        <v>1.6256439610761356E-2</v>
      </c>
    </row>
    <row r="222" spans="1:5">
      <c r="A222" t="s">
        <v>67</v>
      </c>
      <c r="B222" s="18">
        <v>44965</v>
      </c>
      <c r="C222" s="19">
        <v>1775.4</v>
      </c>
      <c r="D222" s="19">
        <v>1765.5</v>
      </c>
      <c r="E222">
        <f t="shared" si="3"/>
        <v>-5.5762081784387126E-3</v>
      </c>
    </row>
    <row r="223" spans="1:5">
      <c r="A223" t="s">
        <v>67</v>
      </c>
      <c r="B223" s="18">
        <v>44966</v>
      </c>
      <c r="C223" s="19">
        <v>1765.5</v>
      </c>
      <c r="D223" s="19">
        <v>1770.9</v>
      </c>
      <c r="E223">
        <f t="shared" si="3"/>
        <v>3.0586236193713345E-3</v>
      </c>
    </row>
    <row r="224" spans="1:5">
      <c r="A224" t="s">
        <v>67</v>
      </c>
      <c r="B224" s="18">
        <v>44967</v>
      </c>
      <c r="C224" s="19">
        <v>1770.9</v>
      </c>
      <c r="D224" s="19">
        <v>1772.05</v>
      </c>
      <c r="E224">
        <f t="shared" si="3"/>
        <v>6.4938731718327603E-4</v>
      </c>
    </row>
    <row r="225" spans="1:5">
      <c r="A225" t="s">
        <v>67</v>
      </c>
      <c r="B225" s="18">
        <v>44970</v>
      </c>
      <c r="C225" s="19">
        <v>1772.05</v>
      </c>
      <c r="D225" s="19">
        <v>1773.8</v>
      </c>
      <c r="E225">
        <f t="shared" si="3"/>
        <v>9.8755678451510967E-4</v>
      </c>
    </row>
    <row r="226" spans="1:5">
      <c r="A226" t="s">
        <v>67</v>
      </c>
      <c r="B226" s="18">
        <v>44971</v>
      </c>
      <c r="C226" s="19">
        <v>1773.8</v>
      </c>
      <c r="D226" s="19">
        <v>1770.35</v>
      </c>
      <c r="E226">
        <f t="shared" si="3"/>
        <v>-1.9449768857819627E-3</v>
      </c>
    </row>
    <row r="227" spans="1:5">
      <c r="A227" t="s">
        <v>67</v>
      </c>
      <c r="B227" s="18">
        <v>44972</v>
      </c>
      <c r="C227" s="19">
        <v>1770.35</v>
      </c>
      <c r="D227" s="19">
        <v>1785.5</v>
      </c>
      <c r="E227">
        <f t="shared" si="3"/>
        <v>8.5576298472054071E-3</v>
      </c>
    </row>
    <row r="228" spans="1:5">
      <c r="A228" t="s">
        <v>67</v>
      </c>
      <c r="B228" s="18">
        <v>44973</v>
      </c>
      <c r="C228" s="19">
        <v>1785.5</v>
      </c>
      <c r="D228" s="19">
        <v>1787.95</v>
      </c>
      <c r="E228">
        <f t="shared" si="3"/>
        <v>1.3721646597591966E-3</v>
      </c>
    </row>
    <row r="229" spans="1:5">
      <c r="A229" t="s">
        <v>67</v>
      </c>
      <c r="B229" s="18">
        <v>44974</v>
      </c>
      <c r="C229" s="19">
        <v>1787.95</v>
      </c>
      <c r="D229" s="19">
        <v>1759.25</v>
      </c>
      <c r="E229">
        <f t="shared" si="3"/>
        <v>-1.6051903017422212E-2</v>
      </c>
    </row>
    <row r="230" spans="1:5">
      <c r="A230" t="s">
        <v>67</v>
      </c>
      <c r="B230" s="18">
        <v>44977</v>
      </c>
      <c r="C230" s="19">
        <v>1759.25</v>
      </c>
      <c r="D230" s="19">
        <v>1737.3</v>
      </c>
      <c r="E230">
        <f t="shared" si="3"/>
        <v>-1.2476907773198832E-2</v>
      </c>
    </row>
    <row r="231" spans="1:5">
      <c r="A231" t="s">
        <v>67</v>
      </c>
      <c r="B231" s="18">
        <v>44978</v>
      </c>
      <c r="C231" s="19">
        <v>1737.3</v>
      </c>
      <c r="D231" s="19">
        <v>1730.2</v>
      </c>
      <c r="E231">
        <f t="shared" si="3"/>
        <v>-4.0868013584296949E-3</v>
      </c>
    </row>
    <row r="232" spans="1:5">
      <c r="A232" t="s">
        <v>67</v>
      </c>
      <c r="B232" s="18">
        <v>44979</v>
      </c>
      <c r="C232" s="19">
        <v>1730.2</v>
      </c>
      <c r="D232" s="19">
        <v>1700.55</v>
      </c>
      <c r="E232">
        <f t="shared" si="3"/>
        <v>-1.7136747196855907E-2</v>
      </c>
    </row>
    <row r="233" spans="1:5">
      <c r="A233" t="s">
        <v>67</v>
      </c>
      <c r="B233" s="18">
        <v>44980</v>
      </c>
      <c r="C233" s="19">
        <v>1700.55</v>
      </c>
      <c r="D233" s="19">
        <v>1707.15</v>
      </c>
      <c r="E233">
        <f t="shared" si="3"/>
        <v>3.8810972920526516E-3</v>
      </c>
    </row>
    <row r="234" spans="1:5">
      <c r="A234" t="s">
        <v>67</v>
      </c>
      <c r="B234" s="18">
        <v>44981</v>
      </c>
      <c r="C234" s="19">
        <v>1707.15</v>
      </c>
      <c r="D234" s="19">
        <v>1697.3</v>
      </c>
      <c r="E234">
        <f t="shared" si="3"/>
        <v>-5.769850335354325E-3</v>
      </c>
    </row>
    <row r="235" spans="1:5">
      <c r="A235" t="s">
        <v>67</v>
      </c>
      <c r="B235" s="18">
        <v>44984</v>
      </c>
      <c r="C235" s="19">
        <v>1697.3</v>
      </c>
      <c r="D235" s="19">
        <v>1725.95</v>
      </c>
      <c r="E235">
        <f t="shared" si="3"/>
        <v>1.6879750191480639E-2</v>
      </c>
    </row>
    <row r="236" spans="1:5">
      <c r="A236" t="s">
        <v>67</v>
      </c>
      <c r="B236" s="18">
        <v>44985</v>
      </c>
      <c r="C236" s="19">
        <v>1725.95</v>
      </c>
      <c r="D236" s="19">
        <v>1729.25</v>
      </c>
      <c r="E236">
        <f t="shared" si="3"/>
        <v>1.9119904979865896E-3</v>
      </c>
    </row>
    <row r="237" spans="1:5">
      <c r="A237" t="s">
        <v>67</v>
      </c>
      <c r="B237" s="18">
        <v>44986</v>
      </c>
      <c r="C237" s="19">
        <v>1729.25</v>
      </c>
      <c r="D237" s="19">
        <v>1744.9</v>
      </c>
      <c r="E237">
        <f t="shared" si="3"/>
        <v>9.0501662570479056E-3</v>
      </c>
    </row>
    <row r="238" spans="1:5">
      <c r="A238" t="s">
        <v>67</v>
      </c>
      <c r="B238" s="18">
        <v>44987</v>
      </c>
      <c r="C238" s="19">
        <v>1744.9</v>
      </c>
      <c r="D238" s="19">
        <v>1721.7</v>
      </c>
      <c r="E238">
        <f t="shared" si="3"/>
        <v>-1.3295890881998994E-2</v>
      </c>
    </row>
    <row r="239" spans="1:5">
      <c r="A239" t="s">
        <v>67</v>
      </c>
      <c r="B239" s="18">
        <v>44988</v>
      </c>
      <c r="C239" s="19">
        <v>1721.7</v>
      </c>
      <c r="D239" s="19">
        <v>1751</v>
      </c>
      <c r="E239">
        <f t="shared" si="3"/>
        <v>1.7018063541848146E-2</v>
      </c>
    </row>
    <row r="240" spans="1:5">
      <c r="A240" t="s">
        <v>67</v>
      </c>
      <c r="B240" s="18">
        <v>44991</v>
      </c>
      <c r="C240" s="19">
        <v>1751</v>
      </c>
      <c r="D240" s="19">
        <v>1751</v>
      </c>
      <c r="E240">
        <f t="shared" si="3"/>
        <v>0</v>
      </c>
    </row>
    <row r="241" spans="1:5">
      <c r="A241" t="s">
        <v>67</v>
      </c>
      <c r="B241" s="18">
        <v>44993</v>
      </c>
      <c r="C241" s="19">
        <v>1751</v>
      </c>
      <c r="D241" s="19">
        <v>1740.2</v>
      </c>
      <c r="E241">
        <f t="shared" si="3"/>
        <v>-6.1679040548257881E-3</v>
      </c>
    </row>
    <row r="242" spans="1:5">
      <c r="A242" t="s">
        <v>67</v>
      </c>
      <c r="B242" s="18">
        <v>44994</v>
      </c>
      <c r="C242" s="19">
        <v>1740.2</v>
      </c>
      <c r="D242" s="19">
        <v>1716.7</v>
      </c>
      <c r="E242">
        <f t="shared" si="3"/>
        <v>-1.3504194920124123E-2</v>
      </c>
    </row>
    <row r="243" spans="1:5">
      <c r="A243" t="s">
        <v>67</v>
      </c>
      <c r="B243" s="18">
        <v>44995</v>
      </c>
      <c r="C243" s="19">
        <v>1716.7</v>
      </c>
      <c r="D243" s="19">
        <v>1699.3</v>
      </c>
      <c r="E243">
        <f t="shared" si="3"/>
        <v>-1.013572551989287E-2</v>
      </c>
    </row>
    <row r="244" spans="1:5">
      <c r="A244" t="s">
        <v>67</v>
      </c>
      <c r="B244" s="18">
        <v>44998</v>
      </c>
      <c r="C244" s="19">
        <v>1699.3</v>
      </c>
      <c r="D244" s="19">
        <v>1673.9</v>
      </c>
      <c r="E244">
        <f t="shared" si="3"/>
        <v>-1.4947331254045704E-2</v>
      </c>
    </row>
    <row r="245" spans="1:5">
      <c r="A245" t="s">
        <v>67</v>
      </c>
      <c r="B245" s="18">
        <v>44999</v>
      </c>
      <c r="C245" s="19">
        <v>1673.9</v>
      </c>
      <c r="D245" s="19">
        <v>1648.25</v>
      </c>
      <c r="E245">
        <f t="shared" si="3"/>
        <v>-1.5323496027241824E-2</v>
      </c>
    </row>
    <row r="246" spans="1:5">
      <c r="A246" t="s">
        <v>67</v>
      </c>
      <c r="B246" s="18">
        <v>45000</v>
      </c>
      <c r="C246" s="19">
        <v>1648.25</v>
      </c>
      <c r="D246" s="19">
        <v>1665.95</v>
      </c>
      <c r="E246">
        <f t="shared" si="3"/>
        <v>1.073866221750344E-2</v>
      </c>
    </row>
    <row r="247" spans="1:5">
      <c r="A247" t="s">
        <v>67</v>
      </c>
      <c r="B247" s="18">
        <v>45001</v>
      </c>
      <c r="C247" s="19">
        <v>1665.95</v>
      </c>
      <c r="D247" s="19">
        <v>1663.55</v>
      </c>
      <c r="E247">
        <f t="shared" si="3"/>
        <v>-1.4406194663705938E-3</v>
      </c>
    </row>
    <row r="248" spans="1:5">
      <c r="A248" t="s">
        <v>67</v>
      </c>
      <c r="B248" s="18">
        <v>45002</v>
      </c>
      <c r="C248" s="19">
        <v>1663.55</v>
      </c>
      <c r="D248" s="19">
        <v>1693.1</v>
      </c>
      <c r="E248">
        <f t="shared" si="3"/>
        <v>1.7763217216194255E-2</v>
      </c>
    </row>
    <row r="249" spans="1:5">
      <c r="A249" t="s">
        <v>67</v>
      </c>
      <c r="B249" s="18">
        <v>45005</v>
      </c>
      <c r="C249" s="19">
        <v>1693.1</v>
      </c>
      <c r="D249" s="19">
        <v>1699.65</v>
      </c>
      <c r="E249">
        <f t="shared" si="3"/>
        <v>3.8686433169926068E-3</v>
      </c>
    </row>
    <row r="250" spans="1:5">
      <c r="A250" t="s">
        <v>67</v>
      </c>
      <c r="B250" s="18">
        <v>45006</v>
      </c>
      <c r="C250" s="19">
        <v>1699.65</v>
      </c>
      <c r="D250" s="19">
        <v>1706.85</v>
      </c>
      <c r="E250">
        <f t="shared" si="3"/>
        <v>4.2361662695259714E-3</v>
      </c>
    </row>
    <row r="251" spans="1:5">
      <c r="A251" t="s">
        <v>67</v>
      </c>
      <c r="B251" s="18">
        <v>45007</v>
      </c>
      <c r="C251" s="19">
        <v>1706.85</v>
      </c>
      <c r="D251" s="19">
        <v>1705.15</v>
      </c>
      <c r="E251">
        <f t="shared" si="3"/>
        <v>-9.959867592347414E-4</v>
      </c>
    </row>
    <row r="252" spans="1:5">
      <c r="A252" t="s">
        <v>67</v>
      </c>
      <c r="B252" s="18">
        <v>45008</v>
      </c>
      <c r="C252" s="19">
        <v>1705.15</v>
      </c>
      <c r="D252" s="19">
        <v>1679.7</v>
      </c>
      <c r="E252">
        <f t="shared" si="3"/>
        <v>-1.4925373134328384E-2</v>
      </c>
    </row>
    <row r="253" spans="1:5">
      <c r="A253" t="s">
        <v>67</v>
      </c>
      <c r="B253" s="18">
        <v>45009</v>
      </c>
      <c r="C253" s="19">
        <v>1679.7</v>
      </c>
      <c r="D253" s="19">
        <v>1692.15</v>
      </c>
      <c r="E253">
        <f t="shared" si="3"/>
        <v>7.4120378639042951E-3</v>
      </c>
    </row>
    <row r="254" spans="1:5">
      <c r="A254" t="s">
        <v>67</v>
      </c>
      <c r="B254" s="18">
        <v>45012</v>
      </c>
      <c r="C254" s="19">
        <v>1692.15</v>
      </c>
      <c r="D254" s="19">
        <v>1705.2</v>
      </c>
      <c r="E254">
        <f t="shared" si="3"/>
        <v>7.7120822622107699E-3</v>
      </c>
    </row>
    <row r="255" spans="1:5">
      <c r="A255" t="s">
        <v>67</v>
      </c>
      <c r="B255" s="18">
        <v>45013</v>
      </c>
      <c r="C255" s="19">
        <v>1705.2</v>
      </c>
      <c r="D255" s="19">
        <v>1698.9</v>
      </c>
      <c r="E255">
        <f t="shared" si="3"/>
        <v>-3.6945812807881507E-3</v>
      </c>
    </row>
    <row r="256" spans="1:5">
      <c r="A256" t="s">
        <v>67</v>
      </c>
      <c r="B256" s="18">
        <v>45014</v>
      </c>
      <c r="C256" s="19">
        <v>1698.9</v>
      </c>
      <c r="D256" s="19">
        <v>1721.05</v>
      </c>
      <c r="E256">
        <f t="shared" si="3"/>
        <v>1.303784801930653E-2</v>
      </c>
    </row>
    <row r="257" spans="1:5">
      <c r="A257" t="s">
        <v>67</v>
      </c>
      <c r="B257" s="18">
        <v>45016</v>
      </c>
      <c r="C257" s="19">
        <v>1721.05</v>
      </c>
      <c r="D257" s="19">
        <v>1732.85</v>
      </c>
      <c r="E257">
        <f t="shared" si="3"/>
        <v>6.8562795967577672E-3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A779-08D7-49F0-A186-078698F009C2}">
  <dimension ref="A1:H250"/>
  <sheetViews>
    <sheetView workbookViewId="0">
      <selection activeCell="L307" sqref="L307"/>
    </sheetView>
  </sheetViews>
  <sheetFormatPr defaultRowHeight="14.4"/>
  <cols>
    <col min="1" max="1" width="14.88671875" customWidth="1"/>
    <col min="2" max="2" width="13.33203125" customWidth="1"/>
    <col min="5" max="5" width="15.33203125" customWidth="1"/>
    <col min="6" max="6" width="16.5546875" customWidth="1"/>
    <col min="8" max="8" width="18.109375" customWidth="1"/>
  </cols>
  <sheetData>
    <row r="1" spans="1:8">
      <c r="A1" s="74" t="s">
        <v>52</v>
      </c>
      <c r="B1" s="74" t="s">
        <v>53</v>
      </c>
      <c r="C1" s="74" t="s">
        <v>54</v>
      </c>
      <c r="D1" s="23" t="s">
        <v>3</v>
      </c>
      <c r="E1" s="49" t="s">
        <v>44</v>
      </c>
      <c r="F1" s="49" t="s">
        <v>68</v>
      </c>
      <c r="G1" s="49" t="s">
        <v>45</v>
      </c>
      <c r="H1" s="49" t="s">
        <v>69</v>
      </c>
    </row>
    <row r="2" spans="1:8">
      <c r="A2" s="21">
        <v>44652</v>
      </c>
      <c r="B2" s="22">
        <v>1056.6500000000001</v>
      </c>
      <c r="C2" s="22">
        <v>1084.4000000000001</v>
      </c>
      <c r="D2">
        <f t="shared" ref="D2:D65" si="0">(C2-B2)/B2</f>
        <v>2.6262243883972931E-2</v>
      </c>
      <c r="E2" s="87">
        <f>AVERAGE(D2:D250)</f>
        <v>-1.082224446281287E-3</v>
      </c>
      <c r="F2" s="87">
        <f>((1+E2)^252)-1</f>
        <v>-0.23880692375920687</v>
      </c>
      <c r="G2" s="87">
        <f>_xlfn.VAR.S(D2:D250)</f>
        <v>4.0563593871546219E-4</v>
      </c>
      <c r="H2" s="87">
        <f>G2*252</f>
        <v>0.10222025655629648</v>
      </c>
    </row>
    <row r="3" spans="1:8">
      <c r="A3" s="21">
        <v>44655</v>
      </c>
      <c r="B3" s="22">
        <v>1084.4000000000001</v>
      </c>
      <c r="C3" s="22">
        <v>1110.5999999999999</v>
      </c>
      <c r="D3">
        <f t="shared" si="0"/>
        <v>2.4160826263371279E-2</v>
      </c>
    </row>
    <row r="4" spans="1:8">
      <c r="A4" s="21">
        <v>44656</v>
      </c>
      <c r="B4" s="22">
        <v>1110.5999999999999</v>
      </c>
      <c r="C4" s="22">
        <v>1136.8</v>
      </c>
      <c r="D4">
        <f t="shared" si="0"/>
        <v>2.3590851791824283E-2</v>
      </c>
    </row>
    <row r="5" spans="1:8">
      <c r="A5" s="21">
        <v>44657</v>
      </c>
      <c r="B5" s="22">
        <v>1136.8</v>
      </c>
      <c r="C5" s="22">
        <v>1127.2</v>
      </c>
      <c r="D5">
        <f t="shared" si="0"/>
        <v>-8.4447572132300402E-3</v>
      </c>
    </row>
    <row r="6" spans="1:8">
      <c r="A6" s="21">
        <v>44658</v>
      </c>
      <c r="B6" s="22">
        <v>1127.2</v>
      </c>
      <c r="C6" s="22">
        <v>1145.4000000000001</v>
      </c>
      <c r="D6">
        <f t="shared" si="0"/>
        <v>1.6146202980837514E-2</v>
      </c>
    </row>
    <row r="7" spans="1:8">
      <c r="A7" s="21">
        <v>44659</v>
      </c>
      <c r="B7" s="22">
        <v>1145.4000000000001</v>
      </c>
      <c r="C7" s="22">
        <v>1142.8499999999999</v>
      </c>
      <c r="D7">
        <f t="shared" si="0"/>
        <v>-2.2262964903092212E-3</v>
      </c>
    </row>
    <row r="8" spans="1:8">
      <c r="A8" s="21">
        <v>44662</v>
      </c>
      <c r="B8" s="22">
        <v>1142.8499999999999</v>
      </c>
      <c r="C8" s="22">
        <v>1124</v>
      </c>
      <c r="D8">
        <f t="shared" si="0"/>
        <v>-1.6493853086581713E-2</v>
      </c>
    </row>
    <row r="9" spans="1:8">
      <c r="A9" s="21">
        <v>44663</v>
      </c>
      <c r="B9" s="22">
        <v>1124</v>
      </c>
      <c r="C9" s="22">
        <v>1096.3499999999999</v>
      </c>
      <c r="D9">
        <f t="shared" si="0"/>
        <v>-2.4599644128113961E-2</v>
      </c>
    </row>
    <row r="10" spans="1:8">
      <c r="A10" s="21">
        <v>44664</v>
      </c>
      <c r="B10" s="22">
        <v>1096.3499999999999</v>
      </c>
      <c r="C10" s="22">
        <v>1089.8499999999999</v>
      </c>
      <c r="D10">
        <f t="shared" si="0"/>
        <v>-5.9287636247548686E-3</v>
      </c>
    </row>
    <row r="11" spans="1:8">
      <c r="A11" s="21">
        <v>44669</v>
      </c>
      <c r="B11" s="22">
        <v>1089.8499999999999</v>
      </c>
      <c r="C11" s="22">
        <v>1058</v>
      </c>
      <c r="D11">
        <f t="shared" si="0"/>
        <v>-2.9224205165848432E-2</v>
      </c>
    </row>
    <row r="12" spans="1:8">
      <c r="A12" s="21">
        <v>44670</v>
      </c>
      <c r="B12" s="22">
        <v>1058</v>
      </c>
      <c r="C12" s="22">
        <v>1005.7</v>
      </c>
      <c r="D12">
        <f t="shared" si="0"/>
        <v>-4.943289224952737E-2</v>
      </c>
    </row>
    <row r="13" spans="1:8">
      <c r="A13" s="21">
        <v>44671</v>
      </c>
      <c r="B13" s="22">
        <v>1005.7</v>
      </c>
      <c r="C13" s="22">
        <v>1015.6</v>
      </c>
      <c r="D13">
        <f t="shared" si="0"/>
        <v>9.8438898279804878E-3</v>
      </c>
    </row>
    <row r="14" spans="1:8">
      <c r="A14" s="21">
        <v>44672</v>
      </c>
      <c r="B14" s="22">
        <v>1015.6</v>
      </c>
      <c r="C14" s="22">
        <v>1027.95</v>
      </c>
      <c r="D14">
        <f t="shared" si="0"/>
        <v>1.2160299330445079E-2</v>
      </c>
    </row>
    <row r="15" spans="1:8">
      <c r="A15" s="21">
        <v>44673</v>
      </c>
      <c r="B15" s="22">
        <v>1027.95</v>
      </c>
      <c r="C15" s="22">
        <v>1023.7</v>
      </c>
      <c r="D15">
        <f t="shared" si="0"/>
        <v>-4.1344423366895273E-3</v>
      </c>
    </row>
    <row r="16" spans="1:8">
      <c r="A16" s="21">
        <v>44676</v>
      </c>
      <c r="B16" s="22">
        <v>1023.7</v>
      </c>
      <c r="C16" s="22">
        <v>1007.95</v>
      </c>
      <c r="D16">
        <f t="shared" si="0"/>
        <v>-1.5385366806681644E-2</v>
      </c>
    </row>
    <row r="17" spans="1:4">
      <c r="A17" s="21">
        <v>44677</v>
      </c>
      <c r="B17" s="22">
        <v>1007.95</v>
      </c>
      <c r="C17" s="22">
        <v>1010.4</v>
      </c>
      <c r="D17">
        <f t="shared" si="0"/>
        <v>2.4306761248077103E-3</v>
      </c>
    </row>
    <row r="18" spans="1:4">
      <c r="A18" s="21">
        <v>44678</v>
      </c>
      <c r="B18" s="22">
        <v>1010.4</v>
      </c>
      <c r="C18" s="22">
        <v>1001.5</v>
      </c>
      <c r="D18">
        <f t="shared" si="0"/>
        <v>-8.8083927157561141E-3</v>
      </c>
    </row>
    <row r="19" spans="1:4">
      <c r="A19" s="21">
        <v>44679</v>
      </c>
      <c r="B19" s="22">
        <v>1001.5</v>
      </c>
      <c r="C19" s="22">
        <v>1011.7</v>
      </c>
      <c r="D19">
        <f t="shared" si="0"/>
        <v>1.0184722915626606E-2</v>
      </c>
    </row>
    <row r="20" spans="1:4">
      <c r="A20" s="21">
        <v>44680</v>
      </c>
      <c r="B20" s="22">
        <v>1011.7</v>
      </c>
      <c r="C20" s="20">
        <v>999.9</v>
      </c>
      <c r="D20">
        <f t="shared" si="0"/>
        <v>-1.1663536621528189E-2</v>
      </c>
    </row>
    <row r="21" spans="1:4">
      <c r="A21" s="21">
        <v>44683</v>
      </c>
      <c r="B21" s="20">
        <v>999.9</v>
      </c>
      <c r="C21" s="20">
        <v>986.6</v>
      </c>
      <c r="D21">
        <f t="shared" si="0"/>
        <v>-1.3301330133013257E-2</v>
      </c>
    </row>
    <row r="22" spans="1:4">
      <c r="A22" s="21">
        <v>44685</v>
      </c>
      <c r="B22" s="20">
        <v>986.6</v>
      </c>
      <c r="C22" s="20">
        <v>983.15</v>
      </c>
      <c r="D22">
        <f t="shared" si="0"/>
        <v>-3.4968578958038165E-3</v>
      </c>
    </row>
    <row r="23" spans="1:4">
      <c r="A23" s="21">
        <v>44686</v>
      </c>
      <c r="B23" s="20">
        <v>983.15</v>
      </c>
      <c r="C23" s="20">
        <v>990.2</v>
      </c>
      <c r="D23">
        <f t="shared" si="0"/>
        <v>7.1708284595433745E-3</v>
      </c>
    </row>
    <row r="24" spans="1:4">
      <c r="A24" s="21">
        <v>44687</v>
      </c>
      <c r="B24" s="20">
        <v>990.2</v>
      </c>
      <c r="C24" s="22">
        <v>1003</v>
      </c>
      <c r="D24">
        <f t="shared" si="0"/>
        <v>1.2926681478489148E-2</v>
      </c>
    </row>
    <row r="25" spans="1:4">
      <c r="A25" s="21">
        <v>44690</v>
      </c>
      <c r="B25" s="22">
        <v>1003</v>
      </c>
      <c r="C25" s="20">
        <v>983.55</v>
      </c>
      <c r="D25">
        <f t="shared" si="0"/>
        <v>-1.9391824526420784E-2</v>
      </c>
    </row>
    <row r="26" spans="1:4">
      <c r="A26" s="21">
        <v>44691</v>
      </c>
      <c r="B26" s="20">
        <v>983.55</v>
      </c>
      <c r="C26" s="20">
        <v>957.8</v>
      </c>
      <c r="D26">
        <f t="shared" si="0"/>
        <v>-2.6180672055309849E-2</v>
      </c>
    </row>
    <row r="27" spans="1:4">
      <c r="A27" s="21">
        <v>44692</v>
      </c>
      <c r="B27" s="20">
        <v>957.8</v>
      </c>
      <c r="C27" s="20">
        <v>891.2</v>
      </c>
      <c r="D27">
        <f t="shared" si="0"/>
        <v>-6.9534349551054406E-2</v>
      </c>
    </row>
    <row r="28" spans="1:4">
      <c r="A28" s="21">
        <v>44693</v>
      </c>
      <c r="B28" s="20">
        <v>891.2</v>
      </c>
      <c r="C28" s="20">
        <v>861.4</v>
      </c>
      <c r="D28">
        <f t="shared" si="0"/>
        <v>-3.3438061041292717E-2</v>
      </c>
    </row>
    <row r="29" spans="1:4">
      <c r="A29" s="21">
        <v>44694</v>
      </c>
      <c r="B29" s="20">
        <v>861.4</v>
      </c>
      <c r="C29" s="20">
        <v>913.25</v>
      </c>
      <c r="D29">
        <f t="shared" si="0"/>
        <v>6.019270954260509E-2</v>
      </c>
    </row>
    <row r="30" spans="1:4">
      <c r="A30" s="21">
        <v>44697</v>
      </c>
      <c r="B30" s="20">
        <v>913.25</v>
      </c>
      <c r="C30" s="20">
        <v>923.65</v>
      </c>
      <c r="D30">
        <f t="shared" si="0"/>
        <v>1.1387900355871861E-2</v>
      </c>
    </row>
    <row r="31" spans="1:4">
      <c r="A31" s="21">
        <v>44698</v>
      </c>
      <c r="B31" s="20">
        <v>923.65</v>
      </c>
      <c r="C31" s="20">
        <v>944.65</v>
      </c>
      <c r="D31">
        <f t="shared" si="0"/>
        <v>2.2735884804850323E-2</v>
      </c>
    </row>
    <row r="32" spans="1:4">
      <c r="A32" s="21">
        <v>44699</v>
      </c>
      <c r="B32" s="20">
        <v>944.65</v>
      </c>
      <c r="C32" s="20">
        <v>946.6</v>
      </c>
      <c r="D32">
        <f t="shared" si="0"/>
        <v>2.0642566029746949E-3</v>
      </c>
    </row>
    <row r="33" spans="1:4">
      <c r="A33" s="21">
        <v>44700</v>
      </c>
      <c r="B33" s="20">
        <v>946.6</v>
      </c>
      <c r="C33" s="20">
        <v>913.3</v>
      </c>
      <c r="D33">
        <f t="shared" si="0"/>
        <v>-3.5178533699556376E-2</v>
      </c>
    </row>
    <row r="34" spans="1:4">
      <c r="A34" s="21">
        <v>44701</v>
      </c>
      <c r="B34" s="20">
        <v>913.3</v>
      </c>
      <c r="C34" s="20">
        <v>910.75</v>
      </c>
      <c r="D34">
        <f t="shared" si="0"/>
        <v>-2.7920727033832857E-3</v>
      </c>
    </row>
    <row r="35" spans="1:4">
      <c r="A35" s="21">
        <v>44704</v>
      </c>
      <c r="B35" s="20">
        <v>910.75</v>
      </c>
      <c r="C35" s="20">
        <v>925.85</v>
      </c>
      <c r="D35">
        <f t="shared" si="0"/>
        <v>1.6579741970903127E-2</v>
      </c>
    </row>
    <row r="36" spans="1:4">
      <c r="A36" s="21">
        <v>44705</v>
      </c>
      <c r="B36" s="20">
        <v>925.85</v>
      </c>
      <c r="C36" s="20">
        <v>906.05</v>
      </c>
      <c r="D36">
        <f t="shared" si="0"/>
        <v>-2.1385753631797882E-2</v>
      </c>
    </row>
    <row r="37" spans="1:4">
      <c r="A37" s="21">
        <v>44706</v>
      </c>
      <c r="B37" s="20">
        <v>906.05</v>
      </c>
      <c r="C37" s="20">
        <v>879.5</v>
      </c>
      <c r="D37">
        <f t="shared" si="0"/>
        <v>-2.930301859720761E-2</v>
      </c>
    </row>
    <row r="38" spans="1:4">
      <c r="A38" s="21">
        <v>44707</v>
      </c>
      <c r="B38" s="20">
        <v>879.5</v>
      </c>
      <c r="C38" s="20">
        <v>841.2</v>
      </c>
      <c r="D38">
        <f t="shared" si="0"/>
        <v>-4.3547470153496255E-2</v>
      </c>
    </row>
    <row r="39" spans="1:4">
      <c r="A39" s="21">
        <v>44708</v>
      </c>
      <c r="B39" s="20">
        <v>841.2</v>
      </c>
      <c r="C39" s="20">
        <v>857.65</v>
      </c>
      <c r="D39">
        <f t="shared" si="0"/>
        <v>1.9555397051830636E-2</v>
      </c>
    </row>
    <row r="40" spans="1:4">
      <c r="A40" s="21">
        <v>44711</v>
      </c>
      <c r="B40" s="20">
        <v>857.65</v>
      </c>
      <c r="C40" s="20">
        <v>896.3</v>
      </c>
      <c r="D40">
        <f t="shared" si="0"/>
        <v>4.5065003206436166E-2</v>
      </c>
    </row>
    <row r="41" spans="1:4">
      <c r="A41" s="21">
        <v>44712</v>
      </c>
      <c r="B41" s="20">
        <v>896.3</v>
      </c>
      <c r="C41" s="20">
        <v>905.1</v>
      </c>
      <c r="D41">
        <f t="shared" si="0"/>
        <v>9.8181412473502937E-3</v>
      </c>
    </row>
    <row r="42" spans="1:4">
      <c r="A42" s="21">
        <v>44713</v>
      </c>
      <c r="B42" s="20">
        <v>905.1</v>
      </c>
      <c r="C42" s="20">
        <v>991.1</v>
      </c>
      <c r="D42">
        <f t="shared" si="0"/>
        <v>9.501712517953817E-2</v>
      </c>
    </row>
    <row r="43" spans="1:4">
      <c r="A43" s="21">
        <v>44714</v>
      </c>
      <c r="B43" s="20">
        <v>991.1</v>
      </c>
      <c r="C43" s="20">
        <v>971.65</v>
      </c>
      <c r="D43">
        <f t="shared" si="0"/>
        <v>-1.9624659469276606E-2</v>
      </c>
    </row>
    <row r="44" spans="1:4">
      <c r="A44" s="21">
        <v>44715</v>
      </c>
      <c r="B44" s="20">
        <v>971.65</v>
      </c>
      <c r="C44" s="20">
        <v>947.75</v>
      </c>
      <c r="D44">
        <f t="shared" si="0"/>
        <v>-2.4597334431122296E-2</v>
      </c>
    </row>
    <row r="45" spans="1:4">
      <c r="A45" s="21">
        <v>44718</v>
      </c>
      <c r="B45" s="20">
        <v>947.75</v>
      </c>
      <c r="C45" s="20">
        <v>920.6</v>
      </c>
      <c r="D45">
        <f t="shared" si="0"/>
        <v>-2.8646795040886287E-2</v>
      </c>
    </row>
    <row r="46" spans="1:4">
      <c r="A46" s="21">
        <v>44719</v>
      </c>
      <c r="B46" s="20">
        <v>920.6</v>
      </c>
      <c r="C46" s="20">
        <v>918.6</v>
      </c>
      <c r="D46">
        <f t="shared" si="0"/>
        <v>-2.1724961981316533E-3</v>
      </c>
    </row>
    <row r="47" spans="1:4">
      <c r="A47" s="21">
        <v>44720</v>
      </c>
      <c r="B47" s="20">
        <v>918.6</v>
      </c>
      <c r="C47" s="20">
        <v>913.1</v>
      </c>
      <c r="D47">
        <f t="shared" si="0"/>
        <v>-5.9873720879599392E-3</v>
      </c>
    </row>
    <row r="48" spans="1:4">
      <c r="A48" s="21">
        <v>44721</v>
      </c>
      <c r="B48" s="20">
        <v>913.1</v>
      </c>
      <c r="C48" s="20">
        <v>906.8</v>
      </c>
      <c r="D48">
        <f t="shared" si="0"/>
        <v>-6.8995728835834717E-3</v>
      </c>
    </row>
    <row r="49" spans="1:4">
      <c r="A49" s="21">
        <v>44722</v>
      </c>
      <c r="B49" s="20">
        <v>906.8</v>
      </c>
      <c r="C49" s="20">
        <v>893.25</v>
      </c>
      <c r="D49">
        <f t="shared" si="0"/>
        <v>-1.4942655491839386E-2</v>
      </c>
    </row>
    <row r="50" spans="1:4">
      <c r="A50" s="21">
        <v>44725</v>
      </c>
      <c r="B50" s="20">
        <v>893.25</v>
      </c>
      <c r="C50" s="20">
        <v>867.95</v>
      </c>
      <c r="D50">
        <f t="shared" si="0"/>
        <v>-2.8323537643436838E-2</v>
      </c>
    </row>
    <row r="51" spans="1:4">
      <c r="A51" s="21">
        <v>44726</v>
      </c>
      <c r="B51" s="20">
        <v>867.95</v>
      </c>
      <c r="C51" s="20">
        <v>870.9</v>
      </c>
      <c r="D51">
        <f t="shared" si="0"/>
        <v>3.3988132956966777E-3</v>
      </c>
    </row>
    <row r="52" spans="1:4">
      <c r="A52" s="21">
        <v>44727</v>
      </c>
      <c r="B52" s="20">
        <v>870.9</v>
      </c>
      <c r="C52" s="20">
        <v>875.75</v>
      </c>
      <c r="D52">
        <f t="shared" si="0"/>
        <v>5.5689516592031495E-3</v>
      </c>
    </row>
    <row r="53" spans="1:4">
      <c r="A53" s="21">
        <v>44728</v>
      </c>
      <c r="B53" s="20">
        <v>875.75</v>
      </c>
      <c r="C53" s="20">
        <v>861.35</v>
      </c>
      <c r="D53">
        <f t="shared" si="0"/>
        <v>-1.6443048815301144E-2</v>
      </c>
    </row>
    <row r="54" spans="1:4">
      <c r="A54" s="21">
        <v>44729</v>
      </c>
      <c r="B54" s="20">
        <v>861.35</v>
      </c>
      <c r="C54" s="20">
        <v>826.5</v>
      </c>
      <c r="D54">
        <f t="shared" si="0"/>
        <v>-4.0459743426017325E-2</v>
      </c>
    </row>
    <row r="55" spans="1:4">
      <c r="A55" s="21">
        <v>44732</v>
      </c>
      <c r="B55" s="20">
        <v>826.5</v>
      </c>
      <c r="C55" s="20">
        <v>821.4</v>
      </c>
      <c r="D55">
        <f t="shared" si="0"/>
        <v>-6.1705989110708076E-3</v>
      </c>
    </row>
    <row r="56" spans="1:4">
      <c r="A56" s="21">
        <v>44733</v>
      </c>
      <c r="B56" s="20">
        <v>821.4</v>
      </c>
      <c r="C56" s="20">
        <v>847.45</v>
      </c>
      <c r="D56">
        <f t="shared" si="0"/>
        <v>3.1714146579011525E-2</v>
      </c>
    </row>
    <row r="57" spans="1:4">
      <c r="A57" s="21">
        <v>44734</v>
      </c>
      <c r="B57" s="20">
        <v>847.45</v>
      </c>
      <c r="C57" s="20">
        <v>846.15</v>
      </c>
      <c r="D57">
        <f t="shared" si="0"/>
        <v>-1.5340138061243356E-3</v>
      </c>
    </row>
    <row r="58" spans="1:4">
      <c r="A58" s="21">
        <v>44735</v>
      </c>
      <c r="B58" s="20">
        <v>846.15</v>
      </c>
      <c r="C58" s="20">
        <v>849.4</v>
      </c>
      <c r="D58">
        <f t="shared" si="0"/>
        <v>3.8409265496661348E-3</v>
      </c>
    </row>
    <row r="59" spans="1:4">
      <c r="A59" s="21">
        <v>44736</v>
      </c>
      <c r="B59" s="20">
        <v>849.4</v>
      </c>
      <c r="C59" s="20">
        <v>868.6</v>
      </c>
      <c r="D59">
        <f t="shared" si="0"/>
        <v>2.2604191193783901E-2</v>
      </c>
    </row>
    <row r="60" spans="1:4">
      <c r="A60" s="21">
        <v>44739</v>
      </c>
      <c r="B60" s="20">
        <v>868.6</v>
      </c>
      <c r="C60" s="20">
        <v>877.65</v>
      </c>
      <c r="D60">
        <f t="shared" si="0"/>
        <v>1.0419065162330134E-2</v>
      </c>
    </row>
    <row r="61" spans="1:4">
      <c r="A61" s="21">
        <v>44740</v>
      </c>
      <c r="B61" s="20">
        <v>877.65</v>
      </c>
      <c r="C61" s="20">
        <v>861.75</v>
      </c>
      <c r="D61">
        <f t="shared" si="0"/>
        <v>-1.8116561271577483E-2</v>
      </c>
    </row>
    <row r="62" spans="1:4">
      <c r="A62" s="21">
        <v>44741</v>
      </c>
      <c r="B62" s="20">
        <v>861.75</v>
      </c>
      <c r="C62" s="20">
        <v>841.85</v>
      </c>
      <c r="D62">
        <f t="shared" si="0"/>
        <v>-2.3092544241369282E-2</v>
      </c>
    </row>
    <row r="63" spans="1:4">
      <c r="A63" s="21">
        <v>44742</v>
      </c>
      <c r="B63" s="20">
        <v>841.85</v>
      </c>
      <c r="C63" s="20">
        <v>828.95</v>
      </c>
      <c r="D63">
        <f t="shared" si="0"/>
        <v>-1.5323394904080271E-2</v>
      </c>
    </row>
    <row r="64" spans="1:4">
      <c r="A64" s="21">
        <v>44743</v>
      </c>
      <c r="B64" s="20">
        <v>828.95</v>
      </c>
      <c r="C64" s="20">
        <v>815.3</v>
      </c>
      <c r="D64">
        <f t="shared" si="0"/>
        <v>-1.6466614391700454E-2</v>
      </c>
    </row>
    <row r="65" spans="1:4">
      <c r="A65" s="21">
        <v>44746</v>
      </c>
      <c r="B65" s="20">
        <v>815.3</v>
      </c>
      <c r="C65" s="20">
        <v>825.95</v>
      </c>
      <c r="D65">
        <f t="shared" si="0"/>
        <v>1.3062676315466811E-2</v>
      </c>
    </row>
    <row r="66" spans="1:4">
      <c r="A66" s="21">
        <v>44747</v>
      </c>
      <c r="B66" s="20">
        <v>825.95</v>
      </c>
      <c r="C66" s="20">
        <v>825.6</v>
      </c>
      <c r="D66">
        <f t="shared" ref="D66:D129" si="1">(C66-B66)/B66</f>
        <v>-4.2375446455599337E-4</v>
      </c>
    </row>
    <row r="67" spans="1:4">
      <c r="A67" s="21">
        <v>44748</v>
      </c>
      <c r="B67" s="20">
        <v>825.6</v>
      </c>
      <c r="C67" s="20">
        <v>823.05</v>
      </c>
      <c r="D67">
        <f t="shared" si="1"/>
        <v>-3.0886627906977571E-3</v>
      </c>
    </row>
    <row r="68" spans="1:4">
      <c r="A68" s="21">
        <v>44749</v>
      </c>
      <c r="B68" s="20">
        <v>823.05</v>
      </c>
      <c r="C68" s="20">
        <v>826.9</v>
      </c>
      <c r="D68">
        <f t="shared" si="1"/>
        <v>4.6777231030921849E-3</v>
      </c>
    </row>
    <row r="69" spans="1:4">
      <c r="A69" s="21">
        <v>44750</v>
      </c>
      <c r="B69" s="20">
        <v>826.9</v>
      </c>
      <c r="C69" s="20">
        <v>828.85</v>
      </c>
      <c r="D69">
        <f t="shared" si="1"/>
        <v>2.3582053452655045E-3</v>
      </c>
    </row>
    <row r="70" spans="1:4">
      <c r="A70" s="21">
        <v>44753</v>
      </c>
      <c r="B70" s="20">
        <v>828.85</v>
      </c>
      <c r="C70" s="20">
        <v>833.8</v>
      </c>
      <c r="D70">
        <f t="shared" si="1"/>
        <v>5.9721300597212184E-3</v>
      </c>
    </row>
    <row r="71" spans="1:4">
      <c r="A71" s="21">
        <v>44754</v>
      </c>
      <c r="B71" s="20">
        <v>833.8</v>
      </c>
      <c r="C71" s="20">
        <v>836.4</v>
      </c>
      <c r="D71">
        <f t="shared" si="1"/>
        <v>3.1182537778844123E-3</v>
      </c>
    </row>
    <row r="72" spans="1:4">
      <c r="A72" s="21">
        <v>44755</v>
      </c>
      <c r="B72" s="20">
        <v>836.4</v>
      </c>
      <c r="C72" s="20">
        <v>835.4</v>
      </c>
      <c r="D72">
        <f t="shared" si="1"/>
        <v>-1.1956001912960307E-3</v>
      </c>
    </row>
    <row r="73" spans="1:4">
      <c r="A73" s="21">
        <v>44756</v>
      </c>
      <c r="B73" s="20">
        <v>835.4</v>
      </c>
      <c r="C73" s="20">
        <v>828.95</v>
      </c>
      <c r="D73">
        <f t="shared" si="1"/>
        <v>-7.7208522863298204E-3</v>
      </c>
    </row>
    <row r="74" spans="1:4">
      <c r="A74" s="21">
        <v>44757</v>
      </c>
      <c r="B74" s="20">
        <v>828.95</v>
      </c>
      <c r="C74" s="20">
        <v>828.15</v>
      </c>
      <c r="D74">
        <f t="shared" si="1"/>
        <v>-9.6507630134515731E-4</v>
      </c>
    </row>
    <row r="75" spans="1:4">
      <c r="A75" s="21">
        <v>44760</v>
      </c>
      <c r="B75" s="20">
        <v>828.15</v>
      </c>
      <c r="C75" s="20">
        <v>856.45</v>
      </c>
      <c r="D75">
        <f t="shared" si="1"/>
        <v>3.4172553281410459E-2</v>
      </c>
    </row>
    <row r="76" spans="1:4">
      <c r="A76" s="21">
        <v>44761</v>
      </c>
      <c r="B76" s="20">
        <v>856.45</v>
      </c>
      <c r="C76" s="20">
        <v>880.75</v>
      </c>
      <c r="D76">
        <f t="shared" si="1"/>
        <v>2.8372934788954349E-2</v>
      </c>
    </row>
    <row r="77" spans="1:4">
      <c r="A77" s="21">
        <v>44762</v>
      </c>
      <c r="B77" s="20">
        <v>880.75</v>
      </c>
      <c r="C77" s="20">
        <v>912</v>
      </c>
      <c r="D77">
        <f t="shared" si="1"/>
        <v>3.5481124042009649E-2</v>
      </c>
    </row>
    <row r="78" spans="1:4">
      <c r="A78" s="21">
        <v>44763</v>
      </c>
      <c r="B78" s="20">
        <v>912</v>
      </c>
      <c r="C78" s="20">
        <v>969.9</v>
      </c>
      <c r="D78">
        <f t="shared" si="1"/>
        <v>6.3486842105263133E-2</v>
      </c>
    </row>
    <row r="79" spans="1:4">
      <c r="A79" s="21">
        <v>44764</v>
      </c>
      <c r="B79" s="20">
        <v>969.9</v>
      </c>
      <c r="C79" s="20">
        <v>998.6</v>
      </c>
      <c r="D79">
        <f t="shared" si="1"/>
        <v>2.9590679451489892E-2</v>
      </c>
    </row>
    <row r="80" spans="1:4">
      <c r="A80" s="21">
        <v>44767</v>
      </c>
      <c r="B80" s="20">
        <v>998.6</v>
      </c>
      <c r="C80" s="20">
        <v>970.9</v>
      </c>
      <c r="D80">
        <f t="shared" si="1"/>
        <v>-2.7738834368115407E-2</v>
      </c>
    </row>
    <row r="81" spans="1:4">
      <c r="A81" s="21">
        <v>44768</v>
      </c>
      <c r="B81" s="20">
        <v>970.9</v>
      </c>
      <c r="C81" s="20">
        <v>941</v>
      </c>
      <c r="D81">
        <f t="shared" si="1"/>
        <v>-3.0796168503450384E-2</v>
      </c>
    </row>
    <row r="82" spans="1:4">
      <c r="A82" s="21">
        <v>44769</v>
      </c>
      <c r="B82" s="20">
        <v>941</v>
      </c>
      <c r="C82" s="20">
        <v>949.6</v>
      </c>
      <c r="D82">
        <f t="shared" si="1"/>
        <v>9.1392136025505027E-3</v>
      </c>
    </row>
    <row r="83" spans="1:4">
      <c r="A83" s="21">
        <v>44770</v>
      </c>
      <c r="B83" s="20">
        <v>949.6</v>
      </c>
      <c r="C83" s="20">
        <v>963.7</v>
      </c>
      <c r="D83">
        <f t="shared" si="1"/>
        <v>1.484835720303288E-2</v>
      </c>
    </row>
    <row r="84" spans="1:4">
      <c r="A84" s="21">
        <v>44771</v>
      </c>
      <c r="B84" s="20">
        <v>963.7</v>
      </c>
      <c r="C84" s="20">
        <v>967.95</v>
      </c>
      <c r="D84">
        <f t="shared" si="1"/>
        <v>4.4100861263878799E-3</v>
      </c>
    </row>
    <row r="85" spans="1:4">
      <c r="A85" s="21">
        <v>44774</v>
      </c>
      <c r="B85" s="20">
        <v>967.95</v>
      </c>
      <c r="C85" s="20">
        <v>974.25</v>
      </c>
      <c r="D85">
        <f t="shared" si="1"/>
        <v>6.5086006508600176E-3</v>
      </c>
    </row>
    <row r="86" spans="1:4">
      <c r="A86" s="21">
        <v>44775</v>
      </c>
      <c r="B86" s="20">
        <v>974.25</v>
      </c>
      <c r="C86" s="20">
        <v>969.7</v>
      </c>
      <c r="D86">
        <f t="shared" si="1"/>
        <v>-4.6702591737233304E-3</v>
      </c>
    </row>
    <row r="87" spans="1:4">
      <c r="A87" s="21">
        <v>44776</v>
      </c>
      <c r="B87" s="20">
        <v>969.7</v>
      </c>
      <c r="C87" s="20">
        <v>973.55</v>
      </c>
      <c r="D87">
        <f t="shared" si="1"/>
        <v>3.970300092812116E-3</v>
      </c>
    </row>
    <row r="88" spans="1:4">
      <c r="A88" s="21">
        <v>44777</v>
      </c>
      <c r="B88" s="20">
        <v>973.55</v>
      </c>
      <c r="C88" s="20">
        <v>968.75</v>
      </c>
      <c r="D88">
        <f t="shared" si="1"/>
        <v>-4.9304093266909297E-3</v>
      </c>
    </row>
    <row r="89" spans="1:4">
      <c r="A89" s="21">
        <v>44778</v>
      </c>
      <c r="B89" s="20">
        <v>968.75</v>
      </c>
      <c r="C89" s="20">
        <v>970.5</v>
      </c>
      <c r="D89">
        <f t="shared" si="1"/>
        <v>1.8064516129032257E-3</v>
      </c>
    </row>
    <row r="90" spans="1:4">
      <c r="A90" s="21">
        <v>44781</v>
      </c>
      <c r="B90" s="20">
        <v>970.5</v>
      </c>
      <c r="C90" s="20">
        <v>968.5</v>
      </c>
      <c r="D90">
        <f t="shared" si="1"/>
        <v>-2.0607934054611026E-3</v>
      </c>
    </row>
    <row r="91" spans="1:4">
      <c r="A91" s="21">
        <v>44783</v>
      </c>
      <c r="B91" s="20">
        <v>968.5</v>
      </c>
      <c r="C91" s="20">
        <v>964.4</v>
      </c>
      <c r="D91">
        <f t="shared" si="1"/>
        <v>-4.2333505420753979E-3</v>
      </c>
    </row>
    <row r="92" spans="1:4">
      <c r="A92" s="21">
        <v>44784</v>
      </c>
      <c r="B92" s="20">
        <v>964.4</v>
      </c>
      <c r="C92" s="20">
        <v>973.05</v>
      </c>
      <c r="D92">
        <f t="shared" si="1"/>
        <v>8.9693073413521125E-3</v>
      </c>
    </row>
    <row r="93" spans="1:4">
      <c r="A93" s="21">
        <v>44785</v>
      </c>
      <c r="B93" s="20">
        <v>973.05</v>
      </c>
      <c r="C93" s="20">
        <v>979.25</v>
      </c>
      <c r="D93">
        <f t="shared" si="1"/>
        <v>6.3717177945635329E-3</v>
      </c>
    </row>
    <row r="94" spans="1:4">
      <c r="A94" s="21">
        <v>44789</v>
      </c>
      <c r="B94" s="20">
        <v>979.25</v>
      </c>
      <c r="C94" s="22">
        <v>1000.05</v>
      </c>
      <c r="D94">
        <f t="shared" si="1"/>
        <v>2.1240745468470722E-2</v>
      </c>
    </row>
    <row r="95" spans="1:4">
      <c r="A95" s="21">
        <v>44790</v>
      </c>
      <c r="B95" s="22">
        <v>1000.05</v>
      </c>
      <c r="C95" s="22">
        <v>1107.5999999999999</v>
      </c>
      <c r="D95">
        <f t="shared" si="1"/>
        <v>0.10754462276886152</v>
      </c>
    </row>
    <row r="96" spans="1:4">
      <c r="A96" s="21">
        <v>44791</v>
      </c>
      <c r="B96" s="22">
        <v>1107.5999999999999</v>
      </c>
      <c r="C96" s="22">
        <v>1114.75</v>
      </c>
      <c r="D96">
        <f t="shared" si="1"/>
        <v>6.4553990610329466E-3</v>
      </c>
    </row>
    <row r="97" spans="1:4">
      <c r="A97" s="21">
        <v>44792</v>
      </c>
      <c r="B97" s="22">
        <v>1114.75</v>
      </c>
      <c r="C97" s="22">
        <v>1098.5999999999999</v>
      </c>
      <c r="D97">
        <f t="shared" si="1"/>
        <v>-1.4487553263063549E-2</v>
      </c>
    </row>
    <row r="98" spans="1:4">
      <c r="A98" s="21">
        <v>44795</v>
      </c>
      <c r="B98" s="22">
        <v>1098.5999999999999</v>
      </c>
      <c r="C98" s="22">
        <v>1050.4000000000001</v>
      </c>
      <c r="D98">
        <f t="shared" si="1"/>
        <v>-4.3874021481885878E-2</v>
      </c>
    </row>
    <row r="99" spans="1:4">
      <c r="A99" s="21">
        <v>44796</v>
      </c>
      <c r="B99" s="22">
        <v>1050.4000000000001</v>
      </c>
      <c r="C99" s="22">
        <v>1042.0999999999999</v>
      </c>
      <c r="D99">
        <f t="shared" si="1"/>
        <v>-7.9017517136330748E-3</v>
      </c>
    </row>
    <row r="100" spans="1:4">
      <c r="A100" s="21">
        <v>44797</v>
      </c>
      <c r="B100" s="22">
        <v>1042.0999999999999</v>
      </c>
      <c r="C100" s="22">
        <v>1060.05</v>
      </c>
      <c r="D100">
        <f t="shared" si="1"/>
        <v>1.7224834468861E-2</v>
      </c>
    </row>
    <row r="101" spans="1:4">
      <c r="A101" s="21">
        <v>44798</v>
      </c>
      <c r="B101" s="22">
        <v>1060.05</v>
      </c>
      <c r="C101" s="22">
        <v>1049.8499999999999</v>
      </c>
      <c r="D101">
        <f t="shared" si="1"/>
        <v>-9.6221876326588809E-3</v>
      </c>
    </row>
    <row r="102" spans="1:4">
      <c r="A102" s="21">
        <v>44799</v>
      </c>
      <c r="B102" s="22">
        <v>1049.8499999999999</v>
      </c>
      <c r="C102" s="22">
        <v>1036.2</v>
      </c>
      <c r="D102">
        <f t="shared" si="1"/>
        <v>-1.3001857408201043E-2</v>
      </c>
    </row>
    <row r="103" spans="1:4">
      <c r="A103" s="21">
        <v>44802</v>
      </c>
      <c r="B103" s="22">
        <v>1036.2</v>
      </c>
      <c r="C103" s="22">
        <v>1004.85</v>
      </c>
      <c r="D103">
        <f t="shared" si="1"/>
        <v>-3.0254777070063715E-2</v>
      </c>
    </row>
    <row r="104" spans="1:4">
      <c r="A104" s="21">
        <v>44803</v>
      </c>
      <c r="B104" s="22">
        <v>1004.85</v>
      </c>
      <c r="C104" s="22">
        <v>1031.9000000000001</v>
      </c>
      <c r="D104">
        <f t="shared" si="1"/>
        <v>2.6919440712544228E-2</v>
      </c>
    </row>
    <row r="105" spans="1:4">
      <c r="A105" s="21">
        <v>44805</v>
      </c>
      <c r="B105" s="22">
        <v>1031.9000000000001</v>
      </c>
      <c r="C105" s="22">
        <v>1031.3499999999999</v>
      </c>
      <c r="D105">
        <f t="shared" si="1"/>
        <v>-5.3299738346756652E-4</v>
      </c>
    </row>
    <row r="106" spans="1:4">
      <c r="A106" s="21">
        <v>44806</v>
      </c>
      <c r="B106" s="22">
        <v>1031.3499999999999</v>
      </c>
      <c r="C106" s="22">
        <v>1020.75</v>
      </c>
      <c r="D106">
        <f t="shared" si="1"/>
        <v>-1.0277791244485296E-2</v>
      </c>
    </row>
    <row r="107" spans="1:4">
      <c r="A107" s="21">
        <v>44809</v>
      </c>
      <c r="B107" s="22">
        <v>1020.75</v>
      </c>
      <c r="C107" s="22">
        <v>1015.05</v>
      </c>
      <c r="D107">
        <f t="shared" si="1"/>
        <v>-5.5841293166789575E-3</v>
      </c>
    </row>
    <row r="108" spans="1:4">
      <c r="A108" s="21">
        <v>44810</v>
      </c>
      <c r="B108" s="22">
        <v>1015.05</v>
      </c>
      <c r="C108" s="22">
        <v>1014.4</v>
      </c>
      <c r="D108">
        <f t="shared" si="1"/>
        <v>-6.4036254371703592E-4</v>
      </c>
    </row>
    <row r="109" spans="1:4">
      <c r="A109" s="21">
        <v>44811</v>
      </c>
      <c r="B109" s="22">
        <v>1014.4</v>
      </c>
      <c r="C109" s="22">
        <v>1027.5999999999999</v>
      </c>
      <c r="D109">
        <f t="shared" si="1"/>
        <v>1.3012618296529901E-2</v>
      </c>
    </row>
    <row r="110" spans="1:4">
      <c r="A110" s="21">
        <v>44812</v>
      </c>
      <c r="B110" s="22">
        <v>1027.5999999999999</v>
      </c>
      <c r="C110" s="22">
        <v>1036</v>
      </c>
      <c r="D110">
        <f t="shared" si="1"/>
        <v>8.1743869209810159E-3</v>
      </c>
    </row>
    <row r="111" spans="1:4">
      <c r="A111" s="21">
        <v>44813</v>
      </c>
      <c r="B111" s="22">
        <v>1036</v>
      </c>
      <c r="C111" s="22">
        <v>1047.2</v>
      </c>
      <c r="D111">
        <f t="shared" si="1"/>
        <v>1.0810810810810855E-2</v>
      </c>
    </row>
    <row r="112" spans="1:4">
      <c r="A112" s="21">
        <v>44816</v>
      </c>
      <c r="B112" s="22">
        <v>1047.2</v>
      </c>
      <c r="C112" s="22">
        <v>1064.1500000000001</v>
      </c>
      <c r="D112">
        <f t="shared" si="1"/>
        <v>1.6186019862490495E-2</v>
      </c>
    </row>
    <row r="113" spans="1:4">
      <c r="A113" s="21">
        <v>44817</v>
      </c>
      <c r="B113" s="22">
        <v>1064.1500000000001</v>
      </c>
      <c r="C113" s="22">
        <v>1062.05</v>
      </c>
      <c r="D113">
        <f t="shared" si="1"/>
        <v>-1.9734060047926854E-3</v>
      </c>
    </row>
    <row r="114" spans="1:4">
      <c r="A114" s="21">
        <v>44818</v>
      </c>
      <c r="B114" s="22">
        <v>1062.05</v>
      </c>
      <c r="C114" s="22">
        <v>1046.05</v>
      </c>
      <c r="D114">
        <f t="shared" si="1"/>
        <v>-1.5065204086436608E-2</v>
      </c>
    </row>
    <row r="115" spans="1:4">
      <c r="A115" s="21">
        <v>44819</v>
      </c>
      <c r="B115" s="22">
        <v>1046.05</v>
      </c>
      <c r="C115" s="22">
        <v>1034</v>
      </c>
      <c r="D115">
        <f t="shared" si="1"/>
        <v>-1.1519525835285076E-2</v>
      </c>
    </row>
    <row r="116" spans="1:4">
      <c r="A116" s="21">
        <v>44820</v>
      </c>
      <c r="B116" s="22">
        <v>1034</v>
      </c>
      <c r="C116" s="22">
        <v>1017.1</v>
      </c>
      <c r="D116">
        <f t="shared" si="1"/>
        <v>-1.6344294003868449E-2</v>
      </c>
    </row>
    <row r="117" spans="1:4">
      <c r="A117" s="21">
        <v>44823</v>
      </c>
      <c r="B117" s="22">
        <v>1017.1</v>
      </c>
      <c r="C117" s="22">
        <v>1001.9</v>
      </c>
      <c r="D117">
        <f t="shared" si="1"/>
        <v>-1.4944449906597233E-2</v>
      </c>
    </row>
    <row r="118" spans="1:4">
      <c r="A118" s="21">
        <v>44824</v>
      </c>
      <c r="B118" s="22">
        <v>1001.9</v>
      </c>
      <c r="C118" s="22">
        <v>1005.15</v>
      </c>
      <c r="D118">
        <f t="shared" si="1"/>
        <v>3.2438367102505241E-3</v>
      </c>
    </row>
    <row r="119" spans="1:4">
      <c r="A119" s="21">
        <v>44825</v>
      </c>
      <c r="B119" s="22">
        <v>1005.15</v>
      </c>
      <c r="C119" s="22">
        <v>1019.75</v>
      </c>
      <c r="D119">
        <f t="shared" si="1"/>
        <v>1.4525195244490896E-2</v>
      </c>
    </row>
    <row r="120" spans="1:4">
      <c r="A120" s="21">
        <v>44826</v>
      </c>
      <c r="B120" s="22">
        <v>1019.75</v>
      </c>
      <c r="C120" s="22">
        <v>1022.6</v>
      </c>
      <c r="D120">
        <f t="shared" si="1"/>
        <v>2.794802647707794E-3</v>
      </c>
    </row>
    <row r="121" spans="1:4">
      <c r="A121" s="21">
        <v>44827</v>
      </c>
      <c r="B121" s="22">
        <v>1022.6</v>
      </c>
      <c r="C121" s="22">
        <v>1012.15</v>
      </c>
      <c r="D121">
        <f t="shared" si="1"/>
        <v>-1.0219049481713325E-2</v>
      </c>
    </row>
    <row r="122" spans="1:4">
      <c r="A122" s="21">
        <v>44830</v>
      </c>
      <c r="B122" s="22">
        <v>1012.15</v>
      </c>
      <c r="C122" s="20">
        <v>980.45</v>
      </c>
      <c r="D122">
        <f t="shared" si="1"/>
        <v>-3.1319468458232406E-2</v>
      </c>
    </row>
    <row r="123" spans="1:4">
      <c r="A123" s="21">
        <v>44831</v>
      </c>
      <c r="B123" s="20">
        <v>980.45</v>
      </c>
      <c r="C123" s="20">
        <v>988</v>
      </c>
      <c r="D123">
        <f t="shared" si="1"/>
        <v>7.7005456678055527E-3</v>
      </c>
    </row>
    <row r="124" spans="1:4">
      <c r="A124" s="21">
        <v>44832</v>
      </c>
      <c r="B124" s="20">
        <v>988</v>
      </c>
      <c r="C124" s="20">
        <v>990.85</v>
      </c>
      <c r="D124">
        <f t="shared" si="1"/>
        <v>2.8846153846154078E-3</v>
      </c>
    </row>
    <row r="125" spans="1:4">
      <c r="A125" s="21">
        <v>44833</v>
      </c>
      <c r="B125" s="20">
        <v>990.85</v>
      </c>
      <c r="C125" s="20">
        <v>990.8</v>
      </c>
      <c r="D125">
        <f t="shared" si="1"/>
        <v>-5.0461724781821884E-5</v>
      </c>
    </row>
    <row r="126" spans="1:4">
      <c r="A126" s="21">
        <v>44834</v>
      </c>
      <c r="B126" s="20">
        <v>990.8</v>
      </c>
      <c r="C126" s="20">
        <v>993.95</v>
      </c>
      <c r="D126">
        <f t="shared" si="1"/>
        <v>3.1792490916432085E-3</v>
      </c>
    </row>
    <row r="127" spans="1:4">
      <c r="A127" s="21">
        <v>44837</v>
      </c>
      <c r="B127" s="20">
        <v>993.95</v>
      </c>
      <c r="C127" s="20">
        <v>986.45</v>
      </c>
      <c r="D127">
        <f t="shared" si="1"/>
        <v>-7.5456511896976703E-3</v>
      </c>
    </row>
    <row r="128" spans="1:4">
      <c r="A128" s="21">
        <v>44838</v>
      </c>
      <c r="B128" s="20">
        <v>986.45</v>
      </c>
      <c r="C128" s="20">
        <v>997.55</v>
      </c>
      <c r="D128">
        <f t="shared" si="1"/>
        <v>1.1252470981803344E-2</v>
      </c>
    </row>
    <row r="129" spans="1:4">
      <c r="A129" s="21">
        <v>44840</v>
      </c>
      <c r="B129" s="20">
        <v>997.55</v>
      </c>
      <c r="C129" s="22">
        <v>1009.4</v>
      </c>
      <c r="D129">
        <f t="shared" si="1"/>
        <v>1.1879103804320609E-2</v>
      </c>
    </row>
    <row r="130" spans="1:4">
      <c r="A130" s="21">
        <v>44841</v>
      </c>
      <c r="B130" s="22">
        <v>1009.4</v>
      </c>
      <c r="C130" s="22">
        <v>1004.55</v>
      </c>
      <c r="D130">
        <f t="shared" ref="D130:D193" si="2">(C130-B130)/B130</f>
        <v>-4.8048345551813185E-3</v>
      </c>
    </row>
    <row r="131" spans="1:4">
      <c r="A131" s="21">
        <v>44844</v>
      </c>
      <c r="B131" s="22">
        <v>1004.55</v>
      </c>
      <c r="C131" s="22">
        <v>1027.7</v>
      </c>
      <c r="D131">
        <f t="shared" si="2"/>
        <v>2.304514459210601E-2</v>
      </c>
    </row>
    <row r="132" spans="1:4">
      <c r="A132" s="21">
        <v>44845</v>
      </c>
      <c r="B132" s="22">
        <v>1027.7</v>
      </c>
      <c r="C132" s="20">
        <v>999.5</v>
      </c>
      <c r="D132">
        <f t="shared" si="2"/>
        <v>-2.7439914371898456E-2</v>
      </c>
    </row>
    <row r="133" spans="1:4">
      <c r="A133" s="21">
        <v>44846</v>
      </c>
      <c r="B133" s="20">
        <v>999.5</v>
      </c>
      <c r="C133" s="22">
        <v>1000</v>
      </c>
      <c r="D133">
        <f t="shared" si="2"/>
        <v>5.0025012506253123E-4</v>
      </c>
    </row>
    <row r="134" spans="1:4">
      <c r="A134" s="21">
        <v>44847</v>
      </c>
      <c r="B134" s="22">
        <v>1000</v>
      </c>
      <c r="C134" s="20">
        <v>992.8</v>
      </c>
      <c r="D134">
        <f t="shared" si="2"/>
        <v>-7.2000000000000458E-3</v>
      </c>
    </row>
    <row r="135" spans="1:4">
      <c r="A135" s="21">
        <v>44848</v>
      </c>
      <c r="B135" s="20">
        <v>992.8</v>
      </c>
      <c r="C135" s="20">
        <v>990.9</v>
      </c>
      <c r="D135">
        <f t="shared" si="2"/>
        <v>-1.91377921031424E-3</v>
      </c>
    </row>
    <row r="136" spans="1:4">
      <c r="A136" s="21">
        <v>44851</v>
      </c>
      <c r="B136" s="20">
        <v>990.9</v>
      </c>
      <c r="C136" s="20">
        <v>991.45</v>
      </c>
      <c r="D136">
        <f t="shared" si="2"/>
        <v>5.5505096377037868E-4</v>
      </c>
    </row>
    <row r="137" spans="1:4">
      <c r="A137" s="21">
        <v>44852</v>
      </c>
      <c r="B137" s="20">
        <v>991.45</v>
      </c>
      <c r="C137" s="20">
        <v>988.8</v>
      </c>
      <c r="D137">
        <f t="shared" si="2"/>
        <v>-2.6728528922286459E-3</v>
      </c>
    </row>
    <row r="138" spans="1:4">
      <c r="A138" s="21">
        <v>44853</v>
      </c>
      <c r="B138" s="20">
        <v>988.8</v>
      </c>
      <c r="C138" s="20">
        <v>987.05</v>
      </c>
      <c r="D138">
        <f t="shared" si="2"/>
        <v>-1.7698220064724919E-3</v>
      </c>
    </row>
    <row r="139" spans="1:4">
      <c r="A139" s="21">
        <v>44854</v>
      </c>
      <c r="B139" s="20">
        <v>987.05</v>
      </c>
      <c r="C139" s="22">
        <v>1009.95</v>
      </c>
      <c r="D139">
        <f t="shared" si="2"/>
        <v>2.3200445772757299E-2</v>
      </c>
    </row>
    <row r="140" spans="1:4">
      <c r="A140" s="21">
        <v>44855</v>
      </c>
      <c r="B140" s="22">
        <v>1009.95</v>
      </c>
      <c r="C140" s="20">
        <v>988.6</v>
      </c>
      <c r="D140">
        <f t="shared" si="2"/>
        <v>-2.1139660379226717E-2</v>
      </c>
    </row>
    <row r="141" spans="1:4">
      <c r="A141" s="21">
        <v>44858</v>
      </c>
      <c r="B141" s="20">
        <v>988.6</v>
      </c>
      <c r="C141" s="20">
        <v>996.65</v>
      </c>
      <c r="D141">
        <f t="shared" si="2"/>
        <v>8.1428282419582793E-3</v>
      </c>
    </row>
    <row r="142" spans="1:4">
      <c r="A142" s="21">
        <v>44859</v>
      </c>
      <c r="B142" s="20">
        <v>996.65</v>
      </c>
      <c r="C142" s="20">
        <v>987.45</v>
      </c>
      <c r="D142">
        <f t="shared" si="2"/>
        <v>-9.230923594039965E-3</v>
      </c>
    </row>
    <row r="143" spans="1:4">
      <c r="A143" s="21">
        <v>44861</v>
      </c>
      <c r="B143" s="20">
        <v>987.45</v>
      </c>
      <c r="C143" s="20">
        <v>984.5</v>
      </c>
      <c r="D143">
        <f t="shared" si="2"/>
        <v>-2.9874930376222039E-3</v>
      </c>
    </row>
    <row r="144" spans="1:4">
      <c r="A144" s="21">
        <v>44862</v>
      </c>
      <c r="B144" s="20">
        <v>984.5</v>
      </c>
      <c r="C144" s="20">
        <v>973.95</v>
      </c>
      <c r="D144">
        <f t="shared" si="2"/>
        <v>-1.071609954291514E-2</v>
      </c>
    </row>
    <row r="145" spans="1:4">
      <c r="A145" s="21">
        <v>44865</v>
      </c>
      <c r="B145" s="20">
        <v>973.95</v>
      </c>
      <c r="C145" s="20">
        <v>970.35</v>
      </c>
      <c r="D145">
        <f t="shared" si="2"/>
        <v>-3.6962883104882413E-3</v>
      </c>
    </row>
    <row r="146" spans="1:4">
      <c r="A146" s="21">
        <v>44866</v>
      </c>
      <c r="B146" s="20">
        <v>970.35</v>
      </c>
      <c r="C146" s="20">
        <v>977.4</v>
      </c>
      <c r="D146">
        <f t="shared" si="2"/>
        <v>7.2654196939248251E-3</v>
      </c>
    </row>
    <row r="147" spans="1:4">
      <c r="A147" s="21">
        <v>44867</v>
      </c>
      <c r="B147" s="20">
        <v>977.4</v>
      </c>
      <c r="C147" s="20">
        <v>984.4</v>
      </c>
      <c r="D147">
        <f t="shared" si="2"/>
        <v>7.1618579905872726E-3</v>
      </c>
    </row>
    <row r="148" spans="1:4">
      <c r="A148" s="21">
        <v>44868</v>
      </c>
      <c r="B148" s="20">
        <v>984.4</v>
      </c>
      <c r="C148" s="20">
        <v>977.6</v>
      </c>
      <c r="D148">
        <f t="shared" si="2"/>
        <v>-6.9077610727346144E-3</v>
      </c>
    </row>
    <row r="149" spans="1:4">
      <c r="A149" s="21">
        <v>44869</v>
      </c>
      <c r="B149" s="20">
        <v>977.6</v>
      </c>
      <c r="C149" s="20">
        <v>973.4</v>
      </c>
      <c r="D149">
        <f t="shared" si="2"/>
        <v>-4.2962356792144493E-3</v>
      </c>
    </row>
    <row r="150" spans="1:4">
      <c r="A150" s="21">
        <v>44872</v>
      </c>
      <c r="B150" s="20">
        <v>973.4</v>
      </c>
      <c r="C150" s="20">
        <v>976.1</v>
      </c>
      <c r="D150">
        <f t="shared" si="2"/>
        <v>2.7737826176289764E-3</v>
      </c>
    </row>
    <row r="151" spans="1:4">
      <c r="A151" s="21">
        <v>44874</v>
      </c>
      <c r="B151" s="20">
        <v>976.1</v>
      </c>
      <c r="C151" s="20">
        <v>971.7</v>
      </c>
      <c r="D151">
        <f t="shared" si="2"/>
        <v>-4.5077348632312029E-3</v>
      </c>
    </row>
    <row r="152" spans="1:4">
      <c r="A152" s="21">
        <v>44875</v>
      </c>
      <c r="B152" s="20">
        <v>971.7</v>
      </c>
      <c r="C152" s="20">
        <v>962.5</v>
      </c>
      <c r="D152">
        <f t="shared" si="2"/>
        <v>-9.4679427806936764E-3</v>
      </c>
    </row>
    <row r="153" spans="1:4">
      <c r="A153" s="21">
        <v>44876</v>
      </c>
      <c r="B153" s="20">
        <v>962.5</v>
      </c>
      <c r="C153" s="20">
        <v>992.2</v>
      </c>
      <c r="D153">
        <f t="shared" si="2"/>
        <v>3.0857142857142906E-2</v>
      </c>
    </row>
    <row r="154" spans="1:4">
      <c r="A154" s="21">
        <v>44879</v>
      </c>
      <c r="B154" s="20">
        <v>992.2</v>
      </c>
      <c r="C154" s="20">
        <v>998.25</v>
      </c>
      <c r="D154">
        <f t="shared" si="2"/>
        <v>6.0975609756097103E-3</v>
      </c>
    </row>
    <row r="155" spans="1:4">
      <c r="A155" s="21">
        <v>44880</v>
      </c>
      <c r="B155" s="20">
        <v>998.25</v>
      </c>
      <c r="C155" s="20">
        <v>996.35</v>
      </c>
      <c r="D155">
        <f t="shared" si="2"/>
        <v>-1.9033308289506409E-3</v>
      </c>
    </row>
    <row r="156" spans="1:4">
      <c r="A156" s="21">
        <v>44881</v>
      </c>
      <c r="B156" s="20">
        <v>996.35</v>
      </c>
      <c r="C156" s="20">
        <v>984.35</v>
      </c>
      <c r="D156">
        <f t="shared" si="2"/>
        <v>-1.204396045566317E-2</v>
      </c>
    </row>
    <row r="157" spans="1:4">
      <c r="A157" s="21">
        <v>44882</v>
      </c>
      <c r="B157" s="20">
        <v>984.35</v>
      </c>
      <c r="C157" s="20">
        <v>975.45</v>
      </c>
      <c r="D157">
        <f t="shared" si="2"/>
        <v>-9.0414994666530978E-3</v>
      </c>
    </row>
    <row r="158" spans="1:4">
      <c r="A158" s="21">
        <v>44883</v>
      </c>
      <c r="B158" s="20">
        <v>975.45</v>
      </c>
      <c r="C158" s="20">
        <v>965.05</v>
      </c>
      <c r="D158">
        <f t="shared" si="2"/>
        <v>-1.0661745860884813E-2</v>
      </c>
    </row>
    <row r="159" spans="1:4">
      <c r="A159" s="21">
        <v>44886</v>
      </c>
      <c r="B159" s="20">
        <v>965.05</v>
      </c>
      <c r="C159" s="20">
        <v>965.35</v>
      </c>
      <c r="D159">
        <f t="shared" si="2"/>
        <v>3.1086472203519839E-4</v>
      </c>
    </row>
    <row r="160" spans="1:4">
      <c r="A160" s="21">
        <v>44887</v>
      </c>
      <c r="B160" s="20">
        <v>965.35</v>
      </c>
      <c r="C160" s="20">
        <v>961.5</v>
      </c>
      <c r="D160">
        <f t="shared" si="2"/>
        <v>-3.9881908116227507E-3</v>
      </c>
    </row>
    <row r="161" spans="1:4">
      <c r="A161" s="21">
        <v>44888</v>
      </c>
      <c r="B161" s="20">
        <v>961.5</v>
      </c>
      <c r="C161" s="20">
        <v>961.45</v>
      </c>
      <c r="D161">
        <f t="shared" si="2"/>
        <v>-5.200208008315603E-5</v>
      </c>
    </row>
    <row r="162" spans="1:4">
      <c r="A162" s="21">
        <v>44889</v>
      </c>
      <c r="B162" s="20">
        <v>961.45</v>
      </c>
      <c r="C162" s="20">
        <v>937.4</v>
      </c>
      <c r="D162">
        <f t="shared" si="2"/>
        <v>-2.5014301315721115E-2</v>
      </c>
    </row>
    <row r="163" spans="1:4">
      <c r="A163" s="21">
        <v>44890</v>
      </c>
      <c r="B163" s="20">
        <v>937.4</v>
      </c>
      <c r="C163" s="20">
        <v>948.4</v>
      </c>
      <c r="D163">
        <f t="shared" si="2"/>
        <v>1.1734585022402389E-2</v>
      </c>
    </row>
    <row r="164" spans="1:4">
      <c r="A164" s="21">
        <v>44893</v>
      </c>
      <c r="B164" s="20">
        <v>948.4</v>
      </c>
      <c r="C164" s="20">
        <v>948.1</v>
      </c>
      <c r="D164">
        <f t="shared" si="2"/>
        <v>-3.163222269084295E-4</v>
      </c>
    </row>
    <row r="165" spans="1:4">
      <c r="A165" s="21">
        <v>44894</v>
      </c>
      <c r="B165" s="20">
        <v>948.1</v>
      </c>
      <c r="C165" s="20">
        <v>944.65</v>
      </c>
      <c r="D165">
        <f t="shared" si="2"/>
        <v>-3.6388566606898485E-3</v>
      </c>
    </row>
    <row r="166" spans="1:4">
      <c r="A166" s="21">
        <v>44895</v>
      </c>
      <c r="B166" s="20">
        <v>944.65</v>
      </c>
      <c r="C166" s="20">
        <v>947.55</v>
      </c>
      <c r="D166">
        <f t="shared" si="2"/>
        <v>3.0699200762186814E-3</v>
      </c>
    </row>
    <row r="167" spans="1:4">
      <c r="A167" s="21">
        <v>44896</v>
      </c>
      <c r="B167" s="20">
        <v>947.55</v>
      </c>
      <c r="C167" s="20">
        <v>980.8</v>
      </c>
      <c r="D167">
        <f t="shared" si="2"/>
        <v>3.5090496543718014E-2</v>
      </c>
    </row>
    <row r="168" spans="1:4">
      <c r="A168" s="21">
        <v>44897</v>
      </c>
      <c r="B168" s="20">
        <v>980.8</v>
      </c>
      <c r="C168" s="20">
        <v>985.7</v>
      </c>
      <c r="D168">
        <f t="shared" si="2"/>
        <v>4.9959216965743177E-3</v>
      </c>
    </row>
    <row r="169" spans="1:4">
      <c r="A169" s="21">
        <v>44900</v>
      </c>
      <c r="B169" s="20">
        <v>985.7</v>
      </c>
      <c r="C169" s="20">
        <v>980.5</v>
      </c>
      <c r="D169">
        <f t="shared" si="2"/>
        <v>-5.2754387744750383E-3</v>
      </c>
    </row>
    <row r="170" spans="1:4">
      <c r="A170" s="21">
        <v>44901</v>
      </c>
      <c r="B170" s="20">
        <v>980.5</v>
      </c>
      <c r="C170" s="20">
        <v>969.25</v>
      </c>
      <c r="D170">
        <f t="shared" si="2"/>
        <v>-1.1473737888832228E-2</v>
      </c>
    </row>
    <row r="171" spans="1:4">
      <c r="A171" s="21">
        <v>44902</v>
      </c>
      <c r="B171" s="20">
        <v>969.25</v>
      </c>
      <c r="C171" s="20">
        <v>961.1</v>
      </c>
      <c r="D171">
        <f t="shared" si="2"/>
        <v>-8.4085633221562834E-3</v>
      </c>
    </row>
    <row r="172" spans="1:4">
      <c r="A172" s="21">
        <v>44903</v>
      </c>
      <c r="B172" s="20">
        <v>961.1</v>
      </c>
      <c r="C172" s="20">
        <v>956.05</v>
      </c>
      <c r="D172">
        <f t="shared" si="2"/>
        <v>-5.2543960045781588E-3</v>
      </c>
    </row>
    <row r="173" spans="1:4">
      <c r="A173" s="21">
        <v>44904</v>
      </c>
      <c r="B173" s="20">
        <v>956.05</v>
      </c>
      <c r="C173" s="20">
        <v>934.2</v>
      </c>
      <c r="D173">
        <f t="shared" si="2"/>
        <v>-2.2854453218973808E-2</v>
      </c>
    </row>
    <row r="174" spans="1:4">
      <c r="A174" s="21">
        <v>44907</v>
      </c>
      <c r="B174" s="20">
        <v>934.2</v>
      </c>
      <c r="C174" s="20">
        <v>923.2</v>
      </c>
      <c r="D174">
        <f t="shared" si="2"/>
        <v>-1.1774780560907729E-2</v>
      </c>
    </row>
    <row r="175" spans="1:4">
      <c r="A175" s="21">
        <v>44908</v>
      </c>
      <c r="B175" s="20">
        <v>923.2</v>
      </c>
      <c r="C175" s="20">
        <v>924.05</v>
      </c>
      <c r="D175">
        <f t="shared" si="2"/>
        <v>9.2071057192364498E-4</v>
      </c>
    </row>
    <row r="176" spans="1:4">
      <c r="A176" s="21">
        <v>44909</v>
      </c>
      <c r="B176" s="20">
        <v>924.05</v>
      </c>
      <c r="C176" s="20">
        <v>924.35</v>
      </c>
      <c r="D176">
        <f t="shared" si="2"/>
        <v>3.2465775661497565E-4</v>
      </c>
    </row>
    <row r="177" spans="1:4">
      <c r="A177" s="21">
        <v>44910</v>
      </c>
      <c r="B177" s="20">
        <v>924.35</v>
      </c>
      <c r="C177" s="20">
        <v>924.1</v>
      </c>
      <c r="D177">
        <f t="shared" si="2"/>
        <v>-2.7046032347054688E-4</v>
      </c>
    </row>
    <row r="178" spans="1:4">
      <c r="A178" s="21">
        <v>44911</v>
      </c>
      <c r="B178" s="20">
        <v>924.1</v>
      </c>
      <c r="C178" s="20">
        <v>937.45</v>
      </c>
      <c r="D178">
        <f t="shared" si="2"/>
        <v>1.4446488475273264E-2</v>
      </c>
    </row>
    <row r="179" spans="1:4">
      <c r="A179" s="21">
        <v>44914</v>
      </c>
      <c r="B179" s="20">
        <v>937.45</v>
      </c>
      <c r="C179" s="20">
        <v>940.55</v>
      </c>
      <c r="D179">
        <f t="shared" si="2"/>
        <v>3.3068430316282563E-3</v>
      </c>
    </row>
    <row r="180" spans="1:4">
      <c r="A180" s="21">
        <v>44915</v>
      </c>
      <c r="B180" s="20">
        <v>940.55</v>
      </c>
      <c r="C180" s="20">
        <v>924.4</v>
      </c>
      <c r="D180">
        <f t="shared" si="2"/>
        <v>-1.7170804316623229E-2</v>
      </c>
    </row>
    <row r="181" spans="1:4">
      <c r="A181" s="21">
        <v>44916</v>
      </c>
      <c r="B181" s="20">
        <v>924.4</v>
      </c>
      <c r="C181" s="20">
        <v>908.1</v>
      </c>
      <c r="D181">
        <f t="shared" si="2"/>
        <v>-1.7633059281696187E-2</v>
      </c>
    </row>
    <row r="182" spans="1:4">
      <c r="A182" s="21">
        <v>44917</v>
      </c>
      <c r="B182" s="20">
        <v>908.1</v>
      </c>
      <c r="C182" s="20">
        <v>888.2</v>
      </c>
      <c r="D182">
        <f t="shared" si="2"/>
        <v>-2.1913886135888093E-2</v>
      </c>
    </row>
    <row r="183" spans="1:4">
      <c r="A183" s="21">
        <v>44918</v>
      </c>
      <c r="B183" s="20">
        <v>888.2</v>
      </c>
      <c r="C183" s="20">
        <v>848.25</v>
      </c>
      <c r="D183">
        <f t="shared" si="2"/>
        <v>-4.4978608421526733E-2</v>
      </c>
    </row>
    <row r="184" spans="1:4">
      <c r="A184" s="21">
        <v>44921</v>
      </c>
      <c r="B184" s="20">
        <v>848.25</v>
      </c>
      <c r="C184" s="20">
        <v>873</v>
      </c>
      <c r="D184">
        <f t="shared" si="2"/>
        <v>2.9177718832891247E-2</v>
      </c>
    </row>
    <row r="185" spans="1:4">
      <c r="A185" s="21">
        <v>44922</v>
      </c>
      <c r="B185" s="20">
        <v>873</v>
      </c>
      <c r="C185" s="20">
        <v>882</v>
      </c>
      <c r="D185">
        <f t="shared" si="2"/>
        <v>1.0309278350515464E-2</v>
      </c>
    </row>
    <row r="186" spans="1:4">
      <c r="A186" s="21">
        <v>44923</v>
      </c>
      <c r="B186" s="20">
        <v>882</v>
      </c>
      <c r="C186" s="20">
        <v>881.8</v>
      </c>
      <c r="D186">
        <f t="shared" si="2"/>
        <v>-2.2675736961456404E-4</v>
      </c>
    </row>
    <row r="187" spans="1:4">
      <c r="A187" s="21">
        <v>44924</v>
      </c>
      <c r="B187" s="20">
        <v>881.8</v>
      </c>
      <c r="C187" s="20">
        <v>875.2</v>
      </c>
      <c r="D187">
        <f t="shared" si="2"/>
        <v>-7.4846904059876493E-3</v>
      </c>
    </row>
    <row r="188" spans="1:4">
      <c r="A188" s="21">
        <v>44925</v>
      </c>
      <c r="B188" s="20">
        <v>875.2</v>
      </c>
      <c r="C188" s="20">
        <v>881.2</v>
      </c>
      <c r="D188">
        <f t="shared" si="2"/>
        <v>6.855575868372943E-3</v>
      </c>
    </row>
    <row r="189" spans="1:4">
      <c r="A189" s="21">
        <v>44928</v>
      </c>
      <c r="B189" s="20">
        <v>881.2</v>
      </c>
      <c r="C189" s="20">
        <v>884.15</v>
      </c>
      <c r="D189">
        <f t="shared" si="2"/>
        <v>3.3477076713571627E-3</v>
      </c>
    </row>
    <row r="190" spans="1:4">
      <c r="A190" s="21">
        <v>44929</v>
      </c>
      <c r="B190" s="20">
        <v>884.15</v>
      </c>
      <c r="C190" s="20">
        <v>887.4</v>
      </c>
      <c r="D190">
        <f t="shared" si="2"/>
        <v>3.6758468585647232E-3</v>
      </c>
    </row>
    <row r="191" spans="1:4">
      <c r="A191" s="21">
        <v>44930</v>
      </c>
      <c r="B191" s="20">
        <v>887.4</v>
      </c>
      <c r="C191" s="20">
        <v>884.15</v>
      </c>
      <c r="D191">
        <f t="shared" si="2"/>
        <v>-3.6623844940274963E-3</v>
      </c>
    </row>
    <row r="192" spans="1:4">
      <c r="A192" s="21">
        <v>44931</v>
      </c>
      <c r="B192" s="20">
        <v>884.15</v>
      </c>
      <c r="C192" s="20">
        <v>880.05</v>
      </c>
      <c r="D192">
        <f t="shared" si="2"/>
        <v>-4.6372221908047538E-3</v>
      </c>
    </row>
    <row r="193" spans="1:4">
      <c r="A193" s="21">
        <v>44932</v>
      </c>
      <c r="B193" s="20">
        <v>880.05</v>
      </c>
      <c r="C193" s="20">
        <v>873.45</v>
      </c>
      <c r="D193">
        <f t="shared" si="2"/>
        <v>-7.4995738878471784E-3</v>
      </c>
    </row>
    <row r="194" spans="1:4">
      <c r="A194" s="21">
        <v>44935</v>
      </c>
      <c r="B194" s="20">
        <v>873.45</v>
      </c>
      <c r="C194" s="20">
        <v>877.3</v>
      </c>
      <c r="D194">
        <f t="shared" ref="D194:D250" si="3">(C194-B194)/B194</f>
        <v>4.4078081172361427E-3</v>
      </c>
    </row>
    <row r="195" spans="1:4">
      <c r="A195" s="21">
        <v>44936</v>
      </c>
      <c r="B195" s="20">
        <v>877.3</v>
      </c>
      <c r="C195" s="20">
        <v>880.95</v>
      </c>
      <c r="D195">
        <f t="shared" si="3"/>
        <v>4.1604924199248727E-3</v>
      </c>
    </row>
    <row r="196" spans="1:4">
      <c r="A196" s="21">
        <v>44937</v>
      </c>
      <c r="B196" s="20">
        <v>880.95</v>
      </c>
      <c r="C196" s="20">
        <v>878</v>
      </c>
      <c r="D196">
        <f t="shared" si="3"/>
        <v>-3.348657699074914E-3</v>
      </c>
    </row>
    <row r="197" spans="1:4">
      <c r="A197" s="21">
        <v>44938</v>
      </c>
      <c r="B197" s="20">
        <v>878</v>
      </c>
      <c r="C197" s="20">
        <v>884.35</v>
      </c>
      <c r="D197">
        <f t="shared" si="3"/>
        <v>7.2323462414578847E-3</v>
      </c>
    </row>
    <row r="198" spans="1:4">
      <c r="A198" s="21">
        <v>44939</v>
      </c>
      <c r="B198" s="20">
        <v>884.35</v>
      </c>
      <c r="C198" s="20">
        <v>884.7</v>
      </c>
      <c r="D198">
        <f t="shared" si="3"/>
        <v>3.9577090518462456E-4</v>
      </c>
    </row>
    <row r="199" spans="1:4">
      <c r="A199" s="21">
        <v>44942</v>
      </c>
      <c r="B199" s="20">
        <v>884.7</v>
      </c>
      <c r="C199" s="20">
        <v>882.1</v>
      </c>
      <c r="D199">
        <f t="shared" si="3"/>
        <v>-2.9388493274556601E-3</v>
      </c>
    </row>
    <row r="200" spans="1:4">
      <c r="A200" s="21">
        <v>44943</v>
      </c>
      <c r="B200" s="20">
        <v>882.1</v>
      </c>
      <c r="C200" s="20">
        <v>883.95</v>
      </c>
      <c r="D200">
        <f t="shared" si="3"/>
        <v>2.0972678834599509E-3</v>
      </c>
    </row>
    <row r="201" spans="1:4">
      <c r="A201" s="21">
        <v>44944</v>
      </c>
      <c r="B201" s="20">
        <v>883.95</v>
      </c>
      <c r="C201" s="20">
        <v>881.45</v>
      </c>
      <c r="D201">
        <f t="shared" si="3"/>
        <v>-2.8282142655127549E-3</v>
      </c>
    </row>
    <row r="202" spans="1:4">
      <c r="A202" s="21">
        <v>44945</v>
      </c>
      <c r="B202" s="20">
        <v>881.45</v>
      </c>
      <c r="C202" s="20">
        <v>866.95</v>
      </c>
      <c r="D202">
        <f t="shared" si="3"/>
        <v>-1.6450167337909126E-2</v>
      </c>
    </row>
    <row r="203" spans="1:4">
      <c r="A203" s="21">
        <v>44946</v>
      </c>
      <c r="B203" s="20">
        <v>866.95</v>
      </c>
      <c r="C203" s="20">
        <v>849.5</v>
      </c>
      <c r="D203">
        <f t="shared" si="3"/>
        <v>-2.0128035065459422E-2</v>
      </c>
    </row>
    <row r="204" spans="1:4">
      <c r="A204" s="21">
        <v>44949</v>
      </c>
      <c r="B204" s="20">
        <v>849.5</v>
      </c>
      <c r="C204" s="20">
        <v>825.35</v>
      </c>
      <c r="D204">
        <f t="shared" si="3"/>
        <v>-2.8428487345497324E-2</v>
      </c>
    </row>
    <row r="205" spans="1:4">
      <c r="A205" s="21">
        <v>44950</v>
      </c>
      <c r="B205" s="20">
        <v>825.35</v>
      </c>
      <c r="C205" s="20">
        <v>876.7</v>
      </c>
      <c r="D205">
        <f t="shared" si="3"/>
        <v>6.2216029563215633E-2</v>
      </c>
    </row>
    <row r="206" spans="1:4">
      <c r="A206" s="21">
        <v>44951</v>
      </c>
      <c r="B206" s="20">
        <v>876.7</v>
      </c>
      <c r="C206" s="20">
        <v>862.8</v>
      </c>
      <c r="D206">
        <f t="shared" si="3"/>
        <v>-1.5854910459678441E-2</v>
      </c>
    </row>
    <row r="207" spans="1:4">
      <c r="A207" s="21">
        <v>44953</v>
      </c>
      <c r="B207" s="20">
        <v>862.8</v>
      </c>
      <c r="C207" s="20">
        <v>846.65</v>
      </c>
      <c r="D207">
        <f t="shared" si="3"/>
        <v>-1.8718127028279994E-2</v>
      </c>
    </row>
    <row r="208" spans="1:4">
      <c r="A208" s="21">
        <v>44956</v>
      </c>
      <c r="B208" s="20">
        <v>846.65</v>
      </c>
      <c r="C208" s="20">
        <v>833.6</v>
      </c>
      <c r="D208">
        <f t="shared" si="3"/>
        <v>-1.5413689245851243E-2</v>
      </c>
    </row>
    <row r="209" spans="1:4">
      <c r="A209" s="21">
        <v>44957</v>
      </c>
      <c r="B209" s="20">
        <v>833.6</v>
      </c>
      <c r="C209" s="20">
        <v>846.1</v>
      </c>
      <c r="D209">
        <f t="shared" si="3"/>
        <v>1.4995201535508637E-2</v>
      </c>
    </row>
    <row r="210" spans="1:4">
      <c r="A210" s="21">
        <v>44958</v>
      </c>
      <c r="B210" s="20">
        <v>846.1</v>
      </c>
      <c r="C210" s="20">
        <v>833.65</v>
      </c>
      <c r="D210">
        <f t="shared" si="3"/>
        <v>-1.4714572745538406E-2</v>
      </c>
    </row>
    <row r="211" spans="1:4">
      <c r="A211" s="21">
        <v>44959</v>
      </c>
      <c r="B211" s="20">
        <v>833.65</v>
      </c>
      <c r="C211" s="20">
        <v>840.35</v>
      </c>
      <c r="D211">
        <f t="shared" si="3"/>
        <v>8.036945960535051E-3</v>
      </c>
    </row>
    <row r="212" spans="1:4">
      <c r="A212" s="21">
        <v>44960</v>
      </c>
      <c r="B212" s="20">
        <v>840.35</v>
      </c>
      <c r="C212" s="20">
        <v>839.55</v>
      </c>
      <c r="D212">
        <f t="shared" si="3"/>
        <v>-9.5198429225925891E-4</v>
      </c>
    </row>
    <row r="213" spans="1:4">
      <c r="A213" s="21">
        <v>44963</v>
      </c>
      <c r="B213" s="20">
        <v>839.55</v>
      </c>
      <c r="C213" s="20">
        <v>843.35</v>
      </c>
      <c r="D213">
        <f t="shared" si="3"/>
        <v>4.5262342921804158E-3</v>
      </c>
    </row>
    <row r="214" spans="1:4">
      <c r="A214" s="21">
        <v>44964</v>
      </c>
      <c r="B214" s="20">
        <v>843.35</v>
      </c>
      <c r="C214" s="20">
        <v>833.9</v>
      </c>
      <c r="D214">
        <f t="shared" si="3"/>
        <v>-1.1205312147981318E-2</v>
      </c>
    </row>
    <row r="215" spans="1:4">
      <c r="A215" s="21">
        <v>44965</v>
      </c>
      <c r="B215" s="20">
        <v>833.9</v>
      </c>
      <c r="C215" s="20">
        <v>837.85</v>
      </c>
      <c r="D215">
        <f t="shared" si="3"/>
        <v>4.7367789902866596E-3</v>
      </c>
    </row>
    <row r="216" spans="1:4">
      <c r="A216" s="21">
        <v>44966</v>
      </c>
      <c r="B216" s="20">
        <v>837.85</v>
      </c>
      <c r="C216" s="20">
        <v>841.35</v>
      </c>
      <c r="D216">
        <f t="shared" si="3"/>
        <v>4.1773587157605775E-3</v>
      </c>
    </row>
    <row r="217" spans="1:4">
      <c r="A217" s="21">
        <v>44967</v>
      </c>
      <c r="B217" s="20">
        <v>841.35</v>
      </c>
      <c r="C217" s="20">
        <v>849.35</v>
      </c>
      <c r="D217">
        <f t="shared" si="3"/>
        <v>9.5085279610150359E-3</v>
      </c>
    </row>
    <row r="218" spans="1:4">
      <c r="A218" s="21">
        <v>44970</v>
      </c>
      <c r="B218" s="20">
        <v>849.35</v>
      </c>
      <c r="C218" s="20">
        <v>837.45</v>
      </c>
      <c r="D218">
        <f t="shared" si="3"/>
        <v>-1.4010714075469449E-2</v>
      </c>
    </row>
    <row r="219" spans="1:4">
      <c r="A219" s="21">
        <v>44971</v>
      </c>
      <c r="B219" s="20">
        <v>837.45</v>
      </c>
      <c r="C219" s="20">
        <v>837.85</v>
      </c>
      <c r="D219">
        <f t="shared" si="3"/>
        <v>4.7764045614660843E-4</v>
      </c>
    </row>
    <row r="220" spans="1:4">
      <c r="A220" s="21">
        <v>44972</v>
      </c>
      <c r="B220" s="20">
        <v>837.85</v>
      </c>
      <c r="C220" s="20">
        <v>835.7</v>
      </c>
      <c r="D220">
        <f t="shared" si="3"/>
        <v>-2.5660917825386133E-3</v>
      </c>
    </row>
    <row r="221" spans="1:4">
      <c r="A221" s="21">
        <v>44973</v>
      </c>
      <c r="B221" s="20">
        <v>835.7</v>
      </c>
      <c r="C221" s="20">
        <v>855.6</v>
      </c>
      <c r="D221">
        <f t="shared" si="3"/>
        <v>2.3812372861074519E-2</v>
      </c>
    </row>
    <row r="222" spans="1:4">
      <c r="A222" s="21">
        <v>44974</v>
      </c>
      <c r="B222" s="20">
        <v>855.6</v>
      </c>
      <c r="C222" s="20">
        <v>850.65</v>
      </c>
      <c r="D222">
        <f t="shared" si="3"/>
        <v>-5.7854137447405857E-3</v>
      </c>
    </row>
    <row r="223" spans="1:4">
      <c r="A223" s="21">
        <v>44977</v>
      </c>
      <c r="B223" s="20">
        <v>850.65</v>
      </c>
      <c r="C223" s="20">
        <v>905.55</v>
      </c>
      <c r="D223">
        <f t="shared" si="3"/>
        <v>6.4538882031387731E-2</v>
      </c>
    </row>
    <row r="224" spans="1:4">
      <c r="A224" s="21">
        <v>44978</v>
      </c>
      <c r="B224" s="20">
        <v>905.55</v>
      </c>
      <c r="C224" s="20">
        <v>908</v>
      </c>
      <c r="D224">
        <f t="shared" si="3"/>
        <v>2.7055380707857609E-3</v>
      </c>
    </row>
    <row r="225" spans="1:4">
      <c r="A225" s="21">
        <v>44979</v>
      </c>
      <c r="B225" s="20">
        <v>908</v>
      </c>
      <c r="C225" s="20">
        <v>876.3</v>
      </c>
      <c r="D225">
        <f t="shared" si="3"/>
        <v>-3.4911894273127804E-2</v>
      </c>
    </row>
    <row r="226" spans="1:4">
      <c r="A226" s="21">
        <v>44980</v>
      </c>
      <c r="B226" s="20">
        <v>876.3</v>
      </c>
      <c r="C226" s="20">
        <v>867.15</v>
      </c>
      <c r="D226">
        <f t="shared" si="3"/>
        <v>-1.0441629578911307E-2</v>
      </c>
    </row>
    <row r="227" spans="1:4">
      <c r="A227" s="21">
        <v>44981</v>
      </c>
      <c r="B227" s="20">
        <v>867.15</v>
      </c>
      <c r="C227" s="20">
        <v>861.2</v>
      </c>
      <c r="D227">
        <f t="shared" si="3"/>
        <v>-6.8615579772818222E-3</v>
      </c>
    </row>
    <row r="228" spans="1:4">
      <c r="A228" s="21">
        <v>44984</v>
      </c>
      <c r="B228" s="20">
        <v>861.2</v>
      </c>
      <c r="C228" s="20">
        <v>848.6</v>
      </c>
      <c r="D228">
        <f t="shared" si="3"/>
        <v>-1.4630747793776152E-2</v>
      </c>
    </row>
    <row r="229" spans="1:4">
      <c r="A229" s="21">
        <v>44985</v>
      </c>
      <c r="B229" s="20">
        <v>848.6</v>
      </c>
      <c r="C229" s="20">
        <v>856.05</v>
      </c>
      <c r="D229">
        <f t="shared" si="3"/>
        <v>8.7791656846570015E-3</v>
      </c>
    </row>
    <row r="230" spans="1:4">
      <c r="A230" s="21">
        <v>44986</v>
      </c>
      <c r="B230" s="20">
        <v>856.05</v>
      </c>
      <c r="C230" s="20">
        <v>857.15</v>
      </c>
      <c r="D230">
        <f t="shared" si="3"/>
        <v>1.2849716722154346E-3</v>
      </c>
    </row>
    <row r="231" spans="1:4">
      <c r="A231" s="21">
        <v>44987</v>
      </c>
      <c r="B231" s="20">
        <v>857.15</v>
      </c>
      <c r="C231" s="20">
        <v>850.15</v>
      </c>
      <c r="D231">
        <f t="shared" si="3"/>
        <v>-8.1665986116782364E-3</v>
      </c>
    </row>
    <row r="232" spans="1:4">
      <c r="A232" s="21">
        <v>44988</v>
      </c>
      <c r="B232" s="20">
        <v>850.15</v>
      </c>
      <c r="C232" s="20">
        <v>853.85</v>
      </c>
      <c r="D232">
        <f t="shared" si="3"/>
        <v>4.3521731459154802E-3</v>
      </c>
    </row>
    <row r="233" spans="1:4">
      <c r="A233" s="21">
        <v>44991</v>
      </c>
      <c r="B233" s="20">
        <v>853.85</v>
      </c>
      <c r="C233" s="20">
        <v>859.2</v>
      </c>
      <c r="D233">
        <f t="shared" si="3"/>
        <v>6.2657375417228111E-3</v>
      </c>
    </row>
    <row r="234" spans="1:4">
      <c r="A234" s="21">
        <v>44993</v>
      </c>
      <c r="B234" s="20">
        <v>859.2</v>
      </c>
      <c r="C234" s="20">
        <v>858.95</v>
      </c>
      <c r="D234">
        <f t="shared" si="3"/>
        <v>-2.9096834264432026E-4</v>
      </c>
    </row>
    <row r="235" spans="1:4">
      <c r="A235" s="21">
        <v>44994</v>
      </c>
      <c r="B235" s="20">
        <v>858.95</v>
      </c>
      <c r="C235" s="20">
        <v>848.35</v>
      </c>
      <c r="D235">
        <f t="shared" si="3"/>
        <v>-1.2340648466150558E-2</v>
      </c>
    </row>
    <row r="236" spans="1:4">
      <c r="A236" s="21">
        <v>44995</v>
      </c>
      <c r="B236" s="20">
        <v>848.35</v>
      </c>
      <c r="C236" s="20">
        <v>842.25</v>
      </c>
      <c r="D236">
        <f t="shared" si="3"/>
        <v>-7.1904284788118378E-3</v>
      </c>
    </row>
    <row r="237" spans="1:4">
      <c r="A237" s="21">
        <v>44998</v>
      </c>
      <c r="B237" s="20">
        <v>842.25</v>
      </c>
      <c r="C237" s="20">
        <v>830.15</v>
      </c>
      <c r="D237">
        <f t="shared" si="3"/>
        <v>-1.4366280795488302E-2</v>
      </c>
    </row>
    <row r="238" spans="1:4">
      <c r="A238" s="21">
        <v>44999</v>
      </c>
      <c r="B238" s="20">
        <v>830.15</v>
      </c>
      <c r="C238" s="20">
        <v>827.35</v>
      </c>
      <c r="D238">
        <f t="shared" si="3"/>
        <v>-3.3728844184785335E-3</v>
      </c>
    </row>
    <row r="239" spans="1:4">
      <c r="A239" s="21">
        <v>45000</v>
      </c>
      <c r="B239" s="20">
        <v>827.35</v>
      </c>
      <c r="C239" s="20">
        <v>822.55</v>
      </c>
      <c r="D239">
        <f t="shared" si="3"/>
        <v>-5.8016558892851492E-3</v>
      </c>
    </row>
    <row r="240" spans="1:4">
      <c r="A240" s="21">
        <v>45001</v>
      </c>
      <c r="B240" s="20">
        <v>822.55</v>
      </c>
      <c r="C240" s="20">
        <v>812.2</v>
      </c>
      <c r="D240">
        <f t="shared" si="3"/>
        <v>-1.2582821712965667E-2</v>
      </c>
    </row>
    <row r="241" spans="1:4">
      <c r="A241" s="21">
        <v>45002</v>
      </c>
      <c r="B241" s="20">
        <v>812.2</v>
      </c>
      <c r="C241" s="20">
        <v>819</v>
      </c>
      <c r="D241">
        <f t="shared" si="3"/>
        <v>8.3723220881555694E-3</v>
      </c>
    </row>
    <row r="242" spans="1:4">
      <c r="A242" s="21">
        <v>45005</v>
      </c>
      <c r="B242" s="20">
        <v>819</v>
      </c>
      <c r="C242" s="20">
        <v>805.95</v>
      </c>
      <c r="D242">
        <f t="shared" si="3"/>
        <v>-1.5934065934065877E-2</v>
      </c>
    </row>
    <row r="243" spans="1:4">
      <c r="A243" s="21">
        <v>45006</v>
      </c>
      <c r="B243" s="20">
        <v>805.95</v>
      </c>
      <c r="C243" s="20">
        <v>806.2</v>
      </c>
      <c r="D243">
        <f t="shared" si="3"/>
        <v>3.1019294000868541E-4</v>
      </c>
    </row>
    <row r="244" spans="1:4">
      <c r="A244" s="21">
        <v>45007</v>
      </c>
      <c r="B244" s="20">
        <v>806.2</v>
      </c>
      <c r="C244" s="20">
        <v>802.6</v>
      </c>
      <c r="D244">
        <f t="shared" si="3"/>
        <v>-4.4653932026792638E-3</v>
      </c>
    </row>
    <row r="245" spans="1:4">
      <c r="A245" s="21">
        <v>45008</v>
      </c>
      <c r="B245" s="20">
        <v>802.6</v>
      </c>
      <c r="C245" s="20">
        <v>804.55</v>
      </c>
      <c r="D245">
        <f t="shared" si="3"/>
        <v>2.4296037876899226E-3</v>
      </c>
    </row>
    <row r="246" spans="1:4">
      <c r="A246" s="21">
        <v>45009</v>
      </c>
      <c r="B246" s="20">
        <v>804.55</v>
      </c>
      <c r="C246" s="20">
        <v>796.85</v>
      </c>
      <c r="D246">
        <f t="shared" si="3"/>
        <v>-9.5705673979242217E-3</v>
      </c>
    </row>
    <row r="247" spans="1:4">
      <c r="A247" s="21">
        <v>45012</v>
      </c>
      <c r="B247" s="20">
        <v>796.85</v>
      </c>
      <c r="C247" s="20">
        <v>783.9</v>
      </c>
      <c r="D247">
        <f t="shared" si="3"/>
        <v>-1.6251490242831203E-2</v>
      </c>
    </row>
    <row r="248" spans="1:4">
      <c r="A248" s="21">
        <v>45013</v>
      </c>
      <c r="B248" s="20">
        <v>783.9</v>
      </c>
      <c r="C248" s="20">
        <v>770.2</v>
      </c>
      <c r="D248">
        <f t="shared" si="3"/>
        <v>-1.7476718969256195E-2</v>
      </c>
    </row>
    <row r="249" spans="1:4">
      <c r="A249" s="21">
        <v>45014</v>
      </c>
      <c r="B249" s="20">
        <v>770.2</v>
      </c>
      <c r="C249" s="20">
        <v>766.1</v>
      </c>
      <c r="D249">
        <f t="shared" si="3"/>
        <v>-5.3232926512594425E-3</v>
      </c>
    </row>
    <row r="250" spans="1:4">
      <c r="A250" s="21">
        <v>45016</v>
      </c>
      <c r="B250" s="20">
        <v>766.1</v>
      </c>
      <c r="C250" s="20">
        <v>767.85</v>
      </c>
      <c r="D250">
        <f t="shared" si="3"/>
        <v>2.284297089152852E-3</v>
      </c>
    </row>
  </sheetData>
  <sortState xmlns:xlrd2="http://schemas.microsoft.com/office/spreadsheetml/2017/richdata2" ref="A1:C250">
    <sortCondition ref="A2:A25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64FD-CAA4-4E61-8BF0-0774C1EBE98D}">
  <dimension ref="A1:H250"/>
  <sheetViews>
    <sheetView workbookViewId="0">
      <selection activeCell="E1" sqref="E1"/>
    </sheetView>
  </sheetViews>
  <sheetFormatPr defaultRowHeight="14.4"/>
  <cols>
    <col min="1" max="1" width="21" customWidth="1"/>
    <col min="2" max="2" width="12.6640625" customWidth="1"/>
    <col min="5" max="5" width="16.109375" customWidth="1"/>
    <col min="6" max="6" width="17.44140625" customWidth="1"/>
    <col min="7" max="7" width="14" customWidth="1"/>
    <col min="8" max="8" width="18.109375" customWidth="1"/>
  </cols>
  <sheetData>
    <row r="1" spans="1:8">
      <c r="A1" s="74" t="s">
        <v>52</v>
      </c>
      <c r="B1" s="74" t="s">
        <v>53</v>
      </c>
      <c r="C1" s="74" t="s">
        <v>54</v>
      </c>
      <c r="D1" s="23" t="s">
        <v>3</v>
      </c>
      <c r="E1" s="49" t="s">
        <v>70</v>
      </c>
      <c r="F1" s="86" t="s">
        <v>6</v>
      </c>
      <c r="G1" s="49" t="s">
        <v>45</v>
      </c>
      <c r="H1" s="86" t="s">
        <v>69</v>
      </c>
    </row>
    <row r="2" spans="1:8">
      <c r="A2" s="21">
        <v>44652</v>
      </c>
      <c r="B2" s="20">
        <v>348.5</v>
      </c>
      <c r="C2" s="20">
        <v>354.4</v>
      </c>
      <c r="D2">
        <f t="shared" ref="D2:D65" si="0">(C2-B2)/B2</f>
        <v>1.6929698708751727E-2</v>
      </c>
      <c r="E2" s="49">
        <f>AVERAGE(D2:D250)</f>
        <v>1.5078482867970382E-3</v>
      </c>
      <c r="F2" s="49">
        <f>((1+E2)^252)-1</f>
        <v>0.461833663365953</v>
      </c>
      <c r="G2" s="49">
        <f>_xlfn.VAR.S(D2:D250)</f>
        <v>2.5524001522099477E-4</v>
      </c>
      <c r="H2" s="49">
        <f>(G2*252)</f>
        <v>6.4320483835690681E-2</v>
      </c>
    </row>
    <row r="3" spans="1:8">
      <c r="A3" s="21">
        <v>44655</v>
      </c>
      <c r="B3" s="20">
        <v>354.4</v>
      </c>
      <c r="C3" s="20">
        <v>363.4</v>
      </c>
      <c r="D3">
        <f t="shared" si="0"/>
        <v>2.5395033860045147E-2</v>
      </c>
    </row>
    <row r="4" spans="1:8">
      <c r="A4" s="21">
        <v>44656</v>
      </c>
      <c r="B4" s="20">
        <v>363.4</v>
      </c>
      <c r="C4" s="20">
        <v>365.45</v>
      </c>
      <c r="D4">
        <f t="shared" si="0"/>
        <v>5.6411667583929868E-3</v>
      </c>
    </row>
    <row r="5" spans="1:8">
      <c r="A5" s="21">
        <v>44657</v>
      </c>
      <c r="B5" s="20">
        <v>365.45</v>
      </c>
      <c r="C5" s="20">
        <v>369.5</v>
      </c>
      <c r="D5">
        <f t="shared" si="0"/>
        <v>1.1082227390887978E-2</v>
      </c>
    </row>
    <row r="6" spans="1:8">
      <c r="A6" s="21">
        <v>44658</v>
      </c>
      <c r="B6" s="20">
        <v>369.5</v>
      </c>
      <c r="C6" s="20">
        <v>369.15</v>
      </c>
      <c r="D6">
        <f t="shared" si="0"/>
        <v>-9.4722598105554192E-4</v>
      </c>
    </row>
    <row r="7" spans="1:8">
      <c r="A7" s="21">
        <v>44659</v>
      </c>
      <c r="B7" s="20">
        <v>369.15</v>
      </c>
      <c r="C7" s="20">
        <v>369.25</v>
      </c>
      <c r="D7">
        <f t="shared" si="0"/>
        <v>2.7089259108769534E-4</v>
      </c>
    </row>
    <row r="8" spans="1:8">
      <c r="A8" s="21">
        <v>44662</v>
      </c>
      <c r="B8" s="20">
        <v>369.25</v>
      </c>
      <c r="C8" s="20">
        <v>371.95</v>
      </c>
      <c r="D8">
        <f t="shared" si="0"/>
        <v>7.3121191604603617E-3</v>
      </c>
    </row>
    <row r="9" spans="1:8">
      <c r="A9" s="21">
        <v>44663</v>
      </c>
      <c r="B9" s="20">
        <v>371.95</v>
      </c>
      <c r="C9" s="20">
        <v>363.35</v>
      </c>
      <c r="D9">
        <f t="shared" si="0"/>
        <v>-2.3121387283236903E-2</v>
      </c>
    </row>
    <row r="10" spans="1:8">
      <c r="A10" s="21">
        <v>44664</v>
      </c>
      <c r="B10" s="20">
        <v>363.35</v>
      </c>
      <c r="C10" s="20">
        <v>364.8</v>
      </c>
      <c r="D10">
        <f t="shared" si="0"/>
        <v>3.9906426310719377E-3</v>
      </c>
    </row>
    <row r="11" spans="1:8">
      <c r="A11" s="21">
        <v>44669</v>
      </c>
      <c r="B11" s="20">
        <v>364.8</v>
      </c>
      <c r="C11" s="20">
        <v>364.9</v>
      </c>
      <c r="D11">
        <f t="shared" si="0"/>
        <v>2.7412280701745033E-4</v>
      </c>
    </row>
    <row r="12" spans="1:8">
      <c r="A12" s="21">
        <v>44670</v>
      </c>
      <c r="B12" s="20">
        <v>364.9</v>
      </c>
      <c r="C12" s="20">
        <v>356.35</v>
      </c>
      <c r="D12">
        <f t="shared" si="0"/>
        <v>-2.3431077007399163E-2</v>
      </c>
    </row>
    <row r="13" spans="1:8">
      <c r="A13" s="21">
        <v>44671</v>
      </c>
      <c r="B13" s="20">
        <v>356.35</v>
      </c>
      <c r="C13" s="20">
        <v>360.95</v>
      </c>
      <c r="D13">
        <f t="shared" si="0"/>
        <v>1.2908657219026141E-2</v>
      </c>
    </row>
    <row r="14" spans="1:8">
      <c r="A14" s="21">
        <v>44672</v>
      </c>
      <c r="B14" s="20">
        <v>360.95</v>
      </c>
      <c r="C14" s="20">
        <v>361.55</v>
      </c>
      <c r="D14">
        <f t="shared" si="0"/>
        <v>1.662280094195935E-3</v>
      </c>
    </row>
    <row r="15" spans="1:8">
      <c r="A15" s="21">
        <v>44673</v>
      </c>
      <c r="B15" s="20">
        <v>361.55</v>
      </c>
      <c r="C15" s="20">
        <v>352.3</v>
      </c>
      <c r="D15">
        <f t="shared" si="0"/>
        <v>-2.5584289863089475E-2</v>
      </c>
    </row>
    <row r="16" spans="1:8">
      <c r="A16" s="21">
        <v>44676</v>
      </c>
      <c r="B16" s="20">
        <v>352.3</v>
      </c>
      <c r="C16" s="20">
        <v>341.15</v>
      </c>
      <c r="D16">
        <f t="shared" si="0"/>
        <v>-3.1649162645472705E-2</v>
      </c>
    </row>
    <row r="17" spans="1:4">
      <c r="A17" s="21">
        <v>44677</v>
      </c>
      <c r="B17" s="20">
        <v>341.15</v>
      </c>
      <c r="C17" s="20">
        <v>349.45</v>
      </c>
      <c r="D17">
        <f t="shared" si="0"/>
        <v>2.4329473838487502E-2</v>
      </c>
    </row>
    <row r="18" spans="1:4">
      <c r="A18" s="21">
        <v>44678</v>
      </c>
      <c r="B18" s="20">
        <v>349.45</v>
      </c>
      <c r="C18" s="20">
        <v>345.2</v>
      </c>
      <c r="D18">
        <f t="shared" si="0"/>
        <v>-1.2161968808127057E-2</v>
      </c>
    </row>
    <row r="19" spans="1:4">
      <c r="A19" s="21">
        <v>44679</v>
      </c>
      <c r="B19" s="20">
        <v>345.2</v>
      </c>
      <c r="C19" s="20">
        <v>353.9</v>
      </c>
      <c r="D19">
        <f t="shared" si="0"/>
        <v>2.5202780996523722E-2</v>
      </c>
    </row>
    <row r="20" spans="1:4">
      <c r="A20" s="21">
        <v>44680</v>
      </c>
      <c r="B20" s="20">
        <v>353.9</v>
      </c>
      <c r="C20" s="20">
        <v>352.1</v>
      </c>
      <c r="D20">
        <f t="shared" si="0"/>
        <v>-5.0861825374398269E-3</v>
      </c>
    </row>
    <row r="21" spans="1:4">
      <c r="A21" s="21">
        <v>44683</v>
      </c>
      <c r="B21" s="20">
        <v>352.1</v>
      </c>
      <c r="C21" s="20">
        <v>350.15</v>
      </c>
      <c r="D21">
        <f t="shared" si="0"/>
        <v>-5.5381993751776352E-3</v>
      </c>
    </row>
    <row r="22" spans="1:4">
      <c r="A22" s="21">
        <v>44685</v>
      </c>
      <c r="B22" s="20">
        <v>350.15</v>
      </c>
      <c r="C22" s="20">
        <v>339.15</v>
      </c>
      <c r="D22">
        <f t="shared" si="0"/>
        <v>-3.1415107810938168E-2</v>
      </c>
    </row>
    <row r="23" spans="1:4">
      <c r="A23" s="21">
        <v>44686</v>
      </c>
      <c r="B23" s="20">
        <v>339.15</v>
      </c>
      <c r="C23" s="20">
        <v>340.65</v>
      </c>
      <c r="D23">
        <f t="shared" si="0"/>
        <v>4.4228217602830609E-3</v>
      </c>
    </row>
    <row r="24" spans="1:4">
      <c r="A24" s="21">
        <v>44687</v>
      </c>
      <c r="B24" s="20">
        <v>340.65</v>
      </c>
      <c r="C24" s="20">
        <v>338.2</v>
      </c>
      <c r="D24">
        <f t="shared" si="0"/>
        <v>-7.1921326875091411E-3</v>
      </c>
    </row>
    <row r="25" spans="1:4">
      <c r="A25" s="21">
        <v>44690</v>
      </c>
      <c r="B25" s="20">
        <v>338.2</v>
      </c>
      <c r="C25" s="20">
        <v>335.85</v>
      </c>
      <c r="D25">
        <f t="shared" si="0"/>
        <v>-6.9485511531637081E-3</v>
      </c>
    </row>
    <row r="26" spans="1:4">
      <c r="A26" s="21">
        <v>44691</v>
      </c>
      <c r="B26" s="20">
        <v>335.85</v>
      </c>
      <c r="C26" s="20">
        <v>330.1</v>
      </c>
      <c r="D26">
        <f t="shared" si="0"/>
        <v>-1.7120738424892062E-2</v>
      </c>
    </row>
    <row r="27" spans="1:4">
      <c r="A27" s="21">
        <v>44692</v>
      </c>
      <c r="B27" s="20">
        <v>330.1</v>
      </c>
      <c r="C27" s="20">
        <v>331.7</v>
      </c>
      <c r="D27">
        <f t="shared" si="0"/>
        <v>4.8470160557405814E-3</v>
      </c>
    </row>
    <row r="28" spans="1:4">
      <c r="A28" s="21">
        <v>44693</v>
      </c>
      <c r="B28" s="20">
        <v>331.7</v>
      </c>
      <c r="C28" s="20">
        <v>333.4</v>
      </c>
      <c r="D28">
        <f t="shared" si="0"/>
        <v>5.1251130539643917E-3</v>
      </c>
    </row>
    <row r="29" spans="1:4">
      <c r="A29" s="21">
        <v>44694</v>
      </c>
      <c r="B29" s="20">
        <v>333.4</v>
      </c>
      <c r="C29" s="20">
        <v>340.85</v>
      </c>
      <c r="D29">
        <f t="shared" si="0"/>
        <v>2.2345530893821373E-2</v>
      </c>
    </row>
    <row r="30" spans="1:4">
      <c r="A30" s="21">
        <v>44697</v>
      </c>
      <c r="B30" s="20">
        <v>340.85</v>
      </c>
      <c r="C30" s="20">
        <v>345.1</v>
      </c>
      <c r="D30">
        <f t="shared" si="0"/>
        <v>1.2468827930174562E-2</v>
      </c>
    </row>
    <row r="31" spans="1:4">
      <c r="A31" s="21">
        <v>44698</v>
      </c>
      <c r="B31" s="20">
        <v>345.1</v>
      </c>
      <c r="C31" s="20">
        <v>349.05</v>
      </c>
      <c r="D31">
        <f t="shared" si="0"/>
        <v>1.1445957693422163E-2</v>
      </c>
    </row>
    <row r="32" spans="1:4">
      <c r="A32" s="21">
        <v>44699</v>
      </c>
      <c r="B32" s="20">
        <v>349.05</v>
      </c>
      <c r="C32" s="20">
        <v>347.4</v>
      </c>
      <c r="D32">
        <f t="shared" si="0"/>
        <v>-4.727116458960132E-3</v>
      </c>
    </row>
    <row r="33" spans="1:4">
      <c r="A33" s="21">
        <v>44700</v>
      </c>
      <c r="B33" s="20">
        <v>347.4</v>
      </c>
      <c r="C33" s="20">
        <v>338.75</v>
      </c>
      <c r="D33">
        <f t="shared" si="0"/>
        <v>-2.4899251583189345E-2</v>
      </c>
    </row>
    <row r="34" spans="1:4">
      <c r="A34" s="21">
        <v>44701</v>
      </c>
      <c r="B34" s="20">
        <v>338.75</v>
      </c>
      <c r="C34" s="20">
        <v>356.85</v>
      </c>
      <c r="D34">
        <f t="shared" si="0"/>
        <v>5.3431734317343244E-2</v>
      </c>
    </row>
    <row r="35" spans="1:4">
      <c r="A35" s="21">
        <v>44704</v>
      </c>
      <c r="B35" s="20">
        <v>356.85</v>
      </c>
      <c r="C35" s="20">
        <v>362.5</v>
      </c>
      <c r="D35">
        <f t="shared" si="0"/>
        <v>1.5832983046097735E-2</v>
      </c>
    </row>
    <row r="36" spans="1:4">
      <c r="A36" s="21">
        <v>44705</v>
      </c>
      <c r="B36" s="20">
        <v>362.5</v>
      </c>
      <c r="C36" s="20">
        <v>368.1</v>
      </c>
      <c r="D36">
        <f t="shared" si="0"/>
        <v>1.5448275862069028E-2</v>
      </c>
    </row>
    <row r="37" spans="1:4">
      <c r="A37" s="21">
        <v>44706</v>
      </c>
      <c r="B37" s="20">
        <v>368.1</v>
      </c>
      <c r="C37" s="20">
        <v>366.35</v>
      </c>
      <c r="D37">
        <f t="shared" si="0"/>
        <v>-4.7541428959521868E-3</v>
      </c>
    </row>
    <row r="38" spans="1:4">
      <c r="A38" s="21">
        <v>44707</v>
      </c>
      <c r="B38" s="20">
        <v>366.35</v>
      </c>
      <c r="C38" s="20">
        <v>373.4</v>
      </c>
      <c r="D38">
        <f t="shared" si="0"/>
        <v>1.9243892452572551E-2</v>
      </c>
    </row>
    <row r="39" spans="1:4">
      <c r="A39" s="21">
        <v>44708</v>
      </c>
      <c r="B39" s="20">
        <v>373.4</v>
      </c>
      <c r="C39" s="20">
        <v>373.9</v>
      </c>
      <c r="D39">
        <f t="shared" si="0"/>
        <v>1.3390465988216392E-3</v>
      </c>
    </row>
    <row r="40" spans="1:4">
      <c r="A40" s="21">
        <v>44711</v>
      </c>
      <c r="B40" s="20">
        <v>373.9</v>
      </c>
      <c r="C40" s="20">
        <v>377.6</v>
      </c>
      <c r="D40">
        <f t="shared" si="0"/>
        <v>9.8956940358385821E-3</v>
      </c>
    </row>
    <row r="41" spans="1:4">
      <c r="A41" s="21">
        <v>44712</v>
      </c>
      <c r="B41" s="20">
        <v>377.6</v>
      </c>
      <c r="C41" s="20">
        <v>378.35</v>
      </c>
      <c r="D41">
        <f t="shared" si="0"/>
        <v>1.9862288135593219E-3</v>
      </c>
    </row>
    <row r="42" spans="1:4">
      <c r="A42" s="21">
        <v>44713</v>
      </c>
      <c r="B42" s="20">
        <v>378.35</v>
      </c>
      <c r="C42" s="20">
        <v>372.65</v>
      </c>
      <c r="D42">
        <f t="shared" si="0"/>
        <v>-1.5065415620457368E-2</v>
      </c>
    </row>
    <row r="43" spans="1:4">
      <c r="A43" s="21">
        <v>44714</v>
      </c>
      <c r="B43" s="20">
        <v>372.65</v>
      </c>
      <c r="C43" s="20">
        <v>365.35</v>
      </c>
      <c r="D43">
        <f t="shared" si="0"/>
        <v>-1.9589427076344975E-2</v>
      </c>
    </row>
    <row r="44" spans="1:4">
      <c r="A44" s="21">
        <v>44715</v>
      </c>
      <c r="B44" s="20">
        <v>365.35</v>
      </c>
      <c r="C44" s="20">
        <v>363.2</v>
      </c>
      <c r="D44">
        <f t="shared" si="0"/>
        <v>-5.8847680306556285E-3</v>
      </c>
    </row>
    <row r="45" spans="1:4">
      <c r="A45" s="21">
        <v>44718</v>
      </c>
      <c r="B45" s="20">
        <v>363.2</v>
      </c>
      <c r="C45" s="20">
        <v>364.7</v>
      </c>
      <c r="D45">
        <f t="shared" si="0"/>
        <v>4.1299559471365639E-3</v>
      </c>
    </row>
    <row r="46" spans="1:4">
      <c r="A46" s="21">
        <v>44719</v>
      </c>
      <c r="B46" s="20">
        <v>364.7</v>
      </c>
      <c r="C46" s="20">
        <v>357.15</v>
      </c>
      <c r="D46">
        <f t="shared" si="0"/>
        <v>-2.070194680559367E-2</v>
      </c>
    </row>
    <row r="47" spans="1:4">
      <c r="A47" s="21">
        <v>44720</v>
      </c>
      <c r="B47" s="20">
        <v>357.15</v>
      </c>
      <c r="C47" s="20">
        <v>359.15</v>
      </c>
      <c r="D47">
        <f t="shared" si="0"/>
        <v>5.5998880022399555E-3</v>
      </c>
    </row>
    <row r="48" spans="1:4">
      <c r="A48" s="21">
        <v>44721</v>
      </c>
      <c r="B48" s="20">
        <v>359.15</v>
      </c>
      <c r="C48" s="20">
        <v>361.35</v>
      </c>
      <c r="D48">
        <f t="shared" si="0"/>
        <v>6.125574272588182E-3</v>
      </c>
    </row>
    <row r="49" spans="1:4">
      <c r="A49" s="21">
        <v>44722</v>
      </c>
      <c r="B49" s="20">
        <v>361.35</v>
      </c>
      <c r="C49" s="20">
        <v>358.9</v>
      </c>
      <c r="D49">
        <f t="shared" si="0"/>
        <v>-6.7801300678014265E-3</v>
      </c>
    </row>
    <row r="50" spans="1:4">
      <c r="A50" s="21">
        <v>44725</v>
      </c>
      <c r="B50" s="20">
        <v>358.9</v>
      </c>
      <c r="C50" s="20">
        <v>351.75</v>
      </c>
      <c r="D50">
        <f t="shared" si="0"/>
        <v>-1.9921983839509549E-2</v>
      </c>
    </row>
    <row r="51" spans="1:4">
      <c r="A51" s="21">
        <v>44726</v>
      </c>
      <c r="B51" s="20">
        <v>351.75</v>
      </c>
      <c r="C51" s="20">
        <v>351.8</v>
      </c>
      <c r="D51">
        <f t="shared" si="0"/>
        <v>1.4214641080315953E-4</v>
      </c>
    </row>
    <row r="52" spans="1:4">
      <c r="A52" s="21">
        <v>44727</v>
      </c>
      <c r="B52" s="20">
        <v>351.8</v>
      </c>
      <c r="C52" s="20">
        <v>352.65</v>
      </c>
      <c r="D52">
        <f t="shared" si="0"/>
        <v>2.4161455372369695E-3</v>
      </c>
    </row>
    <row r="53" spans="1:4">
      <c r="A53" s="21">
        <v>44728</v>
      </c>
      <c r="B53" s="20">
        <v>352.65</v>
      </c>
      <c r="C53" s="20">
        <v>343.2</v>
      </c>
      <c r="D53">
        <f t="shared" si="0"/>
        <v>-2.6797107613781339E-2</v>
      </c>
    </row>
    <row r="54" spans="1:4">
      <c r="A54" s="21">
        <v>44729</v>
      </c>
      <c r="B54" s="20">
        <v>343.2</v>
      </c>
      <c r="C54" s="20">
        <v>335.7</v>
      </c>
      <c r="D54">
        <f t="shared" si="0"/>
        <v>-2.1853146853146852E-2</v>
      </c>
    </row>
    <row r="55" spans="1:4">
      <c r="A55" s="21">
        <v>44732</v>
      </c>
      <c r="B55" s="20">
        <v>335.7</v>
      </c>
      <c r="C55" s="20">
        <v>334.5</v>
      </c>
      <c r="D55">
        <f t="shared" si="0"/>
        <v>-3.5746201966040769E-3</v>
      </c>
    </row>
    <row r="56" spans="1:4">
      <c r="A56" s="21">
        <v>44733</v>
      </c>
      <c r="B56" s="20">
        <v>334.5</v>
      </c>
      <c r="C56" s="20">
        <v>346.1</v>
      </c>
      <c r="D56">
        <f t="shared" si="0"/>
        <v>3.4678624813154028E-2</v>
      </c>
    </row>
    <row r="57" spans="1:4">
      <c r="A57" s="21">
        <v>44734</v>
      </c>
      <c r="B57" s="20">
        <v>346.1</v>
      </c>
      <c r="C57" s="20">
        <v>342.8</v>
      </c>
      <c r="D57">
        <f t="shared" si="0"/>
        <v>-9.5348165270153461E-3</v>
      </c>
    </row>
    <row r="58" spans="1:4">
      <c r="A58" s="21">
        <v>44735</v>
      </c>
      <c r="B58" s="20">
        <v>342.8</v>
      </c>
      <c r="C58" s="20">
        <v>346.4</v>
      </c>
      <c r="D58">
        <f t="shared" si="0"/>
        <v>1.0501750291715186E-2</v>
      </c>
    </row>
    <row r="59" spans="1:4">
      <c r="A59" s="21">
        <v>44736</v>
      </c>
      <c r="B59" s="20">
        <v>346.4</v>
      </c>
      <c r="C59" s="20">
        <v>353.35</v>
      </c>
      <c r="D59">
        <f t="shared" si="0"/>
        <v>2.0063510392609833E-2</v>
      </c>
    </row>
    <row r="60" spans="1:4">
      <c r="A60" s="21">
        <v>44739</v>
      </c>
      <c r="B60" s="20">
        <v>353.35</v>
      </c>
      <c r="C60" s="20">
        <v>353.9</v>
      </c>
      <c r="D60">
        <f t="shared" si="0"/>
        <v>1.5565303523417419E-3</v>
      </c>
    </row>
    <row r="61" spans="1:4">
      <c r="A61" s="21">
        <v>44740</v>
      </c>
      <c r="B61" s="20">
        <v>353.9</v>
      </c>
      <c r="C61" s="20">
        <v>357.75</v>
      </c>
      <c r="D61">
        <f t="shared" si="0"/>
        <v>1.087877931619108E-2</v>
      </c>
    </row>
    <row r="62" spans="1:4">
      <c r="A62" s="21">
        <v>44741</v>
      </c>
      <c r="B62" s="20">
        <v>357.75</v>
      </c>
      <c r="C62" s="20">
        <v>356.3</v>
      </c>
      <c r="D62">
        <f t="shared" si="0"/>
        <v>-4.0531097134870403E-3</v>
      </c>
    </row>
    <row r="63" spans="1:4">
      <c r="A63" s="21">
        <v>44742</v>
      </c>
      <c r="B63" s="20">
        <v>356.3</v>
      </c>
      <c r="C63" s="20">
        <v>357</v>
      </c>
      <c r="D63">
        <f t="shared" si="0"/>
        <v>1.9646365422396539E-3</v>
      </c>
    </row>
    <row r="64" spans="1:4">
      <c r="A64" s="21">
        <v>44743</v>
      </c>
      <c r="B64" s="20">
        <v>357</v>
      </c>
      <c r="C64" s="20">
        <v>361.3</v>
      </c>
      <c r="D64">
        <f t="shared" si="0"/>
        <v>1.20448179271709E-2</v>
      </c>
    </row>
    <row r="65" spans="1:4">
      <c r="A65" s="21">
        <v>44746</v>
      </c>
      <c r="B65" s="20">
        <v>361.3</v>
      </c>
      <c r="C65" s="20">
        <v>360.75</v>
      </c>
      <c r="D65">
        <f t="shared" si="0"/>
        <v>-1.5222806531968208E-3</v>
      </c>
    </row>
    <row r="66" spans="1:4">
      <c r="A66" s="21">
        <v>44747</v>
      </c>
      <c r="B66" s="20">
        <v>360.75</v>
      </c>
      <c r="C66" s="20">
        <v>361.3</v>
      </c>
      <c r="D66">
        <f t="shared" ref="D66:D129" si="1">(C66-B66)/B66</f>
        <v>1.5246015246015562E-3</v>
      </c>
    </row>
    <row r="67" spans="1:4">
      <c r="A67" s="21">
        <v>44748</v>
      </c>
      <c r="B67" s="20">
        <v>361.3</v>
      </c>
      <c r="C67" s="20">
        <v>365.8</v>
      </c>
      <c r="D67">
        <f t="shared" si="1"/>
        <v>1.2455023526155549E-2</v>
      </c>
    </row>
    <row r="68" spans="1:4">
      <c r="A68" s="21">
        <v>44749</v>
      </c>
      <c r="B68" s="20">
        <v>365.8</v>
      </c>
      <c r="C68" s="20">
        <v>367.5</v>
      </c>
      <c r="D68">
        <f t="shared" si="1"/>
        <v>4.6473482777473719E-3</v>
      </c>
    </row>
    <row r="69" spans="1:4">
      <c r="A69" s="21">
        <v>44750</v>
      </c>
      <c r="B69" s="20">
        <v>367.5</v>
      </c>
      <c r="C69" s="20">
        <v>365.95</v>
      </c>
      <c r="D69">
        <f t="shared" si="1"/>
        <v>-4.2176870748299629E-3</v>
      </c>
    </row>
    <row r="70" spans="1:4">
      <c r="A70" s="21">
        <v>44753</v>
      </c>
      <c r="B70" s="20">
        <v>365.95</v>
      </c>
      <c r="C70" s="20">
        <v>370.7</v>
      </c>
      <c r="D70">
        <f t="shared" si="1"/>
        <v>1.2979915288973904E-2</v>
      </c>
    </row>
    <row r="71" spans="1:4">
      <c r="A71" s="21">
        <v>44754</v>
      </c>
      <c r="B71" s="20">
        <v>370.7</v>
      </c>
      <c r="C71" s="20">
        <v>363.4</v>
      </c>
      <c r="D71">
        <f t="shared" si="1"/>
        <v>-1.9692473698408448E-2</v>
      </c>
    </row>
    <row r="72" spans="1:4">
      <c r="A72" s="21">
        <v>44755</v>
      </c>
      <c r="B72" s="20">
        <v>363.4</v>
      </c>
      <c r="C72" s="20">
        <v>368.35</v>
      </c>
      <c r="D72">
        <f t="shared" si="1"/>
        <v>1.3621353880022139E-2</v>
      </c>
    </row>
    <row r="73" spans="1:4">
      <c r="A73" s="21">
        <v>44756</v>
      </c>
      <c r="B73" s="20">
        <v>368.35</v>
      </c>
      <c r="C73" s="20">
        <v>369.85</v>
      </c>
      <c r="D73">
        <f t="shared" si="1"/>
        <v>4.0722139269716304E-3</v>
      </c>
    </row>
    <row r="74" spans="1:4">
      <c r="A74" s="21">
        <v>44757</v>
      </c>
      <c r="B74" s="20">
        <v>369.85</v>
      </c>
      <c r="C74" s="20">
        <v>370.95</v>
      </c>
      <c r="D74">
        <f t="shared" si="1"/>
        <v>2.9741787211030575E-3</v>
      </c>
    </row>
    <row r="75" spans="1:4">
      <c r="A75" s="21">
        <v>44760</v>
      </c>
      <c r="B75" s="20">
        <v>370.95</v>
      </c>
      <c r="C75" s="20">
        <v>358.25</v>
      </c>
      <c r="D75">
        <f t="shared" si="1"/>
        <v>-3.423642000269575E-2</v>
      </c>
    </row>
    <row r="76" spans="1:4">
      <c r="A76" s="21">
        <v>44761</v>
      </c>
      <c r="B76" s="20">
        <v>358.25</v>
      </c>
      <c r="C76" s="20">
        <v>357.3</v>
      </c>
      <c r="D76">
        <f t="shared" si="1"/>
        <v>-2.6517794836008056E-3</v>
      </c>
    </row>
    <row r="77" spans="1:4">
      <c r="A77" s="21">
        <v>44762</v>
      </c>
      <c r="B77" s="20">
        <v>357.3</v>
      </c>
      <c r="C77" s="20">
        <v>358.8</v>
      </c>
      <c r="D77">
        <f t="shared" si="1"/>
        <v>4.1981528127623844E-3</v>
      </c>
    </row>
    <row r="78" spans="1:4">
      <c r="A78" s="21">
        <v>44763</v>
      </c>
      <c r="B78" s="20">
        <v>358.8</v>
      </c>
      <c r="C78" s="20">
        <v>354.65</v>
      </c>
      <c r="D78">
        <f t="shared" si="1"/>
        <v>-1.1566332218506226E-2</v>
      </c>
    </row>
    <row r="79" spans="1:4">
      <c r="A79" s="21">
        <v>44764</v>
      </c>
      <c r="B79" s="20">
        <v>354.65</v>
      </c>
      <c r="C79" s="20">
        <v>350.35</v>
      </c>
      <c r="D79">
        <f t="shared" si="1"/>
        <v>-1.2124629916819271E-2</v>
      </c>
    </row>
    <row r="80" spans="1:4">
      <c r="A80" s="21">
        <v>44767</v>
      </c>
      <c r="B80" s="20">
        <v>350.35</v>
      </c>
      <c r="C80" s="20">
        <v>347.3</v>
      </c>
      <c r="D80">
        <f t="shared" si="1"/>
        <v>-8.7055801341515953E-3</v>
      </c>
    </row>
    <row r="81" spans="1:4">
      <c r="A81" s="21">
        <v>44768</v>
      </c>
      <c r="B81" s="20">
        <v>347.3</v>
      </c>
      <c r="C81" s="20">
        <v>342.55</v>
      </c>
      <c r="D81">
        <f t="shared" si="1"/>
        <v>-1.3676936366253958E-2</v>
      </c>
    </row>
    <row r="82" spans="1:4">
      <c r="A82" s="21">
        <v>44769</v>
      </c>
      <c r="B82" s="20">
        <v>342.55</v>
      </c>
      <c r="C82" s="20">
        <v>351.45</v>
      </c>
      <c r="D82">
        <f t="shared" si="1"/>
        <v>2.5981608524302955E-2</v>
      </c>
    </row>
    <row r="83" spans="1:4">
      <c r="A83" s="21">
        <v>44770</v>
      </c>
      <c r="B83" s="20">
        <v>351.45</v>
      </c>
      <c r="C83" s="20">
        <v>349.6</v>
      </c>
      <c r="D83">
        <f t="shared" si="1"/>
        <v>-5.2639066723572797E-3</v>
      </c>
    </row>
    <row r="84" spans="1:4">
      <c r="A84" s="21">
        <v>44771</v>
      </c>
      <c r="B84" s="20">
        <v>349.6</v>
      </c>
      <c r="C84" s="20">
        <v>346.8</v>
      </c>
      <c r="D84">
        <f t="shared" si="1"/>
        <v>-8.0091533180778347E-3</v>
      </c>
    </row>
    <row r="85" spans="1:4">
      <c r="A85" s="21">
        <v>44774</v>
      </c>
      <c r="B85" s="20">
        <v>346.8</v>
      </c>
      <c r="C85" s="20">
        <v>350.15</v>
      </c>
      <c r="D85">
        <f t="shared" si="1"/>
        <v>9.6597462514416543E-3</v>
      </c>
    </row>
    <row r="86" spans="1:4">
      <c r="A86" s="21">
        <v>44775</v>
      </c>
      <c r="B86" s="20">
        <v>350.15</v>
      </c>
      <c r="C86" s="20">
        <v>350.2</v>
      </c>
      <c r="D86">
        <f t="shared" si="1"/>
        <v>1.4279594459520599E-4</v>
      </c>
    </row>
    <row r="87" spans="1:4">
      <c r="A87" s="21">
        <v>44776</v>
      </c>
      <c r="B87" s="20">
        <v>350.2</v>
      </c>
      <c r="C87" s="20">
        <v>346.45</v>
      </c>
      <c r="D87">
        <f t="shared" si="1"/>
        <v>-1.0708166761850371E-2</v>
      </c>
    </row>
    <row r="88" spans="1:4">
      <c r="A88" s="21">
        <v>44777</v>
      </c>
      <c r="B88" s="20">
        <v>346.45</v>
      </c>
      <c r="C88" s="20">
        <v>364.6</v>
      </c>
      <c r="D88">
        <f t="shared" si="1"/>
        <v>5.2388512050801084E-2</v>
      </c>
    </row>
    <row r="89" spans="1:4">
      <c r="A89" s="21">
        <v>44778</v>
      </c>
      <c r="B89" s="20">
        <v>364.6</v>
      </c>
      <c r="C89" s="20">
        <v>357.6</v>
      </c>
      <c r="D89">
        <f t="shared" si="1"/>
        <v>-1.919912232583653E-2</v>
      </c>
    </row>
    <row r="90" spans="1:4">
      <c r="A90" s="21">
        <v>44781</v>
      </c>
      <c r="B90" s="20">
        <v>357.6</v>
      </c>
      <c r="C90" s="20">
        <v>360.7</v>
      </c>
      <c r="D90">
        <f t="shared" si="1"/>
        <v>8.6689038031318947E-3</v>
      </c>
    </row>
    <row r="91" spans="1:4">
      <c r="A91" s="21">
        <v>44783</v>
      </c>
      <c r="B91" s="20">
        <v>360.7</v>
      </c>
      <c r="C91" s="20">
        <v>364.55</v>
      </c>
      <c r="D91">
        <f t="shared" si="1"/>
        <v>1.0673690047130643E-2</v>
      </c>
    </row>
    <row r="92" spans="1:4">
      <c r="A92" s="21">
        <v>44784</v>
      </c>
      <c r="B92" s="20">
        <v>364.55</v>
      </c>
      <c r="C92" s="20">
        <v>381.7</v>
      </c>
      <c r="D92">
        <f t="shared" si="1"/>
        <v>4.704430119325189E-2</v>
      </c>
    </row>
    <row r="93" spans="1:4">
      <c r="A93" s="21">
        <v>44785</v>
      </c>
      <c r="B93" s="20">
        <v>381.7</v>
      </c>
      <c r="C93" s="20">
        <v>386.85</v>
      </c>
      <c r="D93">
        <f t="shared" si="1"/>
        <v>1.3492271417343554E-2</v>
      </c>
    </row>
    <row r="94" spans="1:4">
      <c r="A94" s="21">
        <v>44789</v>
      </c>
      <c r="B94" s="20">
        <v>386.85</v>
      </c>
      <c r="C94" s="20">
        <v>398.55</v>
      </c>
      <c r="D94">
        <f t="shared" si="1"/>
        <v>3.0244280728964682E-2</v>
      </c>
    </row>
    <row r="95" spans="1:4">
      <c r="A95" s="21">
        <v>44790</v>
      </c>
      <c r="B95" s="20">
        <v>398.55</v>
      </c>
      <c r="C95" s="20">
        <v>399.85</v>
      </c>
      <c r="D95">
        <f t="shared" si="1"/>
        <v>3.2618241124075056E-3</v>
      </c>
    </row>
    <row r="96" spans="1:4">
      <c r="A96" s="21">
        <v>44791</v>
      </c>
      <c r="B96" s="20">
        <v>399.85</v>
      </c>
      <c r="C96" s="20">
        <v>394.05</v>
      </c>
      <c r="D96">
        <f t="shared" si="1"/>
        <v>-1.4505439539827462E-2</v>
      </c>
    </row>
    <row r="97" spans="1:4">
      <c r="A97" s="21">
        <v>44792</v>
      </c>
      <c r="B97" s="20">
        <v>394.05</v>
      </c>
      <c r="C97" s="20">
        <v>388.3</v>
      </c>
      <c r="D97">
        <f t="shared" si="1"/>
        <v>-1.4592056845577971E-2</v>
      </c>
    </row>
    <row r="98" spans="1:4">
      <c r="A98" s="21">
        <v>44795</v>
      </c>
      <c r="B98" s="20">
        <v>388.3</v>
      </c>
      <c r="C98" s="20">
        <v>383.25</v>
      </c>
      <c r="D98">
        <f t="shared" si="1"/>
        <v>-1.3005408189544196E-2</v>
      </c>
    </row>
    <row r="99" spans="1:4">
      <c r="A99" s="21">
        <v>44796</v>
      </c>
      <c r="B99" s="20">
        <v>383.25</v>
      </c>
      <c r="C99" s="20">
        <v>383.8</v>
      </c>
      <c r="D99">
        <f t="shared" si="1"/>
        <v>1.4350945857795469E-3</v>
      </c>
    </row>
    <row r="100" spans="1:4">
      <c r="A100" s="21">
        <v>44797</v>
      </c>
      <c r="B100" s="20">
        <v>383.8</v>
      </c>
      <c r="C100" s="20">
        <v>391.15</v>
      </c>
      <c r="D100">
        <f t="shared" si="1"/>
        <v>1.9150599270453272E-2</v>
      </c>
    </row>
    <row r="101" spans="1:4">
      <c r="A101" s="21">
        <v>44798</v>
      </c>
      <c r="B101" s="20">
        <v>391.15</v>
      </c>
      <c r="C101" s="20">
        <v>384.95</v>
      </c>
      <c r="D101">
        <f t="shared" si="1"/>
        <v>-1.585069666368398E-2</v>
      </c>
    </row>
    <row r="102" spans="1:4">
      <c r="A102" s="21">
        <v>44799</v>
      </c>
      <c r="B102" s="20">
        <v>384.95</v>
      </c>
      <c r="C102" s="20">
        <v>382.55</v>
      </c>
      <c r="D102">
        <f t="shared" si="1"/>
        <v>-6.2345759189504539E-3</v>
      </c>
    </row>
    <row r="103" spans="1:4">
      <c r="A103" s="21">
        <v>44802</v>
      </c>
      <c r="B103" s="20">
        <v>382.55</v>
      </c>
      <c r="C103" s="20">
        <v>377.45</v>
      </c>
      <c r="D103">
        <f t="shared" si="1"/>
        <v>-1.3331590641746237E-2</v>
      </c>
    </row>
    <row r="104" spans="1:4">
      <c r="A104" s="21">
        <v>44803</v>
      </c>
      <c r="B104" s="20">
        <v>377.45</v>
      </c>
      <c r="C104" s="20">
        <v>378.2</v>
      </c>
      <c r="D104">
        <f t="shared" si="1"/>
        <v>1.9870181480990861E-3</v>
      </c>
    </row>
    <row r="105" spans="1:4">
      <c r="A105" s="21">
        <v>44805</v>
      </c>
      <c r="B105" s="20">
        <v>378.2</v>
      </c>
      <c r="C105" s="20">
        <v>372.5</v>
      </c>
      <c r="D105">
        <f t="shared" si="1"/>
        <v>-1.5071390798519272E-2</v>
      </c>
    </row>
    <row r="106" spans="1:4">
      <c r="A106" s="21">
        <v>44806</v>
      </c>
      <c r="B106" s="20">
        <v>372.5</v>
      </c>
      <c r="C106" s="20">
        <v>368.7</v>
      </c>
      <c r="D106">
        <f t="shared" si="1"/>
        <v>-1.0201342281879225E-2</v>
      </c>
    </row>
    <row r="107" spans="1:4">
      <c r="A107" s="21">
        <v>44809</v>
      </c>
      <c r="B107" s="20">
        <v>368.7</v>
      </c>
      <c r="C107" s="20">
        <v>371.2</v>
      </c>
      <c r="D107">
        <f t="shared" si="1"/>
        <v>6.7805804176837544E-3</v>
      </c>
    </row>
    <row r="108" spans="1:4">
      <c r="A108" s="21">
        <v>44810</v>
      </c>
      <c r="B108" s="20">
        <v>371.2</v>
      </c>
      <c r="C108" s="20">
        <v>371.45</v>
      </c>
      <c r="D108">
        <f t="shared" si="1"/>
        <v>6.7349137931034487E-4</v>
      </c>
    </row>
    <row r="109" spans="1:4">
      <c r="A109" s="21">
        <v>44811</v>
      </c>
      <c r="B109" s="20">
        <v>371.45</v>
      </c>
      <c r="C109" s="20">
        <v>376.15</v>
      </c>
      <c r="D109">
        <f t="shared" si="1"/>
        <v>1.2653116166374987E-2</v>
      </c>
    </row>
    <row r="110" spans="1:4">
      <c r="A110" s="21">
        <v>44812</v>
      </c>
      <c r="B110" s="20">
        <v>376.15</v>
      </c>
      <c r="C110" s="20">
        <v>374.65</v>
      </c>
      <c r="D110">
        <f t="shared" si="1"/>
        <v>-3.9877708361026193E-3</v>
      </c>
    </row>
    <row r="111" spans="1:4">
      <c r="A111" s="21">
        <v>44813</v>
      </c>
      <c r="B111" s="20">
        <v>374.65</v>
      </c>
      <c r="C111" s="20">
        <v>374.1</v>
      </c>
      <c r="D111">
        <f t="shared" si="1"/>
        <v>-1.4680368343786322E-3</v>
      </c>
    </row>
    <row r="112" spans="1:4">
      <c r="A112" s="21">
        <v>44816</v>
      </c>
      <c r="B112" s="20">
        <v>374.1</v>
      </c>
      <c r="C112" s="20">
        <v>376.65</v>
      </c>
      <c r="D112">
        <f t="shared" si="1"/>
        <v>6.816359262229228E-3</v>
      </c>
    </row>
    <row r="113" spans="1:4">
      <c r="A113" s="21">
        <v>44817</v>
      </c>
      <c r="B113" s="20">
        <v>376.65</v>
      </c>
      <c r="C113" s="20">
        <v>375.75</v>
      </c>
      <c r="D113">
        <f t="shared" si="1"/>
        <v>-2.389486260453942E-3</v>
      </c>
    </row>
    <row r="114" spans="1:4">
      <c r="A114" s="21">
        <v>44818</v>
      </c>
      <c r="B114" s="20">
        <v>375.75</v>
      </c>
      <c r="C114" s="20">
        <v>375.4</v>
      </c>
      <c r="D114">
        <f t="shared" si="1"/>
        <v>-9.3147039254829736E-4</v>
      </c>
    </row>
    <row r="115" spans="1:4">
      <c r="A115" s="21">
        <v>44819</v>
      </c>
      <c r="B115" s="20">
        <v>375.4</v>
      </c>
      <c r="C115" s="20">
        <v>370.9</v>
      </c>
      <c r="D115">
        <f t="shared" si="1"/>
        <v>-1.1987213638785297E-2</v>
      </c>
    </row>
    <row r="116" spans="1:4">
      <c r="A116" s="21">
        <v>44820</v>
      </c>
      <c r="B116" s="20">
        <v>370.9</v>
      </c>
      <c r="C116" s="20">
        <v>361.3</v>
      </c>
      <c r="D116">
        <f t="shared" si="1"/>
        <v>-2.5882987328120697E-2</v>
      </c>
    </row>
    <row r="117" spans="1:4">
      <c r="A117" s="21">
        <v>44823</v>
      </c>
      <c r="B117" s="20">
        <v>361.3</v>
      </c>
      <c r="C117" s="20">
        <v>359.85</v>
      </c>
      <c r="D117">
        <f t="shared" si="1"/>
        <v>-4.0132853584278674E-3</v>
      </c>
    </row>
    <row r="118" spans="1:4">
      <c r="A118" s="21">
        <v>44824</v>
      </c>
      <c r="B118" s="20">
        <v>359.85</v>
      </c>
      <c r="C118" s="20">
        <v>370.9</v>
      </c>
      <c r="D118">
        <f t="shared" si="1"/>
        <v>3.0707239127414073E-2</v>
      </c>
    </row>
    <row r="119" spans="1:4">
      <c r="A119" s="21">
        <v>44825</v>
      </c>
      <c r="B119" s="20">
        <v>370.9</v>
      </c>
      <c r="C119" s="20">
        <v>366.35</v>
      </c>
      <c r="D119">
        <f t="shared" si="1"/>
        <v>-1.2267457535723792E-2</v>
      </c>
    </row>
    <row r="120" spans="1:4">
      <c r="A120" s="21">
        <v>44826</v>
      </c>
      <c r="B120" s="20">
        <v>366.35</v>
      </c>
      <c r="C120" s="20">
        <v>363.2</v>
      </c>
      <c r="D120">
        <f t="shared" si="1"/>
        <v>-8.5983349256176719E-3</v>
      </c>
    </row>
    <row r="121" spans="1:4">
      <c r="A121" s="21">
        <v>44827</v>
      </c>
      <c r="B121" s="20">
        <v>363.2</v>
      </c>
      <c r="C121" s="20">
        <v>356.75</v>
      </c>
      <c r="D121">
        <f t="shared" si="1"/>
        <v>-1.7758810572687193E-2</v>
      </c>
    </row>
    <row r="122" spans="1:4">
      <c r="A122" s="21">
        <v>44830</v>
      </c>
      <c r="B122" s="20">
        <v>356.75</v>
      </c>
      <c r="C122" s="20">
        <v>356.35</v>
      </c>
      <c r="D122">
        <f t="shared" si="1"/>
        <v>-1.1212333566922978E-3</v>
      </c>
    </row>
    <row r="123" spans="1:4">
      <c r="A123" s="21">
        <v>44831</v>
      </c>
      <c r="B123" s="20">
        <v>356.35</v>
      </c>
      <c r="C123" s="20">
        <v>360.35</v>
      </c>
      <c r="D123">
        <f t="shared" si="1"/>
        <v>1.122491932089238E-2</v>
      </c>
    </row>
    <row r="124" spans="1:4">
      <c r="A124" s="21">
        <v>44832</v>
      </c>
      <c r="B124" s="20">
        <v>360.35</v>
      </c>
      <c r="C124" s="20">
        <v>369.15</v>
      </c>
      <c r="D124">
        <f t="shared" si="1"/>
        <v>2.4420702095185109E-2</v>
      </c>
    </row>
    <row r="125" spans="1:4">
      <c r="A125" s="21">
        <v>44833</v>
      </c>
      <c r="B125" s="20">
        <v>369.15</v>
      </c>
      <c r="C125" s="20">
        <v>382.85</v>
      </c>
      <c r="D125">
        <f t="shared" si="1"/>
        <v>3.7112284979005948E-2</v>
      </c>
    </row>
    <row r="126" spans="1:4">
      <c r="A126" s="21">
        <v>44834</v>
      </c>
      <c r="B126" s="20">
        <v>382.85</v>
      </c>
      <c r="C126" s="20">
        <v>386.9</v>
      </c>
      <c r="D126">
        <f t="shared" si="1"/>
        <v>1.0578555570066487E-2</v>
      </c>
    </row>
    <row r="127" spans="1:4">
      <c r="A127" s="21">
        <v>44837</v>
      </c>
      <c r="B127" s="20">
        <v>386.9</v>
      </c>
      <c r="C127" s="20">
        <v>409.35</v>
      </c>
      <c r="D127">
        <f t="shared" si="1"/>
        <v>5.8025329542517566E-2</v>
      </c>
    </row>
    <row r="128" spans="1:4">
      <c r="A128" s="21">
        <v>44838</v>
      </c>
      <c r="B128" s="20">
        <v>409.35</v>
      </c>
      <c r="C128" s="20">
        <v>419.9</v>
      </c>
      <c r="D128">
        <f t="shared" si="1"/>
        <v>2.5772566263588502E-2</v>
      </c>
    </row>
    <row r="129" spans="1:4">
      <c r="A129" s="21">
        <v>44840</v>
      </c>
      <c r="B129" s="20">
        <v>419.9</v>
      </c>
      <c r="C129" s="20">
        <v>423.25</v>
      </c>
      <c r="D129">
        <f t="shared" si="1"/>
        <v>7.97809002143373E-3</v>
      </c>
    </row>
    <row r="130" spans="1:4">
      <c r="A130" s="21">
        <v>44841</v>
      </c>
      <c r="B130" s="20">
        <v>423.25</v>
      </c>
      <c r="C130" s="20">
        <v>422</v>
      </c>
      <c r="D130">
        <f t="shared" ref="D130:D193" si="2">(C130-B130)/B130</f>
        <v>-2.9533372711163615E-3</v>
      </c>
    </row>
    <row r="131" spans="1:4">
      <c r="A131" s="21">
        <v>44844</v>
      </c>
      <c r="B131" s="20">
        <v>422</v>
      </c>
      <c r="C131" s="20">
        <v>425.2</v>
      </c>
      <c r="D131">
        <f t="shared" si="2"/>
        <v>7.5829383886255658E-3</v>
      </c>
    </row>
    <row r="132" spans="1:4">
      <c r="A132" s="21">
        <v>44845</v>
      </c>
      <c r="B132" s="20">
        <v>425.2</v>
      </c>
      <c r="C132" s="20">
        <v>415.9</v>
      </c>
      <c r="D132">
        <f t="shared" si="2"/>
        <v>-2.1872060206961457E-2</v>
      </c>
    </row>
    <row r="133" spans="1:4">
      <c r="A133" s="21">
        <v>44846</v>
      </c>
      <c r="B133" s="20">
        <v>415.9</v>
      </c>
      <c r="C133" s="20">
        <v>420.6</v>
      </c>
      <c r="D133">
        <f t="shared" si="2"/>
        <v>1.1300793459966449E-2</v>
      </c>
    </row>
    <row r="134" spans="1:4">
      <c r="A134" s="21">
        <v>44847</v>
      </c>
      <c r="B134" s="20">
        <v>420.6</v>
      </c>
      <c r="C134" s="20">
        <v>414.75</v>
      </c>
      <c r="D134">
        <f t="shared" si="2"/>
        <v>-1.3908701854493635E-2</v>
      </c>
    </row>
    <row r="135" spans="1:4">
      <c r="A135" s="21">
        <v>44848</v>
      </c>
      <c r="B135" s="20">
        <v>414.75</v>
      </c>
      <c r="C135" s="20">
        <v>411.85</v>
      </c>
      <c r="D135">
        <f t="shared" si="2"/>
        <v>-6.9921639541892155E-3</v>
      </c>
    </row>
    <row r="136" spans="1:4">
      <c r="A136" s="21">
        <v>44851</v>
      </c>
      <c r="B136" s="20">
        <v>411.85</v>
      </c>
      <c r="C136" s="20">
        <v>418.85</v>
      </c>
      <c r="D136">
        <f t="shared" si="2"/>
        <v>1.699647930071628E-2</v>
      </c>
    </row>
    <row r="137" spans="1:4">
      <c r="A137" s="21">
        <v>44852</v>
      </c>
      <c r="B137" s="20">
        <v>418.85</v>
      </c>
      <c r="C137" s="20">
        <v>415.55</v>
      </c>
      <c r="D137">
        <f t="shared" si="2"/>
        <v>-7.8787155306195809E-3</v>
      </c>
    </row>
    <row r="138" spans="1:4">
      <c r="A138" s="21">
        <v>44853</v>
      </c>
      <c r="B138" s="20">
        <v>415.55</v>
      </c>
      <c r="C138" s="20">
        <v>410.25</v>
      </c>
      <c r="D138">
        <f t="shared" si="2"/>
        <v>-1.2754181205631118E-2</v>
      </c>
    </row>
    <row r="139" spans="1:4">
      <c r="A139" s="21">
        <v>44854</v>
      </c>
      <c r="B139" s="20">
        <v>410.25</v>
      </c>
      <c r="C139" s="20">
        <v>414.3</v>
      </c>
      <c r="D139">
        <f t="shared" si="2"/>
        <v>9.8720292504570657E-3</v>
      </c>
    </row>
    <row r="140" spans="1:4">
      <c r="A140" s="21">
        <v>44855</v>
      </c>
      <c r="B140" s="20">
        <v>414.3</v>
      </c>
      <c r="C140" s="20">
        <v>410.15</v>
      </c>
      <c r="D140">
        <f t="shared" si="2"/>
        <v>-1.0016895969104597E-2</v>
      </c>
    </row>
    <row r="141" spans="1:4">
      <c r="A141" s="21">
        <v>44858</v>
      </c>
      <c r="B141" s="20">
        <v>410.15</v>
      </c>
      <c r="C141" s="20">
        <v>413.1</v>
      </c>
      <c r="D141">
        <f t="shared" si="2"/>
        <v>7.1924905522370974E-3</v>
      </c>
    </row>
    <row r="142" spans="1:4">
      <c r="A142" s="21">
        <v>44859</v>
      </c>
      <c r="B142" s="20">
        <v>413.1</v>
      </c>
      <c r="C142" s="20">
        <v>417.4</v>
      </c>
      <c r="D142">
        <f t="shared" si="2"/>
        <v>1.0409101912369776E-2</v>
      </c>
    </row>
    <row r="143" spans="1:4">
      <c r="A143" s="21">
        <v>44861</v>
      </c>
      <c r="B143" s="20">
        <v>417.4</v>
      </c>
      <c r="C143" s="20">
        <v>433.6</v>
      </c>
      <c r="D143">
        <f t="shared" si="2"/>
        <v>3.8811691423095464E-2</v>
      </c>
    </row>
    <row r="144" spans="1:4">
      <c r="A144" s="21">
        <v>44862</v>
      </c>
      <c r="B144" s="20">
        <v>433.6</v>
      </c>
      <c r="C144" s="20">
        <v>430</v>
      </c>
      <c r="D144">
        <f t="shared" si="2"/>
        <v>-8.3025830258303106E-3</v>
      </c>
    </row>
    <row r="145" spans="1:4">
      <c r="A145" s="21">
        <v>44865</v>
      </c>
      <c r="B145" s="20">
        <v>430</v>
      </c>
      <c r="C145" s="20">
        <v>433.35</v>
      </c>
      <c r="D145">
        <f t="shared" si="2"/>
        <v>7.7906976744186573E-3</v>
      </c>
    </row>
    <row r="146" spans="1:4">
      <c r="A146" s="21">
        <v>44866</v>
      </c>
      <c r="B146" s="20">
        <v>433.35</v>
      </c>
      <c r="C146" s="20">
        <v>433.05</v>
      </c>
      <c r="D146">
        <f t="shared" si="2"/>
        <v>-6.92281066112868E-4</v>
      </c>
    </row>
    <row r="147" spans="1:4">
      <c r="A147" s="21">
        <v>44867</v>
      </c>
      <c r="B147" s="20">
        <v>433.05</v>
      </c>
      <c r="C147" s="20">
        <v>437.15</v>
      </c>
      <c r="D147">
        <f t="shared" si="2"/>
        <v>9.4677288996650871E-3</v>
      </c>
    </row>
    <row r="148" spans="1:4">
      <c r="A148" s="21">
        <v>44868</v>
      </c>
      <c r="B148" s="20">
        <v>437.15</v>
      </c>
      <c r="C148" s="20">
        <v>438.65</v>
      </c>
      <c r="D148">
        <f t="shared" si="2"/>
        <v>3.4313164817568343E-3</v>
      </c>
    </row>
    <row r="149" spans="1:4">
      <c r="A149" s="21">
        <v>44869</v>
      </c>
      <c r="B149" s="20">
        <v>438.65</v>
      </c>
      <c r="C149" s="20">
        <v>440.1</v>
      </c>
      <c r="D149">
        <f t="shared" si="2"/>
        <v>3.3055967172006054E-3</v>
      </c>
    </row>
    <row r="150" spans="1:4">
      <c r="A150" s="21">
        <v>44872</v>
      </c>
      <c r="B150" s="20">
        <v>440.1</v>
      </c>
      <c r="C150" s="20">
        <v>451.05</v>
      </c>
      <c r="D150">
        <f t="shared" si="2"/>
        <v>2.4880708929788657E-2</v>
      </c>
    </row>
    <row r="151" spans="1:4">
      <c r="A151" s="21">
        <v>44874</v>
      </c>
      <c r="B151" s="20">
        <v>451.05</v>
      </c>
      <c r="C151" s="20">
        <v>448.4</v>
      </c>
      <c r="D151">
        <f t="shared" si="2"/>
        <v>-5.8751801352400707E-3</v>
      </c>
    </row>
    <row r="152" spans="1:4">
      <c r="A152" s="21">
        <v>44875</v>
      </c>
      <c r="B152" s="20">
        <v>448.4</v>
      </c>
      <c r="C152" s="20">
        <v>433.8</v>
      </c>
      <c r="D152">
        <f t="shared" si="2"/>
        <v>-3.2560214094558358E-2</v>
      </c>
    </row>
    <row r="153" spans="1:4">
      <c r="A153" s="21">
        <v>44876</v>
      </c>
      <c r="B153" s="20">
        <v>433.8</v>
      </c>
      <c r="C153" s="20">
        <v>429.45</v>
      </c>
      <c r="D153">
        <f t="shared" si="2"/>
        <v>-1.0027662517289126E-2</v>
      </c>
    </row>
    <row r="154" spans="1:4">
      <c r="A154" s="21">
        <v>44879</v>
      </c>
      <c r="B154" s="20">
        <v>429.45</v>
      </c>
      <c r="C154" s="20">
        <v>423.8</v>
      </c>
      <c r="D154">
        <f t="shared" si="2"/>
        <v>-1.3156362789614571E-2</v>
      </c>
    </row>
    <row r="155" spans="1:4">
      <c r="A155" s="21">
        <v>44880</v>
      </c>
      <c r="B155" s="20">
        <v>423.8</v>
      </c>
      <c r="C155" s="20">
        <v>416.75</v>
      </c>
      <c r="D155">
        <f t="shared" si="2"/>
        <v>-1.6635205285512062E-2</v>
      </c>
    </row>
    <row r="156" spans="1:4">
      <c r="A156" s="21">
        <v>44881</v>
      </c>
      <c r="B156" s="20">
        <v>416.75</v>
      </c>
      <c r="C156" s="20">
        <v>415.05</v>
      </c>
      <c r="D156">
        <f t="shared" si="2"/>
        <v>-4.0791841631673395E-3</v>
      </c>
    </row>
    <row r="157" spans="1:4">
      <c r="A157" s="21">
        <v>44882</v>
      </c>
      <c r="B157" s="20">
        <v>415.05</v>
      </c>
      <c r="C157" s="20">
        <v>408.4</v>
      </c>
      <c r="D157">
        <f t="shared" si="2"/>
        <v>-1.6022166004095974E-2</v>
      </c>
    </row>
    <row r="158" spans="1:4">
      <c r="A158" s="21">
        <v>44883</v>
      </c>
      <c r="B158" s="20">
        <v>408.4</v>
      </c>
      <c r="C158" s="20">
        <v>401.5</v>
      </c>
      <c r="D158">
        <f t="shared" si="2"/>
        <v>-1.6895200783545488E-2</v>
      </c>
    </row>
    <row r="159" spans="1:4">
      <c r="A159" s="21">
        <v>44886</v>
      </c>
      <c r="B159" s="20">
        <v>401.5</v>
      </c>
      <c r="C159" s="20">
        <v>397.1</v>
      </c>
      <c r="D159">
        <f t="shared" si="2"/>
        <v>-1.0958904109588984E-2</v>
      </c>
    </row>
    <row r="160" spans="1:4">
      <c r="A160" s="21">
        <v>44887</v>
      </c>
      <c r="B160" s="20">
        <v>397.1</v>
      </c>
      <c r="C160" s="20">
        <v>392.25</v>
      </c>
      <c r="D160">
        <f t="shared" si="2"/>
        <v>-1.2213548224628614E-2</v>
      </c>
    </row>
    <row r="161" spans="1:4">
      <c r="A161" s="21">
        <v>44888</v>
      </c>
      <c r="B161" s="20">
        <v>392.25</v>
      </c>
      <c r="C161" s="20">
        <v>394.05</v>
      </c>
      <c r="D161">
        <f t="shared" si="2"/>
        <v>4.588910133843241E-3</v>
      </c>
    </row>
    <row r="162" spans="1:4">
      <c r="A162" s="21">
        <v>44889</v>
      </c>
      <c r="B162" s="20">
        <v>394.05</v>
      </c>
      <c r="C162" s="20">
        <v>393</v>
      </c>
      <c r="D162">
        <f t="shared" si="2"/>
        <v>-2.6646364674533978E-3</v>
      </c>
    </row>
    <row r="163" spans="1:4">
      <c r="A163" s="21">
        <v>44890</v>
      </c>
      <c r="B163" s="20">
        <v>393</v>
      </c>
      <c r="C163" s="20">
        <v>402.1</v>
      </c>
      <c r="D163">
        <f t="shared" si="2"/>
        <v>2.3155216284987335E-2</v>
      </c>
    </row>
    <row r="164" spans="1:4">
      <c r="A164" s="21">
        <v>44893</v>
      </c>
      <c r="B164" s="20">
        <v>402.1</v>
      </c>
      <c r="C164" s="20">
        <v>399.95</v>
      </c>
      <c r="D164">
        <f t="shared" si="2"/>
        <v>-5.3469286247203032E-3</v>
      </c>
    </row>
    <row r="165" spans="1:4">
      <c r="A165" s="21">
        <v>44894</v>
      </c>
      <c r="B165" s="20">
        <v>399.95</v>
      </c>
      <c r="C165" s="20">
        <v>405.35</v>
      </c>
      <c r="D165">
        <f t="shared" si="2"/>
        <v>1.3501687710963956E-2</v>
      </c>
    </row>
    <row r="166" spans="1:4">
      <c r="A166" s="21">
        <v>44895</v>
      </c>
      <c r="B166" s="20">
        <v>405.35</v>
      </c>
      <c r="C166" s="20">
        <v>409.9</v>
      </c>
      <c r="D166">
        <f t="shared" si="2"/>
        <v>1.1224867398544355E-2</v>
      </c>
    </row>
    <row r="167" spans="1:4">
      <c r="A167" s="21">
        <v>44896</v>
      </c>
      <c r="B167" s="20">
        <v>409.9</v>
      </c>
      <c r="C167" s="20">
        <v>411.15</v>
      </c>
      <c r="D167">
        <f t="shared" si="2"/>
        <v>3.0495242742132229E-3</v>
      </c>
    </row>
    <row r="168" spans="1:4">
      <c r="A168" s="21">
        <v>44897</v>
      </c>
      <c r="B168" s="20">
        <v>411.15</v>
      </c>
      <c r="C168" s="20">
        <v>415.5</v>
      </c>
      <c r="D168">
        <f t="shared" si="2"/>
        <v>1.0580080262677911E-2</v>
      </c>
    </row>
    <row r="169" spans="1:4">
      <c r="A169" s="21">
        <v>44900</v>
      </c>
      <c r="B169" s="20">
        <v>415.5</v>
      </c>
      <c r="C169" s="20">
        <v>413.45</v>
      </c>
      <c r="D169">
        <f t="shared" si="2"/>
        <v>-4.9338146811071272E-3</v>
      </c>
    </row>
    <row r="170" spans="1:4">
      <c r="A170" s="21">
        <v>44901</v>
      </c>
      <c r="B170" s="20">
        <v>413.45</v>
      </c>
      <c r="C170" s="20">
        <v>410.15</v>
      </c>
      <c r="D170">
        <f t="shared" si="2"/>
        <v>-7.9816180916677023E-3</v>
      </c>
    </row>
    <row r="171" spans="1:4">
      <c r="A171" s="21">
        <v>44902</v>
      </c>
      <c r="B171" s="20">
        <v>410.15</v>
      </c>
      <c r="C171" s="20">
        <v>405.25</v>
      </c>
      <c r="D171">
        <f t="shared" si="2"/>
        <v>-1.1946848713885109E-2</v>
      </c>
    </row>
    <row r="172" spans="1:4">
      <c r="A172" s="21">
        <v>44903</v>
      </c>
      <c r="B172" s="20">
        <v>405.25</v>
      </c>
      <c r="C172" s="20">
        <v>412.05</v>
      </c>
      <c r="D172">
        <f t="shared" si="2"/>
        <v>1.6779765576804471E-2</v>
      </c>
    </row>
    <row r="173" spans="1:4">
      <c r="A173" s="21">
        <v>44904</v>
      </c>
      <c r="B173" s="20">
        <v>412.05</v>
      </c>
      <c r="C173" s="20">
        <v>407.75</v>
      </c>
      <c r="D173">
        <f t="shared" si="2"/>
        <v>-1.0435626744327173E-2</v>
      </c>
    </row>
    <row r="174" spans="1:4">
      <c r="A174" s="21">
        <v>44907</v>
      </c>
      <c r="B174" s="20">
        <v>407.75</v>
      </c>
      <c r="C174" s="20">
        <v>405.85</v>
      </c>
      <c r="D174">
        <f t="shared" si="2"/>
        <v>-4.6597179644389383E-3</v>
      </c>
    </row>
    <row r="175" spans="1:4">
      <c r="A175" s="21">
        <v>44908</v>
      </c>
      <c r="B175" s="20">
        <v>405.85</v>
      </c>
      <c r="C175" s="20">
        <v>406.3</v>
      </c>
      <c r="D175">
        <f t="shared" si="2"/>
        <v>1.1087840335098893E-3</v>
      </c>
    </row>
    <row r="176" spans="1:4">
      <c r="A176" s="21">
        <v>44909</v>
      </c>
      <c r="B176" s="20">
        <v>406.3</v>
      </c>
      <c r="C176" s="20">
        <v>410.4</v>
      </c>
      <c r="D176">
        <f t="shared" si="2"/>
        <v>1.009106571498884E-2</v>
      </c>
    </row>
    <row r="177" spans="1:4">
      <c r="A177" s="21">
        <v>44910</v>
      </c>
      <c r="B177" s="20">
        <v>410.4</v>
      </c>
      <c r="C177" s="20">
        <v>408.6</v>
      </c>
      <c r="D177">
        <f t="shared" si="2"/>
        <v>-4.3859649122805914E-3</v>
      </c>
    </row>
    <row r="178" spans="1:4">
      <c r="A178" s="21">
        <v>44911</v>
      </c>
      <c r="B178" s="20">
        <v>408.6</v>
      </c>
      <c r="C178" s="20">
        <v>407.9</v>
      </c>
      <c r="D178">
        <f t="shared" si="2"/>
        <v>-1.713166911404908E-3</v>
      </c>
    </row>
    <row r="179" spans="1:4">
      <c r="A179" s="21">
        <v>44914</v>
      </c>
      <c r="B179" s="20">
        <v>407.9</v>
      </c>
      <c r="C179" s="20">
        <v>409.25</v>
      </c>
      <c r="D179">
        <f t="shared" si="2"/>
        <v>3.3096347143908378E-3</v>
      </c>
    </row>
    <row r="180" spans="1:4">
      <c r="A180" s="21">
        <v>44915</v>
      </c>
      <c r="B180" s="20">
        <v>409.25</v>
      </c>
      <c r="C180" s="20">
        <v>411.35</v>
      </c>
      <c r="D180">
        <f t="shared" si="2"/>
        <v>5.1313378130727495E-3</v>
      </c>
    </row>
    <row r="181" spans="1:4">
      <c r="A181" s="21">
        <v>44916</v>
      </c>
      <c r="B181" s="20">
        <v>411.35</v>
      </c>
      <c r="C181" s="20">
        <v>421.9</v>
      </c>
      <c r="D181">
        <f t="shared" si="2"/>
        <v>2.5647259025160941E-2</v>
      </c>
    </row>
    <row r="182" spans="1:4">
      <c r="A182" s="21">
        <v>44917</v>
      </c>
      <c r="B182" s="20">
        <v>421.9</v>
      </c>
      <c r="C182" s="20">
        <v>423.55</v>
      </c>
      <c r="D182">
        <f t="shared" si="2"/>
        <v>3.9108793552975448E-3</v>
      </c>
    </row>
    <row r="183" spans="1:4">
      <c r="A183" s="21">
        <v>44918</v>
      </c>
      <c r="B183" s="20">
        <v>423.55</v>
      </c>
      <c r="C183" s="20">
        <v>420.3</v>
      </c>
      <c r="D183">
        <f t="shared" si="2"/>
        <v>-7.6732381064809349E-3</v>
      </c>
    </row>
    <row r="184" spans="1:4">
      <c r="A184" s="21">
        <v>44921</v>
      </c>
      <c r="B184" s="20">
        <v>420.3</v>
      </c>
      <c r="C184" s="20">
        <v>420.75</v>
      </c>
      <c r="D184">
        <f t="shared" si="2"/>
        <v>1.0706638115631421E-3</v>
      </c>
    </row>
    <row r="185" spans="1:4">
      <c r="A185" s="21">
        <v>44922</v>
      </c>
      <c r="B185" s="20">
        <v>420.75</v>
      </c>
      <c r="C185" s="20">
        <v>419.3</v>
      </c>
      <c r="D185">
        <f t="shared" si="2"/>
        <v>-3.4462269756387132E-3</v>
      </c>
    </row>
    <row r="186" spans="1:4">
      <c r="A186" s="21">
        <v>44923</v>
      </c>
      <c r="B186" s="20">
        <v>419.3</v>
      </c>
      <c r="C186" s="20">
        <v>415.25</v>
      </c>
      <c r="D186">
        <f t="shared" si="2"/>
        <v>-9.6589554018602693E-3</v>
      </c>
    </row>
    <row r="187" spans="1:4">
      <c r="A187" s="21">
        <v>44924</v>
      </c>
      <c r="B187" s="20">
        <v>415.25</v>
      </c>
      <c r="C187" s="20">
        <v>417.35</v>
      </c>
      <c r="D187">
        <f t="shared" si="2"/>
        <v>5.0571944611680257E-3</v>
      </c>
    </row>
    <row r="188" spans="1:4">
      <c r="A188" s="21">
        <v>44925</v>
      </c>
      <c r="B188" s="20">
        <v>417.35</v>
      </c>
      <c r="C188" s="20">
        <v>419.95</v>
      </c>
      <c r="D188">
        <f t="shared" si="2"/>
        <v>6.2297831556246937E-3</v>
      </c>
    </row>
    <row r="189" spans="1:4">
      <c r="A189" s="21">
        <v>44928</v>
      </c>
      <c r="B189" s="20">
        <v>419.95</v>
      </c>
      <c r="C189" s="20">
        <v>420.1</v>
      </c>
      <c r="D189">
        <f t="shared" si="2"/>
        <v>3.5718537921189213E-4</v>
      </c>
    </row>
    <row r="190" spans="1:4">
      <c r="A190" s="21">
        <v>44929</v>
      </c>
      <c r="B190" s="20">
        <v>420.1</v>
      </c>
      <c r="C190" s="20">
        <v>424.65</v>
      </c>
      <c r="D190">
        <f t="shared" si="2"/>
        <v>1.0830754582242214E-2</v>
      </c>
    </row>
    <row r="191" spans="1:4">
      <c r="A191" s="21">
        <v>44930</v>
      </c>
      <c r="B191" s="20">
        <v>424.65</v>
      </c>
      <c r="C191" s="20">
        <v>423.85</v>
      </c>
      <c r="D191">
        <f t="shared" si="2"/>
        <v>-1.8839043918520066E-3</v>
      </c>
    </row>
    <row r="192" spans="1:4">
      <c r="A192" s="21">
        <v>44931</v>
      </c>
      <c r="B192" s="20">
        <v>423.85</v>
      </c>
      <c r="C192" s="20">
        <v>432.3</v>
      </c>
      <c r="D192">
        <f t="shared" si="2"/>
        <v>1.993629821870942E-2</v>
      </c>
    </row>
    <row r="193" spans="1:4">
      <c r="A193" s="21">
        <v>44932</v>
      </c>
      <c r="B193" s="20">
        <v>432.3</v>
      </c>
      <c r="C193" s="20">
        <v>430.7</v>
      </c>
      <c r="D193">
        <f t="shared" si="2"/>
        <v>-3.701133472125891E-3</v>
      </c>
    </row>
    <row r="194" spans="1:4">
      <c r="A194" s="21">
        <v>44935</v>
      </c>
      <c r="B194" s="20">
        <v>430.7</v>
      </c>
      <c r="C194" s="20">
        <v>444.05</v>
      </c>
      <c r="D194">
        <f t="shared" ref="D194:D250" si="3">(C194-B194)/B194</f>
        <v>3.0996052937079226E-2</v>
      </c>
    </row>
    <row r="195" spans="1:4">
      <c r="A195" s="21">
        <v>44936</v>
      </c>
      <c r="B195" s="20">
        <v>444.05</v>
      </c>
      <c r="C195" s="20">
        <v>457.35</v>
      </c>
      <c r="D195">
        <f t="shared" si="3"/>
        <v>2.9951582029050808E-2</v>
      </c>
    </row>
    <row r="196" spans="1:4">
      <c r="A196" s="21">
        <v>44937</v>
      </c>
      <c r="B196" s="20">
        <v>457.35</v>
      </c>
      <c r="C196" s="20">
        <v>452.35</v>
      </c>
      <c r="D196">
        <f t="shared" si="3"/>
        <v>-1.0932546190007652E-2</v>
      </c>
    </row>
    <row r="197" spans="1:4">
      <c r="A197" s="21">
        <v>44938</v>
      </c>
      <c r="B197" s="20">
        <v>452.35</v>
      </c>
      <c r="C197" s="20">
        <v>448.15</v>
      </c>
      <c r="D197">
        <f t="shared" si="3"/>
        <v>-9.2848458052394063E-3</v>
      </c>
    </row>
    <row r="198" spans="1:4">
      <c r="A198" s="21">
        <v>44939</v>
      </c>
      <c r="B198" s="20">
        <v>448.15</v>
      </c>
      <c r="C198" s="20">
        <v>441.35</v>
      </c>
      <c r="D198">
        <f t="shared" si="3"/>
        <v>-1.5173491018632053E-2</v>
      </c>
    </row>
    <row r="199" spans="1:4">
      <c r="A199" s="21">
        <v>44942</v>
      </c>
      <c r="B199" s="20">
        <v>441.35</v>
      </c>
      <c r="C199" s="20">
        <v>439.1</v>
      </c>
      <c r="D199">
        <f t="shared" si="3"/>
        <v>-5.0979947887164383E-3</v>
      </c>
    </row>
    <row r="200" spans="1:4">
      <c r="A200" s="21">
        <v>44943</v>
      </c>
      <c r="B200" s="20">
        <v>439.1</v>
      </c>
      <c r="C200" s="20">
        <v>431.45</v>
      </c>
      <c r="D200">
        <f t="shared" si="3"/>
        <v>-1.7421999544522965E-2</v>
      </c>
    </row>
    <row r="201" spans="1:4">
      <c r="A201" s="21">
        <v>44944</v>
      </c>
      <c r="B201" s="20">
        <v>431.45</v>
      </c>
      <c r="C201" s="20">
        <v>443.45</v>
      </c>
      <c r="D201">
        <f t="shared" si="3"/>
        <v>2.7813188086684437E-2</v>
      </c>
    </row>
    <row r="202" spans="1:4">
      <c r="A202" s="21">
        <v>44945</v>
      </c>
      <c r="B202" s="20">
        <v>443.45</v>
      </c>
      <c r="C202" s="20">
        <v>441.85</v>
      </c>
      <c r="D202">
        <f t="shared" si="3"/>
        <v>-3.6080730634794585E-3</v>
      </c>
    </row>
    <row r="203" spans="1:4">
      <c r="A203" s="21">
        <v>44946</v>
      </c>
      <c r="B203" s="20">
        <v>441.85</v>
      </c>
      <c r="C203" s="20">
        <v>438.2</v>
      </c>
      <c r="D203">
        <f t="shared" si="3"/>
        <v>-8.2607219644676554E-3</v>
      </c>
    </row>
    <row r="204" spans="1:4">
      <c r="A204" s="21">
        <v>44949</v>
      </c>
      <c r="B204" s="20">
        <v>438.2</v>
      </c>
      <c r="C204" s="20">
        <v>444.3</v>
      </c>
      <c r="D204">
        <f t="shared" si="3"/>
        <v>1.3920584208124196E-2</v>
      </c>
    </row>
    <row r="205" spans="1:4">
      <c r="A205" s="21">
        <v>44950</v>
      </c>
      <c r="B205" s="20">
        <v>444.3</v>
      </c>
      <c r="C205" s="20">
        <v>437.1</v>
      </c>
      <c r="D205">
        <f t="shared" si="3"/>
        <v>-1.6205266711681269E-2</v>
      </c>
    </row>
    <row r="206" spans="1:4">
      <c r="A206" s="21">
        <v>44951</v>
      </c>
      <c r="B206" s="20">
        <v>437.1</v>
      </c>
      <c r="C206" s="20">
        <v>426.65</v>
      </c>
      <c r="D206">
        <f t="shared" si="3"/>
        <v>-2.3907572637840414E-2</v>
      </c>
    </row>
    <row r="207" spans="1:4">
      <c r="A207" s="21">
        <v>44953</v>
      </c>
      <c r="B207" s="20">
        <v>426.65</v>
      </c>
      <c r="C207" s="20">
        <v>430.3</v>
      </c>
      <c r="D207">
        <f t="shared" si="3"/>
        <v>8.5550216805344755E-3</v>
      </c>
    </row>
    <row r="208" spans="1:4">
      <c r="A208" s="21">
        <v>44956</v>
      </c>
      <c r="B208" s="20">
        <v>430.3</v>
      </c>
      <c r="C208" s="20">
        <v>427.95</v>
      </c>
      <c r="D208">
        <f t="shared" si="3"/>
        <v>-5.4613060655357253E-3</v>
      </c>
    </row>
    <row r="209" spans="1:4">
      <c r="A209" s="21">
        <v>44957</v>
      </c>
      <c r="B209" s="20">
        <v>427.95</v>
      </c>
      <c r="C209" s="20">
        <v>431.55</v>
      </c>
      <c r="D209">
        <f t="shared" si="3"/>
        <v>8.4121976866456897E-3</v>
      </c>
    </row>
    <row r="210" spans="1:4">
      <c r="A210" s="21">
        <v>44958</v>
      </c>
      <c r="B210" s="20">
        <v>431.55</v>
      </c>
      <c r="C210" s="20">
        <v>435.45</v>
      </c>
      <c r="D210">
        <f t="shared" si="3"/>
        <v>9.0371915189432911E-3</v>
      </c>
    </row>
    <row r="211" spans="1:4">
      <c r="A211" s="21">
        <v>44959</v>
      </c>
      <c r="B211" s="20">
        <v>435.45</v>
      </c>
      <c r="C211" s="20">
        <v>432.85</v>
      </c>
      <c r="D211">
        <f t="shared" si="3"/>
        <v>-5.9708347686300749E-3</v>
      </c>
    </row>
    <row r="212" spans="1:4">
      <c r="A212" s="21">
        <v>44960</v>
      </c>
      <c r="B212" s="20">
        <v>432.85</v>
      </c>
      <c r="C212" s="20">
        <v>434.65</v>
      </c>
      <c r="D212">
        <f t="shared" si="3"/>
        <v>4.1584844634398859E-3</v>
      </c>
    </row>
    <row r="213" spans="1:4">
      <c r="A213" s="21">
        <v>44963</v>
      </c>
      <c r="B213" s="20">
        <v>434.65</v>
      </c>
      <c r="C213" s="20">
        <v>470.15</v>
      </c>
      <c r="D213">
        <f t="shared" si="3"/>
        <v>8.1674910847808591E-2</v>
      </c>
    </row>
    <row r="214" spans="1:4">
      <c r="A214" s="21">
        <v>44964</v>
      </c>
      <c r="B214" s="20">
        <v>470.15</v>
      </c>
      <c r="C214" s="20">
        <v>479.45</v>
      </c>
      <c r="D214">
        <f t="shared" si="3"/>
        <v>1.9780920982665134E-2</v>
      </c>
    </row>
    <row r="215" spans="1:4">
      <c r="A215" s="21">
        <v>44965</v>
      </c>
      <c r="B215" s="20">
        <v>479.45</v>
      </c>
      <c r="C215" s="20">
        <v>474</v>
      </c>
      <c r="D215">
        <f t="shared" si="3"/>
        <v>-1.1367191573678149E-2</v>
      </c>
    </row>
    <row r="216" spans="1:4">
      <c r="A216" s="21">
        <v>44966</v>
      </c>
      <c r="B216" s="20">
        <v>474</v>
      </c>
      <c r="C216" s="20">
        <v>474.4</v>
      </c>
      <c r="D216">
        <f t="shared" si="3"/>
        <v>8.4388185654003637E-4</v>
      </c>
    </row>
    <row r="217" spans="1:4">
      <c r="A217" s="21">
        <v>44967</v>
      </c>
      <c r="B217" s="20">
        <v>474.4</v>
      </c>
      <c r="C217" s="20">
        <v>473.5</v>
      </c>
      <c r="D217">
        <f t="shared" si="3"/>
        <v>-1.8971332209105761E-3</v>
      </c>
    </row>
    <row r="218" spans="1:4">
      <c r="A218" s="21">
        <v>44970</v>
      </c>
      <c r="B218" s="20">
        <v>473.5</v>
      </c>
      <c r="C218" s="20">
        <v>471.45</v>
      </c>
      <c r="D218">
        <f t="shared" si="3"/>
        <v>-4.3294614572333924E-3</v>
      </c>
    </row>
    <row r="219" spans="1:4">
      <c r="A219" s="21">
        <v>44971</v>
      </c>
      <c r="B219" s="20">
        <v>471.45</v>
      </c>
      <c r="C219" s="20">
        <v>473.05</v>
      </c>
      <c r="D219">
        <f t="shared" si="3"/>
        <v>3.3937851309789433E-3</v>
      </c>
    </row>
    <row r="220" spans="1:4">
      <c r="A220" s="21">
        <v>44972</v>
      </c>
      <c r="B220" s="20">
        <v>473.05</v>
      </c>
      <c r="C220" s="20">
        <v>469.3</v>
      </c>
      <c r="D220">
        <f t="shared" si="3"/>
        <v>-7.9272804143325232E-3</v>
      </c>
    </row>
    <row r="221" spans="1:4">
      <c r="A221" s="21">
        <v>44973</v>
      </c>
      <c r="B221" s="20">
        <v>469.3</v>
      </c>
      <c r="C221" s="20">
        <v>477.3</v>
      </c>
      <c r="D221">
        <f t="shared" si="3"/>
        <v>1.7046665246111228E-2</v>
      </c>
    </row>
    <row r="222" spans="1:4">
      <c r="A222" s="21">
        <v>44974</v>
      </c>
      <c r="B222" s="20">
        <v>477.3</v>
      </c>
      <c r="C222" s="20">
        <v>470.65</v>
      </c>
      <c r="D222">
        <f t="shared" si="3"/>
        <v>-1.3932537188351213E-2</v>
      </c>
    </row>
    <row r="223" spans="1:4">
      <c r="A223" s="21">
        <v>44977</v>
      </c>
      <c r="B223" s="20">
        <v>470.65</v>
      </c>
      <c r="C223" s="20">
        <v>464.45</v>
      </c>
      <c r="D223">
        <f t="shared" si="3"/>
        <v>-1.3173271008180153E-2</v>
      </c>
    </row>
    <row r="224" spans="1:4">
      <c r="A224" s="21">
        <v>44978</v>
      </c>
      <c r="B224" s="20">
        <v>464.45</v>
      </c>
      <c r="C224" s="20">
        <v>468.45</v>
      </c>
      <c r="D224">
        <f t="shared" si="3"/>
        <v>8.6123371730003236E-3</v>
      </c>
    </row>
    <row r="225" spans="1:4">
      <c r="A225" s="21">
        <v>44979</v>
      </c>
      <c r="B225" s="20">
        <v>468.45</v>
      </c>
      <c r="C225" s="20">
        <v>464.25</v>
      </c>
      <c r="D225">
        <f t="shared" si="3"/>
        <v>-8.9657380723662909E-3</v>
      </c>
    </row>
    <row r="226" spans="1:4">
      <c r="A226" s="21">
        <v>44980</v>
      </c>
      <c r="B226" s="20">
        <v>464.25</v>
      </c>
      <c r="C226" s="20">
        <v>467.85</v>
      </c>
      <c r="D226">
        <f t="shared" si="3"/>
        <v>7.7544426494346209E-3</v>
      </c>
    </row>
    <row r="227" spans="1:4">
      <c r="A227" s="21">
        <v>44981</v>
      </c>
      <c r="B227" s="20">
        <v>467.85</v>
      </c>
      <c r="C227" s="20">
        <v>466.45</v>
      </c>
      <c r="D227">
        <f t="shared" si="3"/>
        <v>-2.992412097894697E-3</v>
      </c>
    </row>
    <row r="228" spans="1:4">
      <c r="A228" s="21">
        <v>44984</v>
      </c>
      <c r="B228" s="20">
        <v>466.45</v>
      </c>
      <c r="C228" s="20">
        <v>456.05</v>
      </c>
      <c r="D228">
        <f t="shared" si="3"/>
        <v>-2.2296066030657043E-2</v>
      </c>
    </row>
    <row r="229" spans="1:4">
      <c r="A229" s="21">
        <v>44985</v>
      </c>
      <c r="B229" s="20">
        <v>456.05</v>
      </c>
      <c r="C229" s="20">
        <v>465.8</v>
      </c>
      <c r="D229">
        <f t="shared" si="3"/>
        <v>2.1379234733033659E-2</v>
      </c>
    </row>
    <row r="230" spans="1:4">
      <c r="A230" s="21">
        <v>44986</v>
      </c>
      <c r="B230" s="20">
        <v>465.8</v>
      </c>
      <c r="C230" s="20">
        <v>473.55</v>
      </c>
      <c r="D230">
        <f t="shared" si="3"/>
        <v>1.6638042078145128E-2</v>
      </c>
    </row>
    <row r="231" spans="1:4">
      <c r="A231" s="21">
        <v>44987</v>
      </c>
      <c r="B231" s="20">
        <v>473.55</v>
      </c>
      <c r="C231" s="20">
        <v>466.75</v>
      </c>
      <c r="D231">
        <f t="shared" si="3"/>
        <v>-1.4359624115721701E-2</v>
      </c>
    </row>
    <row r="232" spans="1:4">
      <c r="A232" s="21">
        <v>44988</v>
      </c>
      <c r="B232" s="20">
        <v>466.75</v>
      </c>
      <c r="C232" s="20">
        <v>472.95</v>
      </c>
      <c r="D232">
        <f t="shared" si="3"/>
        <v>1.3283342260310634E-2</v>
      </c>
    </row>
    <row r="233" spans="1:4">
      <c r="A233" s="21">
        <v>44991</v>
      </c>
      <c r="B233" s="20">
        <v>472.95</v>
      </c>
      <c r="C233" s="20">
        <v>476.15</v>
      </c>
      <c r="D233">
        <f t="shared" si="3"/>
        <v>6.7660429220847635E-3</v>
      </c>
    </row>
    <row r="234" spans="1:4">
      <c r="A234" s="21">
        <v>44993</v>
      </c>
      <c r="B234" s="20">
        <v>476.15</v>
      </c>
      <c r="C234" s="20">
        <v>471.45</v>
      </c>
      <c r="D234">
        <f t="shared" si="3"/>
        <v>-9.8708390213167879E-3</v>
      </c>
    </row>
    <row r="235" spans="1:4">
      <c r="A235" s="21">
        <v>44994</v>
      </c>
      <c r="B235" s="20">
        <v>471.45</v>
      </c>
      <c r="C235" s="20">
        <v>468.7</v>
      </c>
      <c r="D235">
        <f t="shared" si="3"/>
        <v>-5.8330681938699759E-3</v>
      </c>
    </row>
    <row r="236" spans="1:4">
      <c r="A236" s="21">
        <v>44995</v>
      </c>
      <c r="B236" s="20">
        <v>468.7</v>
      </c>
      <c r="C236" s="20">
        <v>474.9</v>
      </c>
      <c r="D236">
        <f t="shared" si="3"/>
        <v>1.3228077661617215E-2</v>
      </c>
    </row>
    <row r="237" spans="1:4">
      <c r="A237" s="21">
        <v>44998</v>
      </c>
      <c r="B237" s="20">
        <v>474.9</v>
      </c>
      <c r="C237" s="20">
        <v>466.2</v>
      </c>
      <c r="D237">
        <f t="shared" si="3"/>
        <v>-1.8319646241313936E-2</v>
      </c>
    </row>
    <row r="238" spans="1:4">
      <c r="A238" s="21">
        <v>44999</v>
      </c>
      <c r="B238" s="20">
        <v>466.2</v>
      </c>
      <c r="C238" s="20">
        <v>470.55</v>
      </c>
      <c r="D238">
        <f t="shared" si="3"/>
        <v>9.3307593307593792E-3</v>
      </c>
    </row>
    <row r="239" spans="1:4">
      <c r="A239" s="21">
        <v>45000</v>
      </c>
      <c r="B239" s="20">
        <v>470.55</v>
      </c>
      <c r="C239" s="20">
        <v>473.4</v>
      </c>
      <c r="D239">
        <f t="shared" si="3"/>
        <v>6.0567421102963887E-3</v>
      </c>
    </row>
    <row r="240" spans="1:4">
      <c r="A240" s="21">
        <v>45001</v>
      </c>
      <c r="B240" s="20">
        <v>473.4</v>
      </c>
      <c r="C240" s="20">
        <v>479.65</v>
      </c>
      <c r="D240">
        <f t="shared" si="3"/>
        <v>1.3202365863962822E-2</v>
      </c>
    </row>
    <row r="241" spans="1:4">
      <c r="A241" s="21">
        <v>45002</v>
      </c>
      <c r="B241" s="20">
        <v>479.65</v>
      </c>
      <c r="C241" s="20">
        <v>477.35</v>
      </c>
      <c r="D241">
        <f t="shared" si="3"/>
        <v>-4.7951631397893353E-3</v>
      </c>
    </row>
    <row r="242" spans="1:4">
      <c r="A242" s="21">
        <v>45005</v>
      </c>
      <c r="B242" s="20">
        <v>477.35</v>
      </c>
      <c r="C242" s="20">
        <v>476.2</v>
      </c>
      <c r="D242">
        <f t="shared" si="3"/>
        <v>-2.4091337592961853E-3</v>
      </c>
    </row>
    <row r="243" spans="1:4">
      <c r="A243" s="21">
        <v>45006</v>
      </c>
      <c r="B243" s="20">
        <v>476.2</v>
      </c>
      <c r="C243" s="20">
        <v>478.35</v>
      </c>
      <c r="D243">
        <f t="shared" si="3"/>
        <v>4.5149097018060353E-3</v>
      </c>
    </row>
    <row r="244" spans="1:4">
      <c r="A244" s="21">
        <v>45007</v>
      </c>
      <c r="B244" s="20">
        <v>478.35</v>
      </c>
      <c r="C244" s="20">
        <v>478.65</v>
      </c>
      <c r="D244">
        <f t="shared" si="3"/>
        <v>6.2715584822818963E-4</v>
      </c>
    </row>
    <row r="245" spans="1:4">
      <c r="A245" s="21">
        <v>45008</v>
      </c>
      <c r="B245" s="20">
        <v>478.65</v>
      </c>
      <c r="C245" s="20">
        <v>482.3</v>
      </c>
      <c r="D245">
        <f t="shared" si="3"/>
        <v>7.6256137052126485E-3</v>
      </c>
    </row>
    <row r="246" spans="1:4">
      <c r="A246" s="21">
        <v>45009</v>
      </c>
      <c r="B246" s="20">
        <v>482.3</v>
      </c>
      <c r="C246" s="20">
        <v>480.7</v>
      </c>
      <c r="D246">
        <f t="shared" si="3"/>
        <v>-3.3174372797014776E-3</v>
      </c>
    </row>
    <row r="247" spans="1:4">
      <c r="A247" s="21">
        <v>45012</v>
      </c>
      <c r="B247" s="20">
        <v>480.7</v>
      </c>
      <c r="C247" s="20">
        <v>481.9</v>
      </c>
      <c r="D247">
        <f t="shared" si="3"/>
        <v>2.4963594757644865E-3</v>
      </c>
    </row>
    <row r="248" spans="1:4">
      <c r="A248" s="21">
        <v>45013</v>
      </c>
      <c r="B248" s="20">
        <v>481.9</v>
      </c>
      <c r="C248" s="20">
        <v>484.75</v>
      </c>
      <c r="D248">
        <f t="shared" si="3"/>
        <v>5.9140900601785075E-3</v>
      </c>
    </row>
    <row r="249" spans="1:4">
      <c r="A249" s="21">
        <v>45014</v>
      </c>
      <c r="B249" s="20">
        <v>484.75</v>
      </c>
      <c r="C249" s="20">
        <v>490.35</v>
      </c>
      <c r="D249">
        <f t="shared" si="3"/>
        <v>1.1552346570397158E-2</v>
      </c>
    </row>
    <row r="250" spans="1:4">
      <c r="A250" s="21">
        <v>45016</v>
      </c>
      <c r="B250" s="20">
        <v>490.35</v>
      </c>
      <c r="C250" s="20">
        <v>491.55</v>
      </c>
      <c r="D250">
        <f t="shared" si="3"/>
        <v>2.4472315692872205E-3</v>
      </c>
    </row>
  </sheetData>
  <sortState xmlns:xlrd2="http://schemas.microsoft.com/office/spreadsheetml/2017/richdata2" ref="A1:D250">
    <sortCondition ref="A2:A25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308A-7D98-47AD-B71C-D33AACF04500}">
  <dimension ref="A1:O1000"/>
  <sheetViews>
    <sheetView workbookViewId="0"/>
  </sheetViews>
  <sheetFormatPr defaultRowHeight="14.4"/>
  <cols>
    <col min="1" max="1" width="10.6640625" bestFit="1" customWidth="1"/>
    <col min="2" max="2" width="12" customWidth="1"/>
    <col min="3" max="3" width="14.109375" customWidth="1"/>
    <col min="6" max="6" width="13.6640625" customWidth="1"/>
    <col min="7" max="7" width="18.33203125" customWidth="1"/>
    <col min="8" max="8" width="14.6640625" customWidth="1"/>
  </cols>
  <sheetData>
    <row r="1" spans="1:15">
      <c r="A1" s="75" t="s">
        <v>41</v>
      </c>
      <c r="B1" s="76" t="s">
        <v>71</v>
      </c>
      <c r="C1" s="76" t="s">
        <v>72</v>
      </c>
      <c r="D1" s="76" t="s">
        <v>3</v>
      </c>
      <c r="E1" s="83" t="s">
        <v>63</v>
      </c>
      <c r="F1" s="83" t="s">
        <v>64</v>
      </c>
      <c r="G1" s="84" t="s">
        <v>65</v>
      </c>
      <c r="H1" s="84" t="s">
        <v>66</v>
      </c>
      <c r="I1" s="1"/>
      <c r="J1" s="1"/>
      <c r="K1" s="1"/>
      <c r="L1" s="1"/>
      <c r="M1" s="1"/>
      <c r="N1" s="1"/>
      <c r="O1" s="2"/>
    </row>
    <row r="2" spans="1:15" ht="15.6">
      <c r="A2" s="15">
        <v>44652</v>
      </c>
      <c r="B2" s="17">
        <v>3206.4</v>
      </c>
      <c r="C2" s="17">
        <v>3230.65</v>
      </c>
      <c r="D2" s="5">
        <f t="shared" ref="D2:D65" si="0">(C2-B2)/B2</f>
        <v>7.5629990019960075E-3</v>
      </c>
      <c r="E2" s="91">
        <f>AVERAGE(D2:D250)</f>
        <v>1.292143804430186E-3</v>
      </c>
      <c r="F2" s="91">
        <f>(1+E2)^(252) - 1</f>
        <v>0.38459827813264647</v>
      </c>
      <c r="G2" s="91">
        <f>_xlfn.VAR.S(D2:D250)</f>
        <v>1.8741425688161375E-4</v>
      </c>
      <c r="H2" s="91">
        <f>G2*252</f>
        <v>4.7228392734166666E-2</v>
      </c>
      <c r="I2" s="5"/>
      <c r="J2" s="5"/>
      <c r="K2" s="5"/>
      <c r="L2" s="5"/>
      <c r="M2" s="5"/>
      <c r="N2" s="5"/>
      <c r="O2" s="6"/>
    </row>
    <row r="3" spans="1:15" ht="15.6">
      <c r="A3" s="15">
        <v>44655</v>
      </c>
      <c r="B3" s="17">
        <v>3230.65</v>
      </c>
      <c r="C3" s="17">
        <v>3270</v>
      </c>
      <c r="D3" s="5">
        <f t="shared" si="0"/>
        <v>1.2180211412564007E-2</v>
      </c>
      <c r="E3" s="5"/>
      <c r="F3" s="5"/>
      <c r="G3" s="26"/>
      <c r="H3" s="5"/>
      <c r="I3" s="5"/>
      <c r="J3" s="5"/>
      <c r="K3" s="5"/>
      <c r="L3" s="5"/>
      <c r="M3" s="5"/>
      <c r="N3" s="5"/>
      <c r="O3" s="6"/>
    </row>
    <row r="4" spans="1:15" ht="15.6">
      <c r="A4" s="15">
        <v>44656</v>
      </c>
      <c r="B4" s="17">
        <v>3270</v>
      </c>
      <c r="C4" s="17">
        <v>3303.4</v>
      </c>
      <c r="D4" s="5">
        <f t="shared" si="0"/>
        <v>1.0214067278287489E-2</v>
      </c>
      <c r="E4" s="5"/>
      <c r="F4" s="5"/>
      <c r="G4" s="24"/>
      <c r="H4" s="5"/>
      <c r="I4" s="5"/>
      <c r="J4" s="5"/>
      <c r="K4" s="5"/>
      <c r="L4" s="5"/>
      <c r="M4" s="5"/>
      <c r="N4" s="5"/>
      <c r="O4" s="6"/>
    </row>
    <row r="5" spans="1:15" ht="15.6">
      <c r="A5" s="15">
        <v>44657</v>
      </c>
      <c r="B5" s="17">
        <v>3303.4</v>
      </c>
      <c r="C5" s="17">
        <v>3282.5</v>
      </c>
      <c r="D5" s="5">
        <f t="shared" si="0"/>
        <v>-6.3268147968759732E-3</v>
      </c>
      <c r="E5" s="5"/>
      <c r="F5" s="5"/>
      <c r="G5" s="24"/>
      <c r="H5" s="5"/>
      <c r="I5" s="5"/>
      <c r="J5" s="5"/>
      <c r="K5" s="5"/>
      <c r="L5" s="5"/>
      <c r="M5" s="5"/>
      <c r="N5" s="5"/>
      <c r="O5" s="6"/>
    </row>
    <row r="6" spans="1:15" ht="15.6">
      <c r="A6" s="15">
        <v>44658</v>
      </c>
      <c r="B6" s="17">
        <v>3282.5</v>
      </c>
      <c r="C6" s="17">
        <v>3294.1</v>
      </c>
      <c r="D6" s="5">
        <f t="shared" si="0"/>
        <v>3.5338918507235063E-3</v>
      </c>
      <c r="E6" s="5"/>
      <c r="F6" s="5"/>
      <c r="G6" s="24"/>
      <c r="H6" s="5"/>
      <c r="I6" s="5"/>
      <c r="J6" s="5"/>
      <c r="K6" s="5"/>
      <c r="L6" s="5"/>
      <c r="M6" s="5"/>
      <c r="N6" s="5"/>
      <c r="O6" s="6"/>
    </row>
    <row r="7" spans="1:15" ht="15.6">
      <c r="A7" s="15">
        <v>44659</v>
      </c>
      <c r="B7" s="17">
        <v>3294.1</v>
      </c>
      <c r="C7" s="17">
        <v>3347.9</v>
      </c>
      <c r="D7" s="5">
        <f t="shared" si="0"/>
        <v>1.633223035123408E-2</v>
      </c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ht="15.6">
      <c r="A8" s="15">
        <v>44662</v>
      </c>
      <c r="B8" s="17">
        <v>3347.9</v>
      </c>
      <c r="C8" s="17">
        <v>3350.65</v>
      </c>
      <c r="D8" s="5">
        <f t="shared" si="0"/>
        <v>8.2141043639296274E-4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ht="15.6">
      <c r="A9" s="15">
        <v>44663</v>
      </c>
      <c r="B9" s="17">
        <v>3350.65</v>
      </c>
      <c r="C9" s="17">
        <v>3344.1</v>
      </c>
      <c r="D9" s="5">
        <f t="shared" si="0"/>
        <v>-1.9548445823945148E-3</v>
      </c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ht="15.6">
      <c r="A10" s="15">
        <v>44664</v>
      </c>
      <c r="B10" s="17">
        <v>3344.1</v>
      </c>
      <c r="C10" s="17">
        <v>3349.65</v>
      </c>
      <c r="D10" s="5">
        <f t="shared" si="0"/>
        <v>1.6596393648515839E-3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ht="15.6">
      <c r="A11" s="15">
        <v>44669</v>
      </c>
      <c r="B11" s="17">
        <v>3349.65</v>
      </c>
      <c r="C11" s="17">
        <v>3343.9</v>
      </c>
      <c r="D11" s="5">
        <f t="shared" si="0"/>
        <v>-1.7165972564297761E-3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ht="15.6">
      <c r="A12" s="15">
        <v>44670</v>
      </c>
      <c r="B12" s="17">
        <v>3343.9</v>
      </c>
      <c r="C12" s="17">
        <v>3267.9</v>
      </c>
      <c r="D12" s="5">
        <f t="shared" si="0"/>
        <v>-2.2727952390920781E-2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ht="15.6">
      <c r="A13" s="15">
        <v>44671</v>
      </c>
      <c r="B13" s="17">
        <v>3267.9</v>
      </c>
      <c r="C13" s="17">
        <v>3304.2</v>
      </c>
      <c r="D13" s="5">
        <f t="shared" si="0"/>
        <v>1.1108051041953464E-2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ht="15.6">
      <c r="A14" s="15">
        <v>44672</v>
      </c>
      <c r="B14" s="17">
        <v>3304.2</v>
      </c>
      <c r="C14" s="17">
        <v>3359.9</v>
      </c>
      <c r="D14" s="5">
        <f t="shared" si="0"/>
        <v>1.6857333091217321E-2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ht="15.6">
      <c r="A15" s="15">
        <v>44673</v>
      </c>
      <c r="B15" s="17">
        <v>3359.9</v>
      </c>
      <c r="C15" s="17">
        <v>3364.1</v>
      </c>
      <c r="D15" s="5">
        <f t="shared" si="0"/>
        <v>1.2500372034881448E-3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ht="15.6">
      <c r="A16" s="15">
        <v>44676</v>
      </c>
      <c r="B16" s="17">
        <v>3364.1</v>
      </c>
      <c r="C16" s="17">
        <v>3295.9</v>
      </c>
      <c r="D16" s="5">
        <f t="shared" si="0"/>
        <v>-2.027288130554972E-2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ht="15.6">
      <c r="A17" s="15">
        <v>44677</v>
      </c>
      <c r="B17" s="17">
        <v>3295.9</v>
      </c>
      <c r="C17" s="17">
        <v>3372.7</v>
      </c>
      <c r="D17" s="5">
        <f t="shared" si="0"/>
        <v>2.3301677842167457E-2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ht="15.6">
      <c r="A18" s="15">
        <v>44678</v>
      </c>
      <c r="B18" s="17">
        <v>3372.7</v>
      </c>
      <c r="C18" s="17">
        <v>3338.25</v>
      </c>
      <c r="D18" s="5">
        <f t="shared" si="0"/>
        <v>-1.0214368310255824E-2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ht="15.6">
      <c r="A19" s="15">
        <v>44679</v>
      </c>
      <c r="B19" s="17">
        <v>3338.25</v>
      </c>
      <c r="C19" s="17">
        <v>3357.9</v>
      </c>
      <c r="D19" s="5">
        <f t="shared" si="0"/>
        <v>5.8863176814199329E-3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ht="15.6">
      <c r="A20" s="15">
        <v>44680</v>
      </c>
      <c r="B20" s="17">
        <v>3357.9</v>
      </c>
      <c r="C20" s="17">
        <v>3279.25</v>
      </c>
      <c r="D20" s="5">
        <f t="shared" si="0"/>
        <v>-2.3422377080913694E-2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ht="15.6">
      <c r="A21" s="15">
        <v>44683</v>
      </c>
      <c r="B21" s="17">
        <v>3279.25</v>
      </c>
      <c r="C21" s="17">
        <v>3271.3</v>
      </c>
      <c r="D21" s="5">
        <f t="shared" si="0"/>
        <v>-2.4243348326598514E-3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ht="15.6">
      <c r="A22" s="15">
        <v>44685</v>
      </c>
      <c r="B22" s="17">
        <v>3271.3</v>
      </c>
      <c r="C22" s="17">
        <v>3385.45</v>
      </c>
      <c r="D22" s="5">
        <f t="shared" si="0"/>
        <v>3.4894384495460409E-2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ht="15.6">
      <c r="A23" s="15">
        <v>44686</v>
      </c>
      <c r="B23" s="17">
        <v>3385.45</v>
      </c>
      <c r="C23" s="17">
        <v>3277</v>
      </c>
      <c r="D23" s="5">
        <f t="shared" si="0"/>
        <v>-3.2034146125330405E-2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ht="15.6">
      <c r="A24" s="15">
        <v>44687</v>
      </c>
      <c r="B24" s="17">
        <v>3277</v>
      </c>
      <c r="C24" s="17">
        <v>3307.8</v>
      </c>
      <c r="D24" s="5">
        <f t="shared" si="0"/>
        <v>9.3988404028075012E-3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ht="15.6">
      <c r="A25" s="15">
        <v>44690</v>
      </c>
      <c r="B25" s="17">
        <v>3307.8</v>
      </c>
      <c r="C25" s="17">
        <v>3252.05</v>
      </c>
      <c r="D25" s="5">
        <f t="shared" si="0"/>
        <v>-1.6854102424572224E-2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ht="15.6">
      <c r="A26" s="15">
        <v>44691</v>
      </c>
      <c r="B26" s="17">
        <v>3252.05</v>
      </c>
      <c r="C26" s="17">
        <v>3246.55</v>
      </c>
      <c r="D26" s="5">
        <f t="shared" si="0"/>
        <v>-1.691240909580111E-3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ht="15.6">
      <c r="A27" s="15">
        <v>44692</v>
      </c>
      <c r="B27" s="17">
        <v>3246.55</v>
      </c>
      <c r="C27" s="17">
        <v>3259.85</v>
      </c>
      <c r="D27" s="5">
        <f t="shared" si="0"/>
        <v>4.0966564506937295E-3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ht="15.6">
      <c r="A28" s="15">
        <v>44693</v>
      </c>
      <c r="B28" s="17">
        <v>3259.85</v>
      </c>
      <c r="C28" s="17">
        <v>3216.85</v>
      </c>
      <c r="D28" s="5">
        <f t="shared" si="0"/>
        <v>-1.3190790987315367E-2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ht="15.6">
      <c r="A29" s="15">
        <v>44694</v>
      </c>
      <c r="B29" s="17">
        <v>3216.85</v>
      </c>
      <c r="C29" s="17">
        <v>3278.5</v>
      </c>
      <c r="D29" s="5">
        <f t="shared" si="0"/>
        <v>1.9164710819590623E-2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ht="15.6">
      <c r="A30" s="15">
        <v>44697</v>
      </c>
      <c r="B30" s="17">
        <v>3278.5</v>
      </c>
      <c r="C30" s="17">
        <v>3284.9</v>
      </c>
      <c r="D30" s="5">
        <f t="shared" si="0"/>
        <v>1.9521122464541988E-3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ht="15.6">
      <c r="A31" s="15">
        <v>44698</v>
      </c>
      <c r="B31" s="17">
        <v>3284.9</v>
      </c>
      <c r="C31" s="17">
        <v>3368.85</v>
      </c>
      <c r="D31" s="5">
        <f t="shared" si="0"/>
        <v>2.5556333526134681E-2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ht="15.6">
      <c r="A32" s="15">
        <v>44699</v>
      </c>
      <c r="B32" s="17">
        <v>3368.85</v>
      </c>
      <c r="C32" s="17">
        <v>3394.35</v>
      </c>
      <c r="D32" s="5">
        <f t="shared" si="0"/>
        <v>7.569348590765395E-3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ht="15.6">
      <c r="A33" s="15">
        <v>44700</v>
      </c>
      <c r="B33" s="17">
        <v>3394.35</v>
      </c>
      <c r="C33" s="17">
        <v>3332.05</v>
      </c>
      <c r="D33" s="5">
        <f t="shared" si="0"/>
        <v>-1.8354029490182135E-2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ht="15.6">
      <c r="A34" s="15">
        <v>44701</v>
      </c>
      <c r="B34" s="17">
        <v>3332.05</v>
      </c>
      <c r="C34" s="17">
        <v>3450.25</v>
      </c>
      <c r="D34" s="5">
        <f t="shared" si="0"/>
        <v>3.5473657358082805E-2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ht="15.6">
      <c r="A35" s="15">
        <v>44704</v>
      </c>
      <c r="B35" s="17">
        <v>3450.25</v>
      </c>
      <c r="C35" s="17">
        <v>3487.05</v>
      </c>
      <c r="D35" s="5">
        <f t="shared" si="0"/>
        <v>1.0665893775813399E-2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ht="15.6">
      <c r="A36" s="15">
        <v>44705</v>
      </c>
      <c r="B36" s="17">
        <v>3487.05</v>
      </c>
      <c r="C36" s="17">
        <v>3470.45</v>
      </c>
      <c r="D36" s="5">
        <f t="shared" si="0"/>
        <v>-4.7604708851322359E-3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ht="15.6">
      <c r="A37" s="15">
        <v>44706</v>
      </c>
      <c r="B37" s="17">
        <v>3470.45</v>
      </c>
      <c r="C37" s="17">
        <v>3516.5</v>
      </c>
      <c r="D37" s="5">
        <f t="shared" si="0"/>
        <v>1.3269172585687787E-2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ht="15.6">
      <c r="A38" s="15">
        <v>44707</v>
      </c>
      <c r="B38" s="17">
        <v>3516.5</v>
      </c>
      <c r="C38" s="17">
        <v>3560.95</v>
      </c>
      <c r="D38" s="5">
        <f t="shared" si="0"/>
        <v>1.2640409498080426E-2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ht="15.6">
      <c r="A39" s="15">
        <v>44708</v>
      </c>
      <c r="B39" s="17">
        <v>3560.95</v>
      </c>
      <c r="C39" s="17">
        <v>3557.6</v>
      </c>
      <c r="D39" s="5">
        <f t="shared" si="0"/>
        <v>-9.4076019039860412E-4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ht="15.6">
      <c r="A40" s="15">
        <v>44711</v>
      </c>
      <c r="B40" s="17">
        <v>3557.6</v>
      </c>
      <c r="C40" s="17">
        <v>3576.25</v>
      </c>
      <c r="D40" s="5">
        <f t="shared" si="0"/>
        <v>5.2422981785473612E-3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ht="15.6">
      <c r="A41" s="15">
        <v>44712</v>
      </c>
      <c r="B41" s="17">
        <v>3576.25</v>
      </c>
      <c r="C41" s="17">
        <v>3647.8</v>
      </c>
      <c r="D41" s="5">
        <f t="shared" si="0"/>
        <v>2.0006990562740353E-2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ht="15.6">
      <c r="A42" s="15">
        <v>44713</v>
      </c>
      <c r="B42" s="17">
        <v>3647.8</v>
      </c>
      <c r="C42" s="17">
        <v>3551.3</v>
      </c>
      <c r="D42" s="5">
        <f t="shared" si="0"/>
        <v>-2.6454301222654748E-2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 ht="15.6">
      <c r="A43" s="15">
        <v>44714</v>
      </c>
      <c r="B43" s="17">
        <v>3551.3</v>
      </c>
      <c r="C43" s="17">
        <v>3577.05</v>
      </c>
      <c r="D43" s="5">
        <f t="shared" si="0"/>
        <v>7.2508658801002449E-3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 ht="15.6">
      <c r="A44" s="15">
        <v>44715</v>
      </c>
      <c r="B44" s="17">
        <v>3577.05</v>
      </c>
      <c r="C44" s="17">
        <v>3530</v>
      </c>
      <c r="D44" s="5">
        <f t="shared" si="0"/>
        <v>-1.3153296710976972E-2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1:15" ht="15.6">
      <c r="A45" s="15">
        <v>44718</v>
      </c>
      <c r="B45" s="17">
        <v>3530</v>
      </c>
      <c r="C45" s="17">
        <v>3491.95</v>
      </c>
      <c r="D45" s="5">
        <f t="shared" si="0"/>
        <v>-1.0779036827195519E-2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5" ht="15.6">
      <c r="A46" s="15">
        <v>44719</v>
      </c>
      <c r="B46" s="17">
        <v>3491.95</v>
      </c>
      <c r="C46" s="17">
        <v>3383.45</v>
      </c>
      <c r="D46" s="5">
        <f t="shared" si="0"/>
        <v>-3.107146436804651E-2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ht="15.6">
      <c r="A47" s="15">
        <v>44720</v>
      </c>
      <c r="B47" s="17">
        <v>3383.45</v>
      </c>
      <c r="C47" s="17">
        <v>3361.5</v>
      </c>
      <c r="D47" s="5">
        <f t="shared" si="0"/>
        <v>-6.4874610235114514E-3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 ht="15.6">
      <c r="A48" s="15">
        <v>44721</v>
      </c>
      <c r="B48" s="17">
        <v>3361.5</v>
      </c>
      <c r="C48" s="17">
        <v>3347.25</v>
      </c>
      <c r="D48" s="5">
        <f t="shared" si="0"/>
        <v>-4.2391789379741191E-3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1:15" ht="15.6">
      <c r="A49" s="15">
        <v>44722</v>
      </c>
      <c r="B49" s="17">
        <v>3347.25</v>
      </c>
      <c r="C49" s="17">
        <v>3360.85</v>
      </c>
      <c r="D49" s="5">
        <f t="shared" si="0"/>
        <v>4.0630368212711656E-3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ht="15.6">
      <c r="A50" s="15">
        <v>44725</v>
      </c>
      <c r="B50" s="17">
        <v>3360.85</v>
      </c>
      <c r="C50" s="17">
        <v>3359</v>
      </c>
      <c r="D50" s="5">
        <f t="shared" si="0"/>
        <v>-5.5045598583688916E-4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ht="15.6">
      <c r="A51" s="15">
        <v>44726</v>
      </c>
      <c r="B51" s="17">
        <v>3359</v>
      </c>
      <c r="C51" s="17">
        <v>3382.85</v>
      </c>
      <c r="D51" s="5">
        <f t="shared" si="0"/>
        <v>7.1003274784161678E-3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ht="15.6">
      <c r="A52" s="15">
        <v>44727</v>
      </c>
      <c r="B52" s="17">
        <v>3382.85</v>
      </c>
      <c r="C52" s="17">
        <v>3385.4</v>
      </c>
      <c r="D52" s="5">
        <f t="shared" si="0"/>
        <v>7.5380226731903044E-4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1:15" ht="15.6">
      <c r="A53" s="15">
        <v>44728</v>
      </c>
      <c r="B53" s="17">
        <v>3385.4</v>
      </c>
      <c r="C53" s="17">
        <v>3390.4</v>
      </c>
      <c r="D53" s="5">
        <f t="shared" si="0"/>
        <v>1.47693034796479E-3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1:15" ht="15.6">
      <c r="A54" s="15">
        <v>44729</v>
      </c>
      <c r="B54" s="17">
        <v>3390.4</v>
      </c>
      <c r="C54" s="17">
        <v>3332.1</v>
      </c>
      <c r="D54" s="5">
        <f t="shared" si="0"/>
        <v>-1.7195611137328981E-2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1:15" ht="15.6">
      <c r="A55" s="15">
        <v>44732</v>
      </c>
      <c r="B55" s="17">
        <v>3332.1</v>
      </c>
      <c r="C55" s="17">
        <v>3378.6</v>
      </c>
      <c r="D55" s="5">
        <f t="shared" si="0"/>
        <v>1.3955163410461871E-2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 ht="15.6">
      <c r="A56" s="15">
        <v>44733</v>
      </c>
      <c r="B56" s="17">
        <v>3378.6</v>
      </c>
      <c r="C56" s="17">
        <v>3429.3</v>
      </c>
      <c r="D56" s="5">
        <f t="shared" si="0"/>
        <v>1.5006215592257229E-2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 ht="15.6">
      <c r="A57" s="15">
        <v>44734</v>
      </c>
      <c r="B57" s="17">
        <v>3429.3</v>
      </c>
      <c r="C57" s="17">
        <v>3403.65</v>
      </c>
      <c r="D57" s="5">
        <f t="shared" si="0"/>
        <v>-7.4796605721284487E-3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</row>
    <row r="58" spans="1:15" ht="15.6">
      <c r="A58" s="15">
        <v>44735</v>
      </c>
      <c r="B58" s="17">
        <v>3403.65</v>
      </c>
      <c r="C58" s="17">
        <v>3411.45</v>
      </c>
      <c r="D58" s="5">
        <f t="shared" si="0"/>
        <v>2.2916574853465328E-3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</row>
    <row r="59" spans="1:15" ht="15.6">
      <c r="A59" s="15">
        <v>44736</v>
      </c>
      <c r="B59" s="17">
        <v>3411.45</v>
      </c>
      <c r="C59" s="17">
        <v>3469.35</v>
      </c>
      <c r="D59" s="5">
        <f t="shared" si="0"/>
        <v>1.6972255199402042E-2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 ht="15.6">
      <c r="A60" s="15">
        <v>44739</v>
      </c>
      <c r="B60" s="17">
        <v>3469.35</v>
      </c>
      <c r="C60" s="17">
        <v>3459.1</v>
      </c>
      <c r="D60" s="5">
        <f t="shared" si="0"/>
        <v>-2.9544439160073214E-3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</row>
    <row r="61" spans="1:15" ht="15.6">
      <c r="A61" s="15">
        <v>44740</v>
      </c>
      <c r="B61" s="17">
        <v>3459.1</v>
      </c>
      <c r="C61" s="17">
        <v>3434.7</v>
      </c>
      <c r="D61" s="5">
        <f t="shared" si="0"/>
        <v>-7.0538579399265968E-3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</row>
    <row r="62" spans="1:15" ht="15.6">
      <c r="A62" s="15">
        <v>44741</v>
      </c>
      <c r="B62" s="17">
        <v>3434.7</v>
      </c>
      <c r="C62" s="17">
        <v>3404.15</v>
      </c>
      <c r="D62" s="5">
        <f t="shared" si="0"/>
        <v>-8.8945177162487923E-3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</row>
    <row r="63" spans="1:15" ht="15.6">
      <c r="A63" s="15">
        <v>44742</v>
      </c>
      <c r="B63" s="17">
        <v>3404.15</v>
      </c>
      <c r="C63" s="17">
        <v>3466.4</v>
      </c>
      <c r="D63" s="5">
        <f t="shared" si="0"/>
        <v>1.8286503238693946E-2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 ht="15.6">
      <c r="A64" s="15">
        <v>44743</v>
      </c>
      <c r="B64" s="17">
        <v>3466.4</v>
      </c>
      <c r="C64" s="17">
        <v>3584.35</v>
      </c>
      <c r="D64" s="5">
        <f t="shared" si="0"/>
        <v>3.4026655896607375E-2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</row>
    <row r="65" spans="1:15" ht="15.6">
      <c r="A65" s="15">
        <v>44746</v>
      </c>
      <c r="B65" s="17">
        <v>3584.35</v>
      </c>
      <c r="C65" s="17">
        <v>3700.45</v>
      </c>
      <c r="D65" s="5">
        <f t="shared" si="0"/>
        <v>3.2390810049241818E-2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</row>
    <row r="66" spans="1:15" ht="15.6">
      <c r="A66" s="15">
        <v>44747</v>
      </c>
      <c r="B66" s="17">
        <v>3700.45</v>
      </c>
      <c r="C66" s="17">
        <v>3656.6</v>
      </c>
      <c r="D66" s="5">
        <f t="shared" ref="D66:D129" si="1">(C66-B66)/B66</f>
        <v>-1.1849910146063293E-2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1:15" ht="15.6">
      <c r="A67" s="15">
        <v>44748</v>
      </c>
      <c r="B67" s="17">
        <v>3656.6</v>
      </c>
      <c r="C67" s="17">
        <v>3830.8</v>
      </c>
      <c r="D67" s="5">
        <f t="shared" si="1"/>
        <v>4.7639884045288051E-2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 ht="15.6">
      <c r="A68" s="15">
        <v>44749</v>
      </c>
      <c r="B68" s="17">
        <v>3830.8</v>
      </c>
      <c r="C68" s="17">
        <v>3810.25</v>
      </c>
      <c r="D68" s="5">
        <f t="shared" si="1"/>
        <v>-5.3644147436567244E-3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</row>
    <row r="69" spans="1:15" ht="15.6">
      <c r="A69" s="15">
        <v>44750</v>
      </c>
      <c r="B69" s="17">
        <v>3810.25</v>
      </c>
      <c r="C69" s="17">
        <v>3816.95</v>
      </c>
      <c r="D69" s="5">
        <f t="shared" si="1"/>
        <v>1.7584148021782869E-3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</row>
    <row r="70" spans="1:15" ht="15.6">
      <c r="A70" s="15">
        <v>44753</v>
      </c>
      <c r="B70" s="17">
        <v>3816.95</v>
      </c>
      <c r="C70" s="17">
        <v>3795.4</v>
      </c>
      <c r="D70" s="5">
        <f t="shared" si="1"/>
        <v>-5.6458690839543951E-3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</row>
    <row r="71" spans="1:15" ht="15.6">
      <c r="A71" s="15">
        <v>44754</v>
      </c>
      <c r="B71" s="17">
        <v>3795.4</v>
      </c>
      <c r="C71" s="17">
        <v>3725.5</v>
      </c>
      <c r="D71" s="5">
        <f t="shared" si="1"/>
        <v>-1.8417031142962559E-2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 ht="15.6">
      <c r="A72" s="15">
        <v>44755</v>
      </c>
      <c r="B72" s="17">
        <v>3725.5</v>
      </c>
      <c r="C72" s="17">
        <v>3726</v>
      </c>
      <c r="D72" s="5">
        <f t="shared" si="1"/>
        <v>1.3421017313112335E-4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</row>
    <row r="73" spans="1:15" ht="15.6">
      <c r="A73" s="15">
        <v>44756</v>
      </c>
      <c r="B73" s="17">
        <v>3726</v>
      </c>
      <c r="C73" s="17">
        <v>3774.15</v>
      </c>
      <c r="D73" s="5">
        <f t="shared" si="1"/>
        <v>1.2922705314009686E-2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</row>
    <row r="74" spans="1:15" ht="15.6">
      <c r="A74" s="15">
        <v>44757</v>
      </c>
      <c r="B74" s="17">
        <v>3774.15</v>
      </c>
      <c r="C74" s="17">
        <v>3848.9</v>
      </c>
      <c r="D74" s="5">
        <f t="shared" si="1"/>
        <v>1.9805784083833447E-2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</row>
    <row r="75" spans="1:15" ht="15.6">
      <c r="A75" s="15">
        <v>44760</v>
      </c>
      <c r="B75" s="17">
        <v>3848.9</v>
      </c>
      <c r="C75" s="17">
        <v>3774.95</v>
      </c>
      <c r="D75" s="5">
        <f t="shared" si="1"/>
        <v>-1.9213281716854238E-2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</row>
    <row r="76" spans="1:15" ht="15.6">
      <c r="A76" s="15">
        <v>44761</v>
      </c>
      <c r="B76" s="17">
        <v>3774.95</v>
      </c>
      <c r="C76" s="17">
        <v>3787.45</v>
      </c>
      <c r="D76" s="5">
        <f t="shared" si="1"/>
        <v>3.3113021364521386E-3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</row>
    <row r="77" spans="1:15" ht="15.6">
      <c r="A77" s="15">
        <v>44762</v>
      </c>
      <c r="B77" s="17">
        <v>3787.45</v>
      </c>
      <c r="C77" s="17">
        <v>3828.3</v>
      </c>
      <c r="D77" s="5">
        <f t="shared" si="1"/>
        <v>1.0785620932289632E-2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</row>
    <row r="78" spans="1:15" ht="15.6">
      <c r="A78" s="15">
        <v>44763</v>
      </c>
      <c r="B78" s="17">
        <v>3828.3</v>
      </c>
      <c r="C78" s="17">
        <v>3855.5</v>
      </c>
      <c r="D78" s="5">
        <f t="shared" si="1"/>
        <v>7.1049813233027238E-3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</row>
    <row r="79" spans="1:15" ht="15.6">
      <c r="A79" s="15">
        <v>44764</v>
      </c>
      <c r="B79" s="17">
        <v>3855.5</v>
      </c>
      <c r="C79" s="17">
        <v>3871.45</v>
      </c>
      <c r="D79" s="5">
        <f t="shared" si="1"/>
        <v>4.1369472182595816E-3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</row>
    <row r="80" spans="1:15" ht="15.6">
      <c r="A80" s="15">
        <v>44767</v>
      </c>
      <c r="B80" s="17">
        <v>3871.45</v>
      </c>
      <c r="C80" s="17">
        <v>3885.9</v>
      </c>
      <c r="D80" s="5">
        <f t="shared" si="1"/>
        <v>3.7324516653967567E-3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</row>
    <row r="81" spans="1:15" ht="15.6">
      <c r="A81" s="15">
        <v>44768</v>
      </c>
      <c r="B81" s="17">
        <v>3885.9</v>
      </c>
      <c r="C81" s="17">
        <v>3807.15</v>
      </c>
      <c r="D81" s="5">
        <f t="shared" si="1"/>
        <v>-2.0265575542345402E-2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</row>
    <row r="82" spans="1:15" ht="15.6">
      <c r="A82" s="15">
        <v>44769</v>
      </c>
      <c r="B82" s="17">
        <v>3807.15</v>
      </c>
      <c r="C82" s="17">
        <v>3854.55</v>
      </c>
      <c r="D82" s="5">
        <f t="shared" si="1"/>
        <v>1.2450258067058059E-2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</row>
    <row r="83" spans="1:15" ht="15.6">
      <c r="A83" s="15">
        <v>44770</v>
      </c>
      <c r="B83" s="17">
        <v>3854.55</v>
      </c>
      <c r="C83" s="17">
        <v>3869.35</v>
      </c>
      <c r="D83" s="5">
        <f t="shared" si="1"/>
        <v>3.839618113657814E-3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</row>
    <row r="84" spans="1:15" ht="15.6">
      <c r="A84" s="15">
        <v>44771</v>
      </c>
      <c r="B84" s="17">
        <v>3869.35</v>
      </c>
      <c r="C84" s="17">
        <v>3900.4</v>
      </c>
      <c r="D84" s="5">
        <f t="shared" si="1"/>
        <v>8.0246036155943983E-3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</row>
    <row r="85" spans="1:15" ht="15.6">
      <c r="A85" s="15">
        <v>44774</v>
      </c>
      <c r="B85" s="17">
        <v>3900.4</v>
      </c>
      <c r="C85" s="17">
        <v>3855.65</v>
      </c>
      <c r="D85" s="5">
        <f t="shared" si="1"/>
        <v>-1.1473182237719207E-2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</row>
    <row r="86" spans="1:15" ht="15.6">
      <c r="A86" s="15">
        <v>44775</v>
      </c>
      <c r="B86" s="17">
        <v>3855.65</v>
      </c>
      <c r="C86" s="17">
        <v>3788.15</v>
      </c>
      <c r="D86" s="5">
        <f t="shared" si="1"/>
        <v>-1.7506775770622332E-2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</row>
    <row r="87" spans="1:15" ht="15.6">
      <c r="A87" s="15">
        <v>44776</v>
      </c>
      <c r="B87" s="17">
        <v>3788.15</v>
      </c>
      <c r="C87" s="17">
        <v>3770</v>
      </c>
      <c r="D87" s="5">
        <f t="shared" si="1"/>
        <v>-4.7912569460026901E-3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</row>
    <row r="88" spans="1:15" ht="15.6">
      <c r="A88" s="15">
        <v>44777</v>
      </c>
      <c r="B88" s="17">
        <v>3770</v>
      </c>
      <c r="C88" s="17">
        <v>3775.05</v>
      </c>
      <c r="D88" s="5">
        <f t="shared" si="1"/>
        <v>1.3395225464191464E-3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</row>
    <row r="89" spans="1:15" ht="15.6">
      <c r="A89" s="15">
        <v>44778</v>
      </c>
      <c r="B89" s="17">
        <v>3775.05</v>
      </c>
      <c r="C89" s="17">
        <v>3688.1</v>
      </c>
      <c r="D89" s="5">
        <f t="shared" si="1"/>
        <v>-2.303280751248335E-2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</row>
    <row r="90" spans="1:15" ht="15.6">
      <c r="A90" s="15">
        <v>44781</v>
      </c>
      <c r="B90" s="17">
        <v>3688.1</v>
      </c>
      <c r="C90" s="17">
        <v>3631.4</v>
      </c>
      <c r="D90" s="5">
        <f t="shared" si="1"/>
        <v>-1.537376969171113E-2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1:15" ht="15.6">
      <c r="A91" s="15">
        <v>44783</v>
      </c>
      <c r="B91" s="17">
        <v>3631.4</v>
      </c>
      <c r="C91" s="17">
        <v>3647.75</v>
      </c>
      <c r="D91" s="5">
        <f t="shared" si="1"/>
        <v>4.5023957702263334E-3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1:15" ht="15.6">
      <c r="A92" s="15">
        <v>44784</v>
      </c>
      <c r="B92" s="17">
        <v>3647.75</v>
      </c>
      <c r="C92" s="17">
        <v>3640.3</v>
      </c>
      <c r="D92" s="5">
        <f t="shared" si="1"/>
        <v>-2.0423548762935556E-3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1:15" ht="15.6">
      <c r="A93" s="15">
        <v>44785</v>
      </c>
      <c r="B93" s="17">
        <v>3640.3</v>
      </c>
      <c r="C93" s="17">
        <v>3659.75</v>
      </c>
      <c r="D93" s="5">
        <f t="shared" si="1"/>
        <v>5.3429662390461824E-3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</row>
    <row r="94" spans="1:15" ht="15.6">
      <c r="A94" s="15">
        <v>44789</v>
      </c>
      <c r="B94" s="17">
        <v>3659.75</v>
      </c>
      <c r="C94" s="17">
        <v>3690.45</v>
      </c>
      <c r="D94" s="5">
        <f t="shared" si="1"/>
        <v>8.3885511305416532E-3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</row>
    <row r="95" spans="1:15" ht="15.6">
      <c r="A95" s="15">
        <v>44790</v>
      </c>
      <c r="B95" s="17">
        <v>3690.45</v>
      </c>
      <c r="C95" s="17">
        <v>3705.2</v>
      </c>
      <c r="D95" s="5">
        <f t="shared" si="1"/>
        <v>3.9968025579536371E-3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</row>
    <row r="96" spans="1:15" ht="15.6">
      <c r="A96" s="15">
        <v>44791</v>
      </c>
      <c r="B96" s="17">
        <v>3705.2</v>
      </c>
      <c r="C96" s="17">
        <v>3693.05</v>
      </c>
      <c r="D96" s="5">
        <f t="shared" si="1"/>
        <v>-3.2791752132137635E-3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</row>
    <row r="97" spans="1:15" ht="15.6">
      <c r="A97" s="15">
        <v>44792</v>
      </c>
      <c r="B97" s="17">
        <v>3693.05</v>
      </c>
      <c r="C97" s="17">
        <v>3662.55</v>
      </c>
      <c r="D97" s="5">
        <f t="shared" si="1"/>
        <v>-8.2587563125330003E-3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</row>
    <row r="98" spans="1:15" ht="15.6">
      <c r="A98" s="15">
        <v>44795</v>
      </c>
      <c r="B98" s="17">
        <v>3662.55</v>
      </c>
      <c r="C98" s="17">
        <v>3676.45</v>
      </c>
      <c r="D98" s="5">
        <f t="shared" si="1"/>
        <v>3.7951700318083399E-3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</row>
    <row r="99" spans="1:15" ht="15.6">
      <c r="A99" s="15">
        <v>44796</v>
      </c>
      <c r="B99" s="17">
        <v>3676.45</v>
      </c>
      <c r="C99" s="17">
        <v>3678.7</v>
      </c>
      <c r="D99" s="5">
        <f t="shared" si="1"/>
        <v>6.1200342721919249E-4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</row>
    <row r="100" spans="1:15" ht="15.6">
      <c r="A100" s="15">
        <v>44797</v>
      </c>
      <c r="B100" s="17">
        <v>3678.7</v>
      </c>
      <c r="C100" s="17">
        <v>3659.15</v>
      </c>
      <c r="D100" s="5">
        <f t="shared" si="1"/>
        <v>-5.3143773615678715E-3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</row>
    <row r="101" spans="1:15" ht="15.6">
      <c r="A101" s="15">
        <v>44798</v>
      </c>
      <c r="B101" s="17">
        <v>3659.15</v>
      </c>
      <c r="C101" s="17">
        <v>3646.6</v>
      </c>
      <c r="D101" s="5">
        <f t="shared" si="1"/>
        <v>-3.4297582771955731E-3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</row>
    <row r="102" spans="1:15" ht="15.6">
      <c r="A102" s="15">
        <v>44799</v>
      </c>
      <c r="B102" s="17">
        <v>3646.6</v>
      </c>
      <c r="C102" s="17">
        <v>3650.15</v>
      </c>
      <c r="D102" s="5">
        <f t="shared" si="1"/>
        <v>9.7350957055892672E-4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</row>
    <row r="103" spans="1:15" ht="15.6">
      <c r="A103" s="15">
        <v>44802</v>
      </c>
      <c r="B103" s="17">
        <v>3650.15</v>
      </c>
      <c r="C103" s="17">
        <v>3707.65</v>
      </c>
      <c r="D103" s="5">
        <f t="shared" si="1"/>
        <v>1.5752777283125352E-2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1:15" ht="15.6">
      <c r="A104" s="15">
        <v>44803</v>
      </c>
      <c r="B104" s="17">
        <v>3707.65</v>
      </c>
      <c r="C104" s="17">
        <v>3747.75</v>
      </c>
      <c r="D104" s="5">
        <f t="shared" si="1"/>
        <v>1.0815476110204553E-2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1:15" ht="15.6">
      <c r="A105" s="15">
        <v>44805</v>
      </c>
      <c r="B105" s="17">
        <v>3747.75</v>
      </c>
      <c r="C105" s="17">
        <v>3718.15</v>
      </c>
      <c r="D105" s="5">
        <f t="shared" si="1"/>
        <v>-7.8980721766392925E-3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</row>
    <row r="106" spans="1:15" ht="15.6">
      <c r="A106" s="15">
        <v>44806</v>
      </c>
      <c r="B106" s="17">
        <v>3718.15</v>
      </c>
      <c r="C106" s="17">
        <v>3704.25</v>
      </c>
      <c r="D106" s="5">
        <f t="shared" si="1"/>
        <v>-3.7384182994231246E-3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</row>
    <row r="107" spans="1:15" ht="15.6">
      <c r="A107" s="15">
        <v>44809</v>
      </c>
      <c r="B107" s="17">
        <v>3704.25</v>
      </c>
      <c r="C107" s="17">
        <v>3662.6</v>
      </c>
      <c r="D107" s="5">
        <f t="shared" si="1"/>
        <v>-1.1243841533373851E-2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</row>
    <row r="108" spans="1:15" ht="15.6">
      <c r="A108" s="15">
        <v>44810</v>
      </c>
      <c r="B108" s="17">
        <v>3662.6</v>
      </c>
      <c r="C108" s="17">
        <v>3608.8</v>
      </c>
      <c r="D108" s="5">
        <f t="shared" si="1"/>
        <v>-1.4689018729863957E-2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</row>
    <row r="109" spans="1:15" ht="15.6">
      <c r="A109" s="15">
        <v>44811</v>
      </c>
      <c r="B109" s="17">
        <v>3608.8</v>
      </c>
      <c r="C109" s="17">
        <v>3667.9</v>
      </c>
      <c r="D109" s="5">
        <f t="shared" si="1"/>
        <v>1.6376634892485011E-2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</row>
    <row r="110" spans="1:15" ht="15.6">
      <c r="A110" s="15">
        <v>44812</v>
      </c>
      <c r="B110" s="17">
        <v>3667.9</v>
      </c>
      <c r="C110" s="17">
        <v>3672.65</v>
      </c>
      <c r="D110" s="5">
        <f t="shared" si="1"/>
        <v>1.2950189481719784E-3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</row>
    <row r="111" spans="1:15" ht="15.6">
      <c r="A111" s="15">
        <v>44813</v>
      </c>
      <c r="B111" s="17">
        <v>3672.65</v>
      </c>
      <c r="C111" s="17">
        <v>3649.5</v>
      </c>
      <c r="D111" s="5">
        <f t="shared" si="1"/>
        <v>-6.3033504417791212E-3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1:15" ht="15.6">
      <c r="A112" s="15">
        <v>44816</v>
      </c>
      <c r="B112" s="17">
        <v>3649.5</v>
      </c>
      <c r="C112" s="17">
        <v>3671.85</v>
      </c>
      <c r="D112" s="5">
        <f t="shared" si="1"/>
        <v>6.1241265926839043E-3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1:15" ht="15.6">
      <c r="A113" s="15">
        <v>44817</v>
      </c>
      <c r="B113" s="17">
        <v>3671.85</v>
      </c>
      <c r="C113" s="17">
        <v>3757.7</v>
      </c>
      <c r="D113" s="5">
        <f t="shared" si="1"/>
        <v>2.3380584718874657E-2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</row>
    <row r="114" spans="1:15" ht="15.6">
      <c r="A114" s="15">
        <v>44818</v>
      </c>
      <c r="B114" s="17">
        <v>3757.7</v>
      </c>
      <c r="C114" s="17">
        <v>3747</v>
      </c>
      <c r="D114" s="5">
        <f t="shared" si="1"/>
        <v>-2.8474864943981207E-3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</row>
    <row r="115" spans="1:15" ht="15.6">
      <c r="A115" s="15">
        <v>44819</v>
      </c>
      <c r="B115" s="17">
        <v>3747</v>
      </c>
      <c r="C115" s="17">
        <v>3721.55</v>
      </c>
      <c r="D115" s="5">
        <f t="shared" si="1"/>
        <v>-6.7921003469441736E-3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</row>
    <row r="116" spans="1:15" ht="15.6">
      <c r="A116" s="15">
        <v>44820</v>
      </c>
      <c r="B116" s="17">
        <v>3721.55</v>
      </c>
      <c r="C116" s="17">
        <v>3639.55</v>
      </c>
      <c r="D116" s="5">
        <f t="shared" si="1"/>
        <v>-2.2033829990192256E-2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</row>
    <row r="117" spans="1:15" ht="15.6">
      <c r="A117" s="15">
        <v>44823</v>
      </c>
      <c r="B117" s="17">
        <v>3639.55</v>
      </c>
      <c r="C117" s="17">
        <v>3592.35</v>
      </c>
      <c r="D117" s="5">
        <f t="shared" si="1"/>
        <v>-1.2968636232501345E-2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1:15" ht="15.6">
      <c r="A118" s="15">
        <v>44824</v>
      </c>
      <c r="B118" s="17">
        <v>3592.35</v>
      </c>
      <c r="C118" s="17">
        <v>3650.6</v>
      </c>
      <c r="D118" s="5">
        <f t="shared" si="1"/>
        <v>1.6215012457026737E-2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1:15" ht="15.6">
      <c r="A119" s="15">
        <v>44825</v>
      </c>
      <c r="B119" s="17">
        <v>3650.6</v>
      </c>
      <c r="C119" s="17">
        <v>3765.65</v>
      </c>
      <c r="D119" s="5">
        <f t="shared" si="1"/>
        <v>3.1515367336876182E-2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</row>
    <row r="120" spans="1:15" ht="15.6">
      <c r="A120" s="15">
        <v>44826</v>
      </c>
      <c r="B120" s="17">
        <v>3765.65</v>
      </c>
      <c r="C120" s="17">
        <v>3825.95</v>
      </c>
      <c r="D120" s="5">
        <f t="shared" si="1"/>
        <v>1.6013171696785344E-2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</row>
    <row r="121" spans="1:15" ht="15.6">
      <c r="A121" s="15">
        <v>44827</v>
      </c>
      <c r="B121" s="17">
        <v>3825.95</v>
      </c>
      <c r="C121" s="17">
        <v>3796.7</v>
      </c>
      <c r="D121" s="5">
        <f t="shared" si="1"/>
        <v>-7.6451600256145537E-3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</row>
    <row r="122" spans="1:15" ht="15.6">
      <c r="A122" s="15">
        <v>44830</v>
      </c>
      <c r="B122" s="17">
        <v>3796.7</v>
      </c>
      <c r="C122" s="17">
        <v>3787.5</v>
      </c>
      <c r="D122" s="5">
        <f t="shared" si="1"/>
        <v>-2.4231569520899252E-3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</row>
    <row r="123" spans="1:15" ht="15.6">
      <c r="A123" s="15">
        <v>44831</v>
      </c>
      <c r="B123" s="17">
        <v>3787.5</v>
      </c>
      <c r="C123" s="17">
        <v>3824.15</v>
      </c>
      <c r="D123" s="5">
        <f t="shared" si="1"/>
        <v>9.6765676567657014E-3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</row>
    <row r="124" spans="1:15" ht="15.6">
      <c r="A124" s="15">
        <v>44832</v>
      </c>
      <c r="B124" s="17">
        <v>3824.15</v>
      </c>
      <c r="C124" s="17">
        <v>3853.2</v>
      </c>
      <c r="D124" s="5">
        <f t="shared" si="1"/>
        <v>7.5964593439064171E-3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</row>
    <row r="125" spans="1:15" ht="15.6">
      <c r="A125" s="15">
        <v>44833</v>
      </c>
      <c r="B125" s="17">
        <v>3853.2</v>
      </c>
      <c r="C125" s="17">
        <v>3864.5</v>
      </c>
      <c r="D125" s="5">
        <f t="shared" si="1"/>
        <v>2.9326274265545995E-3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</row>
    <row r="126" spans="1:15" ht="15.6">
      <c r="A126" s="15">
        <v>44834</v>
      </c>
      <c r="B126" s="17">
        <v>3864.5</v>
      </c>
      <c r="C126" s="17">
        <v>3843.05</v>
      </c>
      <c r="D126" s="5">
        <f t="shared" si="1"/>
        <v>-5.5505240005174839E-3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</row>
    <row r="127" spans="1:15" ht="15.6">
      <c r="A127" s="15">
        <v>44837</v>
      </c>
      <c r="B127" s="17">
        <v>3843.05</v>
      </c>
      <c r="C127" s="17">
        <v>3768.95</v>
      </c>
      <c r="D127" s="5">
        <f t="shared" si="1"/>
        <v>-1.9281560219096903E-2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</row>
    <row r="128" spans="1:15" ht="15.6">
      <c r="A128" s="15">
        <v>44838</v>
      </c>
      <c r="B128" s="17">
        <v>3768.95</v>
      </c>
      <c r="C128" s="17">
        <v>3818.15</v>
      </c>
      <c r="D128" s="5">
        <f t="shared" si="1"/>
        <v>1.3054033616789895E-2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</row>
    <row r="129" spans="1:15" ht="15.6">
      <c r="A129" s="15">
        <v>44840</v>
      </c>
      <c r="B129" s="17">
        <v>3818.15</v>
      </c>
      <c r="C129" s="17">
        <v>3767.55</v>
      </c>
      <c r="D129" s="5">
        <f t="shared" si="1"/>
        <v>-1.3252491389809176E-2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</row>
    <row r="130" spans="1:15" ht="15.6">
      <c r="A130" s="15">
        <v>44841</v>
      </c>
      <c r="B130" s="17">
        <v>3767.55</v>
      </c>
      <c r="C130" s="17">
        <v>3785.65</v>
      </c>
      <c r="D130" s="5">
        <f t="shared" ref="D130:D193" si="2">(C130-B130)/B130</f>
        <v>4.8041830898063482E-3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</row>
    <row r="131" spans="1:15" ht="15.6">
      <c r="A131" s="15">
        <v>44844</v>
      </c>
      <c r="B131" s="17">
        <v>3785.65</v>
      </c>
      <c r="C131" s="17">
        <v>3797.85</v>
      </c>
      <c r="D131" s="5">
        <f t="shared" si="2"/>
        <v>3.2226962344643105E-3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</row>
    <row r="132" spans="1:15" ht="15.6">
      <c r="A132" s="15">
        <v>44845</v>
      </c>
      <c r="B132" s="17">
        <v>3797.85</v>
      </c>
      <c r="C132" s="17">
        <v>3727.9</v>
      </c>
      <c r="D132" s="5">
        <f t="shared" si="2"/>
        <v>-1.8418315625946213E-2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</row>
    <row r="133" spans="1:15" ht="15.6">
      <c r="A133" s="15">
        <v>44846</v>
      </c>
      <c r="B133" s="17">
        <v>3727.9</v>
      </c>
      <c r="C133" s="17">
        <v>3763</v>
      </c>
      <c r="D133" s="5">
        <f t="shared" si="2"/>
        <v>9.4154886128919521E-3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</row>
    <row r="134" spans="1:15" ht="15.6">
      <c r="A134" s="15">
        <v>44847</v>
      </c>
      <c r="B134" s="17">
        <v>3763</v>
      </c>
      <c r="C134" s="17">
        <v>3784.6</v>
      </c>
      <c r="D134" s="5">
        <f t="shared" si="2"/>
        <v>5.7401009832580147E-3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</row>
    <row r="135" spans="1:15" ht="15.6">
      <c r="A135" s="15">
        <v>44848</v>
      </c>
      <c r="B135" s="17">
        <v>3784.6</v>
      </c>
      <c r="C135" s="17">
        <v>3796.25</v>
      </c>
      <c r="D135" s="5">
        <f t="shared" si="2"/>
        <v>3.0782645457908607E-3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</row>
    <row r="136" spans="1:15" ht="15.6">
      <c r="A136" s="15">
        <v>44851</v>
      </c>
      <c r="B136" s="17">
        <v>3796.25</v>
      </c>
      <c r="C136" s="17">
        <v>3777.7</v>
      </c>
      <c r="D136" s="5">
        <f t="shared" si="2"/>
        <v>-4.8864010536714339E-3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</row>
    <row r="137" spans="1:15" ht="15.6">
      <c r="A137" s="15">
        <v>44852</v>
      </c>
      <c r="B137" s="17">
        <v>3777.7</v>
      </c>
      <c r="C137" s="17">
        <v>3766.85</v>
      </c>
      <c r="D137" s="5">
        <f t="shared" si="2"/>
        <v>-2.8721179553696454E-3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</row>
    <row r="138" spans="1:15" ht="15.6">
      <c r="A138" s="15">
        <v>44853</v>
      </c>
      <c r="B138" s="17">
        <v>3766.85</v>
      </c>
      <c r="C138" s="17">
        <v>3768.5</v>
      </c>
      <c r="D138" s="5">
        <f t="shared" si="2"/>
        <v>4.3803177721440755E-4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</row>
    <row r="139" spans="1:15" ht="15.6">
      <c r="A139" s="15">
        <v>44854</v>
      </c>
      <c r="B139" s="17">
        <v>3768.5</v>
      </c>
      <c r="C139" s="17">
        <v>3790.15</v>
      </c>
      <c r="D139" s="5">
        <f t="shared" si="2"/>
        <v>5.7449913758790211E-3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</row>
    <row r="140" spans="1:15" ht="15.6">
      <c r="A140" s="15">
        <v>44855</v>
      </c>
      <c r="B140" s="17">
        <v>3790.15</v>
      </c>
      <c r="C140" s="17">
        <v>3792.7</v>
      </c>
      <c r="D140" s="5">
        <f t="shared" si="2"/>
        <v>6.7279659116386615E-4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</row>
    <row r="141" spans="1:15" ht="15.6">
      <c r="A141" s="15">
        <v>44858</v>
      </c>
      <c r="B141" s="17">
        <v>3792.7</v>
      </c>
      <c r="C141" s="17">
        <v>3801.85</v>
      </c>
      <c r="D141" s="5">
        <f t="shared" si="2"/>
        <v>2.4125293326654074E-3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</row>
    <row r="142" spans="1:15" ht="15.6">
      <c r="A142" s="15">
        <v>44859</v>
      </c>
      <c r="B142" s="17">
        <v>3801.85</v>
      </c>
      <c r="C142" s="17">
        <v>3713.1</v>
      </c>
      <c r="D142" s="5">
        <f t="shared" si="2"/>
        <v>-2.3343898365269539E-2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</row>
    <row r="143" spans="1:15" ht="15.6">
      <c r="A143" s="15">
        <v>44861</v>
      </c>
      <c r="B143" s="17">
        <v>3713.1</v>
      </c>
      <c r="C143" s="17">
        <v>3755.3</v>
      </c>
      <c r="D143" s="5">
        <f t="shared" si="2"/>
        <v>1.1365166572405881E-2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</row>
    <row r="144" spans="1:15" ht="15.6">
      <c r="A144" s="15">
        <v>44862</v>
      </c>
      <c r="B144" s="17">
        <v>3755.3</v>
      </c>
      <c r="C144" s="17">
        <v>3777.7</v>
      </c>
      <c r="D144" s="5">
        <f t="shared" si="2"/>
        <v>5.9649029371820188E-3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</row>
    <row r="145" spans="1:15" ht="15.6">
      <c r="A145" s="15">
        <v>44865</v>
      </c>
      <c r="B145" s="17">
        <v>3777.7</v>
      </c>
      <c r="C145" s="17">
        <v>3766.55</v>
      </c>
      <c r="D145" s="5">
        <f t="shared" si="2"/>
        <v>-2.951531355057214E-3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</row>
    <row r="146" spans="1:15" ht="15.6">
      <c r="A146" s="15">
        <v>44866</v>
      </c>
      <c r="B146" s="17">
        <v>3766.55</v>
      </c>
      <c r="C146" s="17">
        <v>3788</v>
      </c>
      <c r="D146" s="5">
        <f t="shared" si="2"/>
        <v>5.6948666551618369E-3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</row>
    <row r="147" spans="1:15" ht="15.6">
      <c r="A147" s="15">
        <v>44867</v>
      </c>
      <c r="B147" s="17">
        <v>3788</v>
      </c>
      <c r="C147" s="17">
        <v>3723.95</v>
      </c>
      <c r="D147" s="5">
        <f t="shared" si="2"/>
        <v>-1.6908658922914516E-2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</row>
    <row r="148" spans="1:15" ht="15.6">
      <c r="A148" s="15">
        <v>44868</v>
      </c>
      <c r="B148" s="17">
        <v>3723.95</v>
      </c>
      <c r="C148" s="17">
        <v>3748.05</v>
      </c>
      <c r="D148" s="5">
        <f t="shared" si="2"/>
        <v>6.4716228735617731E-3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</row>
    <row r="149" spans="1:15" ht="15.6">
      <c r="A149" s="15">
        <v>44869</v>
      </c>
      <c r="B149" s="17">
        <v>3748.05</v>
      </c>
      <c r="C149" s="17">
        <v>3804.2</v>
      </c>
      <c r="D149" s="5">
        <f t="shared" si="2"/>
        <v>1.4981123517562369E-2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</row>
    <row r="150" spans="1:15" ht="15.6">
      <c r="A150" s="15">
        <v>44872</v>
      </c>
      <c r="B150" s="17">
        <v>3804.2</v>
      </c>
      <c r="C150" s="17">
        <v>4139.25</v>
      </c>
      <c r="D150" s="5">
        <f t="shared" si="2"/>
        <v>8.8073708006939755E-2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</row>
    <row r="151" spans="1:15" ht="15.6">
      <c r="A151" s="15">
        <v>44874</v>
      </c>
      <c r="B151" s="17">
        <v>4139.25</v>
      </c>
      <c r="C151" s="17">
        <v>4175.3500000000004</v>
      </c>
      <c r="D151" s="5">
        <f t="shared" si="2"/>
        <v>8.7213867246482731E-3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</row>
    <row r="152" spans="1:15" ht="15.6">
      <c r="A152" s="15">
        <v>44875</v>
      </c>
      <c r="B152" s="17">
        <v>4175.3500000000004</v>
      </c>
      <c r="C152" s="17">
        <v>4134.6499999999996</v>
      </c>
      <c r="D152" s="5">
        <f t="shared" si="2"/>
        <v>-9.747685822745572E-3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</row>
    <row r="153" spans="1:15" ht="15.6">
      <c r="A153" s="15">
        <v>44876</v>
      </c>
      <c r="B153" s="17">
        <v>4134.6499999999996</v>
      </c>
      <c r="C153" s="17">
        <v>4098.6499999999996</v>
      </c>
      <c r="D153" s="5">
        <f t="shared" si="2"/>
        <v>-8.7069038491770778E-3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</row>
    <row r="154" spans="1:15" ht="15.6">
      <c r="A154" s="15">
        <v>44879</v>
      </c>
      <c r="B154" s="17">
        <v>4098.6499999999996</v>
      </c>
      <c r="C154" s="17">
        <v>4103.95</v>
      </c>
      <c r="D154" s="5">
        <f t="shared" si="2"/>
        <v>1.2931087065253639E-3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</row>
    <row r="155" spans="1:15" ht="15.6">
      <c r="A155" s="15">
        <v>44880</v>
      </c>
      <c r="B155" s="17">
        <v>4103.95</v>
      </c>
      <c r="C155" s="17">
        <v>4139.3500000000004</v>
      </c>
      <c r="D155" s="5">
        <f t="shared" si="2"/>
        <v>8.6258360847477553E-3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</row>
    <row r="156" spans="1:15" ht="15.6">
      <c r="A156" s="15">
        <v>44881</v>
      </c>
      <c r="B156" s="17">
        <v>4139.3500000000004</v>
      </c>
      <c r="C156" s="17">
        <v>4131.5</v>
      </c>
      <c r="D156" s="5">
        <f t="shared" si="2"/>
        <v>-1.8964330148454136E-3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</row>
    <row r="157" spans="1:15" ht="15.6">
      <c r="A157" s="15">
        <v>44882</v>
      </c>
      <c r="B157" s="17">
        <v>4131.5</v>
      </c>
      <c r="C157" s="17">
        <v>4125.2</v>
      </c>
      <c r="D157" s="5">
        <f t="shared" si="2"/>
        <v>-1.5248699019726932E-3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</row>
    <row r="158" spans="1:15" ht="15.6">
      <c r="A158" s="15">
        <v>44883</v>
      </c>
      <c r="B158" s="17">
        <v>4125.2</v>
      </c>
      <c r="C158" s="17">
        <v>4106.05</v>
      </c>
      <c r="D158" s="5">
        <f t="shared" si="2"/>
        <v>-4.6421991661009495E-3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</row>
    <row r="159" spans="1:15" ht="15.6">
      <c r="A159" s="15">
        <v>44886</v>
      </c>
      <c r="B159" s="17">
        <v>4106.05</v>
      </c>
      <c r="C159" s="17">
        <v>4120.05</v>
      </c>
      <c r="D159" s="5">
        <f t="shared" si="2"/>
        <v>3.4096029030333285E-3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</row>
    <row r="160" spans="1:15" ht="15.6">
      <c r="A160" s="15">
        <v>44887</v>
      </c>
      <c r="B160" s="17">
        <v>4120.05</v>
      </c>
      <c r="C160" s="17">
        <v>4157.6000000000004</v>
      </c>
      <c r="D160" s="5">
        <f t="shared" si="2"/>
        <v>9.1139670635065548E-3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</row>
    <row r="161" spans="1:15" ht="15.6">
      <c r="A161" s="15">
        <v>44888</v>
      </c>
      <c r="B161" s="17">
        <v>4157.6000000000004</v>
      </c>
      <c r="C161" s="17">
        <v>4155.1499999999996</v>
      </c>
      <c r="D161" s="5">
        <f t="shared" si="2"/>
        <v>-5.8928227823761968E-4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</row>
    <row r="162" spans="1:15" ht="15.6">
      <c r="A162" s="15">
        <v>44889</v>
      </c>
      <c r="B162" s="17">
        <v>4155.1499999999996</v>
      </c>
      <c r="C162" s="17">
        <v>4191.2</v>
      </c>
      <c r="D162" s="5">
        <f t="shared" si="2"/>
        <v>8.6759804098528771E-3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</row>
    <row r="163" spans="1:15" ht="15.6">
      <c r="A163" s="15">
        <v>44890</v>
      </c>
      <c r="B163" s="17">
        <v>4191.2</v>
      </c>
      <c r="C163" s="17">
        <v>4183.7</v>
      </c>
      <c r="D163" s="5">
        <f t="shared" si="2"/>
        <v>-1.7894636380988739E-3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</row>
    <row r="164" spans="1:15" ht="15.6">
      <c r="A164" s="15">
        <v>44893</v>
      </c>
      <c r="B164" s="17">
        <v>4183.7</v>
      </c>
      <c r="C164" s="17">
        <v>4213.05</v>
      </c>
      <c r="D164" s="5">
        <f t="shared" si="2"/>
        <v>7.0153213662548378E-3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</row>
    <row r="165" spans="1:15" ht="15.6">
      <c r="A165" s="15">
        <v>44894</v>
      </c>
      <c r="B165" s="17">
        <v>4213.05</v>
      </c>
      <c r="C165" s="17">
        <v>4285.3500000000004</v>
      </c>
      <c r="D165" s="5">
        <f t="shared" si="2"/>
        <v>1.7160964147114367E-2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</row>
    <row r="166" spans="1:15" ht="15.6">
      <c r="A166" s="15">
        <v>44895</v>
      </c>
      <c r="B166" s="17">
        <v>4285.3500000000004</v>
      </c>
      <c r="C166" s="17">
        <v>4362.3</v>
      </c>
      <c r="D166" s="5">
        <f t="shared" si="2"/>
        <v>1.7956526304735859E-2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</row>
    <row r="167" spans="1:15" ht="15.6">
      <c r="A167" s="15">
        <v>44896</v>
      </c>
      <c r="B167" s="17">
        <v>4362.3</v>
      </c>
      <c r="C167" s="17">
        <v>4401.25</v>
      </c>
      <c r="D167" s="5">
        <f t="shared" si="2"/>
        <v>8.9287761043485812E-3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</row>
    <row r="168" spans="1:15" ht="15.6">
      <c r="A168" s="15">
        <v>44897</v>
      </c>
      <c r="B168" s="17">
        <v>4401.25</v>
      </c>
      <c r="C168" s="17">
        <v>4432.8999999999996</v>
      </c>
      <c r="D168" s="5">
        <f t="shared" si="2"/>
        <v>7.1911388809996332E-3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</row>
    <row r="169" spans="1:15" ht="15.6">
      <c r="A169" s="15">
        <v>44900</v>
      </c>
      <c r="B169" s="17">
        <v>4432.8999999999996</v>
      </c>
      <c r="C169" s="17">
        <v>4403.3500000000004</v>
      </c>
      <c r="D169" s="5">
        <f t="shared" si="2"/>
        <v>-6.6660651041077568E-3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</row>
    <row r="170" spans="1:15" ht="15.6">
      <c r="A170" s="15">
        <v>44901</v>
      </c>
      <c r="B170" s="17">
        <v>4403.3500000000004</v>
      </c>
      <c r="C170" s="17">
        <v>4424.3500000000004</v>
      </c>
      <c r="D170" s="5">
        <f t="shared" si="2"/>
        <v>4.7690962562594386E-3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</row>
    <row r="171" spans="1:15" ht="15.6">
      <c r="A171" s="15">
        <v>44902</v>
      </c>
      <c r="B171" s="17">
        <v>4424.3500000000004</v>
      </c>
      <c r="C171" s="17">
        <v>4393.55</v>
      </c>
      <c r="D171" s="5">
        <f t="shared" si="2"/>
        <v>-6.961474566885572E-3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</row>
    <row r="172" spans="1:15" ht="15.6">
      <c r="A172" s="15">
        <v>44903</v>
      </c>
      <c r="B172" s="17">
        <v>4393.55</v>
      </c>
      <c r="C172" s="17">
        <v>4394.8999999999996</v>
      </c>
      <c r="D172" s="5">
        <f t="shared" si="2"/>
        <v>3.0726860966631865E-4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</row>
    <row r="173" spans="1:15" ht="15.6">
      <c r="A173" s="15">
        <v>44904</v>
      </c>
      <c r="B173" s="17">
        <v>4394.8999999999996</v>
      </c>
      <c r="C173" s="17">
        <v>4410.3</v>
      </c>
      <c r="D173" s="5">
        <f t="shared" si="2"/>
        <v>3.5040615258596433E-3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</row>
    <row r="174" spans="1:15" ht="15.6">
      <c r="A174" s="15">
        <v>44907</v>
      </c>
      <c r="B174" s="17">
        <v>4410.3</v>
      </c>
      <c r="C174" s="17">
        <v>4432.55</v>
      </c>
      <c r="D174" s="5">
        <f t="shared" si="2"/>
        <v>5.0450082760809924E-3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</row>
    <row r="175" spans="1:15" ht="15.6">
      <c r="A175" s="15">
        <v>44908</v>
      </c>
      <c r="B175" s="17">
        <v>4432.55</v>
      </c>
      <c r="C175" s="17">
        <v>4426.55</v>
      </c>
      <c r="D175" s="5">
        <f t="shared" si="2"/>
        <v>-1.3536226325704165E-3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</row>
    <row r="176" spans="1:15" ht="15.6">
      <c r="A176" s="15">
        <v>44909</v>
      </c>
      <c r="B176" s="17">
        <v>4426.55</v>
      </c>
      <c r="C176" s="17">
        <v>4409.7</v>
      </c>
      <c r="D176" s="5">
        <f t="shared" si="2"/>
        <v>-3.8065762275361994E-3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</row>
    <row r="177" spans="1:15" ht="15.6">
      <c r="A177" s="15">
        <v>44910</v>
      </c>
      <c r="B177" s="17">
        <v>4409.7</v>
      </c>
      <c r="C177" s="17">
        <v>4465.45</v>
      </c>
      <c r="D177" s="5">
        <f t="shared" si="2"/>
        <v>1.2642583395695853E-2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</row>
    <row r="178" spans="1:15" ht="15.6">
      <c r="A178" s="15">
        <v>44911</v>
      </c>
      <c r="B178" s="17">
        <v>4465.45</v>
      </c>
      <c r="C178" s="17">
        <v>4444.7</v>
      </c>
      <c r="D178" s="5">
        <f t="shared" si="2"/>
        <v>-4.6467881176589145E-3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1:15" ht="15.6">
      <c r="A179" s="15">
        <v>44914</v>
      </c>
      <c r="B179" s="17">
        <v>4444.7</v>
      </c>
      <c r="C179" s="17">
        <v>4526.5</v>
      </c>
      <c r="D179" s="5">
        <f t="shared" si="2"/>
        <v>1.8403941773348073E-2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1:15" ht="15.6">
      <c r="A180" s="15">
        <v>44915</v>
      </c>
      <c r="B180" s="17">
        <v>4526.5</v>
      </c>
      <c r="C180" s="17">
        <v>4509.05</v>
      </c>
      <c r="D180" s="5">
        <f t="shared" si="2"/>
        <v>-3.8550756655252E-3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</row>
    <row r="181" spans="1:15" ht="15.6">
      <c r="A181" s="15">
        <v>44916</v>
      </c>
      <c r="B181" s="17">
        <v>4509.05</v>
      </c>
      <c r="C181" s="17">
        <v>4418.8500000000004</v>
      </c>
      <c r="D181" s="5">
        <f t="shared" si="2"/>
        <v>-2.0004213747906945E-2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</row>
    <row r="182" spans="1:15" ht="15.6">
      <c r="A182" s="15">
        <v>44917</v>
      </c>
      <c r="B182" s="17">
        <v>4418.8500000000004</v>
      </c>
      <c r="C182" s="17">
        <v>4391.45</v>
      </c>
      <c r="D182" s="5">
        <f t="shared" si="2"/>
        <v>-6.2007083290902707E-3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</row>
    <row r="183" spans="1:15" ht="15.6">
      <c r="A183" s="15">
        <v>44918</v>
      </c>
      <c r="B183" s="17">
        <v>4391.45</v>
      </c>
      <c r="C183" s="17">
        <v>4331.8999999999996</v>
      </c>
      <c r="D183" s="5">
        <f t="shared" si="2"/>
        <v>-1.3560441312095136E-2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</row>
    <row r="184" spans="1:15" ht="15.6">
      <c r="A184" s="15">
        <v>44921</v>
      </c>
      <c r="B184" s="17">
        <v>4331.8999999999996</v>
      </c>
      <c r="C184" s="17">
        <v>4375.3500000000004</v>
      </c>
      <c r="D184" s="5">
        <f t="shared" si="2"/>
        <v>1.0030240771947812E-2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</row>
    <row r="185" spans="1:15" ht="15.6">
      <c r="A185" s="15">
        <v>44922</v>
      </c>
      <c r="B185" s="17">
        <v>4375.3500000000004</v>
      </c>
      <c r="C185" s="17">
        <v>4369.25</v>
      </c>
      <c r="D185" s="5">
        <f t="shared" si="2"/>
        <v>-1.3941741803513692E-3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</row>
    <row r="186" spans="1:15" ht="15.6">
      <c r="A186" s="15">
        <v>44923</v>
      </c>
      <c r="B186" s="17">
        <v>4369.25</v>
      </c>
      <c r="C186" s="17">
        <v>4385.95</v>
      </c>
      <c r="D186" s="5">
        <f t="shared" si="2"/>
        <v>3.822166275676562E-3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1:15" ht="15.6">
      <c r="A187" s="15">
        <v>44924</v>
      </c>
      <c r="B187" s="17">
        <v>4385.95</v>
      </c>
      <c r="C187" s="17">
        <v>4348.3</v>
      </c>
      <c r="D187" s="5">
        <f t="shared" si="2"/>
        <v>-8.5842291863791505E-3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1:15" ht="15.6">
      <c r="A188" s="15">
        <v>44925</v>
      </c>
      <c r="B188" s="17">
        <v>4348.3</v>
      </c>
      <c r="C188" s="17">
        <v>4307.45</v>
      </c>
      <c r="D188" s="5">
        <f t="shared" si="2"/>
        <v>-9.3944760021158532E-3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</row>
    <row r="189" spans="1:15" ht="15.6">
      <c r="A189" s="15">
        <v>44928</v>
      </c>
      <c r="B189" s="17">
        <v>4307.45</v>
      </c>
      <c r="C189" s="17">
        <v>4292.1499999999996</v>
      </c>
      <c r="D189" s="5">
        <f t="shared" si="2"/>
        <v>-3.5519855134708892E-3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</row>
    <row r="190" spans="1:15" ht="15.6">
      <c r="A190" s="15">
        <v>44929</v>
      </c>
      <c r="B190" s="17">
        <v>4292.1499999999996</v>
      </c>
      <c r="C190" s="17">
        <v>4241.8500000000004</v>
      </c>
      <c r="D190" s="5">
        <f t="shared" si="2"/>
        <v>-1.1719068532087479E-2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</row>
    <row r="191" spans="1:15" ht="15.6">
      <c r="A191" s="15">
        <v>44930</v>
      </c>
      <c r="B191" s="17">
        <v>4241.8500000000004</v>
      </c>
      <c r="C191" s="17">
        <v>4235</v>
      </c>
      <c r="D191" s="5">
        <f t="shared" si="2"/>
        <v>-1.6148614401735948E-3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</row>
    <row r="192" spans="1:15" ht="15.6">
      <c r="A192" s="15">
        <v>44931</v>
      </c>
      <c r="B192" s="17">
        <v>4235</v>
      </c>
      <c r="C192" s="17">
        <v>4313.2</v>
      </c>
      <c r="D192" s="5">
        <f t="shared" si="2"/>
        <v>1.8465171192443876E-2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1:15" ht="15.6">
      <c r="A193" s="15">
        <v>44932</v>
      </c>
      <c r="B193" s="17">
        <v>4313.2</v>
      </c>
      <c r="C193" s="17">
        <v>4359.05</v>
      </c>
      <c r="D193" s="5">
        <f t="shared" si="2"/>
        <v>1.0630158582954735E-2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1:15" ht="15.6">
      <c r="A194" s="15">
        <v>44935</v>
      </c>
      <c r="B194" s="17">
        <v>4359.05</v>
      </c>
      <c r="C194" s="17">
        <v>4364.3</v>
      </c>
      <c r="D194" s="5">
        <f t="shared" ref="D194:D250" si="3">(C194-B194)/B194</f>
        <v>1.2043908649820487E-3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</row>
    <row r="195" spans="1:15" ht="15.6">
      <c r="A195" s="15">
        <v>44936</v>
      </c>
      <c r="B195" s="17">
        <v>4364.3</v>
      </c>
      <c r="C195" s="17">
        <v>4326.8500000000004</v>
      </c>
      <c r="D195" s="5">
        <f t="shared" si="3"/>
        <v>-8.5809866416148798E-3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</row>
    <row r="196" spans="1:15" ht="15.6">
      <c r="A196" s="15">
        <v>44937</v>
      </c>
      <c r="B196" s="17">
        <v>4326.8500000000004</v>
      </c>
      <c r="C196" s="17">
        <v>4314.3</v>
      </c>
      <c r="D196" s="5">
        <f t="shared" si="3"/>
        <v>-2.9004934305557578E-3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</row>
    <row r="197" spans="1:15" ht="15.6">
      <c r="A197" s="15">
        <v>44938</v>
      </c>
      <c r="B197" s="17">
        <v>4314.3</v>
      </c>
      <c r="C197" s="17">
        <v>4299.25</v>
      </c>
      <c r="D197" s="5">
        <f t="shared" si="3"/>
        <v>-3.4883990450363168E-3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</row>
    <row r="198" spans="1:15" ht="15.6">
      <c r="A198" s="15">
        <v>44939</v>
      </c>
      <c r="B198" s="17">
        <v>4299.25</v>
      </c>
      <c r="C198" s="17">
        <v>4336.1000000000004</v>
      </c>
      <c r="D198" s="5">
        <f t="shared" si="3"/>
        <v>8.5712624294936018E-3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</row>
    <row r="199" spans="1:15" ht="15.6">
      <c r="A199" s="15">
        <v>44942</v>
      </c>
      <c r="B199" s="17">
        <v>4336.1000000000004</v>
      </c>
      <c r="C199" s="17">
        <v>4309.6000000000004</v>
      </c>
      <c r="D199" s="5">
        <f t="shared" si="3"/>
        <v>-6.1114826687576392E-3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</row>
    <row r="200" spans="1:15" ht="15.6">
      <c r="A200" s="15">
        <v>44943</v>
      </c>
      <c r="B200" s="17">
        <v>4309.6000000000004</v>
      </c>
      <c r="C200" s="17">
        <v>4362.05</v>
      </c>
      <c r="D200" s="5">
        <f t="shared" si="3"/>
        <v>1.217050306292923E-2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</row>
    <row r="201" spans="1:15" ht="15.6">
      <c r="A201" s="15">
        <v>44944</v>
      </c>
      <c r="B201" s="17">
        <v>4362.05</v>
      </c>
      <c r="C201" s="17">
        <v>4393.7</v>
      </c>
      <c r="D201" s="5">
        <f t="shared" si="3"/>
        <v>7.2557627720910203E-3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</row>
    <row r="202" spans="1:15" ht="15.6">
      <c r="A202" s="15">
        <v>44945</v>
      </c>
      <c r="B202" s="17">
        <v>4393.7</v>
      </c>
      <c r="C202" s="17">
        <v>4372.3999999999996</v>
      </c>
      <c r="D202" s="5">
        <f t="shared" si="3"/>
        <v>-4.8478503311560148E-3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</row>
    <row r="203" spans="1:15" ht="15.6">
      <c r="A203" s="15">
        <v>44946</v>
      </c>
      <c r="B203" s="17">
        <v>4372.3999999999996</v>
      </c>
      <c r="C203" s="17">
        <v>4318.95</v>
      </c>
      <c r="D203" s="5">
        <f t="shared" si="3"/>
        <v>-1.2224407647973612E-2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</row>
    <row r="204" spans="1:15" ht="15.6">
      <c r="A204" s="15">
        <v>44949</v>
      </c>
      <c r="B204" s="17">
        <v>4318.95</v>
      </c>
      <c r="C204" s="17">
        <v>4337.8500000000004</v>
      </c>
      <c r="D204" s="5">
        <f t="shared" si="3"/>
        <v>4.3760636265760301E-3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</row>
    <row r="205" spans="1:15" ht="15.6">
      <c r="A205" s="15">
        <v>44950</v>
      </c>
      <c r="B205" s="17">
        <v>4337.8500000000004</v>
      </c>
      <c r="C205" s="17">
        <v>4396.05</v>
      </c>
      <c r="D205" s="5">
        <f t="shared" si="3"/>
        <v>1.3416784812752819E-2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</row>
    <row r="206" spans="1:15" ht="15.6">
      <c r="A206" s="15">
        <v>44951</v>
      </c>
      <c r="B206" s="17">
        <v>4396.05</v>
      </c>
      <c r="C206" s="17">
        <v>4388.1499999999996</v>
      </c>
      <c r="D206" s="5">
        <f t="shared" si="3"/>
        <v>-1.7970678222496434E-3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</row>
    <row r="207" spans="1:15" ht="15.6">
      <c r="A207" s="15">
        <v>44953</v>
      </c>
      <c r="B207" s="17">
        <v>4388.1499999999996</v>
      </c>
      <c r="C207" s="17">
        <v>4380.3999999999996</v>
      </c>
      <c r="D207" s="5">
        <f t="shared" si="3"/>
        <v>-1.7661201189567359E-3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</row>
    <row r="208" spans="1:15" ht="15.6">
      <c r="A208" s="15">
        <v>44956</v>
      </c>
      <c r="B208" s="17">
        <v>4380.3999999999996</v>
      </c>
      <c r="C208" s="17">
        <v>4406.75</v>
      </c>
      <c r="D208" s="5">
        <f t="shared" si="3"/>
        <v>6.015432380604595E-3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</row>
    <row r="209" spans="1:15" ht="15.6">
      <c r="A209" s="15">
        <v>44957</v>
      </c>
      <c r="B209" s="17">
        <v>4406.75</v>
      </c>
      <c r="C209" s="17">
        <v>4317.6000000000004</v>
      </c>
      <c r="D209" s="5">
        <f t="shared" si="3"/>
        <v>-2.0230328473364641E-2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</row>
    <row r="210" spans="1:15" ht="15.6">
      <c r="A210" s="15">
        <v>44958</v>
      </c>
      <c r="B210" s="17">
        <v>4317.6000000000004</v>
      </c>
      <c r="C210" s="17">
        <v>4370.95</v>
      </c>
      <c r="D210" s="5">
        <f t="shared" si="3"/>
        <v>1.2356401704650605E-2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</row>
    <row r="211" spans="1:15" ht="15.6">
      <c r="A211" s="15">
        <v>44959</v>
      </c>
      <c r="B211" s="17">
        <v>4370.95</v>
      </c>
      <c r="C211" s="17">
        <v>4573.05</v>
      </c>
      <c r="D211" s="5">
        <f t="shared" si="3"/>
        <v>4.6237088047220938E-2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</row>
    <row r="212" spans="1:15" ht="15.6">
      <c r="A212" s="15">
        <v>44960</v>
      </c>
      <c r="B212" s="17">
        <v>4573.05</v>
      </c>
      <c r="C212" s="17">
        <v>4628.8500000000004</v>
      </c>
      <c r="D212" s="5">
        <f t="shared" si="3"/>
        <v>1.2201922130744291E-2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</row>
    <row r="213" spans="1:15" ht="15.6">
      <c r="A213" s="15">
        <v>44963</v>
      </c>
      <c r="B213" s="17">
        <v>4628.8500000000004</v>
      </c>
      <c r="C213" s="17">
        <v>4625.6499999999996</v>
      </c>
      <c r="D213" s="5">
        <f t="shared" si="3"/>
        <v>-6.9131641768489522E-4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</row>
    <row r="214" spans="1:15" ht="15.6">
      <c r="A214" s="15">
        <v>44964</v>
      </c>
      <c r="B214" s="17">
        <v>4625.6499999999996</v>
      </c>
      <c r="C214" s="17">
        <v>4606.8500000000004</v>
      </c>
      <c r="D214" s="5">
        <f t="shared" si="3"/>
        <v>-4.0642936668358548E-3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</row>
    <row r="215" spans="1:15" ht="15.6">
      <c r="A215" s="15">
        <v>44965</v>
      </c>
      <c r="B215" s="17">
        <v>4606.8500000000004</v>
      </c>
      <c r="C215" s="17">
        <v>4594.8</v>
      </c>
      <c r="D215" s="5">
        <f t="shared" si="3"/>
        <v>-2.6156701433734941E-3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</row>
    <row r="216" spans="1:15" ht="15.6">
      <c r="A216" s="15">
        <v>44966</v>
      </c>
      <c r="B216" s="17">
        <v>4594.8</v>
      </c>
      <c r="C216" s="17">
        <v>4637.3500000000004</v>
      </c>
      <c r="D216" s="5">
        <f t="shared" si="3"/>
        <v>9.2604683555323804E-3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</row>
    <row r="217" spans="1:15" ht="15.6">
      <c r="A217" s="15">
        <v>44967</v>
      </c>
      <c r="B217" s="17">
        <v>4637.3500000000004</v>
      </c>
      <c r="C217" s="17">
        <v>4622.7</v>
      </c>
      <c r="D217" s="5">
        <f t="shared" si="3"/>
        <v>-3.1591318317574788E-3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</row>
    <row r="218" spans="1:15" ht="15.6">
      <c r="A218" s="15">
        <v>44970</v>
      </c>
      <c r="B218" s="17">
        <v>4622.7</v>
      </c>
      <c r="C218" s="17">
        <v>4588</v>
      </c>
      <c r="D218" s="5">
        <f t="shared" si="3"/>
        <v>-7.5064356328552184E-3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</row>
    <row r="219" spans="1:15" ht="15.6">
      <c r="A219" s="15">
        <v>44971</v>
      </c>
      <c r="B219" s="17">
        <v>4588</v>
      </c>
      <c r="C219" s="17">
        <v>4599.8500000000004</v>
      </c>
      <c r="D219" s="5">
        <f t="shared" si="3"/>
        <v>2.5828247602441945E-3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</row>
    <row r="220" spans="1:15" ht="15.6">
      <c r="A220" s="15">
        <v>44972</v>
      </c>
      <c r="B220" s="17">
        <v>4599.8500000000004</v>
      </c>
      <c r="C220" s="17">
        <v>4588.45</v>
      </c>
      <c r="D220" s="5">
        <f t="shared" si="3"/>
        <v>-2.4783416850550659E-3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</row>
    <row r="221" spans="1:15" ht="15.6">
      <c r="A221" s="15">
        <v>44973</v>
      </c>
      <c r="B221" s="17">
        <v>4588.45</v>
      </c>
      <c r="C221" s="17">
        <v>4572</v>
      </c>
      <c r="D221" s="5">
        <f t="shared" si="3"/>
        <v>-3.5850886464927848E-3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</row>
    <row r="222" spans="1:15" ht="15.6">
      <c r="A222" s="15">
        <v>44974</v>
      </c>
      <c r="B222" s="17">
        <v>4572</v>
      </c>
      <c r="C222" s="17">
        <v>4533.25</v>
      </c>
      <c r="D222" s="5">
        <f t="shared" si="3"/>
        <v>-8.4755030621172355E-3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</row>
    <row r="223" spans="1:15" ht="15.6">
      <c r="A223" s="15">
        <v>44977</v>
      </c>
      <c r="B223" s="17">
        <v>4533.25</v>
      </c>
      <c r="C223" s="17">
        <v>4453.8</v>
      </c>
      <c r="D223" s="5">
        <f t="shared" si="3"/>
        <v>-1.7526057464291582E-2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</row>
    <row r="224" spans="1:15" ht="15.6">
      <c r="A224" s="15">
        <v>44978</v>
      </c>
      <c r="B224" s="17">
        <v>4453.8</v>
      </c>
      <c r="C224" s="17">
        <v>4503.3500000000004</v>
      </c>
      <c r="D224" s="5">
        <f t="shared" si="3"/>
        <v>1.1125331177870623E-2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</row>
    <row r="225" spans="1:15" ht="15.6">
      <c r="A225" s="15">
        <v>44979</v>
      </c>
      <c r="B225" s="17">
        <v>4503.3500000000004</v>
      </c>
      <c r="C225" s="17">
        <v>4484.5</v>
      </c>
      <c r="D225" s="5">
        <f t="shared" si="3"/>
        <v>-4.1857728135721991E-3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</row>
    <row r="226" spans="1:15" ht="15.6">
      <c r="A226" s="15">
        <v>44980</v>
      </c>
      <c r="B226" s="17">
        <v>4484.5</v>
      </c>
      <c r="C226" s="17">
        <v>4451.5</v>
      </c>
      <c r="D226" s="5">
        <f t="shared" si="3"/>
        <v>-7.3586798974244619E-3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</row>
    <row r="227" spans="1:15" ht="15.6">
      <c r="A227" s="15">
        <v>44981</v>
      </c>
      <c r="B227" s="17">
        <v>4451.5</v>
      </c>
      <c r="C227" s="17">
        <v>4442.55</v>
      </c>
      <c r="D227" s="5">
        <f t="shared" si="3"/>
        <v>-2.0105582387958706E-3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</row>
    <row r="228" spans="1:15" ht="15.6">
      <c r="A228" s="15">
        <v>44984</v>
      </c>
      <c r="B228" s="17">
        <v>4442.55</v>
      </c>
      <c r="C228" s="17">
        <v>4388.25</v>
      </c>
      <c r="D228" s="5">
        <f t="shared" si="3"/>
        <v>-1.222270993010775E-2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</row>
    <row r="229" spans="1:15" ht="15.6">
      <c r="A229" s="15">
        <v>44985</v>
      </c>
      <c r="B229" s="17">
        <v>4388.25</v>
      </c>
      <c r="C229" s="17">
        <v>4461.75</v>
      </c>
      <c r="D229" s="5">
        <f t="shared" si="3"/>
        <v>1.6749273628439584E-2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</row>
    <row r="230" spans="1:15" ht="15.6">
      <c r="A230" s="15">
        <v>44986</v>
      </c>
      <c r="B230" s="17">
        <v>4461.75</v>
      </c>
      <c r="C230" s="17">
        <v>4379.8</v>
      </c>
      <c r="D230" s="5">
        <f t="shared" si="3"/>
        <v>-1.8367232588110006E-2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</row>
    <row r="231" spans="1:15" ht="15.6">
      <c r="A231" s="15">
        <v>44987</v>
      </c>
      <c r="B231" s="17">
        <v>4379.8</v>
      </c>
      <c r="C231" s="17">
        <v>4394.2</v>
      </c>
      <c r="D231" s="5">
        <f t="shared" si="3"/>
        <v>3.2878213617059306E-3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</row>
    <row r="232" spans="1:15" ht="15.6">
      <c r="A232" s="15">
        <v>44988</v>
      </c>
      <c r="B232" s="17">
        <v>4394.2</v>
      </c>
      <c r="C232" s="17">
        <v>4411.95</v>
      </c>
      <c r="D232" s="5">
        <f t="shared" si="3"/>
        <v>4.0394155932820539E-3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</row>
    <row r="233" spans="1:15" ht="15.6">
      <c r="A233" s="15">
        <v>44991</v>
      </c>
      <c r="B233" s="17">
        <v>4411.95</v>
      </c>
      <c r="C233" s="17">
        <v>4319.8500000000004</v>
      </c>
      <c r="D233" s="5">
        <f t="shared" si="3"/>
        <v>-2.0875123244823594E-2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</row>
    <row r="234" spans="1:15" ht="15.6">
      <c r="A234" s="15">
        <v>44993</v>
      </c>
      <c r="B234" s="17">
        <v>4319.8500000000004</v>
      </c>
      <c r="C234" s="17">
        <v>4339.6499999999996</v>
      </c>
      <c r="D234" s="5">
        <f t="shared" si="3"/>
        <v>4.5834924823776914E-3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</row>
    <row r="235" spans="1:15" ht="15.6">
      <c r="A235" s="15">
        <v>44994</v>
      </c>
      <c r="B235" s="17">
        <v>4339.6499999999996</v>
      </c>
      <c r="C235" s="17">
        <v>4291.7</v>
      </c>
      <c r="D235" s="5">
        <f t="shared" si="3"/>
        <v>-1.104927816759412E-2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</row>
    <row r="236" spans="1:15" ht="15.6">
      <c r="A236" s="15">
        <v>44995</v>
      </c>
      <c r="B236" s="17">
        <v>4291.7</v>
      </c>
      <c r="C236" s="17">
        <v>4311</v>
      </c>
      <c r="D236" s="5">
        <f t="shared" si="3"/>
        <v>4.4970524500781003E-3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</row>
    <row r="237" spans="1:15" ht="15.6">
      <c r="A237" s="15">
        <v>44998</v>
      </c>
      <c r="B237" s="17">
        <v>4311</v>
      </c>
      <c r="C237" s="17">
        <v>4307.6000000000004</v>
      </c>
      <c r="D237" s="5">
        <f t="shared" si="3"/>
        <v>-7.8868012062158113E-4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</row>
    <row r="238" spans="1:15" ht="15.6">
      <c r="A238" s="15">
        <v>44999</v>
      </c>
      <c r="B238" s="17">
        <v>4307.6000000000004</v>
      </c>
      <c r="C238" s="17">
        <v>4292.95</v>
      </c>
      <c r="D238" s="5">
        <f t="shared" si="3"/>
        <v>-3.4009657349801615E-3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</row>
    <row r="239" spans="1:15" ht="15.6">
      <c r="A239" s="15">
        <v>45000</v>
      </c>
      <c r="B239" s="17">
        <v>4292.95</v>
      </c>
      <c r="C239" s="17">
        <v>4243.1000000000004</v>
      </c>
      <c r="D239" s="5">
        <f t="shared" si="3"/>
        <v>-1.1612061635937865E-2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</row>
    <row r="240" spans="1:15" ht="15.6">
      <c r="A240" s="15">
        <v>45001</v>
      </c>
      <c r="B240" s="17">
        <v>4243.1000000000004</v>
      </c>
      <c r="C240" s="17">
        <v>4311.2</v>
      </c>
      <c r="D240" s="5">
        <f t="shared" si="3"/>
        <v>1.6049586387311035E-2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</row>
    <row r="241" spans="1:15" ht="15.6">
      <c r="A241" s="15">
        <v>45002</v>
      </c>
      <c r="B241" s="17">
        <v>4311.2</v>
      </c>
      <c r="C241" s="17">
        <v>4362.55</v>
      </c>
      <c r="D241" s="5">
        <f t="shared" si="3"/>
        <v>1.1910836889961116E-2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</row>
    <row r="242" spans="1:15" ht="15.6">
      <c r="A242" s="15">
        <v>45005</v>
      </c>
      <c r="B242" s="17">
        <v>4362.55</v>
      </c>
      <c r="C242" s="17">
        <v>4331.8500000000004</v>
      </c>
      <c r="D242" s="5">
        <f t="shared" si="3"/>
        <v>-7.0371686284397463E-3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</row>
    <row r="243" spans="1:15" ht="15.6">
      <c r="A243" s="15">
        <v>45006</v>
      </c>
      <c r="B243" s="17">
        <v>4331.8500000000004</v>
      </c>
      <c r="C243" s="17">
        <v>4264.7</v>
      </c>
      <c r="D243" s="5">
        <f t="shared" si="3"/>
        <v>-1.5501460115193402E-2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</row>
    <row r="244" spans="1:15" ht="15.6">
      <c r="A244" s="15">
        <v>45007</v>
      </c>
      <c r="B244" s="17">
        <v>4264.7</v>
      </c>
      <c r="C244" s="17">
        <v>4244.45</v>
      </c>
      <c r="D244" s="5">
        <f t="shared" si="3"/>
        <v>-4.7482824114240159E-3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</row>
    <row r="245" spans="1:15" ht="15.6">
      <c r="A245" s="15">
        <v>45008</v>
      </c>
      <c r="B245" s="17">
        <v>4244.45</v>
      </c>
      <c r="C245" s="17">
        <v>4242.7</v>
      </c>
      <c r="D245" s="5">
        <f t="shared" si="3"/>
        <v>-4.1230312525768946E-4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</row>
    <row r="246" spans="1:15" ht="15.6">
      <c r="A246" s="15">
        <v>45009</v>
      </c>
      <c r="B246" s="17">
        <v>4242.7</v>
      </c>
      <c r="C246" s="17">
        <v>4199.95</v>
      </c>
      <c r="D246" s="5">
        <f t="shared" si="3"/>
        <v>-1.0076130765785939E-2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</row>
    <row r="247" spans="1:15" ht="15.6">
      <c r="A247" s="15">
        <v>45012</v>
      </c>
      <c r="B247" s="17">
        <v>4199.95</v>
      </c>
      <c r="C247" s="17">
        <v>4214.8</v>
      </c>
      <c r="D247" s="5">
        <f t="shared" si="3"/>
        <v>3.5357563780522064E-3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</row>
    <row r="248" spans="1:15" ht="15.6">
      <c r="A248" s="15">
        <v>45013</v>
      </c>
      <c r="B248" s="17">
        <v>4214.8</v>
      </c>
      <c r="C248" s="17">
        <v>4200</v>
      </c>
      <c r="D248" s="5">
        <f t="shared" si="3"/>
        <v>-3.5114358925690853E-3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</row>
    <row r="249" spans="1:15" ht="15.6">
      <c r="A249" s="15">
        <v>45014</v>
      </c>
      <c r="B249" s="17">
        <v>4200</v>
      </c>
      <c r="C249" s="17">
        <v>4276.2</v>
      </c>
      <c r="D249" s="5">
        <f t="shared" si="3"/>
        <v>1.8142857142857099E-2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</row>
    <row r="250" spans="1:15" ht="15.6">
      <c r="A250" s="15">
        <v>45016</v>
      </c>
      <c r="B250" s="17">
        <v>4276.2</v>
      </c>
      <c r="C250" s="17">
        <v>4322.1499999999996</v>
      </c>
      <c r="D250" s="5">
        <f t="shared" si="3"/>
        <v>1.0745521724895894E-2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</row>
    <row r="251" spans="1:15" ht="15.6">
      <c r="A251" s="14"/>
      <c r="B251" s="1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</row>
    <row r="252" spans="1:15">
      <c r="A252" s="11"/>
      <c r="B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</row>
    <row r="253" spans="1:15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</row>
    <row r="254" spans="1:15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</row>
    <row r="255" spans="1:15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</row>
    <row r="256" spans="1:15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</row>
    <row r="257" spans="1:15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</row>
    <row r="258" spans="1:15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</row>
    <row r="259" spans="1:15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</row>
    <row r="260" spans="1:15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</row>
    <row r="261" spans="1:15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6"/>
    </row>
    <row r="262" spans="1:15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6"/>
    </row>
    <row r="263" spans="1:15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6"/>
    </row>
    <row r="264" spans="1:15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6"/>
    </row>
    <row r="265" spans="1:15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6"/>
    </row>
    <row r="266" spans="1:15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6"/>
    </row>
    <row r="267" spans="1:15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6"/>
    </row>
    <row r="268" spans="1:15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6"/>
    </row>
    <row r="269" spans="1:15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6"/>
    </row>
    <row r="270" spans="1:15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6"/>
    </row>
    <row r="271" spans="1:15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6"/>
    </row>
    <row r="272" spans="1:15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6"/>
    </row>
    <row r="273" spans="1:15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6"/>
    </row>
    <row r="274" spans="1:15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6"/>
    </row>
    <row r="275" spans="1:15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6"/>
    </row>
    <row r="276" spans="1:15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6"/>
    </row>
    <row r="277" spans="1:15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6"/>
    </row>
    <row r="278" spans="1:15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6"/>
    </row>
    <row r="279" spans="1:15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6"/>
    </row>
    <row r="280" spans="1:15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6"/>
    </row>
    <row r="281" spans="1:15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6"/>
    </row>
    <row r="282" spans="1:15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6"/>
    </row>
    <row r="283" spans="1:15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6"/>
    </row>
    <row r="284" spans="1:15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6"/>
    </row>
    <row r="285" spans="1:15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6"/>
    </row>
    <row r="286" spans="1:15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6"/>
    </row>
    <row r="287" spans="1:15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6"/>
    </row>
    <row r="288" spans="1:15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6"/>
    </row>
    <row r="289" spans="1:15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6"/>
    </row>
    <row r="290" spans="1:15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6"/>
    </row>
    <row r="291" spans="1:15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6"/>
    </row>
    <row r="292" spans="1:15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6"/>
    </row>
    <row r="293" spans="1:15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6"/>
    </row>
    <row r="294" spans="1:15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6"/>
    </row>
    <row r="295" spans="1:15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6"/>
    </row>
    <row r="296" spans="1:15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6"/>
    </row>
    <row r="297" spans="1:15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6"/>
    </row>
    <row r="298" spans="1:15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6"/>
    </row>
    <row r="299" spans="1:15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6"/>
    </row>
    <row r="300" spans="1:15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6"/>
    </row>
    <row r="301" spans="1:15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6"/>
    </row>
    <row r="302" spans="1:15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6"/>
    </row>
    <row r="303" spans="1:15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6"/>
    </row>
    <row r="304" spans="1:15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6"/>
    </row>
    <row r="305" spans="1:15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6"/>
    </row>
    <row r="306" spans="1:15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6"/>
    </row>
    <row r="307" spans="1:15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6"/>
    </row>
    <row r="308" spans="1:15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6"/>
    </row>
    <row r="309" spans="1:15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6"/>
    </row>
    <row r="310" spans="1:15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6"/>
    </row>
    <row r="311" spans="1:15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6"/>
    </row>
    <row r="312" spans="1:15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6"/>
    </row>
    <row r="313" spans="1:15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6"/>
    </row>
    <row r="314" spans="1:15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6"/>
    </row>
    <row r="315" spans="1:15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6"/>
    </row>
    <row r="316" spans="1:15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6"/>
    </row>
    <row r="317" spans="1:15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6"/>
    </row>
    <row r="318" spans="1:15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6"/>
    </row>
    <row r="319" spans="1:15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6"/>
    </row>
    <row r="320" spans="1:15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6"/>
    </row>
    <row r="321" spans="1:15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6"/>
    </row>
    <row r="322" spans="1:15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6"/>
    </row>
    <row r="323" spans="1:15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</row>
    <row r="324" spans="1:15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6"/>
    </row>
    <row r="325" spans="1:15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6"/>
    </row>
    <row r="326" spans="1:15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6"/>
    </row>
    <row r="327" spans="1:15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6"/>
    </row>
    <row r="328" spans="1:15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6"/>
    </row>
    <row r="329" spans="1:15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6"/>
    </row>
    <row r="330" spans="1:15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6"/>
    </row>
    <row r="331" spans="1:15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6"/>
    </row>
    <row r="332" spans="1:15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6"/>
    </row>
    <row r="333" spans="1:15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6"/>
    </row>
    <row r="334" spans="1:15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6"/>
    </row>
    <row r="335" spans="1:15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6"/>
    </row>
    <row r="336" spans="1:15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6"/>
    </row>
    <row r="337" spans="1:15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6"/>
    </row>
    <row r="338" spans="1:15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6"/>
    </row>
    <row r="339" spans="1:15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6"/>
    </row>
    <row r="340" spans="1:15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6"/>
    </row>
    <row r="341" spans="1:15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6"/>
    </row>
    <row r="342" spans="1:15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6"/>
    </row>
    <row r="343" spans="1:15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6"/>
    </row>
    <row r="344" spans="1:15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6"/>
    </row>
    <row r="345" spans="1:15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6"/>
    </row>
    <row r="346" spans="1:15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6"/>
    </row>
    <row r="347" spans="1:15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6"/>
    </row>
    <row r="348" spans="1:15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6"/>
    </row>
    <row r="349" spans="1:15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6"/>
    </row>
    <row r="350" spans="1:15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6"/>
    </row>
    <row r="351" spans="1:15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6"/>
    </row>
    <row r="352" spans="1:15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6"/>
    </row>
    <row r="353" spans="1:15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6"/>
    </row>
    <row r="354" spans="1:15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6"/>
    </row>
    <row r="355" spans="1:15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6"/>
    </row>
    <row r="356" spans="1:15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6"/>
    </row>
    <row r="357" spans="1:15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6"/>
    </row>
    <row r="358" spans="1:15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6"/>
    </row>
    <row r="359" spans="1:15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6"/>
    </row>
    <row r="360" spans="1:15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6"/>
    </row>
    <row r="361" spans="1:15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6"/>
    </row>
    <row r="362" spans="1:15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6"/>
    </row>
    <row r="363" spans="1:15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6"/>
    </row>
    <row r="364" spans="1:15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6"/>
    </row>
    <row r="365" spans="1:15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6"/>
    </row>
    <row r="366" spans="1:15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6"/>
    </row>
    <row r="367" spans="1:15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6"/>
    </row>
    <row r="368" spans="1:15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6"/>
    </row>
    <row r="369" spans="1:15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6"/>
    </row>
    <row r="370" spans="1:15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6"/>
    </row>
    <row r="371" spans="1:15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6"/>
    </row>
    <row r="372" spans="1:15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6"/>
    </row>
    <row r="373" spans="1:15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6"/>
    </row>
    <row r="374" spans="1:15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6"/>
    </row>
    <row r="375" spans="1:15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6"/>
    </row>
    <row r="376" spans="1:15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6"/>
    </row>
    <row r="377" spans="1:15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6"/>
    </row>
    <row r="378" spans="1:15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6"/>
    </row>
    <row r="379" spans="1:15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6"/>
    </row>
    <row r="380" spans="1:15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6"/>
    </row>
    <row r="381" spans="1:15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6"/>
    </row>
    <row r="382" spans="1:15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6"/>
    </row>
    <row r="383" spans="1:15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6"/>
    </row>
    <row r="384" spans="1:15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6"/>
    </row>
    <row r="385" spans="1:15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6"/>
    </row>
    <row r="386" spans="1:15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6"/>
    </row>
    <row r="387" spans="1:15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6"/>
    </row>
    <row r="388" spans="1:15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6"/>
    </row>
    <row r="389" spans="1:15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6"/>
    </row>
    <row r="390" spans="1:15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6"/>
    </row>
    <row r="391" spans="1:15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6"/>
    </row>
    <row r="392" spans="1:15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6"/>
    </row>
    <row r="393" spans="1:15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6"/>
    </row>
    <row r="394" spans="1:15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6"/>
    </row>
    <row r="395" spans="1:15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6"/>
    </row>
    <row r="396" spans="1:15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6"/>
    </row>
    <row r="397" spans="1:15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6"/>
    </row>
    <row r="398" spans="1:15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6"/>
    </row>
    <row r="399" spans="1:15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6"/>
    </row>
    <row r="400" spans="1:15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6"/>
    </row>
    <row r="401" spans="1:15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6"/>
    </row>
    <row r="402" spans="1:15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6"/>
    </row>
    <row r="403" spans="1:15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6"/>
    </row>
    <row r="404" spans="1:15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6"/>
    </row>
    <row r="405" spans="1:15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6"/>
    </row>
    <row r="406" spans="1:15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6"/>
    </row>
    <row r="407" spans="1:15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6"/>
    </row>
    <row r="408" spans="1:15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6"/>
    </row>
    <row r="409" spans="1:15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6"/>
    </row>
    <row r="410" spans="1:15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6"/>
    </row>
    <row r="411" spans="1:15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6"/>
    </row>
    <row r="412" spans="1:15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6"/>
    </row>
    <row r="413" spans="1:15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6"/>
    </row>
    <row r="414" spans="1:15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6"/>
    </row>
    <row r="415" spans="1:15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6"/>
    </row>
    <row r="416" spans="1:15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6"/>
    </row>
    <row r="417" spans="1:15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6"/>
    </row>
    <row r="418" spans="1:15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6"/>
    </row>
    <row r="419" spans="1:15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6"/>
    </row>
    <row r="420" spans="1:15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6"/>
    </row>
    <row r="421" spans="1:15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6"/>
    </row>
    <row r="422" spans="1:15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6"/>
    </row>
    <row r="423" spans="1:15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6"/>
    </row>
    <row r="424" spans="1:15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6"/>
    </row>
    <row r="425" spans="1:15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6"/>
    </row>
    <row r="426" spans="1:15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6"/>
    </row>
    <row r="427" spans="1:15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6"/>
    </row>
    <row r="428" spans="1:15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6"/>
    </row>
    <row r="429" spans="1:15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6"/>
    </row>
    <row r="430" spans="1:15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6"/>
    </row>
    <row r="431" spans="1:15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6"/>
    </row>
    <row r="432" spans="1:15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6"/>
    </row>
    <row r="433" spans="1:15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6"/>
    </row>
    <row r="434" spans="1:15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6"/>
    </row>
    <row r="435" spans="1:15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6"/>
    </row>
    <row r="436" spans="1:15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6"/>
    </row>
    <row r="437" spans="1:15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6"/>
    </row>
    <row r="438" spans="1:15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6"/>
    </row>
    <row r="439" spans="1:15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6"/>
    </row>
    <row r="440" spans="1:15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6"/>
    </row>
    <row r="441" spans="1:15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6"/>
    </row>
    <row r="442" spans="1:15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6"/>
    </row>
    <row r="443" spans="1:15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6"/>
    </row>
    <row r="444" spans="1:15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6"/>
    </row>
    <row r="445" spans="1:15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6"/>
    </row>
    <row r="446" spans="1:15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6"/>
    </row>
    <row r="447" spans="1:15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6"/>
    </row>
    <row r="448" spans="1:15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6"/>
    </row>
    <row r="449" spans="1:15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6"/>
    </row>
    <row r="450" spans="1:15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6"/>
    </row>
    <row r="451" spans="1:15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6"/>
    </row>
    <row r="452" spans="1:15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6"/>
    </row>
    <row r="453" spans="1:15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6"/>
    </row>
    <row r="454" spans="1:15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6"/>
    </row>
    <row r="455" spans="1:15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6"/>
    </row>
    <row r="456" spans="1:15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6"/>
    </row>
    <row r="457" spans="1:15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6"/>
    </row>
    <row r="458" spans="1:15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6"/>
    </row>
    <row r="459" spans="1:15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6"/>
    </row>
    <row r="460" spans="1:15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6"/>
    </row>
    <row r="461" spans="1:15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6"/>
    </row>
    <row r="462" spans="1:15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6"/>
    </row>
    <row r="463" spans="1:15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6"/>
    </row>
    <row r="464" spans="1:15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6"/>
    </row>
    <row r="465" spans="1:15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6"/>
    </row>
    <row r="466" spans="1:15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6"/>
    </row>
    <row r="467" spans="1:15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6"/>
    </row>
    <row r="468" spans="1:15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6"/>
    </row>
    <row r="469" spans="1:15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6"/>
    </row>
    <row r="470" spans="1:15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6"/>
    </row>
    <row r="471" spans="1:15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6"/>
    </row>
    <row r="472" spans="1:15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6"/>
    </row>
    <row r="473" spans="1:15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6"/>
    </row>
    <row r="474" spans="1:15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6"/>
    </row>
    <row r="475" spans="1:15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6"/>
    </row>
    <row r="476" spans="1:15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6"/>
    </row>
    <row r="477" spans="1:15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6"/>
    </row>
    <row r="478" spans="1:15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6"/>
    </row>
    <row r="479" spans="1:15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6"/>
    </row>
    <row r="480" spans="1:15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6"/>
    </row>
    <row r="481" spans="1:15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6"/>
    </row>
    <row r="482" spans="1:15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6"/>
    </row>
    <row r="483" spans="1:15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</row>
    <row r="484" spans="1:15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6"/>
    </row>
    <row r="485" spans="1:15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6"/>
    </row>
    <row r="486" spans="1:15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6"/>
    </row>
    <row r="487" spans="1:15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6"/>
    </row>
    <row r="488" spans="1:15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6"/>
    </row>
    <row r="489" spans="1:15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6"/>
    </row>
    <row r="490" spans="1:15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6"/>
    </row>
    <row r="491" spans="1:15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6"/>
    </row>
    <row r="492" spans="1:15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6"/>
    </row>
    <row r="493" spans="1:15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6"/>
    </row>
    <row r="494" spans="1:15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6"/>
    </row>
    <row r="495" spans="1:15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6"/>
    </row>
    <row r="496" spans="1:15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6"/>
    </row>
    <row r="497" spans="1:15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6"/>
    </row>
    <row r="498" spans="1:15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6"/>
    </row>
    <row r="499" spans="1:15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6"/>
    </row>
    <row r="500" spans="1:15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6"/>
    </row>
    <row r="501" spans="1:15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6"/>
    </row>
    <row r="502" spans="1:15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6"/>
    </row>
    <row r="503" spans="1:15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6"/>
    </row>
    <row r="504" spans="1:15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6"/>
    </row>
    <row r="505" spans="1:15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6"/>
    </row>
    <row r="506" spans="1:15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6"/>
    </row>
    <row r="507" spans="1:15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6"/>
    </row>
    <row r="508" spans="1:15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6"/>
    </row>
    <row r="509" spans="1:15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6"/>
    </row>
    <row r="510" spans="1:15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6"/>
    </row>
    <row r="511" spans="1:15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6"/>
    </row>
    <row r="512" spans="1:15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6"/>
    </row>
    <row r="513" spans="1:15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6"/>
    </row>
    <row r="514" spans="1:15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6"/>
    </row>
    <row r="515" spans="1:15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6"/>
    </row>
    <row r="516" spans="1:15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</row>
    <row r="517" spans="1:15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6"/>
    </row>
    <row r="518" spans="1:15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6"/>
    </row>
    <row r="519" spans="1:15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6"/>
    </row>
    <row r="520" spans="1:15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6"/>
    </row>
    <row r="521" spans="1:15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6"/>
    </row>
    <row r="522" spans="1:15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6"/>
    </row>
    <row r="523" spans="1:15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6"/>
    </row>
    <row r="524" spans="1:15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6"/>
    </row>
    <row r="525" spans="1:15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6"/>
    </row>
    <row r="526" spans="1:15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6"/>
    </row>
    <row r="527" spans="1:15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6"/>
    </row>
    <row r="528" spans="1:15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6"/>
    </row>
    <row r="529" spans="1:15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6"/>
    </row>
    <row r="530" spans="1:15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6"/>
    </row>
    <row r="531" spans="1:15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6"/>
    </row>
    <row r="532" spans="1:15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6"/>
    </row>
    <row r="533" spans="1:15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6"/>
    </row>
    <row r="534" spans="1:15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6"/>
    </row>
    <row r="535" spans="1:15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6"/>
    </row>
    <row r="536" spans="1:15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6"/>
    </row>
    <row r="537" spans="1:15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6"/>
    </row>
    <row r="538" spans="1:15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6"/>
    </row>
    <row r="539" spans="1:15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6"/>
    </row>
    <row r="540" spans="1:15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6"/>
    </row>
    <row r="541" spans="1:15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6"/>
    </row>
    <row r="542" spans="1:15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6"/>
    </row>
    <row r="543" spans="1:15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6"/>
    </row>
    <row r="544" spans="1:15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6"/>
    </row>
    <row r="545" spans="1:15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6"/>
    </row>
    <row r="546" spans="1:15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6"/>
    </row>
    <row r="547" spans="1:15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6"/>
    </row>
    <row r="548" spans="1:15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6"/>
    </row>
    <row r="549" spans="1:15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6"/>
    </row>
    <row r="550" spans="1:15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6"/>
    </row>
    <row r="551" spans="1:15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6"/>
    </row>
    <row r="552" spans="1:15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6"/>
    </row>
    <row r="553" spans="1:15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6"/>
    </row>
    <row r="554" spans="1:15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6"/>
    </row>
    <row r="555" spans="1:15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6"/>
    </row>
    <row r="556" spans="1:15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6"/>
    </row>
    <row r="557" spans="1:15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6"/>
    </row>
    <row r="558" spans="1:15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6"/>
    </row>
    <row r="559" spans="1:15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6"/>
    </row>
    <row r="560" spans="1:15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6"/>
    </row>
    <row r="561" spans="1:15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6"/>
    </row>
    <row r="562" spans="1:15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6"/>
    </row>
    <row r="563" spans="1:15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6"/>
    </row>
    <row r="564" spans="1:15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6"/>
    </row>
    <row r="565" spans="1:15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6"/>
    </row>
    <row r="566" spans="1:15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6"/>
    </row>
    <row r="567" spans="1:15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6"/>
    </row>
    <row r="568" spans="1:15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6"/>
    </row>
    <row r="569" spans="1:15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6"/>
    </row>
    <row r="570" spans="1:15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6"/>
    </row>
    <row r="571" spans="1:15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6"/>
    </row>
    <row r="572" spans="1:15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6"/>
    </row>
    <row r="573" spans="1:15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6"/>
    </row>
    <row r="574" spans="1:15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6"/>
    </row>
    <row r="575" spans="1:15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6"/>
    </row>
    <row r="576" spans="1:15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6"/>
    </row>
    <row r="577" spans="1:15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6"/>
    </row>
    <row r="578" spans="1:15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6"/>
    </row>
    <row r="579" spans="1:15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6"/>
    </row>
    <row r="580" spans="1:15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6"/>
    </row>
    <row r="581" spans="1:15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6"/>
    </row>
    <row r="582" spans="1:15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6"/>
    </row>
    <row r="583" spans="1:15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</row>
    <row r="584" spans="1:15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6"/>
    </row>
    <row r="585" spans="1:15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6"/>
    </row>
    <row r="586" spans="1:15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6"/>
    </row>
    <row r="587" spans="1:15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6"/>
    </row>
    <row r="588" spans="1:15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6"/>
    </row>
    <row r="589" spans="1:15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6"/>
    </row>
    <row r="590" spans="1:15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6"/>
    </row>
    <row r="591" spans="1:15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6"/>
    </row>
    <row r="592" spans="1:15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6"/>
    </row>
    <row r="593" spans="1:15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6"/>
    </row>
    <row r="594" spans="1:15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6"/>
    </row>
    <row r="595" spans="1:15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6"/>
    </row>
    <row r="596" spans="1:15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6"/>
    </row>
    <row r="597" spans="1:15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6"/>
    </row>
    <row r="598" spans="1:15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6"/>
    </row>
    <row r="599" spans="1:15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6"/>
    </row>
    <row r="600" spans="1:15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6"/>
    </row>
    <row r="601" spans="1:15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6"/>
    </row>
    <row r="602" spans="1:15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6"/>
    </row>
    <row r="603" spans="1:15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6"/>
    </row>
    <row r="604" spans="1:15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6"/>
    </row>
    <row r="605" spans="1:15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6"/>
    </row>
    <row r="606" spans="1:15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6"/>
    </row>
    <row r="607" spans="1:15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6"/>
    </row>
    <row r="608" spans="1:15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6"/>
    </row>
    <row r="609" spans="1:15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6"/>
    </row>
    <row r="610" spans="1:15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6"/>
    </row>
    <row r="611" spans="1:15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6"/>
    </row>
    <row r="612" spans="1:15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6"/>
    </row>
    <row r="613" spans="1:15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6"/>
    </row>
    <row r="614" spans="1:15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6"/>
    </row>
    <row r="615" spans="1:15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6"/>
    </row>
    <row r="616" spans="1:15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6"/>
    </row>
    <row r="617" spans="1:15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6"/>
    </row>
    <row r="618" spans="1:15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6"/>
    </row>
    <row r="619" spans="1:15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6"/>
    </row>
    <row r="620" spans="1:15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6"/>
    </row>
    <row r="621" spans="1:15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6"/>
    </row>
    <row r="622" spans="1:15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6"/>
    </row>
    <row r="623" spans="1:15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6"/>
    </row>
    <row r="624" spans="1:15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6"/>
    </row>
    <row r="625" spans="1:15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6"/>
    </row>
    <row r="626" spans="1:15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6"/>
    </row>
    <row r="627" spans="1:15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6"/>
    </row>
    <row r="628" spans="1:15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6"/>
    </row>
    <row r="629" spans="1:15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6"/>
    </row>
    <row r="630" spans="1:15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6"/>
    </row>
    <row r="631" spans="1:15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6"/>
    </row>
    <row r="632" spans="1:15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6"/>
    </row>
    <row r="633" spans="1:15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6"/>
    </row>
    <row r="634" spans="1:15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6"/>
    </row>
    <row r="635" spans="1:15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6"/>
    </row>
    <row r="636" spans="1:15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</row>
    <row r="637" spans="1:15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6"/>
    </row>
    <row r="638" spans="1:15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6"/>
    </row>
    <row r="639" spans="1:15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6"/>
    </row>
    <row r="640" spans="1:15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6"/>
    </row>
    <row r="641" spans="1:15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6"/>
    </row>
    <row r="642" spans="1:15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6"/>
    </row>
    <row r="643" spans="1:15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6"/>
    </row>
    <row r="644" spans="1:15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6"/>
    </row>
    <row r="645" spans="1:15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6"/>
    </row>
    <row r="646" spans="1:15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6"/>
    </row>
    <row r="647" spans="1:15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</row>
    <row r="648" spans="1:15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6"/>
    </row>
    <row r="649" spans="1:15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6"/>
    </row>
    <row r="650" spans="1:15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6"/>
    </row>
    <row r="651" spans="1:15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6"/>
    </row>
    <row r="652" spans="1:15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6"/>
    </row>
    <row r="653" spans="1:15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6"/>
    </row>
    <row r="654" spans="1:15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</row>
    <row r="655" spans="1:15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6"/>
    </row>
    <row r="656" spans="1:15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6"/>
    </row>
    <row r="657" spans="1:15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6"/>
    </row>
    <row r="658" spans="1:15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6"/>
    </row>
    <row r="659" spans="1:15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6"/>
    </row>
    <row r="660" spans="1:15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6"/>
    </row>
    <row r="661" spans="1:15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6"/>
    </row>
    <row r="662" spans="1:15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6"/>
    </row>
    <row r="663" spans="1:15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6"/>
    </row>
    <row r="664" spans="1:15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6"/>
    </row>
    <row r="665" spans="1:15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6"/>
    </row>
    <row r="666" spans="1:15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6"/>
    </row>
    <row r="667" spans="1:15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6"/>
    </row>
    <row r="668" spans="1:15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6"/>
    </row>
    <row r="669" spans="1:15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6"/>
    </row>
    <row r="670" spans="1:15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6"/>
    </row>
    <row r="671" spans="1:15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6"/>
    </row>
    <row r="672" spans="1:15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6"/>
    </row>
    <row r="673" spans="1:15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6"/>
    </row>
    <row r="674" spans="1:15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6"/>
    </row>
    <row r="675" spans="1:15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6"/>
    </row>
    <row r="676" spans="1:15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6"/>
    </row>
    <row r="677" spans="1:15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6"/>
    </row>
    <row r="678" spans="1:15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6"/>
    </row>
    <row r="679" spans="1:15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6"/>
    </row>
    <row r="680" spans="1:15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6"/>
    </row>
    <row r="681" spans="1:15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6"/>
    </row>
    <row r="682" spans="1:15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6"/>
    </row>
    <row r="683" spans="1:15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6"/>
    </row>
    <row r="684" spans="1:15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6"/>
    </row>
    <row r="685" spans="1:15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6"/>
    </row>
    <row r="686" spans="1:15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6"/>
    </row>
    <row r="687" spans="1:15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6"/>
    </row>
    <row r="688" spans="1:15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6"/>
    </row>
    <row r="689" spans="1:15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6"/>
    </row>
    <row r="690" spans="1:15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6"/>
    </row>
    <row r="691" spans="1:15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6"/>
    </row>
    <row r="692" spans="1:15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6"/>
    </row>
    <row r="693" spans="1:15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6"/>
    </row>
    <row r="694" spans="1:15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6"/>
    </row>
    <row r="695" spans="1:15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6"/>
    </row>
    <row r="696" spans="1:15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6"/>
    </row>
    <row r="697" spans="1:15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6"/>
    </row>
    <row r="698" spans="1:15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6"/>
    </row>
    <row r="699" spans="1:15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</row>
    <row r="700" spans="1:15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6"/>
    </row>
    <row r="701" spans="1:15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6"/>
    </row>
    <row r="702" spans="1:15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6"/>
    </row>
    <row r="703" spans="1:15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6"/>
    </row>
    <row r="704" spans="1:15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6"/>
    </row>
    <row r="705" spans="1:15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6"/>
    </row>
    <row r="706" spans="1:15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6"/>
    </row>
    <row r="707" spans="1:15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6"/>
    </row>
    <row r="708" spans="1:15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6"/>
    </row>
    <row r="709" spans="1:15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6"/>
    </row>
    <row r="710" spans="1:15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6"/>
    </row>
    <row r="711" spans="1:15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6"/>
    </row>
    <row r="712" spans="1:15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6"/>
    </row>
    <row r="713" spans="1:15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6"/>
    </row>
    <row r="714" spans="1:15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6"/>
    </row>
    <row r="715" spans="1:15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6"/>
    </row>
    <row r="716" spans="1:15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6"/>
    </row>
    <row r="717" spans="1:15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6"/>
    </row>
    <row r="718" spans="1:15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6"/>
    </row>
    <row r="719" spans="1:15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6"/>
    </row>
    <row r="720" spans="1:15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6"/>
    </row>
    <row r="721" spans="1:15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6"/>
    </row>
    <row r="722" spans="1:15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6"/>
    </row>
    <row r="723" spans="1:15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6"/>
    </row>
    <row r="724" spans="1:15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6"/>
    </row>
    <row r="725" spans="1:15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6"/>
    </row>
    <row r="726" spans="1:15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6"/>
    </row>
    <row r="727" spans="1:15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6"/>
    </row>
    <row r="728" spans="1:15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</row>
    <row r="729" spans="1:15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6"/>
    </row>
    <row r="730" spans="1:15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6"/>
    </row>
    <row r="731" spans="1:15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6"/>
    </row>
    <row r="732" spans="1:15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6"/>
    </row>
    <row r="733" spans="1:15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6"/>
    </row>
    <row r="734" spans="1:15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6"/>
    </row>
    <row r="735" spans="1:15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6"/>
    </row>
    <row r="736" spans="1:15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6"/>
    </row>
    <row r="737" spans="1:15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6"/>
    </row>
    <row r="738" spans="1:15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6"/>
    </row>
    <row r="739" spans="1:15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6"/>
    </row>
    <row r="740" spans="1:15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6"/>
    </row>
    <row r="741" spans="1:15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6"/>
    </row>
    <row r="742" spans="1:15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6"/>
    </row>
    <row r="743" spans="1:15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6"/>
    </row>
    <row r="744" spans="1:15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6"/>
    </row>
    <row r="745" spans="1:15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6"/>
    </row>
    <row r="746" spans="1:15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6"/>
    </row>
    <row r="747" spans="1:15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6"/>
    </row>
    <row r="748" spans="1:15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6"/>
    </row>
    <row r="749" spans="1:15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6"/>
    </row>
    <row r="750" spans="1:15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6"/>
    </row>
    <row r="751" spans="1:15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6"/>
    </row>
    <row r="752" spans="1:15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6"/>
    </row>
    <row r="753" spans="1:15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6"/>
    </row>
    <row r="754" spans="1:15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6"/>
    </row>
    <row r="755" spans="1:15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6"/>
    </row>
    <row r="756" spans="1:15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6"/>
    </row>
    <row r="757" spans="1:15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6"/>
    </row>
    <row r="758" spans="1:15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6"/>
    </row>
    <row r="759" spans="1:15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6"/>
    </row>
    <row r="760" spans="1:15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6"/>
    </row>
    <row r="761" spans="1:15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6"/>
    </row>
    <row r="762" spans="1:15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6"/>
    </row>
    <row r="763" spans="1:15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6"/>
    </row>
    <row r="764" spans="1:15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6"/>
    </row>
    <row r="765" spans="1:15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6"/>
    </row>
    <row r="766" spans="1:15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6"/>
    </row>
    <row r="767" spans="1:15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6"/>
    </row>
    <row r="768" spans="1:15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6"/>
    </row>
    <row r="769" spans="1:15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6"/>
    </row>
    <row r="770" spans="1:15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6"/>
    </row>
    <row r="771" spans="1:15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6"/>
    </row>
    <row r="772" spans="1:15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6"/>
    </row>
    <row r="773" spans="1:15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6"/>
    </row>
    <row r="774" spans="1:15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6"/>
    </row>
    <row r="775" spans="1:15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6"/>
    </row>
    <row r="776" spans="1:15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6"/>
    </row>
    <row r="777" spans="1:15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6"/>
    </row>
    <row r="778" spans="1:15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6"/>
    </row>
    <row r="779" spans="1:15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6"/>
    </row>
    <row r="780" spans="1:15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6"/>
    </row>
    <row r="781" spans="1:15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6"/>
    </row>
    <row r="782" spans="1:15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6"/>
    </row>
    <row r="783" spans="1:15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6"/>
    </row>
    <row r="784" spans="1:15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6"/>
    </row>
    <row r="785" spans="1:15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6"/>
    </row>
    <row r="786" spans="1:15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6"/>
    </row>
    <row r="787" spans="1:15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</row>
    <row r="788" spans="1:15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6"/>
    </row>
    <row r="789" spans="1:15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6"/>
    </row>
    <row r="790" spans="1:15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6"/>
    </row>
    <row r="791" spans="1:15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6"/>
    </row>
    <row r="792" spans="1:15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6"/>
    </row>
    <row r="793" spans="1:15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6"/>
    </row>
    <row r="794" spans="1:15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6"/>
    </row>
    <row r="795" spans="1:15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6"/>
    </row>
    <row r="796" spans="1:15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6"/>
    </row>
    <row r="797" spans="1:15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6"/>
    </row>
    <row r="798" spans="1:15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6"/>
    </row>
    <row r="799" spans="1:15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6"/>
    </row>
    <row r="800" spans="1:15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6"/>
    </row>
    <row r="801" spans="1:15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6"/>
    </row>
    <row r="802" spans="1:15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6"/>
    </row>
    <row r="803" spans="1:15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6"/>
    </row>
    <row r="804" spans="1:15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6"/>
    </row>
    <row r="805" spans="1:15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6"/>
    </row>
    <row r="806" spans="1:15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6"/>
    </row>
    <row r="807" spans="1:15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6"/>
    </row>
    <row r="808" spans="1:15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6"/>
    </row>
    <row r="809" spans="1:15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6"/>
    </row>
    <row r="810" spans="1:15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6"/>
    </row>
    <row r="811" spans="1:15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6"/>
    </row>
    <row r="812" spans="1:15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6"/>
    </row>
    <row r="813" spans="1:15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6"/>
    </row>
    <row r="814" spans="1:15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6"/>
    </row>
    <row r="815" spans="1:15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6"/>
    </row>
    <row r="816" spans="1:15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6"/>
    </row>
    <row r="817" spans="1:15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6"/>
    </row>
    <row r="818" spans="1:15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6"/>
    </row>
    <row r="819" spans="1:15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6"/>
    </row>
    <row r="820" spans="1:15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6"/>
    </row>
    <row r="821" spans="1:15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6"/>
    </row>
    <row r="822" spans="1:15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6"/>
    </row>
    <row r="823" spans="1:15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6"/>
    </row>
    <row r="824" spans="1:15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6"/>
    </row>
    <row r="825" spans="1:15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6"/>
    </row>
    <row r="826" spans="1:15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6"/>
    </row>
    <row r="827" spans="1:15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6"/>
    </row>
    <row r="828" spans="1:15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6"/>
    </row>
    <row r="829" spans="1:15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6"/>
    </row>
    <row r="830" spans="1:15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6"/>
    </row>
    <row r="831" spans="1:15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6"/>
    </row>
    <row r="832" spans="1:15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6"/>
    </row>
    <row r="833" spans="1:15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6"/>
    </row>
    <row r="834" spans="1:15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6"/>
    </row>
    <row r="835" spans="1:15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6"/>
    </row>
    <row r="836" spans="1:15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6"/>
    </row>
    <row r="837" spans="1:15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6"/>
    </row>
    <row r="838" spans="1:15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6"/>
    </row>
    <row r="839" spans="1:15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6"/>
    </row>
    <row r="840" spans="1:15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6"/>
    </row>
    <row r="841" spans="1:15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6"/>
    </row>
    <row r="842" spans="1:15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6"/>
    </row>
    <row r="843" spans="1:15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6"/>
    </row>
    <row r="844" spans="1:15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6"/>
    </row>
    <row r="845" spans="1:15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6"/>
    </row>
    <row r="846" spans="1:15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6"/>
    </row>
    <row r="847" spans="1:15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6"/>
    </row>
    <row r="848" spans="1:15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6"/>
    </row>
    <row r="849" spans="1:15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6"/>
    </row>
    <row r="850" spans="1:15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6"/>
    </row>
    <row r="851" spans="1:15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6"/>
    </row>
    <row r="852" spans="1:15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6"/>
    </row>
    <row r="853" spans="1:15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6"/>
    </row>
    <row r="854" spans="1:15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6"/>
    </row>
    <row r="855" spans="1:15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6"/>
    </row>
    <row r="856" spans="1:15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6"/>
    </row>
    <row r="857" spans="1:15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6"/>
    </row>
    <row r="858" spans="1:15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6"/>
    </row>
    <row r="859" spans="1:15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6"/>
    </row>
    <row r="860" spans="1:15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6"/>
    </row>
    <row r="861" spans="1:15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6"/>
    </row>
    <row r="862" spans="1:15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6"/>
    </row>
    <row r="863" spans="1:15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6"/>
    </row>
    <row r="864" spans="1:15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6"/>
    </row>
    <row r="865" spans="1:15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6"/>
    </row>
    <row r="866" spans="1:15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6"/>
    </row>
    <row r="867" spans="1:15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6"/>
    </row>
    <row r="868" spans="1:15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6"/>
    </row>
    <row r="869" spans="1:15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6"/>
    </row>
    <row r="870" spans="1:15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6"/>
    </row>
    <row r="871" spans="1:15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6"/>
    </row>
    <row r="872" spans="1:15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6"/>
    </row>
    <row r="873" spans="1:15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6"/>
    </row>
    <row r="874" spans="1:15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6"/>
    </row>
    <row r="875" spans="1:15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6"/>
    </row>
    <row r="876" spans="1:15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6"/>
    </row>
    <row r="877" spans="1:15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6"/>
    </row>
    <row r="878" spans="1:15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6"/>
    </row>
    <row r="879" spans="1:15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6"/>
    </row>
    <row r="880" spans="1:15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6"/>
    </row>
    <row r="881" spans="1:15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6"/>
    </row>
    <row r="882" spans="1:15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6"/>
    </row>
    <row r="883" spans="1:15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6"/>
    </row>
    <row r="884" spans="1:15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6"/>
    </row>
    <row r="885" spans="1:15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6"/>
    </row>
    <row r="886" spans="1:15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6"/>
    </row>
    <row r="887" spans="1:15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6"/>
    </row>
    <row r="888" spans="1:15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6"/>
    </row>
    <row r="889" spans="1:15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6"/>
    </row>
    <row r="890" spans="1:15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6"/>
    </row>
    <row r="891" spans="1:15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6"/>
    </row>
    <row r="892" spans="1:15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6"/>
    </row>
    <row r="893" spans="1:15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6"/>
    </row>
    <row r="894" spans="1:15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6"/>
    </row>
    <row r="895" spans="1:15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6"/>
    </row>
    <row r="896" spans="1:15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6"/>
    </row>
    <row r="897" spans="1:15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6"/>
    </row>
    <row r="898" spans="1:15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6"/>
    </row>
    <row r="899" spans="1:15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6"/>
    </row>
    <row r="900" spans="1:15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6"/>
    </row>
    <row r="901" spans="1:15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6"/>
    </row>
    <row r="902" spans="1:15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6"/>
    </row>
    <row r="903" spans="1:15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6"/>
    </row>
    <row r="904" spans="1:15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6"/>
    </row>
    <row r="905" spans="1:15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6"/>
    </row>
    <row r="906" spans="1:15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6"/>
    </row>
    <row r="907" spans="1:15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6"/>
    </row>
    <row r="908" spans="1:15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6"/>
    </row>
    <row r="909" spans="1:15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6"/>
    </row>
    <row r="910" spans="1:15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6"/>
    </row>
    <row r="911" spans="1:15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6"/>
    </row>
    <row r="912" spans="1:15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6"/>
    </row>
    <row r="913" spans="1:15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6"/>
    </row>
    <row r="914" spans="1:15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6"/>
    </row>
    <row r="915" spans="1:15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6"/>
    </row>
    <row r="916" spans="1:15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6"/>
    </row>
    <row r="917" spans="1:15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6"/>
    </row>
    <row r="918" spans="1:15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6"/>
    </row>
    <row r="919" spans="1:15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6"/>
    </row>
    <row r="920" spans="1:15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6"/>
    </row>
    <row r="921" spans="1:15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6"/>
    </row>
    <row r="922" spans="1:15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6"/>
    </row>
    <row r="923" spans="1:15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6"/>
    </row>
    <row r="924" spans="1:15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6"/>
    </row>
    <row r="925" spans="1:15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6"/>
    </row>
    <row r="926" spans="1:15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6"/>
    </row>
    <row r="927" spans="1:15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6"/>
    </row>
    <row r="928" spans="1:15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6"/>
    </row>
    <row r="929" spans="1:15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6"/>
    </row>
    <row r="930" spans="1:15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6"/>
    </row>
    <row r="931" spans="1:15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6"/>
    </row>
    <row r="932" spans="1:15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6"/>
    </row>
    <row r="933" spans="1:15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6"/>
    </row>
    <row r="934" spans="1:15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6"/>
    </row>
    <row r="935" spans="1:15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6"/>
    </row>
    <row r="936" spans="1:15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6"/>
    </row>
    <row r="937" spans="1:15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6"/>
    </row>
    <row r="938" spans="1:15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6"/>
    </row>
    <row r="939" spans="1:15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6"/>
    </row>
    <row r="940" spans="1:15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6"/>
    </row>
    <row r="941" spans="1:15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6"/>
    </row>
    <row r="942" spans="1:15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6"/>
    </row>
    <row r="943" spans="1:15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6"/>
    </row>
    <row r="944" spans="1:15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6"/>
    </row>
    <row r="945" spans="1:15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6"/>
    </row>
    <row r="946" spans="1:15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6"/>
    </row>
    <row r="947" spans="1:15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6"/>
    </row>
    <row r="948" spans="1:15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6"/>
    </row>
    <row r="949" spans="1:15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6"/>
    </row>
    <row r="950" spans="1:15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6"/>
    </row>
    <row r="951" spans="1:15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6"/>
    </row>
    <row r="952" spans="1:15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6"/>
    </row>
    <row r="953" spans="1:15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6"/>
    </row>
    <row r="954" spans="1:15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6"/>
    </row>
    <row r="955" spans="1:15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6"/>
    </row>
    <row r="956" spans="1:15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6"/>
    </row>
    <row r="957" spans="1:15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6"/>
    </row>
    <row r="958" spans="1:15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6"/>
    </row>
    <row r="959" spans="1:15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6"/>
    </row>
    <row r="960" spans="1:15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6"/>
    </row>
    <row r="961" spans="1:15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6"/>
    </row>
    <row r="962" spans="1:15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6"/>
    </row>
    <row r="963" spans="1:15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6"/>
    </row>
    <row r="964" spans="1:15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6"/>
    </row>
    <row r="965" spans="1:15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6"/>
    </row>
    <row r="966" spans="1:15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6"/>
    </row>
    <row r="967" spans="1:15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6"/>
    </row>
    <row r="968" spans="1:15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6"/>
    </row>
    <row r="969" spans="1:15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6"/>
    </row>
    <row r="970" spans="1:15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6"/>
    </row>
    <row r="971" spans="1:15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6"/>
    </row>
    <row r="972" spans="1:15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6"/>
    </row>
    <row r="973" spans="1:15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6"/>
    </row>
    <row r="974" spans="1:15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6"/>
    </row>
    <row r="975" spans="1:15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6"/>
    </row>
    <row r="976" spans="1:15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6"/>
    </row>
    <row r="977" spans="1:15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6"/>
    </row>
    <row r="978" spans="1:15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6"/>
    </row>
    <row r="979" spans="1:15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6"/>
    </row>
    <row r="980" spans="1:15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6"/>
    </row>
    <row r="981" spans="1:15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6"/>
    </row>
    <row r="982" spans="1:15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6"/>
    </row>
    <row r="983" spans="1:15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6"/>
    </row>
    <row r="984" spans="1:15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6"/>
    </row>
    <row r="985" spans="1:15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6"/>
    </row>
    <row r="986" spans="1:15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6"/>
    </row>
    <row r="987" spans="1:15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6"/>
    </row>
    <row r="988" spans="1:15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6"/>
    </row>
    <row r="989" spans="1:15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6"/>
    </row>
    <row r="990" spans="1:15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6"/>
    </row>
    <row r="991" spans="1:15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6"/>
    </row>
    <row r="992" spans="1:15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6"/>
    </row>
    <row r="993" spans="1:15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6"/>
    </row>
    <row r="994" spans="1:15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6"/>
    </row>
    <row r="995" spans="1:15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6"/>
    </row>
    <row r="996" spans="1:15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6"/>
    </row>
    <row r="997" spans="1:15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6"/>
    </row>
    <row r="998" spans="1:15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6"/>
    </row>
    <row r="999" spans="1:15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6"/>
    </row>
    <row r="1000" spans="1:15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995D-106B-4FE4-8832-11D1976C23D5}">
  <dimension ref="A1:O1001"/>
  <sheetViews>
    <sheetView workbookViewId="0">
      <selection activeCell="C9" sqref="C9"/>
    </sheetView>
  </sheetViews>
  <sheetFormatPr defaultRowHeight="14.4"/>
  <cols>
    <col min="6" max="6" width="13.88671875" bestFit="1" customWidth="1"/>
    <col min="7" max="7" width="15.88671875" bestFit="1" customWidth="1"/>
    <col min="8" max="8" width="15.5546875" bestFit="1" customWidth="1"/>
  </cols>
  <sheetData>
    <row r="1" spans="1:15">
      <c r="A1" s="77" t="s">
        <v>41</v>
      </c>
      <c r="B1" s="78" t="s">
        <v>71</v>
      </c>
      <c r="C1" s="78" t="s">
        <v>73</v>
      </c>
      <c r="D1" s="79" t="s">
        <v>43</v>
      </c>
      <c r="E1" s="88" t="s">
        <v>63</v>
      </c>
      <c r="F1" s="88" t="s">
        <v>64</v>
      </c>
      <c r="G1" s="89" t="s">
        <v>65</v>
      </c>
      <c r="H1" s="89" t="s">
        <v>66</v>
      </c>
      <c r="I1" s="1"/>
      <c r="J1" s="1"/>
      <c r="K1" s="1"/>
      <c r="L1" s="1"/>
      <c r="M1" s="1"/>
      <c r="N1" s="1"/>
      <c r="O1" s="2"/>
    </row>
    <row r="2" spans="1:15">
      <c r="A2" s="3">
        <v>44652</v>
      </c>
      <c r="B2" s="4">
        <v>395.95</v>
      </c>
      <c r="C2" s="4">
        <v>392.8</v>
      </c>
      <c r="D2" s="5">
        <f t="shared" ref="D2:D65" si="0">((C2-B2)/C2)</f>
        <v>-8.0193482688390456E-3</v>
      </c>
      <c r="E2" s="90">
        <f>AVERAGE(D2:D250)</f>
        <v>-5.6215264197231212E-4</v>
      </c>
      <c r="F2" s="90">
        <f>((1+E2)^252)-1</f>
        <v>-0.13212041306181288</v>
      </c>
      <c r="G2" s="91">
        <f>_xlfn.VAR.S(D2:D250)</f>
        <v>5.1005542690110012E-4</v>
      </c>
      <c r="H2" s="91">
        <f>G2*252</f>
        <v>0.12853396757907723</v>
      </c>
      <c r="I2" s="5"/>
      <c r="J2" s="5"/>
      <c r="K2" s="5"/>
      <c r="L2" s="5"/>
      <c r="M2" s="5"/>
      <c r="N2" s="5"/>
      <c r="O2" s="6"/>
    </row>
    <row r="3" spans="1:15">
      <c r="A3" s="7">
        <v>44655</v>
      </c>
      <c r="B3" s="8">
        <v>392.8</v>
      </c>
      <c r="C3" s="8">
        <v>394.5</v>
      </c>
      <c r="D3" s="5">
        <f t="shared" si="0"/>
        <v>4.3092522179974365E-3</v>
      </c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>
      <c r="A4" s="7">
        <v>44656</v>
      </c>
      <c r="B4" s="8">
        <v>394.5</v>
      </c>
      <c r="C4" s="8">
        <v>390.75</v>
      </c>
      <c r="D4" s="5">
        <f t="shared" si="0"/>
        <v>-9.5969289827255271E-3</v>
      </c>
      <c r="E4" s="5"/>
      <c r="F4" s="5"/>
      <c r="I4" s="5"/>
      <c r="J4" s="5"/>
      <c r="K4" s="5"/>
      <c r="L4" s="5"/>
      <c r="M4" s="5"/>
      <c r="N4" s="5"/>
      <c r="O4" s="6"/>
    </row>
    <row r="5" spans="1:15">
      <c r="A5" s="7">
        <v>44657</v>
      </c>
      <c r="B5" s="8">
        <v>390.75</v>
      </c>
      <c r="C5" s="8">
        <v>400.65</v>
      </c>
      <c r="D5" s="5">
        <f t="shared" si="0"/>
        <v>2.4709846499438356E-2</v>
      </c>
      <c r="E5" s="5"/>
      <c r="F5" s="5"/>
      <c r="G5" s="25"/>
      <c r="H5" s="25"/>
      <c r="I5" s="5"/>
      <c r="J5" s="5"/>
      <c r="K5" s="5"/>
      <c r="L5" s="5"/>
      <c r="M5" s="5"/>
      <c r="N5" s="5"/>
      <c r="O5" s="6"/>
    </row>
    <row r="6" spans="1:15">
      <c r="A6" s="7">
        <v>44658</v>
      </c>
      <c r="B6" s="8">
        <v>400.65</v>
      </c>
      <c r="C6" s="8">
        <v>388.55</v>
      </c>
      <c r="D6" s="5">
        <f t="shared" si="0"/>
        <v>-3.1141423240252132E-2</v>
      </c>
      <c r="E6" s="5"/>
      <c r="F6" s="5"/>
      <c r="G6" s="25"/>
      <c r="H6" s="25"/>
      <c r="I6" s="5"/>
      <c r="J6" s="5"/>
      <c r="K6" s="5"/>
      <c r="L6" s="5"/>
      <c r="M6" s="5"/>
      <c r="N6" s="5"/>
      <c r="O6" s="6"/>
    </row>
    <row r="7" spans="1:15">
      <c r="A7" s="7">
        <v>44659</v>
      </c>
      <c r="B7" s="8">
        <v>388.55</v>
      </c>
      <c r="C7" s="8">
        <v>388.15</v>
      </c>
      <c r="D7" s="5">
        <f t="shared" si="0"/>
        <v>-1.0305294344970608E-3</v>
      </c>
      <c r="E7" s="5"/>
      <c r="F7" s="5"/>
      <c r="G7" s="25"/>
      <c r="H7" s="25"/>
      <c r="I7" s="5"/>
      <c r="J7" s="5"/>
      <c r="K7" s="5"/>
      <c r="L7" s="5"/>
      <c r="M7" s="5"/>
      <c r="N7" s="5"/>
      <c r="O7" s="6"/>
    </row>
    <row r="8" spans="1:15">
      <c r="A8" s="7">
        <v>44662</v>
      </c>
      <c r="B8" s="8">
        <v>388.15</v>
      </c>
      <c r="C8" s="8">
        <v>379.9</v>
      </c>
      <c r="D8" s="5">
        <f t="shared" si="0"/>
        <v>-2.1716241116083182E-2</v>
      </c>
      <c r="E8" s="5"/>
      <c r="F8" s="5"/>
      <c r="G8" s="25"/>
      <c r="H8" s="25"/>
      <c r="I8" s="5"/>
      <c r="J8" s="5"/>
      <c r="K8" s="5"/>
      <c r="L8" s="5"/>
      <c r="M8" s="5"/>
      <c r="N8" s="5"/>
      <c r="O8" s="6"/>
    </row>
    <row r="9" spans="1:15">
      <c r="A9" s="7">
        <v>44663</v>
      </c>
      <c r="B9" s="8">
        <v>379.9</v>
      </c>
      <c r="C9" s="8">
        <v>359.95</v>
      </c>
      <c r="D9" s="5">
        <f t="shared" si="0"/>
        <v>-5.5424364495068733E-2</v>
      </c>
      <c r="E9" s="5"/>
      <c r="F9" s="5"/>
      <c r="I9" s="5"/>
      <c r="J9" s="5"/>
      <c r="K9" s="5"/>
      <c r="L9" s="5"/>
      <c r="M9" s="5"/>
      <c r="N9" s="5"/>
      <c r="O9" s="6"/>
    </row>
    <row r="10" spans="1:15">
      <c r="A10" s="7">
        <v>44664</v>
      </c>
      <c r="B10" s="8">
        <v>359.95</v>
      </c>
      <c r="C10" s="8">
        <v>356.3</v>
      </c>
      <c r="D10" s="5">
        <f t="shared" si="0"/>
        <v>-1.0244176255964011E-2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s="7">
        <v>44669</v>
      </c>
      <c r="B11" s="8">
        <v>356.3</v>
      </c>
      <c r="C11" s="8">
        <v>340.7</v>
      </c>
      <c r="D11" s="5">
        <f t="shared" si="0"/>
        <v>-4.5788083357792851E-2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>
      <c r="A12" s="7">
        <v>44670</v>
      </c>
      <c r="B12" s="8">
        <v>340.7</v>
      </c>
      <c r="C12" s="8">
        <v>336.85</v>
      </c>
      <c r="D12" s="5">
        <f t="shared" si="0"/>
        <v>-1.1429419622977485E-2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>
      <c r="A13" s="7">
        <v>44671</v>
      </c>
      <c r="B13" s="8">
        <v>336.85</v>
      </c>
      <c r="C13" s="8">
        <v>345.55</v>
      </c>
      <c r="D13" s="5">
        <f t="shared" si="0"/>
        <v>2.5177253653595685E-2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A14" s="7">
        <v>44672</v>
      </c>
      <c r="B14" s="8">
        <v>345.55</v>
      </c>
      <c r="C14" s="8">
        <v>343.25</v>
      </c>
      <c r="D14" s="5">
        <f t="shared" si="0"/>
        <v>-6.7006554989075349E-3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A15" s="7">
        <v>44673</v>
      </c>
      <c r="B15" s="8">
        <v>343.25</v>
      </c>
      <c r="C15" s="8">
        <v>344.85</v>
      </c>
      <c r="D15" s="5">
        <f t="shared" si="0"/>
        <v>4.6396984196027911E-3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>
      <c r="A16" s="7">
        <v>44676</v>
      </c>
      <c r="B16" s="8">
        <v>344.85</v>
      </c>
      <c r="C16" s="8">
        <v>344.15</v>
      </c>
      <c r="D16" s="5">
        <f t="shared" si="0"/>
        <v>-2.0339968037194405E-3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>
      <c r="A17" s="7">
        <v>44677</v>
      </c>
      <c r="B17" s="8">
        <v>344.15</v>
      </c>
      <c r="C17" s="8">
        <v>359.45</v>
      </c>
      <c r="D17" s="5">
        <f t="shared" si="0"/>
        <v>4.2565029906802089E-2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>
      <c r="A18" s="7">
        <v>44678</v>
      </c>
      <c r="B18" s="8">
        <v>359.45</v>
      </c>
      <c r="C18" s="8">
        <v>356.3</v>
      </c>
      <c r="D18" s="5">
        <f t="shared" si="0"/>
        <v>-8.8408644400785209E-3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>
      <c r="A19" s="7">
        <v>44679</v>
      </c>
      <c r="B19" s="8">
        <v>356.3</v>
      </c>
      <c r="C19" s="8">
        <v>351.25</v>
      </c>
      <c r="D19" s="5">
        <f t="shared" si="0"/>
        <v>-1.4377224199288288E-2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7">
        <v>44680</v>
      </c>
      <c r="B20" s="8">
        <v>351.25</v>
      </c>
      <c r="C20" s="8">
        <v>342.95</v>
      </c>
      <c r="D20" s="5">
        <f t="shared" si="0"/>
        <v>-2.4201778684939529E-2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>
      <c r="A21" s="7">
        <v>44683</v>
      </c>
      <c r="B21" s="8">
        <v>342.95</v>
      </c>
      <c r="C21" s="8">
        <v>347.3</v>
      </c>
      <c r="D21" s="5">
        <f t="shared" si="0"/>
        <v>1.2525194356464217E-2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>
      <c r="A22" s="7">
        <v>44685</v>
      </c>
      <c r="B22" s="8">
        <v>347.3</v>
      </c>
      <c r="C22" s="8">
        <v>332.3</v>
      </c>
      <c r="D22" s="5">
        <f t="shared" si="0"/>
        <v>-4.5139933794763769E-2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>
      <c r="A23" s="7">
        <v>44686</v>
      </c>
      <c r="B23" s="8">
        <v>332.3</v>
      </c>
      <c r="C23" s="8">
        <v>328.25</v>
      </c>
      <c r="D23" s="5">
        <f t="shared" si="0"/>
        <v>-1.2338156892612372E-2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7">
        <v>44687</v>
      </c>
      <c r="B24" s="8">
        <v>328.25</v>
      </c>
      <c r="C24" s="8">
        <v>318.95</v>
      </c>
      <c r="D24" s="5">
        <f t="shared" si="0"/>
        <v>-2.9158175262580379E-2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>
      <c r="A25" s="7">
        <v>44690</v>
      </c>
      <c r="B25" s="8">
        <v>318.95</v>
      </c>
      <c r="C25" s="8">
        <v>324.64999999999998</v>
      </c>
      <c r="D25" s="5">
        <f t="shared" si="0"/>
        <v>1.7557369474819003E-2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>
      <c r="A26" s="7">
        <v>44691</v>
      </c>
      <c r="B26" s="8">
        <v>324.64999999999998</v>
      </c>
      <c r="C26" s="8">
        <v>330.65</v>
      </c>
      <c r="D26" s="5">
        <f t="shared" si="0"/>
        <v>1.814607591108423E-2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>
      <c r="A27" s="7">
        <v>44692</v>
      </c>
      <c r="B27" s="8">
        <v>330.65</v>
      </c>
      <c r="C27" s="8">
        <v>331.3</v>
      </c>
      <c r="D27" s="5">
        <f t="shared" si="0"/>
        <v>1.9619680048295627E-3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7">
        <v>44693</v>
      </c>
      <c r="B28" s="8">
        <v>331.3</v>
      </c>
      <c r="C28" s="8">
        <v>322.35000000000002</v>
      </c>
      <c r="D28" s="5">
        <f t="shared" si="0"/>
        <v>-2.7764851869086359E-2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>
      <c r="A29" s="7">
        <v>44694</v>
      </c>
      <c r="B29" s="8">
        <v>322.35000000000002</v>
      </c>
      <c r="C29" s="8">
        <v>312.3</v>
      </c>
      <c r="D29" s="5">
        <f t="shared" si="0"/>
        <v>-3.2180595581171985E-2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>
      <c r="A30" s="7">
        <v>44697</v>
      </c>
      <c r="B30" s="8">
        <v>312.3</v>
      </c>
      <c r="C30" s="8">
        <v>313.8</v>
      </c>
      <c r="D30" s="5">
        <f t="shared" si="0"/>
        <v>4.7801147227533461E-3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>
      <c r="A31" s="7">
        <v>44698</v>
      </c>
      <c r="B31" s="8">
        <v>313.8</v>
      </c>
      <c r="C31" s="8">
        <v>319.35000000000002</v>
      </c>
      <c r="D31" s="5">
        <f t="shared" si="0"/>
        <v>1.7379051197745455E-2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7">
        <v>44699</v>
      </c>
      <c r="B32" s="8">
        <v>319.35000000000002</v>
      </c>
      <c r="C32" s="8">
        <v>313.75</v>
      </c>
      <c r="D32" s="5">
        <f t="shared" si="0"/>
        <v>-1.7848605577689317E-2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>
      <c r="A33" s="7">
        <v>44700</v>
      </c>
      <c r="B33" s="8">
        <v>313.75</v>
      </c>
      <c r="C33" s="8">
        <v>298.39999999999998</v>
      </c>
      <c r="D33" s="5">
        <f t="shared" si="0"/>
        <v>-5.1441018766756115E-2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>
      <c r="A34" s="7">
        <v>44701</v>
      </c>
      <c r="B34" s="8">
        <v>298.39999999999998</v>
      </c>
      <c r="C34" s="8">
        <v>306.75</v>
      </c>
      <c r="D34" s="5">
        <f t="shared" si="0"/>
        <v>2.7220863895680597E-2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>
      <c r="A35" s="7">
        <v>44704</v>
      </c>
      <c r="B35" s="8">
        <v>306.75</v>
      </c>
      <c r="C35" s="8">
        <v>300.60000000000002</v>
      </c>
      <c r="D35" s="5">
        <f t="shared" si="0"/>
        <v>-2.0459081836327268E-2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7">
        <v>44705</v>
      </c>
      <c r="B36" s="8">
        <v>300.60000000000002</v>
      </c>
      <c r="C36" s="8">
        <v>303.64999999999998</v>
      </c>
      <c r="D36" s="5">
        <f t="shared" si="0"/>
        <v>1.004445908117884E-2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>
      <c r="A37" s="7">
        <v>44706</v>
      </c>
      <c r="B37" s="8">
        <v>303.64999999999998</v>
      </c>
      <c r="C37" s="8">
        <v>312.05</v>
      </c>
      <c r="D37" s="5">
        <f t="shared" si="0"/>
        <v>2.6918763018747103E-2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>
      <c r="A38" s="7">
        <v>44707</v>
      </c>
      <c r="B38" s="8">
        <v>312.05</v>
      </c>
      <c r="C38" s="8">
        <v>311.5</v>
      </c>
      <c r="D38" s="5">
        <f t="shared" si="0"/>
        <v>-1.7656500802568584E-3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>
      <c r="A39" s="7">
        <v>44708</v>
      </c>
      <c r="B39" s="8">
        <v>311.5</v>
      </c>
      <c r="C39" s="8">
        <v>308.10000000000002</v>
      </c>
      <c r="D39" s="5">
        <f t="shared" si="0"/>
        <v>-1.1035378123985645E-2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7">
        <v>44711</v>
      </c>
      <c r="B40" s="8">
        <v>308.10000000000002</v>
      </c>
      <c r="C40" s="8">
        <v>324.75</v>
      </c>
      <c r="D40" s="5">
        <f t="shared" si="0"/>
        <v>5.1270207852193925E-2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>
      <c r="A41" s="7">
        <v>44712</v>
      </c>
      <c r="B41" s="8">
        <v>324.75</v>
      </c>
      <c r="C41" s="8">
        <v>331.85</v>
      </c>
      <c r="D41" s="5">
        <f t="shared" si="0"/>
        <v>2.1395208678619927E-2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>
      <c r="A42" s="7">
        <v>44713</v>
      </c>
      <c r="B42" s="8">
        <v>331.85</v>
      </c>
      <c r="C42" s="8">
        <v>319.05</v>
      </c>
      <c r="D42" s="5">
        <f t="shared" si="0"/>
        <v>-4.0119103588779223E-2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>
      <c r="A43" s="7">
        <v>44714</v>
      </c>
      <c r="B43" s="8">
        <v>319.05</v>
      </c>
      <c r="C43" s="8">
        <v>316.7</v>
      </c>
      <c r="D43" s="5">
        <f t="shared" si="0"/>
        <v>-7.4202715503631916E-3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7">
        <v>44715</v>
      </c>
      <c r="B44" s="8">
        <v>316.7</v>
      </c>
      <c r="C44" s="8">
        <v>316.95</v>
      </c>
      <c r="D44" s="5">
        <f t="shared" si="0"/>
        <v>7.8876794447073676E-4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1:15">
      <c r="A45" s="7">
        <v>44718</v>
      </c>
      <c r="B45" s="8">
        <v>316.95</v>
      </c>
      <c r="C45" s="8">
        <v>317.05</v>
      </c>
      <c r="D45" s="5">
        <f t="shared" si="0"/>
        <v>3.1540766440631677E-4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5">
      <c r="A46" s="7">
        <v>44719</v>
      </c>
      <c r="B46" s="8">
        <v>317.05</v>
      </c>
      <c r="C46" s="8">
        <v>314.35000000000002</v>
      </c>
      <c r="D46" s="5">
        <f t="shared" si="0"/>
        <v>-8.589152218864287E-3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>
      <c r="A47" s="7">
        <v>44720</v>
      </c>
      <c r="B47" s="8">
        <v>314.35000000000002</v>
      </c>
      <c r="C47" s="8">
        <v>298.05</v>
      </c>
      <c r="D47" s="5">
        <f t="shared" si="0"/>
        <v>-5.4688810602247978E-2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7">
        <v>44721</v>
      </c>
      <c r="B48" s="8">
        <v>298.05</v>
      </c>
      <c r="C48" s="8">
        <v>307.3</v>
      </c>
      <c r="D48" s="5">
        <f t="shared" si="0"/>
        <v>3.0100878620240804E-2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1:15">
      <c r="A49" s="7">
        <v>44722</v>
      </c>
      <c r="B49" s="8">
        <v>307.3</v>
      </c>
      <c r="C49" s="8">
        <v>301.8</v>
      </c>
      <c r="D49" s="5">
        <f t="shared" si="0"/>
        <v>-1.8223989396951624E-2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>
      <c r="A50" s="7">
        <v>44725</v>
      </c>
      <c r="B50" s="8">
        <v>301.8</v>
      </c>
      <c r="C50" s="8">
        <v>297</v>
      </c>
      <c r="D50" s="5">
        <f t="shared" si="0"/>
        <v>-1.61616161616162E-2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>
      <c r="A51" s="7">
        <v>44726</v>
      </c>
      <c r="B51" s="8">
        <v>297</v>
      </c>
      <c r="C51" s="8">
        <v>302</v>
      </c>
      <c r="D51" s="5">
        <f t="shared" si="0"/>
        <v>1.6556291390728478E-2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7">
        <v>44727</v>
      </c>
      <c r="B52" s="8">
        <v>302</v>
      </c>
      <c r="C52" s="8">
        <v>302.2</v>
      </c>
      <c r="D52" s="5">
        <f t="shared" si="0"/>
        <v>6.6181336863000871E-4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1:15">
      <c r="A53" s="7">
        <v>44728</v>
      </c>
      <c r="B53" s="8">
        <v>302.2</v>
      </c>
      <c r="C53" s="8">
        <v>291.60000000000002</v>
      </c>
      <c r="D53" s="5">
        <f t="shared" si="0"/>
        <v>-3.6351165980795491E-2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1:15">
      <c r="A54" s="7">
        <v>44729</v>
      </c>
      <c r="B54" s="8">
        <v>291.60000000000002</v>
      </c>
      <c r="C54" s="8">
        <v>281.60000000000002</v>
      </c>
      <c r="D54" s="5">
        <f t="shared" si="0"/>
        <v>-3.5511363636363633E-2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1:15">
      <c r="A55" s="7">
        <v>44732</v>
      </c>
      <c r="B55" s="8">
        <v>281.60000000000002</v>
      </c>
      <c r="C55" s="8">
        <v>272.89999999999998</v>
      </c>
      <c r="D55" s="5">
        <f t="shared" si="0"/>
        <v>-3.1879809454012628E-2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7">
        <v>44733</v>
      </c>
      <c r="B56" s="8">
        <v>272.89999999999998</v>
      </c>
      <c r="C56" s="8">
        <v>285.05</v>
      </c>
      <c r="D56" s="5">
        <f t="shared" si="0"/>
        <v>4.2624101034906277E-2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>
      <c r="A57" s="7">
        <v>44734</v>
      </c>
      <c r="B57" s="8">
        <v>285.05</v>
      </c>
      <c r="C57" s="8">
        <v>280</v>
      </c>
      <c r="D57" s="5">
        <f t="shared" si="0"/>
        <v>-1.8035714285714325E-2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</row>
    <row r="58" spans="1:15">
      <c r="A58" s="7">
        <v>44735</v>
      </c>
      <c r="B58" s="8">
        <v>280</v>
      </c>
      <c r="C58" s="8">
        <v>286.10000000000002</v>
      </c>
      <c r="D58" s="5">
        <f t="shared" si="0"/>
        <v>2.1321216357916891E-2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</row>
    <row r="59" spans="1:15">
      <c r="A59" s="7">
        <v>44736</v>
      </c>
      <c r="B59" s="8">
        <v>286.10000000000002</v>
      </c>
      <c r="C59" s="8">
        <v>297.60000000000002</v>
      </c>
      <c r="D59" s="5">
        <f t="shared" si="0"/>
        <v>3.864247311827957E-2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7">
        <v>44739</v>
      </c>
      <c r="B60" s="8">
        <v>297.60000000000002</v>
      </c>
      <c r="C60" s="8">
        <v>308</v>
      </c>
      <c r="D60" s="5">
        <f t="shared" si="0"/>
        <v>3.3766233766233694E-2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</row>
    <row r="61" spans="1:15">
      <c r="A61" s="7">
        <v>44740</v>
      </c>
      <c r="B61" s="8">
        <v>308</v>
      </c>
      <c r="C61" s="8">
        <v>302.55</v>
      </c>
      <c r="D61" s="5">
        <f t="shared" si="0"/>
        <v>-1.8013551479094326E-2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</row>
    <row r="62" spans="1:15">
      <c r="A62" s="7">
        <v>44741</v>
      </c>
      <c r="B62" s="8">
        <v>302.55</v>
      </c>
      <c r="C62" s="8">
        <v>306.2</v>
      </c>
      <c r="D62" s="5">
        <f t="shared" si="0"/>
        <v>1.1920313520574714E-2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</row>
    <row r="63" spans="1:15">
      <c r="A63" s="7">
        <v>44742</v>
      </c>
      <c r="B63" s="8">
        <v>306.2</v>
      </c>
      <c r="C63" s="8">
        <v>302.39999999999998</v>
      </c>
      <c r="D63" s="5">
        <f t="shared" si="0"/>
        <v>-1.2566137566137605E-2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7">
        <v>44743</v>
      </c>
      <c r="B64" s="8">
        <v>302.39999999999998</v>
      </c>
      <c r="C64" s="8">
        <v>298</v>
      </c>
      <c r="D64" s="5">
        <f t="shared" si="0"/>
        <v>-1.4765100671140863E-2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</row>
    <row r="65" spans="1:15">
      <c r="A65" s="7">
        <v>44746</v>
      </c>
      <c r="B65" s="8">
        <v>298</v>
      </c>
      <c r="C65" s="8">
        <v>301</v>
      </c>
      <c r="D65" s="5">
        <f t="shared" si="0"/>
        <v>9.9667774086378731E-3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</row>
    <row r="66" spans="1:15">
      <c r="A66" s="7">
        <v>44747</v>
      </c>
      <c r="B66" s="8">
        <v>301</v>
      </c>
      <c r="C66" s="8">
        <v>306.10000000000002</v>
      </c>
      <c r="D66" s="5">
        <f t="shared" ref="D66:D129" si="1">((C66-B66)/C66)</f>
        <v>1.6661221822933756E-2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1:15">
      <c r="A67" s="7">
        <v>44748</v>
      </c>
      <c r="B67" s="8">
        <v>306.10000000000002</v>
      </c>
      <c r="C67" s="8">
        <v>310.2</v>
      </c>
      <c r="D67" s="5">
        <f t="shared" si="1"/>
        <v>1.3217279174725875E-2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7">
        <v>44749</v>
      </c>
      <c r="B68" s="8">
        <v>310.2</v>
      </c>
      <c r="C68" s="8">
        <v>313.60000000000002</v>
      </c>
      <c r="D68" s="5">
        <f t="shared" si="1"/>
        <v>1.0841836734693985E-2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</row>
    <row r="69" spans="1:15">
      <c r="A69" s="7">
        <v>44750</v>
      </c>
      <c r="B69" s="8">
        <v>313.60000000000002</v>
      </c>
      <c r="C69" s="8">
        <v>309</v>
      </c>
      <c r="D69" s="5">
        <f t="shared" si="1"/>
        <v>-1.4886731391585833E-2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</row>
    <row r="70" spans="1:15">
      <c r="A70" s="7">
        <v>44753</v>
      </c>
      <c r="B70" s="8">
        <v>309</v>
      </c>
      <c r="C70" s="8">
        <v>292.45</v>
      </c>
      <c r="D70" s="5">
        <f t="shared" si="1"/>
        <v>-5.6590870234228118E-2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</row>
    <row r="71" spans="1:15">
      <c r="A71" s="7">
        <v>44754</v>
      </c>
      <c r="B71" s="8">
        <v>292.45</v>
      </c>
      <c r="C71" s="8">
        <v>291</v>
      </c>
      <c r="D71" s="5">
        <f t="shared" si="1"/>
        <v>-4.9828178694157682E-3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7">
        <v>44755</v>
      </c>
      <c r="B72" s="8">
        <v>291</v>
      </c>
      <c r="C72" s="8">
        <v>270.14999999999998</v>
      </c>
      <c r="D72" s="5">
        <f t="shared" si="1"/>
        <v>-7.717934480843984E-2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</row>
    <row r="73" spans="1:15">
      <c r="A73" s="7">
        <v>44756</v>
      </c>
      <c r="B73" s="8">
        <v>270.14999999999998</v>
      </c>
      <c r="C73" s="8">
        <v>270.25</v>
      </c>
      <c r="D73" s="5">
        <f t="shared" si="1"/>
        <v>3.7002775208149022E-4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</row>
    <row r="74" spans="1:15">
      <c r="A74" s="7">
        <v>44757</v>
      </c>
      <c r="B74" s="8">
        <v>270.25</v>
      </c>
      <c r="C74" s="8">
        <v>272.25</v>
      </c>
      <c r="D74" s="5">
        <f t="shared" si="1"/>
        <v>7.3461891643709825E-3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</row>
    <row r="75" spans="1:15">
      <c r="A75" s="7">
        <v>44760</v>
      </c>
      <c r="B75" s="8">
        <v>272.25</v>
      </c>
      <c r="C75" s="8">
        <v>287.45</v>
      </c>
      <c r="D75" s="5">
        <f t="shared" si="1"/>
        <v>5.2878761523743226E-2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</row>
    <row r="76" spans="1:15">
      <c r="A76" s="7">
        <v>44761</v>
      </c>
      <c r="B76" s="8">
        <v>287.45</v>
      </c>
      <c r="C76" s="8">
        <v>289.85000000000002</v>
      </c>
      <c r="D76" s="5">
        <f t="shared" si="1"/>
        <v>8.280144902535912E-3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</row>
    <row r="77" spans="1:15">
      <c r="A77" s="7">
        <v>44762</v>
      </c>
      <c r="B77" s="8">
        <v>289.85000000000002</v>
      </c>
      <c r="C77" s="8">
        <v>287.75</v>
      </c>
      <c r="D77" s="5">
        <f t="shared" si="1"/>
        <v>-7.2980017376195402E-3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</row>
    <row r="78" spans="1:15">
      <c r="A78" s="7">
        <v>44763</v>
      </c>
      <c r="B78" s="8">
        <v>287.75</v>
      </c>
      <c r="C78" s="8">
        <v>293.25</v>
      </c>
      <c r="D78" s="5">
        <f t="shared" si="1"/>
        <v>1.8755328218243821E-2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</row>
    <row r="79" spans="1:15">
      <c r="A79" s="7">
        <v>44764</v>
      </c>
      <c r="B79" s="8">
        <v>293.25</v>
      </c>
      <c r="C79" s="8">
        <v>292.75</v>
      </c>
      <c r="D79" s="5">
        <f t="shared" si="1"/>
        <v>-1.7079419299743809E-3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</row>
    <row r="80" spans="1:15">
      <c r="A80" s="7">
        <v>44767</v>
      </c>
      <c r="B80" s="8">
        <v>292.75</v>
      </c>
      <c r="C80" s="8">
        <v>293.55</v>
      </c>
      <c r="D80" s="5">
        <f t="shared" si="1"/>
        <v>2.7252597513200863E-3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</row>
    <row r="81" spans="1:15">
      <c r="A81" s="7">
        <v>44768</v>
      </c>
      <c r="B81" s="8">
        <v>293.55</v>
      </c>
      <c r="C81" s="8">
        <v>297.05</v>
      </c>
      <c r="D81" s="5">
        <f t="shared" si="1"/>
        <v>1.1782528193906749E-2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</row>
    <row r="82" spans="1:15">
      <c r="A82" s="7">
        <v>44769</v>
      </c>
      <c r="B82" s="8">
        <v>297.05</v>
      </c>
      <c r="C82" s="8">
        <v>292.10000000000002</v>
      </c>
      <c r="D82" s="5">
        <f t="shared" si="1"/>
        <v>-1.6946251283806876E-2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</row>
    <row r="83" spans="1:15">
      <c r="A83" s="7">
        <v>44770</v>
      </c>
      <c r="B83" s="8">
        <v>292.10000000000002</v>
      </c>
      <c r="C83" s="8">
        <v>286.85000000000002</v>
      </c>
      <c r="D83" s="5">
        <f t="shared" si="1"/>
        <v>-1.8302248561966182E-2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</row>
    <row r="84" spans="1:15">
      <c r="A84" s="7">
        <v>44771</v>
      </c>
      <c r="B84" s="8">
        <v>286.85000000000002</v>
      </c>
      <c r="C84" s="8">
        <v>293.35000000000002</v>
      </c>
      <c r="D84" s="5">
        <f t="shared" si="1"/>
        <v>2.2157831941366966E-2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</row>
    <row r="85" spans="1:15">
      <c r="A85" s="7">
        <v>44774</v>
      </c>
      <c r="B85" s="8">
        <v>293.35000000000002</v>
      </c>
      <c r="C85" s="8">
        <v>304.3</v>
      </c>
      <c r="D85" s="5">
        <f t="shared" si="1"/>
        <v>3.598422609267167E-2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</row>
    <row r="86" spans="1:15">
      <c r="A86" s="7">
        <v>44775</v>
      </c>
      <c r="B86" s="8">
        <v>304.3</v>
      </c>
      <c r="C86" s="8">
        <v>301.89999999999998</v>
      </c>
      <c r="D86" s="5">
        <f t="shared" si="1"/>
        <v>-7.9496522027162446E-3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</row>
    <row r="87" spans="1:15">
      <c r="A87" s="7">
        <v>44776</v>
      </c>
      <c r="B87" s="8">
        <v>301.89999999999998</v>
      </c>
      <c r="C87" s="8">
        <v>308.39999999999998</v>
      </c>
      <c r="D87" s="5">
        <f t="shared" si="1"/>
        <v>2.1076523994811934E-2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</row>
    <row r="88" spans="1:15">
      <c r="A88" s="7">
        <v>44777</v>
      </c>
      <c r="B88" s="8">
        <v>308.39999999999998</v>
      </c>
      <c r="C88" s="8">
        <v>309.39999999999998</v>
      </c>
      <c r="D88" s="5">
        <f t="shared" si="1"/>
        <v>3.2320620555914676E-3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</row>
    <row r="89" spans="1:15">
      <c r="A89" s="7">
        <v>44778</v>
      </c>
      <c r="B89" s="8">
        <v>309.39999999999998</v>
      </c>
      <c r="C89" s="8">
        <v>313.25</v>
      </c>
      <c r="D89" s="5">
        <f t="shared" si="1"/>
        <v>1.2290502793296161E-2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</row>
    <row r="90" spans="1:15">
      <c r="A90" s="7">
        <v>44781</v>
      </c>
      <c r="B90" s="8">
        <v>313.25</v>
      </c>
      <c r="C90" s="8">
        <v>317.39999999999998</v>
      </c>
      <c r="D90" s="5">
        <f t="shared" si="1"/>
        <v>1.3074984247006861E-2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1:15">
      <c r="A91" s="7">
        <v>44783</v>
      </c>
      <c r="B91" s="8">
        <v>317.39999999999998</v>
      </c>
      <c r="C91" s="8">
        <v>327</v>
      </c>
      <c r="D91" s="5">
        <f t="shared" si="1"/>
        <v>2.9357798165137686E-2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1:15">
      <c r="A92" s="7">
        <v>44784</v>
      </c>
      <c r="B92" s="8">
        <v>327</v>
      </c>
      <c r="C92" s="8">
        <v>320.75</v>
      </c>
      <c r="D92" s="5">
        <f t="shared" si="1"/>
        <v>-1.9485580670303974E-2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1:15">
      <c r="A93" s="7">
        <v>44785</v>
      </c>
      <c r="B93" s="8">
        <v>320.75</v>
      </c>
      <c r="C93" s="8">
        <v>320.75</v>
      </c>
      <c r="D93" s="5">
        <f t="shared" si="1"/>
        <v>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</row>
    <row r="94" spans="1:15">
      <c r="A94" s="7">
        <v>44789</v>
      </c>
      <c r="B94" s="8">
        <v>320.75</v>
      </c>
      <c r="C94" s="8">
        <v>318.35000000000002</v>
      </c>
      <c r="D94" s="5">
        <f t="shared" si="1"/>
        <v>-7.5388723103501712E-3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</row>
    <row r="95" spans="1:15">
      <c r="A95" s="7">
        <v>44790</v>
      </c>
      <c r="B95" s="8">
        <v>318.35000000000002</v>
      </c>
      <c r="C95" s="8">
        <v>333.1</v>
      </c>
      <c r="D95" s="5">
        <f t="shared" si="1"/>
        <v>4.4280996697688382E-2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</row>
    <row r="96" spans="1:15">
      <c r="A96" s="7">
        <v>44791</v>
      </c>
      <c r="B96" s="8">
        <v>333.1</v>
      </c>
      <c r="C96" s="8">
        <v>344.6</v>
      </c>
      <c r="D96" s="5">
        <f t="shared" si="1"/>
        <v>3.3372025536854324E-2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</row>
    <row r="97" spans="1:15">
      <c r="A97" s="7">
        <v>44792</v>
      </c>
      <c r="B97" s="8">
        <v>344.6</v>
      </c>
      <c r="C97" s="8">
        <v>341.8</v>
      </c>
      <c r="D97" s="5">
        <f t="shared" si="1"/>
        <v>-8.1919251023990971E-3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</row>
    <row r="98" spans="1:15">
      <c r="A98" s="7">
        <v>44795</v>
      </c>
      <c r="B98" s="8">
        <v>341.8</v>
      </c>
      <c r="C98" s="8">
        <v>343.45</v>
      </c>
      <c r="D98" s="5">
        <f t="shared" si="1"/>
        <v>4.8041927500363296E-3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</row>
    <row r="99" spans="1:15">
      <c r="A99" s="7">
        <v>44796</v>
      </c>
      <c r="B99" s="8">
        <v>343.45</v>
      </c>
      <c r="C99" s="8">
        <v>346.5</v>
      </c>
      <c r="D99" s="5">
        <f t="shared" si="1"/>
        <v>8.8023088023088357E-3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</row>
    <row r="100" spans="1:15">
      <c r="A100" s="7">
        <v>44797</v>
      </c>
      <c r="B100" s="8">
        <v>346.5</v>
      </c>
      <c r="C100" s="8">
        <v>349.65</v>
      </c>
      <c r="D100" s="5">
        <f t="shared" si="1"/>
        <v>9.0090090090089447E-3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</row>
    <row r="101" spans="1:15">
      <c r="A101" s="7">
        <v>44798</v>
      </c>
      <c r="B101" s="8">
        <v>349.65</v>
      </c>
      <c r="C101" s="8">
        <v>351.65</v>
      </c>
      <c r="D101" s="5">
        <f t="shared" si="1"/>
        <v>5.6874733399687192E-3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</row>
    <row r="102" spans="1:15">
      <c r="A102" s="7">
        <v>44799</v>
      </c>
      <c r="B102" s="8">
        <v>351.65</v>
      </c>
      <c r="C102" s="8">
        <v>349.4</v>
      </c>
      <c r="D102" s="5">
        <f t="shared" si="1"/>
        <v>-6.4396107613050946E-3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</row>
    <row r="103" spans="1:15">
      <c r="A103" s="7">
        <v>44802</v>
      </c>
      <c r="B103" s="8">
        <v>349.4</v>
      </c>
      <c r="C103" s="8">
        <v>337.95</v>
      </c>
      <c r="D103" s="5">
        <f t="shared" si="1"/>
        <v>-3.3880751590471929E-2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1:15">
      <c r="A104" s="7">
        <v>44803</v>
      </c>
      <c r="B104" s="8">
        <v>337.95</v>
      </c>
      <c r="C104" s="8">
        <v>346.3</v>
      </c>
      <c r="D104" s="5">
        <f t="shared" si="1"/>
        <v>2.4112041582443032E-2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1:15">
      <c r="A105" s="7">
        <v>44805</v>
      </c>
      <c r="B105" s="8">
        <v>346.3</v>
      </c>
      <c r="C105" s="8">
        <v>347.4</v>
      </c>
      <c r="D105" s="5">
        <f t="shared" si="1"/>
        <v>3.1663788140471097E-3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</row>
    <row r="106" spans="1:15">
      <c r="A106" s="7">
        <v>44806</v>
      </c>
      <c r="B106" s="8">
        <v>347.4</v>
      </c>
      <c r="C106" s="8">
        <v>346.45</v>
      </c>
      <c r="D106" s="5">
        <f t="shared" si="1"/>
        <v>-2.7420984269013958E-3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</row>
    <row r="107" spans="1:15">
      <c r="A107" s="7">
        <v>44809</v>
      </c>
      <c r="B107" s="8">
        <v>346.45</v>
      </c>
      <c r="C107" s="8">
        <v>355.7</v>
      </c>
      <c r="D107" s="5">
        <f t="shared" si="1"/>
        <v>2.6005060444194546E-2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</row>
    <row r="108" spans="1:15">
      <c r="A108" s="7">
        <v>44810</v>
      </c>
      <c r="B108" s="8">
        <v>355.7</v>
      </c>
      <c r="C108" s="8">
        <v>370.7</v>
      </c>
      <c r="D108" s="5">
        <f t="shared" si="1"/>
        <v>4.0463987051524146E-2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</row>
    <row r="109" spans="1:15">
      <c r="A109" s="7">
        <v>44811</v>
      </c>
      <c r="B109" s="8">
        <v>370.7</v>
      </c>
      <c r="C109" s="8">
        <v>373.65</v>
      </c>
      <c r="D109" s="5">
        <f t="shared" si="1"/>
        <v>7.8950889870199083E-3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</row>
    <row r="110" spans="1:15">
      <c r="A110" s="7">
        <v>44812</v>
      </c>
      <c r="B110" s="8">
        <v>373.65</v>
      </c>
      <c r="C110" s="8">
        <v>379.15</v>
      </c>
      <c r="D110" s="5">
        <f t="shared" si="1"/>
        <v>1.4506132137676382E-2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</row>
    <row r="111" spans="1:15">
      <c r="A111" s="7">
        <v>44813</v>
      </c>
      <c r="B111" s="8">
        <v>379.15</v>
      </c>
      <c r="C111" s="8">
        <v>376</v>
      </c>
      <c r="D111" s="5">
        <f t="shared" si="1"/>
        <v>-8.3776595744680243E-3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1:15">
      <c r="A112" s="7">
        <v>44816</v>
      </c>
      <c r="B112" s="8">
        <v>376</v>
      </c>
      <c r="C112" s="8">
        <v>379.85</v>
      </c>
      <c r="D112" s="5">
        <f t="shared" si="1"/>
        <v>1.0135579834145116E-2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1:15">
      <c r="A113" s="7">
        <v>44817</v>
      </c>
      <c r="B113" s="8">
        <v>379.85</v>
      </c>
      <c r="C113" s="8">
        <v>391.45</v>
      </c>
      <c r="D113" s="5">
        <f t="shared" si="1"/>
        <v>2.9633414229147954E-2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</row>
    <row r="114" spans="1:15">
      <c r="A114" s="7">
        <v>44818</v>
      </c>
      <c r="B114" s="8">
        <v>391.45</v>
      </c>
      <c r="C114" s="8">
        <v>392.05</v>
      </c>
      <c r="D114" s="5">
        <f t="shared" si="1"/>
        <v>1.5304170386430881E-3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</row>
    <row r="115" spans="1:15">
      <c r="A115" s="7">
        <v>44819</v>
      </c>
      <c r="B115" s="8">
        <v>392.05</v>
      </c>
      <c r="C115" s="8">
        <v>391</v>
      </c>
      <c r="D115" s="5">
        <f t="shared" si="1"/>
        <v>-2.6854219948849395E-3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</row>
    <row r="116" spans="1:15">
      <c r="A116" s="7">
        <v>44820</v>
      </c>
      <c r="B116" s="8">
        <v>391</v>
      </c>
      <c r="C116" s="8">
        <v>378</v>
      </c>
      <c r="D116" s="5">
        <f t="shared" si="1"/>
        <v>-3.439153439153439E-2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</row>
    <row r="117" spans="1:15">
      <c r="A117" s="7">
        <v>44823</v>
      </c>
      <c r="B117" s="8">
        <v>378</v>
      </c>
      <c r="C117" s="8">
        <v>384.4</v>
      </c>
      <c r="D117" s="5">
        <f t="shared" si="1"/>
        <v>1.664932362122783E-2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1:15">
      <c r="A118" s="7">
        <v>44824</v>
      </c>
      <c r="B118" s="8">
        <v>384.4</v>
      </c>
      <c r="C118" s="8">
        <v>393.75</v>
      </c>
      <c r="D118" s="5">
        <f t="shared" si="1"/>
        <v>2.3746031746031803E-2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1:15">
      <c r="A119" s="7">
        <v>44825</v>
      </c>
      <c r="B119" s="8">
        <v>393.75</v>
      </c>
      <c r="C119" s="8">
        <v>384.05</v>
      </c>
      <c r="D119" s="5">
        <f t="shared" si="1"/>
        <v>-2.5257127978127819E-2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</row>
    <row r="120" spans="1:15">
      <c r="A120" s="7">
        <v>44826</v>
      </c>
      <c r="B120" s="8">
        <v>384.05</v>
      </c>
      <c r="C120" s="8">
        <v>387.05</v>
      </c>
      <c r="D120" s="5">
        <f t="shared" si="1"/>
        <v>7.7509365715023896E-3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</row>
    <row r="121" spans="1:15">
      <c r="A121" s="7">
        <v>44827</v>
      </c>
      <c r="B121" s="8">
        <v>387.05</v>
      </c>
      <c r="C121" s="8">
        <v>377.3</v>
      </c>
      <c r="D121" s="5">
        <f t="shared" si="1"/>
        <v>-2.5841505433342168E-2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</row>
    <row r="122" spans="1:15">
      <c r="A122" s="7">
        <v>44830</v>
      </c>
      <c r="B122" s="8">
        <v>377.3</v>
      </c>
      <c r="C122" s="8">
        <v>360.65</v>
      </c>
      <c r="D122" s="5">
        <f t="shared" si="1"/>
        <v>-4.6166643560238557E-2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</row>
    <row r="123" spans="1:15">
      <c r="A123" s="7">
        <v>44831</v>
      </c>
      <c r="B123" s="8">
        <v>360.65</v>
      </c>
      <c r="C123" s="8">
        <v>362.35</v>
      </c>
      <c r="D123" s="5">
        <f t="shared" si="1"/>
        <v>4.6915965226991731E-3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</row>
    <row r="124" spans="1:15">
      <c r="A124" s="7">
        <v>44832</v>
      </c>
      <c r="B124" s="8">
        <v>362.35</v>
      </c>
      <c r="C124" s="8">
        <v>363.7</v>
      </c>
      <c r="D124" s="5">
        <f t="shared" si="1"/>
        <v>3.7118504261753255E-3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</row>
    <row r="125" spans="1:15">
      <c r="A125" s="7">
        <v>44833</v>
      </c>
      <c r="B125" s="8">
        <v>363.7</v>
      </c>
      <c r="C125" s="8">
        <v>367.65</v>
      </c>
      <c r="D125" s="5">
        <f t="shared" si="1"/>
        <v>1.074391404868758E-2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</row>
    <row r="126" spans="1:15">
      <c r="A126" s="7">
        <v>44834</v>
      </c>
      <c r="B126" s="8">
        <v>367.65</v>
      </c>
      <c r="C126" s="8">
        <v>402.05</v>
      </c>
      <c r="D126" s="5">
        <f t="shared" si="1"/>
        <v>8.5561497326203287E-2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</row>
    <row r="127" spans="1:15">
      <c r="A127" s="7">
        <v>44837</v>
      </c>
      <c r="B127" s="8">
        <v>402.05</v>
      </c>
      <c r="C127" s="8">
        <v>405.35</v>
      </c>
      <c r="D127" s="5">
        <f t="shared" si="1"/>
        <v>8.1411126187245862E-3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</row>
    <row r="128" spans="1:15">
      <c r="A128" s="7">
        <v>44838</v>
      </c>
      <c r="B128" s="8">
        <v>405.35</v>
      </c>
      <c r="C128" s="8">
        <v>416.1</v>
      </c>
      <c r="D128" s="5">
        <f t="shared" si="1"/>
        <v>2.5835135784667146E-2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</row>
    <row r="129" spans="1:15">
      <c r="A129" s="7">
        <v>44840</v>
      </c>
      <c r="B129" s="8">
        <v>416.1</v>
      </c>
      <c r="C129" s="8">
        <v>400.1</v>
      </c>
      <c r="D129" s="5">
        <f t="shared" si="1"/>
        <v>-3.9990002499375156E-2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</row>
    <row r="130" spans="1:15">
      <c r="A130" s="7">
        <v>44841</v>
      </c>
      <c r="B130" s="8">
        <v>400.1</v>
      </c>
      <c r="C130" s="8">
        <v>404.75</v>
      </c>
      <c r="D130" s="5">
        <f t="shared" ref="D130:D193" si="2">((C130-B130)/C130)</f>
        <v>1.148857319332916E-2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</row>
    <row r="131" spans="1:15">
      <c r="A131" s="7">
        <v>44844</v>
      </c>
      <c r="B131" s="8">
        <v>404.75</v>
      </c>
      <c r="C131" s="8">
        <v>401.25</v>
      </c>
      <c r="D131" s="5">
        <f t="shared" si="2"/>
        <v>-8.7227414330218068E-3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</row>
    <row r="132" spans="1:15">
      <c r="A132" s="7">
        <v>44845</v>
      </c>
      <c r="B132" s="8">
        <v>401.25</v>
      </c>
      <c r="C132" s="8">
        <v>391.05</v>
      </c>
      <c r="D132" s="5">
        <f t="shared" si="2"/>
        <v>-2.608362102032985E-2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</row>
    <row r="133" spans="1:15">
      <c r="A133" s="7">
        <v>44846</v>
      </c>
      <c r="B133" s="8">
        <v>391.05</v>
      </c>
      <c r="C133" s="8">
        <v>387.1</v>
      </c>
      <c r="D133" s="5">
        <f t="shared" si="2"/>
        <v>-1.0204081632653031E-2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</row>
    <row r="134" spans="1:15">
      <c r="A134" s="7">
        <v>44847</v>
      </c>
      <c r="B134" s="8">
        <v>387.1</v>
      </c>
      <c r="C134" s="8">
        <v>380.1</v>
      </c>
      <c r="D134" s="5">
        <f t="shared" si="2"/>
        <v>-1.8416206261510127E-2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</row>
    <row r="135" spans="1:15">
      <c r="A135" s="7">
        <v>44848</v>
      </c>
      <c r="B135" s="8">
        <v>380.1</v>
      </c>
      <c r="C135" s="8">
        <v>378.8</v>
      </c>
      <c r="D135" s="5">
        <f t="shared" si="2"/>
        <v>-3.4318901795142853E-3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</row>
    <row r="136" spans="1:15">
      <c r="A136" s="7">
        <v>44851</v>
      </c>
      <c r="B136" s="8">
        <v>378.8</v>
      </c>
      <c r="C136" s="8">
        <v>380.4</v>
      </c>
      <c r="D136" s="5">
        <f t="shared" si="2"/>
        <v>4.2060988433227286E-3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</row>
    <row r="137" spans="1:15">
      <c r="A137" s="7">
        <v>44852</v>
      </c>
      <c r="B137" s="8">
        <v>380.4</v>
      </c>
      <c r="C137" s="8">
        <v>394.1</v>
      </c>
      <c r="D137" s="5">
        <f t="shared" si="2"/>
        <v>3.4762750570921201E-2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</row>
    <row r="138" spans="1:15">
      <c r="A138" s="7">
        <v>44853</v>
      </c>
      <c r="B138" s="8">
        <v>394.1</v>
      </c>
      <c r="C138" s="8">
        <v>390.55</v>
      </c>
      <c r="D138" s="5">
        <f t="shared" si="2"/>
        <v>-9.0897452310843962E-3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</row>
    <row r="139" spans="1:15">
      <c r="A139" s="7">
        <v>44854</v>
      </c>
      <c r="B139" s="8">
        <v>390.55</v>
      </c>
      <c r="C139" s="8">
        <v>397.5</v>
      </c>
      <c r="D139" s="5">
        <f t="shared" si="2"/>
        <v>1.7484276729559718E-2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</row>
    <row r="140" spans="1:15">
      <c r="A140" s="7">
        <v>44855</v>
      </c>
      <c r="B140" s="8">
        <v>397.5</v>
      </c>
      <c r="C140" s="8">
        <v>402.5</v>
      </c>
      <c r="D140" s="5">
        <f t="shared" si="2"/>
        <v>1.2422360248447204E-2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</row>
    <row r="141" spans="1:15">
      <c r="A141" s="7">
        <v>44858</v>
      </c>
      <c r="B141" s="8">
        <v>402.5</v>
      </c>
      <c r="C141" s="8">
        <v>409.2</v>
      </c>
      <c r="D141" s="5">
        <f t="shared" si="2"/>
        <v>1.6373411534701829E-2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</row>
    <row r="142" spans="1:15">
      <c r="A142" s="7">
        <v>44859</v>
      </c>
      <c r="B142" s="8">
        <v>409.2</v>
      </c>
      <c r="C142" s="8">
        <v>407.35</v>
      </c>
      <c r="D142" s="5">
        <f t="shared" si="2"/>
        <v>-4.5415490364550531E-3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</row>
    <row r="143" spans="1:15">
      <c r="A143" s="7">
        <v>44861</v>
      </c>
      <c r="B143" s="8">
        <v>407.35</v>
      </c>
      <c r="C143" s="8">
        <v>421</v>
      </c>
      <c r="D143" s="5">
        <f t="shared" si="2"/>
        <v>3.2422802850356237E-2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</row>
    <row r="144" spans="1:15">
      <c r="A144" s="7">
        <v>44862</v>
      </c>
      <c r="B144" s="8">
        <v>421</v>
      </c>
      <c r="C144" s="8">
        <v>421.9</v>
      </c>
      <c r="D144" s="5">
        <f t="shared" si="2"/>
        <v>2.1332069210712903E-3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</row>
    <row r="145" spans="1:15">
      <c r="A145" s="7">
        <v>44865</v>
      </c>
      <c r="B145" s="8">
        <v>421.9</v>
      </c>
      <c r="C145" s="8">
        <v>439.9</v>
      </c>
      <c r="D145" s="5">
        <f t="shared" si="2"/>
        <v>4.0918390543305296E-2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</row>
    <row r="146" spans="1:15">
      <c r="A146" s="7">
        <v>44866</v>
      </c>
      <c r="B146" s="8">
        <v>439.9</v>
      </c>
      <c r="C146" s="8">
        <v>440.9</v>
      </c>
      <c r="D146" s="5">
        <f t="shared" si="2"/>
        <v>2.2680880018144706E-3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</row>
    <row r="147" spans="1:15">
      <c r="A147" s="7">
        <v>44867</v>
      </c>
      <c r="B147" s="8">
        <v>440.9</v>
      </c>
      <c r="C147" s="8">
        <v>421.6</v>
      </c>
      <c r="D147" s="5">
        <f t="shared" si="2"/>
        <v>-4.5777988614800647E-2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</row>
    <row r="148" spans="1:15">
      <c r="A148" s="7">
        <v>44868</v>
      </c>
      <c r="B148" s="8">
        <v>421.6</v>
      </c>
      <c r="C148" s="8">
        <v>437.5</v>
      </c>
      <c r="D148" s="5">
        <f t="shared" si="2"/>
        <v>3.6342857142857093E-2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</row>
    <row r="149" spans="1:15">
      <c r="A149" s="7">
        <v>44869</v>
      </c>
      <c r="B149" s="8">
        <v>437.5</v>
      </c>
      <c r="C149" s="8">
        <v>434.8</v>
      </c>
      <c r="D149" s="5">
        <f t="shared" si="2"/>
        <v>-6.2097516099355763E-3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</row>
    <row r="150" spans="1:15">
      <c r="A150" s="7">
        <v>44872</v>
      </c>
      <c r="B150" s="8">
        <v>434.8</v>
      </c>
      <c r="C150" s="8">
        <v>439.85</v>
      </c>
      <c r="D150" s="5">
        <f t="shared" si="2"/>
        <v>1.1481186768216464E-2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</row>
    <row r="151" spans="1:15">
      <c r="A151" s="7">
        <v>44874</v>
      </c>
      <c r="B151" s="8">
        <v>439.85</v>
      </c>
      <c r="C151" s="8">
        <v>439.15</v>
      </c>
      <c r="D151" s="5">
        <f t="shared" si="2"/>
        <v>-1.5939883866561437E-3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</row>
    <row r="152" spans="1:15">
      <c r="A152" s="7">
        <v>44875</v>
      </c>
      <c r="B152" s="8">
        <v>439.15</v>
      </c>
      <c r="C152" s="8">
        <v>440.8</v>
      </c>
      <c r="D152" s="5">
        <f t="shared" si="2"/>
        <v>3.7431941923775727E-3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</row>
    <row r="153" spans="1:15">
      <c r="A153" s="7">
        <v>44876</v>
      </c>
      <c r="B153" s="8">
        <v>440.8</v>
      </c>
      <c r="C153" s="8">
        <v>441.05</v>
      </c>
      <c r="D153" s="5">
        <f t="shared" si="2"/>
        <v>5.6682915769187164E-4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</row>
    <row r="154" spans="1:15">
      <c r="A154" s="7">
        <v>44879</v>
      </c>
      <c r="B154" s="8">
        <v>441.05</v>
      </c>
      <c r="C154" s="8">
        <v>444.35</v>
      </c>
      <c r="D154" s="5">
        <f t="shared" si="2"/>
        <v>7.4265781478564446E-3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</row>
    <row r="155" spans="1:15">
      <c r="A155" s="7">
        <v>44880</v>
      </c>
      <c r="B155" s="8">
        <v>444.35</v>
      </c>
      <c r="C155" s="8">
        <v>450.9</v>
      </c>
      <c r="D155" s="5">
        <f t="shared" si="2"/>
        <v>1.4526502550454547E-2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</row>
    <row r="156" spans="1:15">
      <c r="A156" s="7">
        <v>44881</v>
      </c>
      <c r="B156" s="8">
        <v>450.9</v>
      </c>
      <c r="C156" s="8">
        <v>457.7</v>
      </c>
      <c r="D156" s="5">
        <f t="shared" si="2"/>
        <v>1.4856893161459496E-2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</row>
    <row r="157" spans="1:15">
      <c r="A157" s="7">
        <v>44882</v>
      </c>
      <c r="B157" s="8">
        <v>457.7</v>
      </c>
      <c r="C157" s="8">
        <v>465.25</v>
      </c>
      <c r="D157" s="5">
        <f t="shared" si="2"/>
        <v>1.6227834497581969E-2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</row>
    <row r="158" spans="1:15">
      <c r="A158" s="7">
        <v>44883</v>
      </c>
      <c r="B158" s="8">
        <v>465.25</v>
      </c>
      <c r="C158" s="8">
        <v>462</v>
      </c>
      <c r="D158" s="5">
        <f t="shared" si="2"/>
        <v>-7.034632034632035E-3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</row>
    <row r="159" spans="1:15">
      <c r="A159" s="7">
        <v>44886</v>
      </c>
      <c r="B159" s="8">
        <v>462</v>
      </c>
      <c r="C159" s="8">
        <v>474.7</v>
      </c>
      <c r="D159" s="5">
        <f t="shared" si="2"/>
        <v>2.6753739203707581E-2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</row>
    <row r="160" spans="1:15">
      <c r="A160" s="7">
        <v>44887</v>
      </c>
      <c r="B160" s="8">
        <v>474.7</v>
      </c>
      <c r="C160" s="8">
        <v>468.85</v>
      </c>
      <c r="D160" s="5">
        <f t="shared" si="2"/>
        <v>-1.2477338167857451E-2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</row>
    <row r="161" spans="1:15">
      <c r="A161" s="7">
        <v>44888</v>
      </c>
      <c r="B161" s="8">
        <v>468.85</v>
      </c>
      <c r="C161" s="8">
        <v>463.25</v>
      </c>
      <c r="D161" s="5">
        <f t="shared" si="2"/>
        <v>-1.2088505126821419E-2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</row>
    <row r="162" spans="1:15">
      <c r="A162" s="7">
        <v>44889</v>
      </c>
      <c r="B162" s="8">
        <v>463.25</v>
      </c>
      <c r="C162" s="8">
        <v>468.75</v>
      </c>
      <c r="D162" s="5">
        <f t="shared" si="2"/>
        <v>1.1733333333333333E-2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</row>
    <row r="163" spans="1:15">
      <c r="A163" s="7">
        <v>44890</v>
      </c>
      <c r="B163" s="8">
        <v>468.75</v>
      </c>
      <c r="C163" s="8">
        <v>468.4</v>
      </c>
      <c r="D163" s="5">
        <f t="shared" si="2"/>
        <v>-7.4722459436384026E-4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</row>
    <row r="164" spans="1:15">
      <c r="A164" s="7">
        <v>44893</v>
      </c>
      <c r="B164" s="8">
        <v>468.4</v>
      </c>
      <c r="C164" s="8">
        <v>461.75</v>
      </c>
      <c r="D164" s="5">
        <f t="shared" si="2"/>
        <v>-1.4401732539252794E-2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</row>
    <row r="165" spans="1:15">
      <c r="A165" s="7">
        <v>44894</v>
      </c>
      <c r="B165" s="8">
        <v>461.75</v>
      </c>
      <c r="C165" s="8">
        <v>458.3</v>
      </c>
      <c r="D165" s="5">
        <f t="shared" si="2"/>
        <v>-7.5278202051058006E-3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</row>
    <row r="166" spans="1:15">
      <c r="A166" s="7">
        <v>44895</v>
      </c>
      <c r="B166" s="8">
        <v>458.3</v>
      </c>
      <c r="C166" s="8">
        <v>464.65</v>
      </c>
      <c r="D166" s="5">
        <f t="shared" si="2"/>
        <v>1.3666200365866708E-2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</row>
    <row r="167" spans="1:15">
      <c r="A167" s="7">
        <v>44896</v>
      </c>
      <c r="B167" s="8">
        <v>464.65</v>
      </c>
      <c r="C167" s="8">
        <v>469.15</v>
      </c>
      <c r="D167" s="5">
        <f t="shared" si="2"/>
        <v>9.5918149845465213E-3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</row>
    <row r="168" spans="1:15">
      <c r="A168" s="7">
        <v>44897</v>
      </c>
      <c r="B168" s="8">
        <v>469.15</v>
      </c>
      <c r="C168" s="8">
        <v>469.45</v>
      </c>
      <c r="D168" s="5">
        <f t="shared" si="2"/>
        <v>6.3904569176698558E-4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</row>
    <row r="169" spans="1:15">
      <c r="A169" s="7">
        <v>44900</v>
      </c>
      <c r="B169" s="8">
        <v>469.45</v>
      </c>
      <c r="C169" s="8">
        <v>465.65</v>
      </c>
      <c r="D169" s="5">
        <f t="shared" si="2"/>
        <v>-8.1606356705680484E-3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</row>
    <row r="170" spans="1:15">
      <c r="A170" s="7">
        <v>44901</v>
      </c>
      <c r="B170" s="8">
        <v>465.65</v>
      </c>
      <c r="C170" s="8">
        <v>458.9</v>
      </c>
      <c r="D170" s="5">
        <f t="shared" si="2"/>
        <v>-1.4709086947047288E-2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</row>
    <row r="171" spans="1:15">
      <c r="A171" s="7">
        <v>44902</v>
      </c>
      <c r="B171" s="8">
        <v>458.9</v>
      </c>
      <c r="C171" s="8">
        <v>454.95</v>
      </c>
      <c r="D171" s="5">
        <f t="shared" si="2"/>
        <v>-8.6822727772282414E-3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</row>
    <row r="172" spans="1:15">
      <c r="A172" s="7">
        <v>44903</v>
      </c>
      <c r="B172" s="8">
        <v>454.95</v>
      </c>
      <c r="C172" s="8">
        <v>450.8</v>
      </c>
      <c r="D172" s="5">
        <f t="shared" si="2"/>
        <v>-9.2058562555456455E-3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</row>
    <row r="173" spans="1:15">
      <c r="A173" s="7">
        <v>44904</v>
      </c>
      <c r="B173" s="8">
        <v>450.8</v>
      </c>
      <c r="C173" s="8">
        <v>455.4</v>
      </c>
      <c r="D173" s="5">
        <f t="shared" si="2"/>
        <v>1.0101010101010027E-2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</row>
    <row r="174" spans="1:15">
      <c r="A174" s="7">
        <v>44907</v>
      </c>
      <c r="B174" s="8">
        <v>455.4</v>
      </c>
      <c r="C174" s="8">
        <v>452.65</v>
      </c>
      <c r="D174" s="5">
        <f t="shared" si="2"/>
        <v>-6.0753341433778859E-3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</row>
    <row r="175" spans="1:15">
      <c r="A175" s="7">
        <v>44908</v>
      </c>
      <c r="B175" s="8">
        <v>452.65</v>
      </c>
      <c r="C175" s="8">
        <v>459.95</v>
      </c>
      <c r="D175" s="5">
        <f t="shared" si="2"/>
        <v>1.5871290357647595E-2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</row>
    <row r="176" spans="1:15">
      <c r="A176" s="7">
        <v>44909</v>
      </c>
      <c r="B176" s="8">
        <v>459.95</v>
      </c>
      <c r="C176" s="8">
        <v>459</v>
      </c>
      <c r="D176" s="5">
        <f t="shared" si="2"/>
        <v>-2.0697167755991037E-3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</row>
    <row r="177" spans="1:15">
      <c r="A177" s="7">
        <v>44910</v>
      </c>
      <c r="B177" s="8">
        <v>459</v>
      </c>
      <c r="C177" s="8">
        <v>459.6</v>
      </c>
      <c r="D177" s="5">
        <f t="shared" si="2"/>
        <v>1.3054830287206761E-3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</row>
    <row r="178" spans="1:15">
      <c r="A178" s="7">
        <v>44911</v>
      </c>
      <c r="B178" s="8">
        <v>459.6</v>
      </c>
      <c r="C178" s="8">
        <v>461.85</v>
      </c>
      <c r="D178" s="5">
        <f t="shared" si="2"/>
        <v>4.871711594673595E-3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1:15">
      <c r="A179" s="7">
        <v>44914</v>
      </c>
      <c r="B179" s="8">
        <v>461.85</v>
      </c>
      <c r="C179" s="8">
        <v>462.95</v>
      </c>
      <c r="D179" s="5">
        <f t="shared" si="2"/>
        <v>2.3760665298627626E-3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1:15">
      <c r="A180" s="7">
        <v>44915</v>
      </c>
      <c r="B180" s="8">
        <v>462.95</v>
      </c>
      <c r="C180" s="8">
        <v>452.95</v>
      </c>
      <c r="D180" s="5">
        <f t="shared" si="2"/>
        <v>-2.207749199690915E-2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</row>
    <row r="181" spans="1:15">
      <c r="A181" s="7">
        <v>44916</v>
      </c>
      <c r="B181" s="8">
        <v>452.95</v>
      </c>
      <c r="C181" s="8">
        <v>442.4</v>
      </c>
      <c r="D181" s="5">
        <f t="shared" si="2"/>
        <v>-2.3847197106690806E-2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</row>
    <row r="182" spans="1:15">
      <c r="A182" s="7">
        <v>44917</v>
      </c>
      <c r="B182" s="8">
        <v>442.4</v>
      </c>
      <c r="C182" s="8">
        <v>448.15</v>
      </c>
      <c r="D182" s="5">
        <f t="shared" si="2"/>
        <v>1.2830525493696308E-2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</row>
    <row r="183" spans="1:15">
      <c r="A183" s="7">
        <v>44918</v>
      </c>
      <c r="B183" s="8">
        <v>448.15</v>
      </c>
      <c r="C183" s="8">
        <v>442.2</v>
      </c>
      <c r="D183" s="5">
        <f t="shared" si="2"/>
        <v>-1.3455450022614177E-2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</row>
    <row r="184" spans="1:15">
      <c r="A184" s="7">
        <v>44921</v>
      </c>
      <c r="B184" s="8">
        <v>442.2</v>
      </c>
      <c r="C184" s="8">
        <v>441.5</v>
      </c>
      <c r="D184" s="5">
        <f t="shared" si="2"/>
        <v>-1.5855039637598836E-3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</row>
    <row r="185" spans="1:15">
      <c r="A185" s="7">
        <v>44922</v>
      </c>
      <c r="B185" s="8">
        <v>441.5</v>
      </c>
      <c r="C185" s="8">
        <v>442.2</v>
      </c>
      <c r="D185" s="5">
        <f t="shared" si="2"/>
        <v>1.5829941203075275E-3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</row>
    <row r="186" spans="1:15">
      <c r="A186" s="7">
        <v>44923</v>
      </c>
      <c r="B186" s="8">
        <v>442.2</v>
      </c>
      <c r="C186" s="8">
        <v>440.1</v>
      </c>
      <c r="D186" s="5">
        <f t="shared" si="2"/>
        <v>-4.7716428084525466E-3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1:15">
      <c r="A187" s="7">
        <v>44924</v>
      </c>
      <c r="B187" s="8">
        <v>440.1</v>
      </c>
      <c r="C187" s="8">
        <v>443.05</v>
      </c>
      <c r="D187" s="5">
        <f t="shared" si="2"/>
        <v>6.6583907008238088E-3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1:15">
      <c r="A188" s="7">
        <v>44925</v>
      </c>
      <c r="B188" s="8">
        <v>443.05</v>
      </c>
      <c r="C188" s="8">
        <v>433.6</v>
      </c>
      <c r="D188" s="5">
        <f t="shared" si="2"/>
        <v>-2.17942804428044E-2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</row>
    <row r="189" spans="1:15">
      <c r="A189" s="7">
        <v>44928</v>
      </c>
      <c r="B189" s="8">
        <v>433.6</v>
      </c>
      <c r="C189" s="8">
        <v>440.05</v>
      </c>
      <c r="D189" s="5">
        <f t="shared" si="2"/>
        <v>1.4657425292580363E-2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</row>
    <row r="190" spans="1:15">
      <c r="A190" s="7">
        <v>44929</v>
      </c>
      <c r="B190" s="8">
        <v>440.05</v>
      </c>
      <c r="C190" s="8">
        <v>441.35</v>
      </c>
      <c r="D190" s="5">
        <f t="shared" si="2"/>
        <v>2.9455081001473009E-3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</row>
    <row r="191" spans="1:15">
      <c r="A191" s="7">
        <v>44930</v>
      </c>
      <c r="B191" s="8">
        <v>441.35</v>
      </c>
      <c r="C191" s="8">
        <v>438.55</v>
      </c>
      <c r="D191" s="5">
        <f t="shared" si="2"/>
        <v>-6.3846767757382537E-3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</row>
    <row r="192" spans="1:15">
      <c r="A192" s="7">
        <v>44931</v>
      </c>
      <c r="B192" s="8">
        <v>438.55</v>
      </c>
      <c r="C192" s="8">
        <v>433.2</v>
      </c>
      <c r="D192" s="5">
        <f t="shared" si="2"/>
        <v>-1.2349953831948344E-2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1:15">
      <c r="A193" s="7">
        <v>44932</v>
      </c>
      <c r="B193" s="8">
        <v>433.2</v>
      </c>
      <c r="C193" s="8">
        <v>422.25</v>
      </c>
      <c r="D193" s="5">
        <f t="shared" si="2"/>
        <v>-2.5932504440497307E-2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1:15">
      <c r="A194" s="7">
        <v>44935</v>
      </c>
      <c r="B194" s="8">
        <v>422.25</v>
      </c>
      <c r="C194" s="8">
        <v>438.05</v>
      </c>
      <c r="D194" s="5">
        <f t="shared" ref="D194:D250" si="3">((C194-B194)/C194)</f>
        <v>3.6068941901609433E-2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</row>
    <row r="195" spans="1:15">
      <c r="A195" s="7">
        <v>44936</v>
      </c>
      <c r="B195" s="8">
        <v>438.05</v>
      </c>
      <c r="C195" s="8">
        <v>418.5</v>
      </c>
      <c r="D195" s="5">
        <f t="shared" si="3"/>
        <v>-4.6714456391875776E-2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</row>
    <row r="196" spans="1:15">
      <c r="A196" s="7">
        <v>44937</v>
      </c>
      <c r="B196" s="8">
        <v>418.5</v>
      </c>
      <c r="C196" s="8">
        <v>395.7</v>
      </c>
      <c r="D196" s="5">
        <f t="shared" si="3"/>
        <v>-5.7619408642911325E-2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</row>
    <row r="197" spans="1:15">
      <c r="A197" s="7">
        <v>44938</v>
      </c>
      <c r="B197" s="8">
        <v>395.7</v>
      </c>
      <c r="C197" s="8">
        <v>384</v>
      </c>
      <c r="D197" s="5">
        <f t="shared" si="3"/>
        <v>-3.0468749999999972E-2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</row>
    <row r="198" spans="1:15">
      <c r="A198" s="7">
        <v>44939</v>
      </c>
      <c r="B198" s="8">
        <v>384</v>
      </c>
      <c r="C198" s="8">
        <v>393.75</v>
      </c>
      <c r="D198" s="5">
        <f t="shared" si="3"/>
        <v>2.4761904761904763E-2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</row>
    <row r="199" spans="1:15">
      <c r="A199" s="7">
        <v>44942</v>
      </c>
      <c r="B199" s="8">
        <v>393.75</v>
      </c>
      <c r="C199" s="8">
        <v>384.85</v>
      </c>
      <c r="D199" s="5">
        <f t="shared" si="3"/>
        <v>-2.3125893205144802E-2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</row>
    <row r="200" spans="1:15">
      <c r="A200" s="7">
        <v>44943</v>
      </c>
      <c r="B200" s="8">
        <v>384.85</v>
      </c>
      <c r="C200" s="8">
        <v>394</v>
      </c>
      <c r="D200" s="5">
        <f t="shared" si="3"/>
        <v>2.3223350253807049E-2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</row>
    <row r="201" spans="1:15">
      <c r="A201" s="7">
        <v>44944</v>
      </c>
      <c r="B201" s="8">
        <v>394</v>
      </c>
      <c r="C201" s="8">
        <v>401.95</v>
      </c>
      <c r="D201" s="5">
        <f t="shared" si="3"/>
        <v>1.9778579425301628E-2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</row>
    <row r="202" spans="1:15">
      <c r="A202" s="7">
        <v>44945</v>
      </c>
      <c r="B202" s="8">
        <v>401.95</v>
      </c>
      <c r="C202" s="8">
        <v>398.95</v>
      </c>
      <c r="D202" s="5">
        <f t="shared" si="3"/>
        <v>-7.5197393157037228E-3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</row>
    <row r="203" spans="1:15">
      <c r="A203" s="7">
        <v>44946</v>
      </c>
      <c r="B203" s="8">
        <v>398.95</v>
      </c>
      <c r="C203" s="8">
        <v>389.7</v>
      </c>
      <c r="D203" s="5">
        <f t="shared" si="3"/>
        <v>-2.3736207338978701E-2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</row>
    <row r="204" spans="1:15">
      <c r="A204" s="7">
        <v>44949</v>
      </c>
      <c r="B204" s="8">
        <v>389.7</v>
      </c>
      <c r="C204" s="8">
        <v>392.1</v>
      </c>
      <c r="D204" s="5">
        <f t="shared" si="3"/>
        <v>6.1208875286917468E-3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</row>
    <row r="205" spans="1:15">
      <c r="A205" s="7">
        <v>44950</v>
      </c>
      <c r="B205" s="8">
        <v>392.1</v>
      </c>
      <c r="C205" s="8">
        <v>395.65</v>
      </c>
      <c r="D205" s="5">
        <f t="shared" si="3"/>
        <v>8.9725767723997339E-3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</row>
    <row r="206" spans="1:15">
      <c r="A206" s="7">
        <v>44951</v>
      </c>
      <c r="B206" s="8">
        <v>395.65</v>
      </c>
      <c r="C206" s="8">
        <v>396.55</v>
      </c>
      <c r="D206" s="5">
        <f t="shared" si="3"/>
        <v>2.2695750851091517E-3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</row>
    <row r="207" spans="1:15">
      <c r="A207" s="7">
        <v>44953</v>
      </c>
      <c r="B207" s="8">
        <v>396.55</v>
      </c>
      <c r="C207" s="8">
        <v>392.75</v>
      </c>
      <c r="D207" s="5">
        <f t="shared" si="3"/>
        <v>-9.6753660089115498E-3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</row>
    <row r="208" spans="1:15">
      <c r="A208" s="7">
        <v>44956</v>
      </c>
      <c r="B208" s="8">
        <v>392.75</v>
      </c>
      <c r="C208" s="8">
        <v>387.3</v>
      </c>
      <c r="D208" s="5">
        <f t="shared" si="3"/>
        <v>-1.4071778982700719E-2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</row>
    <row r="209" spans="1:15">
      <c r="A209" s="7">
        <v>44957</v>
      </c>
      <c r="B209" s="8">
        <v>387.3</v>
      </c>
      <c r="C209" s="8">
        <v>389.95</v>
      </c>
      <c r="D209" s="5">
        <f t="shared" si="3"/>
        <v>6.7957430439799394E-3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</row>
    <row r="210" spans="1:15">
      <c r="A210" s="7">
        <v>44958</v>
      </c>
      <c r="B210" s="8">
        <v>389.95</v>
      </c>
      <c r="C210" s="8">
        <v>385.5</v>
      </c>
      <c r="D210" s="5">
        <f t="shared" si="3"/>
        <v>-1.1543450064850814E-2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</row>
    <row r="211" spans="1:15">
      <c r="A211" s="7">
        <v>44959</v>
      </c>
      <c r="B211" s="8">
        <v>385.5</v>
      </c>
      <c r="C211" s="8">
        <v>394.95</v>
      </c>
      <c r="D211" s="5">
        <f t="shared" si="3"/>
        <v>2.3927079377136319E-2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</row>
    <row r="212" spans="1:15">
      <c r="A212" s="7">
        <v>44960</v>
      </c>
      <c r="B212" s="8">
        <v>394.95</v>
      </c>
      <c r="C212" s="8">
        <v>405.95</v>
      </c>
      <c r="D212" s="5">
        <f t="shared" si="3"/>
        <v>2.7096933119842345E-2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</row>
    <row r="213" spans="1:15">
      <c r="A213" s="7">
        <v>44963</v>
      </c>
      <c r="B213" s="8">
        <v>405.95</v>
      </c>
      <c r="C213" s="8">
        <v>402.05</v>
      </c>
      <c r="D213" s="5">
        <f t="shared" si="3"/>
        <v>-9.7002860340753075E-3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</row>
    <row r="214" spans="1:15">
      <c r="A214" s="7">
        <v>44964</v>
      </c>
      <c r="B214" s="8">
        <v>402.05</v>
      </c>
      <c r="C214" s="8">
        <v>398</v>
      </c>
      <c r="D214" s="5">
        <f t="shared" si="3"/>
        <v>-1.0175879396984952E-2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</row>
    <row r="215" spans="1:15">
      <c r="A215" s="7">
        <v>44965</v>
      </c>
      <c r="B215" s="8">
        <v>398</v>
      </c>
      <c r="C215" s="8">
        <v>391.95</v>
      </c>
      <c r="D215" s="5">
        <f t="shared" si="3"/>
        <v>-1.5435642301313973E-2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</row>
    <row r="216" spans="1:15">
      <c r="A216" s="7">
        <v>44966</v>
      </c>
      <c r="B216" s="8">
        <v>391.95</v>
      </c>
      <c r="C216" s="8">
        <v>383.85</v>
      </c>
      <c r="D216" s="5">
        <f t="shared" si="3"/>
        <v>-2.1101992966002254E-2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</row>
    <row r="217" spans="1:15">
      <c r="A217" s="7">
        <v>44967</v>
      </c>
      <c r="B217" s="8">
        <v>383.85</v>
      </c>
      <c r="C217" s="8">
        <v>387</v>
      </c>
      <c r="D217" s="5">
        <f t="shared" si="3"/>
        <v>8.1395348837208711E-3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</row>
    <row r="218" spans="1:15">
      <c r="A218" s="7">
        <v>44970</v>
      </c>
      <c r="B218" s="8">
        <v>387</v>
      </c>
      <c r="C218" s="8">
        <v>384.85</v>
      </c>
      <c r="D218" s="5">
        <f t="shared" si="3"/>
        <v>-5.5865921787708901E-3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</row>
    <row r="219" spans="1:15">
      <c r="A219" s="7">
        <v>44971</v>
      </c>
      <c r="B219" s="8">
        <v>384.85</v>
      </c>
      <c r="C219" s="8">
        <v>387.65</v>
      </c>
      <c r="D219" s="5">
        <f t="shared" si="3"/>
        <v>7.2230104475685666E-3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</row>
    <row r="220" spans="1:15">
      <c r="A220" s="7">
        <v>44972</v>
      </c>
      <c r="B220" s="8">
        <v>387.65</v>
      </c>
      <c r="C220" s="8">
        <v>399.15</v>
      </c>
      <c r="D220" s="5">
        <f t="shared" si="3"/>
        <v>2.8811223850682702E-2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</row>
    <row r="221" spans="1:15">
      <c r="A221" s="7">
        <v>44973</v>
      </c>
      <c r="B221" s="8">
        <v>399.15</v>
      </c>
      <c r="C221" s="8">
        <v>400.25</v>
      </c>
      <c r="D221" s="5">
        <f t="shared" si="3"/>
        <v>2.7482823235478395E-3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</row>
    <row r="222" spans="1:15">
      <c r="A222" s="7">
        <v>44974</v>
      </c>
      <c r="B222" s="8">
        <v>400.25</v>
      </c>
      <c r="C222" s="8">
        <v>391.3</v>
      </c>
      <c r="D222" s="5">
        <f t="shared" si="3"/>
        <v>-2.2872476360848423E-2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</row>
    <row r="223" spans="1:15">
      <c r="A223" s="7">
        <v>44977</v>
      </c>
      <c r="B223" s="8">
        <v>391.3</v>
      </c>
      <c r="C223" s="8">
        <v>396.45</v>
      </c>
      <c r="D223" s="5">
        <f t="shared" si="3"/>
        <v>1.2990288813217246E-2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</row>
    <row r="224" spans="1:15">
      <c r="A224" s="7">
        <v>44978</v>
      </c>
      <c r="B224" s="8">
        <v>396.45</v>
      </c>
      <c r="C224" s="8">
        <v>394.95</v>
      </c>
      <c r="D224" s="5">
        <f t="shared" si="3"/>
        <v>-3.7979491074819596E-3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</row>
    <row r="225" spans="1:15">
      <c r="A225" s="7">
        <v>44979</v>
      </c>
      <c r="B225" s="8">
        <v>394.95</v>
      </c>
      <c r="C225" s="8">
        <v>387</v>
      </c>
      <c r="D225" s="5">
        <f t="shared" si="3"/>
        <v>-2.0542635658914701E-2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</row>
    <row r="226" spans="1:15">
      <c r="A226" s="7">
        <v>44980</v>
      </c>
      <c r="B226" s="8">
        <v>387</v>
      </c>
      <c r="C226" s="8">
        <v>381.15</v>
      </c>
      <c r="D226" s="5">
        <f t="shared" si="3"/>
        <v>-1.5348288075560863E-2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</row>
    <row r="227" spans="1:15">
      <c r="A227" s="7">
        <v>44981</v>
      </c>
      <c r="B227" s="8">
        <v>381.15</v>
      </c>
      <c r="C227" s="8">
        <v>373.25</v>
      </c>
      <c r="D227" s="5">
        <f t="shared" si="3"/>
        <v>-2.1165438713998598E-2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</row>
    <row r="228" spans="1:15">
      <c r="A228" s="7">
        <v>44984</v>
      </c>
      <c r="B228" s="8">
        <v>373.25</v>
      </c>
      <c r="C228" s="8">
        <v>369.15</v>
      </c>
      <c r="D228" s="5">
        <f t="shared" si="3"/>
        <v>-1.1106596234593046E-2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</row>
    <row r="229" spans="1:15">
      <c r="A229" s="7">
        <v>44985</v>
      </c>
      <c r="B229" s="8">
        <v>369.15</v>
      </c>
      <c r="C229" s="8">
        <v>361.85</v>
      </c>
      <c r="D229" s="5">
        <f t="shared" si="3"/>
        <v>-2.0174105292248043E-2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</row>
    <row r="230" spans="1:15">
      <c r="A230" s="7">
        <v>44986</v>
      </c>
      <c r="B230" s="8">
        <v>361.85</v>
      </c>
      <c r="C230" s="8">
        <v>369.4</v>
      </c>
      <c r="D230" s="5">
        <f t="shared" si="3"/>
        <v>2.0438548998375623E-2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</row>
    <row r="231" spans="1:15">
      <c r="A231" s="7">
        <v>44987</v>
      </c>
      <c r="B231" s="8">
        <v>369.4</v>
      </c>
      <c r="C231" s="8">
        <v>359.8</v>
      </c>
      <c r="D231" s="5">
        <f t="shared" si="3"/>
        <v>-2.6681489716509077E-2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</row>
    <row r="232" spans="1:15">
      <c r="A232" s="7">
        <v>44988</v>
      </c>
      <c r="B232" s="8">
        <v>359.8</v>
      </c>
      <c r="C232" s="8">
        <v>383.3</v>
      </c>
      <c r="D232" s="5">
        <f t="shared" si="3"/>
        <v>6.1309679102530656E-2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</row>
    <row r="233" spans="1:15">
      <c r="A233" s="7">
        <v>44991</v>
      </c>
      <c r="B233" s="8">
        <v>383.3</v>
      </c>
      <c r="C233" s="8">
        <v>387.3</v>
      </c>
      <c r="D233" s="5">
        <f t="shared" si="3"/>
        <v>1.0327911179963851E-2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</row>
    <row r="234" spans="1:15">
      <c r="A234" s="7">
        <v>44993</v>
      </c>
      <c r="B234" s="8">
        <v>387.3</v>
      </c>
      <c r="C234" s="8">
        <v>385.3</v>
      </c>
      <c r="D234" s="5">
        <f t="shared" si="3"/>
        <v>-5.1907604464053979E-3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</row>
    <row r="235" spans="1:15">
      <c r="A235" s="7">
        <v>44994</v>
      </c>
      <c r="B235" s="8">
        <v>385.3</v>
      </c>
      <c r="C235" s="8">
        <v>387.8</v>
      </c>
      <c r="D235" s="5">
        <f t="shared" si="3"/>
        <v>6.4466219700876739E-3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</row>
    <row r="236" spans="1:15">
      <c r="A236" s="7">
        <v>44995</v>
      </c>
      <c r="B236" s="8">
        <v>387.8</v>
      </c>
      <c r="C236" s="8">
        <v>386.9</v>
      </c>
      <c r="D236" s="5">
        <f t="shared" si="3"/>
        <v>-2.3261824760921019E-3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</row>
    <row r="237" spans="1:15">
      <c r="A237" s="7">
        <v>44998</v>
      </c>
      <c r="B237" s="8">
        <v>386.9</v>
      </c>
      <c r="C237" s="8">
        <v>380</v>
      </c>
      <c r="D237" s="5">
        <f t="shared" si="3"/>
        <v>-1.8157894736842047E-2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</row>
    <row r="238" spans="1:15">
      <c r="A238" s="7">
        <v>44999</v>
      </c>
      <c r="B238" s="8">
        <v>380</v>
      </c>
      <c r="C238" s="8">
        <v>387.4</v>
      </c>
      <c r="D238" s="5">
        <f t="shared" si="3"/>
        <v>1.9101703665461996E-2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</row>
    <row r="239" spans="1:15">
      <c r="A239" s="7">
        <v>45000</v>
      </c>
      <c r="B239" s="8">
        <v>387.4</v>
      </c>
      <c r="C239" s="8">
        <v>374.9</v>
      </c>
      <c r="D239" s="5">
        <f t="shared" si="3"/>
        <v>-3.3342224593224862E-2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</row>
    <row r="240" spans="1:15">
      <c r="A240" s="7">
        <v>45001</v>
      </c>
      <c r="B240" s="8">
        <v>374.9</v>
      </c>
      <c r="C240" s="8">
        <v>366.3</v>
      </c>
      <c r="D240" s="5">
        <f t="shared" si="3"/>
        <v>-2.3478023478023385E-2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</row>
    <row r="241" spans="1:15">
      <c r="A241" s="7">
        <v>45002</v>
      </c>
      <c r="B241" s="8">
        <v>366.3</v>
      </c>
      <c r="C241" s="8">
        <v>372.05</v>
      </c>
      <c r="D241" s="5">
        <f t="shared" si="3"/>
        <v>1.5454911974197016E-2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</row>
    <row r="242" spans="1:15">
      <c r="A242" s="7">
        <v>45005</v>
      </c>
      <c r="B242" s="8">
        <v>372.05</v>
      </c>
      <c r="C242" s="8">
        <v>368.1</v>
      </c>
      <c r="D242" s="5">
        <f t="shared" si="3"/>
        <v>-1.0730779679434905E-2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</row>
    <row r="243" spans="1:15">
      <c r="A243" s="7">
        <v>45006</v>
      </c>
      <c r="B243" s="8">
        <v>368.1</v>
      </c>
      <c r="C243" s="8">
        <v>371.95</v>
      </c>
      <c r="D243" s="5">
        <f t="shared" si="3"/>
        <v>1.0350853609356005E-2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</row>
    <row r="244" spans="1:15">
      <c r="A244" s="7">
        <v>45007</v>
      </c>
      <c r="B244" s="8">
        <v>371.95</v>
      </c>
      <c r="C244" s="8">
        <v>370.6</v>
      </c>
      <c r="D244" s="5">
        <f t="shared" si="3"/>
        <v>-3.6427415002697403E-3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</row>
    <row r="245" spans="1:15">
      <c r="A245" s="7">
        <v>45008</v>
      </c>
      <c r="B245" s="8">
        <v>370.6</v>
      </c>
      <c r="C245" s="8">
        <v>376.5</v>
      </c>
      <c r="D245" s="5">
        <f t="shared" si="3"/>
        <v>1.5670650730411625E-2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</row>
    <row r="246" spans="1:15">
      <c r="A246" s="7">
        <v>45009</v>
      </c>
      <c r="B246" s="8">
        <v>376.5</v>
      </c>
      <c r="C246" s="8">
        <v>376.2</v>
      </c>
      <c r="D246" s="5">
        <f t="shared" si="3"/>
        <v>-7.9744816586924876E-4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</row>
    <row r="247" spans="1:15">
      <c r="A247" s="7">
        <v>45012</v>
      </c>
      <c r="B247" s="8">
        <v>376.2</v>
      </c>
      <c r="C247" s="8">
        <v>376.75</v>
      </c>
      <c r="D247" s="5">
        <f t="shared" si="3"/>
        <v>1.4598540145985704E-3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</row>
    <row r="248" spans="1:15">
      <c r="A248" s="7">
        <v>45013</v>
      </c>
      <c r="B248" s="8">
        <v>376.75</v>
      </c>
      <c r="C248" s="8">
        <v>361.85</v>
      </c>
      <c r="D248" s="5">
        <f t="shared" si="3"/>
        <v>-4.1177283404725651E-2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</row>
    <row r="249" spans="1:15">
      <c r="A249" s="7">
        <v>45014</v>
      </c>
      <c r="B249" s="8">
        <v>361.85</v>
      </c>
      <c r="C249" s="8">
        <v>359</v>
      </c>
      <c r="D249" s="5">
        <f t="shared" si="3"/>
        <v>-7.9387186629527092E-3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</row>
    <row r="250" spans="1:15">
      <c r="A250" s="7">
        <v>45016</v>
      </c>
      <c r="B250" s="8">
        <v>359</v>
      </c>
      <c r="C250" s="8">
        <v>366.7</v>
      </c>
      <c r="D250" s="5">
        <f t="shared" si="3"/>
        <v>2.099809108262882E-2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</row>
    <row r="251" spans="1:15">
      <c r="A251" s="9"/>
      <c r="B251" s="10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</row>
    <row r="252" spans="1:15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</row>
    <row r="253" spans="1:15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</row>
    <row r="254" spans="1:15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</row>
    <row r="255" spans="1:15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</row>
    <row r="256" spans="1:15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</row>
    <row r="257" spans="1:15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</row>
    <row r="258" spans="1:15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</row>
    <row r="259" spans="1:15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</row>
    <row r="260" spans="1:15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</row>
    <row r="261" spans="1:15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6"/>
    </row>
    <row r="262" spans="1:15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6"/>
    </row>
    <row r="263" spans="1:15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6"/>
    </row>
    <row r="264" spans="1:15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6"/>
    </row>
    <row r="265" spans="1:15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6"/>
    </row>
    <row r="266" spans="1:15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6"/>
    </row>
    <row r="267" spans="1:15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6"/>
    </row>
    <row r="268" spans="1:15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6"/>
    </row>
    <row r="269" spans="1:15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6"/>
    </row>
    <row r="270" spans="1:15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6"/>
    </row>
    <row r="271" spans="1:15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6"/>
    </row>
    <row r="272" spans="1:15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6"/>
    </row>
    <row r="273" spans="1:15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6"/>
    </row>
    <row r="274" spans="1:15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6"/>
    </row>
    <row r="275" spans="1:15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6"/>
    </row>
    <row r="276" spans="1:15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6"/>
    </row>
    <row r="277" spans="1:15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6"/>
    </row>
    <row r="278" spans="1:15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6"/>
    </row>
    <row r="279" spans="1:15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6"/>
    </row>
    <row r="280" spans="1:15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6"/>
    </row>
    <row r="281" spans="1:15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6"/>
    </row>
    <row r="282" spans="1:15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6"/>
    </row>
    <row r="283" spans="1:15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6"/>
    </row>
    <row r="284" spans="1:15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6"/>
    </row>
    <row r="285" spans="1:15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6"/>
    </row>
    <row r="286" spans="1:15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6"/>
    </row>
    <row r="287" spans="1:15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6"/>
    </row>
    <row r="288" spans="1:15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6"/>
    </row>
    <row r="289" spans="1:15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6"/>
    </row>
    <row r="290" spans="1:15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6"/>
    </row>
    <row r="291" spans="1:15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6"/>
    </row>
    <row r="292" spans="1:15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6"/>
    </row>
    <row r="293" spans="1:15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6"/>
    </row>
    <row r="294" spans="1:15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6"/>
    </row>
    <row r="295" spans="1:15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6"/>
    </row>
    <row r="296" spans="1:15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6"/>
    </row>
    <row r="297" spans="1:15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6"/>
    </row>
    <row r="298" spans="1:15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6"/>
    </row>
    <row r="299" spans="1:15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6"/>
    </row>
    <row r="300" spans="1:15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6"/>
    </row>
    <row r="301" spans="1:15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6"/>
    </row>
    <row r="302" spans="1:15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6"/>
    </row>
    <row r="303" spans="1:15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6"/>
    </row>
    <row r="304" spans="1:15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6"/>
    </row>
    <row r="305" spans="1:15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6"/>
    </row>
    <row r="306" spans="1:15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6"/>
    </row>
    <row r="307" spans="1:15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6"/>
    </row>
    <row r="308" spans="1:15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6"/>
    </row>
    <row r="309" spans="1:15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6"/>
    </row>
    <row r="310" spans="1:15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6"/>
    </row>
    <row r="311" spans="1:15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6"/>
    </row>
    <row r="312" spans="1:15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6"/>
    </row>
    <row r="313" spans="1:15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6"/>
    </row>
    <row r="314" spans="1:15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6"/>
    </row>
    <row r="315" spans="1:15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6"/>
    </row>
    <row r="316" spans="1:15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6"/>
    </row>
    <row r="317" spans="1:15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6"/>
    </row>
    <row r="318" spans="1:15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6"/>
    </row>
    <row r="319" spans="1:15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6"/>
    </row>
    <row r="320" spans="1:15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6"/>
    </row>
    <row r="321" spans="1:15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6"/>
    </row>
    <row r="322" spans="1:15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6"/>
    </row>
    <row r="323" spans="1:15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</row>
    <row r="324" spans="1:15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6"/>
    </row>
    <row r="325" spans="1:15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6"/>
    </row>
    <row r="326" spans="1:15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6"/>
    </row>
    <row r="327" spans="1:15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6"/>
    </row>
    <row r="328" spans="1:15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6"/>
    </row>
    <row r="329" spans="1:15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6"/>
    </row>
    <row r="330" spans="1:15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6"/>
    </row>
    <row r="331" spans="1:15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6"/>
    </row>
    <row r="332" spans="1:15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6"/>
    </row>
    <row r="333" spans="1:15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6"/>
    </row>
    <row r="334" spans="1:15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6"/>
    </row>
    <row r="335" spans="1:15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6"/>
    </row>
    <row r="336" spans="1:15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6"/>
    </row>
    <row r="337" spans="1:15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6"/>
    </row>
    <row r="338" spans="1:15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6"/>
    </row>
    <row r="339" spans="1:15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6"/>
    </row>
    <row r="340" spans="1:15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6"/>
    </row>
    <row r="341" spans="1:15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6"/>
    </row>
    <row r="342" spans="1:15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6"/>
    </row>
    <row r="343" spans="1:15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6"/>
    </row>
    <row r="344" spans="1:15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6"/>
    </row>
    <row r="345" spans="1:15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6"/>
    </row>
    <row r="346" spans="1:15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6"/>
    </row>
    <row r="347" spans="1:15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6"/>
    </row>
    <row r="348" spans="1:15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6"/>
    </row>
    <row r="349" spans="1:15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6"/>
    </row>
    <row r="350" spans="1:15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6"/>
    </row>
    <row r="351" spans="1:15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6"/>
    </row>
    <row r="352" spans="1:15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6"/>
    </row>
    <row r="353" spans="1:15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6"/>
    </row>
    <row r="354" spans="1:15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6"/>
    </row>
    <row r="355" spans="1:15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6"/>
    </row>
    <row r="356" spans="1:15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6"/>
    </row>
    <row r="357" spans="1:15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6"/>
    </row>
    <row r="358" spans="1:15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6"/>
    </row>
    <row r="359" spans="1:15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6"/>
    </row>
    <row r="360" spans="1:15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6"/>
    </row>
    <row r="361" spans="1:15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6"/>
    </row>
    <row r="362" spans="1:15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6"/>
    </row>
    <row r="363" spans="1:15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6"/>
    </row>
    <row r="364" spans="1:15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6"/>
    </row>
    <row r="365" spans="1:15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6"/>
    </row>
    <row r="366" spans="1:15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6"/>
    </row>
    <row r="367" spans="1:15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6"/>
    </row>
    <row r="368" spans="1:15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6"/>
    </row>
    <row r="369" spans="1:15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6"/>
    </row>
    <row r="370" spans="1:15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6"/>
    </row>
    <row r="371" spans="1:15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6"/>
    </row>
    <row r="372" spans="1:15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6"/>
    </row>
    <row r="373" spans="1:15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6"/>
    </row>
    <row r="374" spans="1:15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6"/>
    </row>
    <row r="375" spans="1:15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6"/>
    </row>
    <row r="376" spans="1:15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6"/>
    </row>
    <row r="377" spans="1:15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6"/>
    </row>
    <row r="378" spans="1:15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6"/>
    </row>
    <row r="379" spans="1:15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6"/>
    </row>
    <row r="380" spans="1:15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6"/>
    </row>
    <row r="381" spans="1:15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6"/>
    </row>
    <row r="382" spans="1:15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6"/>
    </row>
    <row r="383" spans="1:15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6"/>
    </row>
    <row r="384" spans="1:15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6"/>
    </row>
    <row r="385" spans="1:15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6"/>
    </row>
    <row r="386" spans="1:15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6"/>
    </row>
    <row r="387" spans="1:15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6"/>
    </row>
    <row r="388" spans="1:15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6"/>
    </row>
    <row r="389" spans="1:15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6"/>
    </row>
    <row r="390" spans="1:15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6"/>
    </row>
    <row r="391" spans="1:15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6"/>
    </row>
    <row r="392" spans="1:15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6"/>
    </row>
    <row r="393" spans="1:15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6"/>
    </row>
    <row r="394" spans="1:15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6"/>
    </row>
    <row r="395" spans="1:15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6"/>
    </row>
    <row r="396" spans="1:15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6"/>
    </row>
    <row r="397" spans="1:15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6"/>
    </row>
    <row r="398" spans="1:15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6"/>
    </row>
    <row r="399" spans="1:15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6"/>
    </row>
    <row r="400" spans="1:15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6"/>
    </row>
    <row r="401" spans="1:15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6"/>
    </row>
    <row r="402" spans="1:15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6"/>
    </row>
    <row r="403" spans="1:15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6"/>
    </row>
    <row r="404" spans="1:15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6"/>
    </row>
    <row r="405" spans="1:15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6"/>
    </row>
    <row r="406" spans="1:15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6"/>
    </row>
    <row r="407" spans="1:15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6"/>
    </row>
    <row r="408" spans="1:15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6"/>
    </row>
    <row r="409" spans="1:15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6"/>
    </row>
    <row r="410" spans="1:15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6"/>
    </row>
    <row r="411" spans="1:15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6"/>
    </row>
    <row r="412" spans="1:15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6"/>
    </row>
    <row r="413" spans="1:15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6"/>
    </row>
    <row r="414" spans="1:15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6"/>
    </row>
    <row r="415" spans="1:15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6"/>
    </row>
    <row r="416" spans="1:15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6"/>
    </row>
    <row r="417" spans="1:15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6"/>
    </row>
    <row r="418" spans="1:15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6"/>
    </row>
    <row r="419" spans="1:15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6"/>
    </row>
    <row r="420" spans="1:15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6"/>
    </row>
    <row r="421" spans="1:15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6"/>
    </row>
    <row r="422" spans="1:15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6"/>
    </row>
    <row r="423" spans="1:15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6"/>
    </row>
    <row r="424" spans="1:15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6"/>
    </row>
    <row r="425" spans="1:15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6"/>
    </row>
    <row r="426" spans="1:15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6"/>
    </row>
    <row r="427" spans="1:15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6"/>
    </row>
    <row r="428" spans="1:15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6"/>
    </row>
    <row r="429" spans="1:15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6"/>
    </row>
    <row r="430" spans="1:15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6"/>
    </row>
    <row r="431" spans="1:15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6"/>
    </row>
    <row r="432" spans="1:15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6"/>
    </row>
    <row r="433" spans="1:15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6"/>
    </row>
    <row r="434" spans="1:15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6"/>
    </row>
    <row r="435" spans="1:15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6"/>
    </row>
    <row r="436" spans="1:15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6"/>
    </row>
    <row r="437" spans="1:15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6"/>
    </row>
    <row r="438" spans="1:15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6"/>
    </row>
    <row r="439" spans="1:15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6"/>
    </row>
    <row r="440" spans="1:15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6"/>
    </row>
    <row r="441" spans="1:15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6"/>
    </row>
    <row r="442" spans="1:15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6"/>
    </row>
    <row r="443" spans="1:15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6"/>
    </row>
    <row r="444" spans="1:15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6"/>
    </row>
    <row r="445" spans="1:15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6"/>
    </row>
    <row r="446" spans="1:15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6"/>
    </row>
    <row r="447" spans="1:15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6"/>
    </row>
    <row r="448" spans="1:15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6"/>
    </row>
    <row r="449" spans="1:15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6"/>
    </row>
    <row r="450" spans="1:15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6"/>
    </row>
    <row r="451" spans="1:15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6"/>
    </row>
    <row r="452" spans="1:15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6"/>
    </row>
    <row r="453" spans="1:15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6"/>
    </row>
    <row r="454" spans="1:15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6"/>
    </row>
    <row r="455" spans="1:15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6"/>
    </row>
    <row r="456" spans="1:15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6"/>
    </row>
    <row r="457" spans="1:15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6"/>
    </row>
    <row r="458" spans="1:15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6"/>
    </row>
    <row r="459" spans="1:15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6"/>
    </row>
    <row r="460" spans="1:15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6"/>
    </row>
    <row r="461" spans="1:15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6"/>
    </row>
    <row r="462" spans="1:15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6"/>
    </row>
    <row r="463" spans="1:15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6"/>
    </row>
    <row r="464" spans="1:15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6"/>
    </row>
    <row r="465" spans="1:15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6"/>
    </row>
    <row r="466" spans="1:15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6"/>
    </row>
    <row r="467" spans="1:15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6"/>
    </row>
    <row r="468" spans="1:15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6"/>
    </row>
    <row r="469" spans="1:15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6"/>
    </row>
    <row r="470" spans="1:15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6"/>
    </row>
    <row r="471" spans="1:15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6"/>
    </row>
    <row r="472" spans="1:15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6"/>
    </row>
    <row r="473" spans="1:15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6"/>
    </row>
    <row r="474" spans="1:15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6"/>
    </row>
    <row r="475" spans="1:15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6"/>
    </row>
    <row r="476" spans="1:15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6"/>
    </row>
    <row r="477" spans="1:15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6"/>
    </row>
    <row r="478" spans="1:15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6"/>
    </row>
    <row r="479" spans="1:15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6"/>
    </row>
    <row r="480" spans="1:15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6"/>
    </row>
    <row r="481" spans="1:15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6"/>
    </row>
    <row r="482" spans="1:15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6"/>
    </row>
    <row r="483" spans="1:15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</row>
    <row r="484" spans="1:15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6"/>
    </row>
    <row r="485" spans="1:15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6"/>
    </row>
    <row r="486" spans="1:15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6"/>
    </row>
    <row r="487" spans="1:15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6"/>
    </row>
    <row r="488" spans="1:15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6"/>
    </row>
    <row r="489" spans="1:15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6"/>
    </row>
    <row r="490" spans="1:15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6"/>
    </row>
    <row r="491" spans="1:15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6"/>
    </row>
    <row r="492" spans="1:15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6"/>
    </row>
    <row r="493" spans="1:15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6"/>
    </row>
    <row r="494" spans="1:15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6"/>
    </row>
    <row r="495" spans="1:15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6"/>
    </row>
    <row r="496" spans="1:15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6"/>
    </row>
    <row r="497" spans="1:15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6"/>
    </row>
    <row r="498" spans="1:15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6"/>
    </row>
    <row r="499" spans="1:15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6"/>
    </row>
    <row r="500" spans="1:15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6"/>
    </row>
    <row r="501" spans="1:15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6"/>
    </row>
    <row r="502" spans="1:15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6"/>
    </row>
    <row r="503" spans="1:15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6"/>
    </row>
    <row r="504" spans="1:15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6"/>
    </row>
    <row r="505" spans="1:15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6"/>
    </row>
    <row r="506" spans="1:15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6"/>
    </row>
    <row r="507" spans="1:15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6"/>
    </row>
    <row r="508" spans="1:15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6"/>
    </row>
    <row r="509" spans="1:15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6"/>
    </row>
    <row r="510" spans="1:15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6"/>
    </row>
    <row r="511" spans="1:15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6"/>
    </row>
    <row r="512" spans="1:15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6"/>
    </row>
    <row r="513" spans="1:15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6"/>
    </row>
    <row r="514" spans="1:15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6"/>
    </row>
    <row r="515" spans="1:15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6"/>
    </row>
    <row r="516" spans="1:15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</row>
    <row r="517" spans="1:15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6"/>
    </row>
    <row r="518" spans="1:15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6"/>
    </row>
    <row r="519" spans="1:15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6"/>
    </row>
    <row r="520" spans="1:15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6"/>
    </row>
    <row r="521" spans="1:15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6"/>
    </row>
    <row r="522" spans="1:15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6"/>
    </row>
    <row r="523" spans="1:15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6"/>
    </row>
    <row r="524" spans="1:15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6"/>
    </row>
    <row r="525" spans="1:15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6"/>
    </row>
    <row r="526" spans="1:15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6"/>
    </row>
    <row r="527" spans="1:15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6"/>
    </row>
    <row r="528" spans="1:15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6"/>
    </row>
    <row r="529" spans="1:15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6"/>
    </row>
    <row r="530" spans="1:15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6"/>
    </row>
    <row r="531" spans="1:15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6"/>
    </row>
    <row r="532" spans="1:15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6"/>
    </row>
    <row r="533" spans="1:15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6"/>
    </row>
    <row r="534" spans="1:15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6"/>
    </row>
    <row r="535" spans="1:15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6"/>
    </row>
    <row r="536" spans="1:15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6"/>
    </row>
    <row r="537" spans="1:15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6"/>
    </row>
    <row r="538" spans="1:15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6"/>
    </row>
    <row r="539" spans="1:15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6"/>
    </row>
    <row r="540" spans="1:15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6"/>
    </row>
    <row r="541" spans="1:15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6"/>
    </row>
    <row r="542" spans="1:15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6"/>
    </row>
    <row r="543" spans="1:15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6"/>
    </row>
    <row r="544" spans="1:15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6"/>
    </row>
    <row r="545" spans="1:15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6"/>
    </row>
    <row r="546" spans="1:15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6"/>
    </row>
    <row r="547" spans="1:15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6"/>
    </row>
    <row r="548" spans="1:15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6"/>
    </row>
    <row r="549" spans="1:15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6"/>
    </row>
    <row r="550" spans="1:15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6"/>
    </row>
    <row r="551" spans="1:15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6"/>
    </row>
    <row r="552" spans="1:15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6"/>
    </row>
    <row r="553" spans="1:15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6"/>
    </row>
    <row r="554" spans="1:15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6"/>
    </row>
    <row r="555" spans="1:15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6"/>
    </row>
    <row r="556" spans="1:15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6"/>
    </row>
    <row r="557" spans="1:15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6"/>
    </row>
    <row r="558" spans="1:15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6"/>
    </row>
    <row r="559" spans="1:15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6"/>
    </row>
    <row r="560" spans="1:15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6"/>
    </row>
    <row r="561" spans="1:15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6"/>
    </row>
    <row r="562" spans="1:15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6"/>
    </row>
    <row r="563" spans="1:15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6"/>
    </row>
    <row r="564" spans="1:15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6"/>
    </row>
    <row r="565" spans="1:15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6"/>
    </row>
    <row r="566" spans="1:15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6"/>
    </row>
    <row r="567" spans="1:15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6"/>
    </row>
    <row r="568" spans="1:15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6"/>
    </row>
    <row r="569" spans="1:15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6"/>
    </row>
    <row r="570" spans="1:15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6"/>
    </row>
    <row r="571" spans="1:15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6"/>
    </row>
    <row r="572" spans="1:15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6"/>
    </row>
    <row r="573" spans="1:15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6"/>
    </row>
    <row r="574" spans="1:15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6"/>
    </row>
    <row r="575" spans="1:15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6"/>
    </row>
    <row r="576" spans="1:15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6"/>
    </row>
    <row r="577" spans="1:15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6"/>
    </row>
    <row r="578" spans="1:15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6"/>
    </row>
    <row r="579" spans="1:15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6"/>
    </row>
    <row r="580" spans="1:15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6"/>
    </row>
    <row r="581" spans="1:15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6"/>
    </row>
    <row r="582" spans="1:15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6"/>
    </row>
    <row r="583" spans="1:15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</row>
    <row r="584" spans="1:15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6"/>
    </row>
    <row r="585" spans="1:15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6"/>
    </row>
    <row r="586" spans="1:15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6"/>
    </row>
    <row r="587" spans="1:15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6"/>
    </row>
    <row r="588" spans="1:15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6"/>
    </row>
    <row r="589" spans="1:15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6"/>
    </row>
    <row r="590" spans="1:15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6"/>
    </row>
    <row r="591" spans="1:15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6"/>
    </row>
    <row r="592" spans="1:15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6"/>
    </row>
    <row r="593" spans="1:15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6"/>
    </row>
    <row r="594" spans="1:15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6"/>
    </row>
    <row r="595" spans="1:15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6"/>
    </row>
    <row r="596" spans="1:15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6"/>
    </row>
    <row r="597" spans="1:15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6"/>
    </row>
    <row r="598" spans="1:15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6"/>
    </row>
    <row r="599" spans="1:15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6"/>
    </row>
    <row r="600" spans="1:15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6"/>
    </row>
    <row r="601" spans="1:15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6"/>
    </row>
    <row r="602" spans="1:15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6"/>
    </row>
    <row r="603" spans="1:15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6"/>
    </row>
    <row r="604" spans="1:15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6"/>
    </row>
    <row r="605" spans="1:15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6"/>
    </row>
    <row r="606" spans="1:15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6"/>
    </row>
    <row r="607" spans="1:15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6"/>
    </row>
    <row r="608" spans="1:15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6"/>
    </row>
    <row r="609" spans="1:15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6"/>
    </row>
    <row r="610" spans="1:15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6"/>
    </row>
    <row r="611" spans="1:15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6"/>
    </row>
    <row r="612" spans="1:15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6"/>
    </row>
    <row r="613" spans="1:15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6"/>
    </row>
    <row r="614" spans="1:15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6"/>
    </row>
    <row r="615" spans="1:15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6"/>
    </row>
    <row r="616" spans="1:15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6"/>
    </row>
    <row r="617" spans="1:15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6"/>
    </row>
    <row r="618" spans="1:15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6"/>
    </row>
    <row r="619" spans="1:15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6"/>
    </row>
    <row r="620" spans="1:15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6"/>
    </row>
    <row r="621" spans="1:15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6"/>
    </row>
    <row r="622" spans="1:15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6"/>
    </row>
    <row r="623" spans="1:15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6"/>
    </row>
    <row r="624" spans="1:15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6"/>
    </row>
    <row r="625" spans="1:15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6"/>
    </row>
    <row r="626" spans="1:15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6"/>
    </row>
    <row r="627" spans="1:15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6"/>
    </row>
    <row r="628" spans="1:15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6"/>
    </row>
    <row r="629" spans="1:15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6"/>
    </row>
    <row r="630" spans="1:15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6"/>
    </row>
    <row r="631" spans="1:15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6"/>
    </row>
    <row r="632" spans="1:15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6"/>
    </row>
    <row r="633" spans="1:15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6"/>
    </row>
    <row r="634" spans="1:15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6"/>
    </row>
    <row r="635" spans="1:15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6"/>
    </row>
    <row r="636" spans="1:15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</row>
    <row r="637" spans="1:15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6"/>
    </row>
    <row r="638" spans="1:15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6"/>
    </row>
    <row r="639" spans="1:15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6"/>
    </row>
    <row r="640" spans="1:15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6"/>
    </row>
    <row r="641" spans="1:15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6"/>
    </row>
    <row r="642" spans="1:15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6"/>
    </row>
    <row r="643" spans="1:15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6"/>
    </row>
    <row r="644" spans="1:15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6"/>
    </row>
    <row r="645" spans="1:15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6"/>
    </row>
    <row r="646" spans="1:15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6"/>
    </row>
    <row r="647" spans="1:15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</row>
    <row r="648" spans="1:15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6"/>
    </row>
    <row r="649" spans="1:15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6"/>
    </row>
    <row r="650" spans="1:15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6"/>
    </row>
    <row r="651" spans="1:15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6"/>
    </row>
    <row r="652" spans="1:15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6"/>
    </row>
    <row r="653" spans="1:15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6"/>
    </row>
    <row r="654" spans="1:15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</row>
    <row r="655" spans="1:15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6"/>
    </row>
    <row r="656" spans="1:15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6"/>
    </row>
    <row r="657" spans="1:15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6"/>
    </row>
    <row r="658" spans="1:15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6"/>
    </row>
    <row r="659" spans="1:15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6"/>
    </row>
    <row r="660" spans="1:15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6"/>
    </row>
    <row r="661" spans="1:15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6"/>
    </row>
    <row r="662" spans="1:15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6"/>
    </row>
    <row r="663" spans="1:15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6"/>
    </row>
    <row r="664" spans="1:15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6"/>
    </row>
    <row r="665" spans="1:15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6"/>
    </row>
    <row r="666" spans="1:15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6"/>
    </row>
    <row r="667" spans="1:15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6"/>
    </row>
    <row r="668" spans="1:15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6"/>
    </row>
    <row r="669" spans="1:15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6"/>
    </row>
    <row r="670" spans="1:15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6"/>
    </row>
    <row r="671" spans="1:15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6"/>
    </row>
    <row r="672" spans="1:15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6"/>
    </row>
    <row r="673" spans="1:15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6"/>
    </row>
    <row r="674" spans="1:15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6"/>
    </row>
    <row r="675" spans="1:15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6"/>
    </row>
    <row r="676" spans="1:15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6"/>
    </row>
    <row r="677" spans="1:15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6"/>
    </row>
    <row r="678" spans="1:15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6"/>
    </row>
    <row r="679" spans="1:15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6"/>
    </row>
    <row r="680" spans="1:15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6"/>
    </row>
    <row r="681" spans="1:15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6"/>
    </row>
    <row r="682" spans="1:15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6"/>
    </row>
    <row r="683" spans="1:15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6"/>
    </row>
    <row r="684" spans="1:15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6"/>
    </row>
    <row r="685" spans="1:15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6"/>
    </row>
    <row r="686" spans="1:15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6"/>
    </row>
    <row r="687" spans="1:15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6"/>
    </row>
    <row r="688" spans="1:15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6"/>
    </row>
    <row r="689" spans="1:15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6"/>
    </row>
    <row r="690" spans="1:15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6"/>
    </row>
    <row r="691" spans="1:15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6"/>
    </row>
    <row r="692" spans="1:15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6"/>
    </row>
    <row r="693" spans="1:15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6"/>
    </row>
    <row r="694" spans="1:15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6"/>
    </row>
    <row r="695" spans="1:15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6"/>
    </row>
    <row r="696" spans="1:15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6"/>
    </row>
    <row r="697" spans="1:15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6"/>
    </row>
    <row r="698" spans="1:15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6"/>
    </row>
    <row r="699" spans="1:15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</row>
    <row r="700" spans="1:15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6"/>
    </row>
    <row r="701" spans="1:15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6"/>
    </row>
    <row r="702" spans="1:15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6"/>
    </row>
    <row r="703" spans="1:15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6"/>
    </row>
    <row r="704" spans="1:15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6"/>
    </row>
    <row r="705" spans="1:15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6"/>
    </row>
    <row r="706" spans="1:15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6"/>
    </row>
    <row r="707" spans="1:15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6"/>
    </row>
    <row r="708" spans="1:15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6"/>
    </row>
    <row r="709" spans="1:15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6"/>
    </row>
    <row r="710" spans="1:15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6"/>
    </row>
    <row r="711" spans="1:15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6"/>
    </row>
    <row r="712" spans="1:15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6"/>
    </row>
    <row r="713" spans="1:15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6"/>
    </row>
    <row r="714" spans="1:15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6"/>
    </row>
    <row r="715" spans="1:15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6"/>
    </row>
    <row r="716" spans="1:15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6"/>
    </row>
    <row r="717" spans="1:15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6"/>
    </row>
    <row r="718" spans="1:15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6"/>
    </row>
    <row r="719" spans="1:15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6"/>
    </row>
    <row r="720" spans="1:15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6"/>
    </row>
    <row r="721" spans="1:15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6"/>
    </row>
    <row r="722" spans="1:15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6"/>
    </row>
    <row r="723" spans="1:15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6"/>
    </row>
    <row r="724" spans="1:15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6"/>
    </row>
    <row r="725" spans="1:15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6"/>
    </row>
    <row r="726" spans="1:15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6"/>
    </row>
    <row r="727" spans="1:15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6"/>
    </row>
    <row r="728" spans="1:15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</row>
    <row r="729" spans="1:15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6"/>
    </row>
    <row r="730" spans="1:15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6"/>
    </row>
    <row r="731" spans="1:15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6"/>
    </row>
    <row r="732" spans="1:15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6"/>
    </row>
    <row r="733" spans="1:15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6"/>
    </row>
    <row r="734" spans="1:15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6"/>
    </row>
    <row r="735" spans="1:15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6"/>
    </row>
    <row r="736" spans="1:15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6"/>
    </row>
    <row r="737" spans="1:15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6"/>
    </row>
    <row r="738" spans="1:15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6"/>
    </row>
    <row r="739" spans="1:15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6"/>
    </row>
    <row r="740" spans="1:15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6"/>
    </row>
    <row r="741" spans="1:15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6"/>
    </row>
    <row r="742" spans="1:15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6"/>
    </row>
    <row r="743" spans="1:15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6"/>
    </row>
    <row r="744" spans="1:15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6"/>
    </row>
    <row r="745" spans="1:15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6"/>
    </row>
    <row r="746" spans="1:15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6"/>
    </row>
    <row r="747" spans="1:15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6"/>
    </row>
    <row r="748" spans="1:15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6"/>
    </row>
    <row r="749" spans="1:15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6"/>
    </row>
    <row r="750" spans="1:15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6"/>
    </row>
    <row r="751" spans="1:15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6"/>
    </row>
    <row r="752" spans="1:15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6"/>
    </row>
    <row r="753" spans="1:15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6"/>
    </row>
    <row r="754" spans="1:15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6"/>
    </row>
    <row r="755" spans="1:15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6"/>
    </row>
    <row r="756" spans="1:15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6"/>
    </row>
    <row r="757" spans="1:15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6"/>
    </row>
    <row r="758" spans="1:15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6"/>
    </row>
    <row r="759" spans="1:15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6"/>
    </row>
    <row r="760" spans="1:15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6"/>
    </row>
    <row r="761" spans="1:15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6"/>
    </row>
    <row r="762" spans="1:15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6"/>
    </row>
    <row r="763" spans="1:15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6"/>
    </row>
    <row r="764" spans="1:15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6"/>
    </row>
    <row r="765" spans="1:15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6"/>
    </row>
    <row r="766" spans="1:15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6"/>
    </row>
    <row r="767" spans="1:15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6"/>
    </row>
    <row r="768" spans="1:15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6"/>
    </row>
    <row r="769" spans="1:15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6"/>
    </row>
    <row r="770" spans="1:15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6"/>
    </row>
    <row r="771" spans="1:15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6"/>
    </row>
    <row r="772" spans="1:15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6"/>
    </row>
    <row r="773" spans="1:15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6"/>
    </row>
    <row r="774" spans="1:15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6"/>
    </row>
    <row r="775" spans="1:15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6"/>
    </row>
    <row r="776" spans="1:15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6"/>
    </row>
    <row r="777" spans="1:15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6"/>
    </row>
    <row r="778" spans="1:15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6"/>
    </row>
    <row r="779" spans="1:15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6"/>
    </row>
    <row r="780" spans="1:15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6"/>
    </row>
    <row r="781" spans="1:15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6"/>
    </row>
    <row r="782" spans="1:15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6"/>
    </row>
    <row r="783" spans="1:15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6"/>
    </row>
    <row r="784" spans="1:15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6"/>
    </row>
    <row r="785" spans="1:15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6"/>
    </row>
    <row r="786" spans="1:15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6"/>
    </row>
    <row r="787" spans="1:15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</row>
    <row r="788" spans="1:15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6"/>
    </row>
    <row r="789" spans="1:15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6"/>
    </row>
    <row r="790" spans="1:15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6"/>
    </row>
    <row r="791" spans="1:15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6"/>
    </row>
    <row r="792" spans="1:15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6"/>
    </row>
    <row r="793" spans="1:15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6"/>
    </row>
    <row r="794" spans="1:15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6"/>
    </row>
    <row r="795" spans="1:15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6"/>
    </row>
    <row r="796" spans="1:15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6"/>
    </row>
    <row r="797" spans="1:15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6"/>
    </row>
    <row r="798" spans="1:15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6"/>
    </row>
    <row r="799" spans="1:15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6"/>
    </row>
    <row r="800" spans="1:15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6"/>
    </row>
    <row r="801" spans="1:15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6"/>
    </row>
    <row r="802" spans="1:15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6"/>
    </row>
    <row r="803" spans="1:15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6"/>
    </row>
    <row r="804" spans="1:15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6"/>
    </row>
    <row r="805" spans="1:15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6"/>
    </row>
    <row r="806" spans="1:15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6"/>
    </row>
    <row r="807" spans="1:15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6"/>
    </row>
    <row r="808" spans="1:15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6"/>
    </row>
    <row r="809" spans="1:15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6"/>
    </row>
    <row r="810" spans="1:15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6"/>
    </row>
    <row r="811" spans="1:15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6"/>
    </row>
    <row r="812" spans="1:15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6"/>
    </row>
    <row r="813" spans="1:15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6"/>
    </row>
    <row r="814" spans="1:15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6"/>
    </row>
    <row r="815" spans="1:15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6"/>
    </row>
    <row r="816" spans="1:15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6"/>
    </row>
    <row r="817" spans="1:15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6"/>
    </row>
    <row r="818" spans="1:15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6"/>
    </row>
    <row r="819" spans="1:15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6"/>
    </row>
    <row r="820" spans="1:15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6"/>
    </row>
    <row r="821" spans="1:15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6"/>
    </row>
    <row r="822" spans="1:15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6"/>
    </row>
    <row r="823" spans="1:15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6"/>
    </row>
    <row r="824" spans="1:15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6"/>
    </row>
    <row r="825" spans="1:15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6"/>
    </row>
    <row r="826" spans="1:15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6"/>
    </row>
    <row r="827" spans="1:15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6"/>
    </row>
    <row r="828" spans="1:15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6"/>
    </row>
    <row r="829" spans="1:15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6"/>
    </row>
    <row r="830" spans="1:15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6"/>
    </row>
    <row r="831" spans="1:15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6"/>
    </row>
    <row r="832" spans="1:15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6"/>
    </row>
    <row r="833" spans="1:15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6"/>
    </row>
    <row r="834" spans="1:15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6"/>
    </row>
    <row r="835" spans="1:15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6"/>
    </row>
    <row r="836" spans="1:15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6"/>
    </row>
    <row r="837" spans="1:15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6"/>
    </row>
    <row r="838" spans="1:15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6"/>
    </row>
    <row r="839" spans="1:15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6"/>
    </row>
    <row r="840" spans="1:15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6"/>
    </row>
    <row r="841" spans="1:15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6"/>
    </row>
    <row r="842" spans="1:15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6"/>
    </row>
    <row r="843" spans="1:15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6"/>
    </row>
    <row r="844" spans="1:15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6"/>
    </row>
    <row r="845" spans="1:15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6"/>
    </row>
    <row r="846" spans="1:15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6"/>
    </row>
    <row r="847" spans="1:15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6"/>
    </row>
    <row r="848" spans="1:15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6"/>
    </row>
    <row r="849" spans="1:15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6"/>
    </row>
    <row r="850" spans="1:15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6"/>
    </row>
    <row r="851" spans="1:15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6"/>
    </row>
    <row r="852" spans="1:15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6"/>
    </row>
    <row r="853" spans="1:15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6"/>
    </row>
    <row r="854" spans="1:15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6"/>
    </row>
    <row r="855" spans="1:15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6"/>
    </row>
    <row r="856" spans="1:15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6"/>
    </row>
    <row r="857" spans="1:15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6"/>
    </row>
    <row r="858" spans="1:15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6"/>
    </row>
    <row r="859" spans="1:15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6"/>
    </row>
    <row r="860" spans="1:15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6"/>
    </row>
    <row r="861" spans="1:15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6"/>
    </row>
    <row r="862" spans="1:15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6"/>
    </row>
    <row r="863" spans="1:15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6"/>
    </row>
    <row r="864" spans="1:15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6"/>
    </row>
    <row r="865" spans="1:15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6"/>
    </row>
    <row r="866" spans="1:15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6"/>
    </row>
    <row r="867" spans="1:15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6"/>
    </row>
    <row r="868" spans="1:15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6"/>
    </row>
    <row r="869" spans="1:15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6"/>
    </row>
    <row r="870" spans="1:15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6"/>
    </row>
    <row r="871" spans="1:15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6"/>
    </row>
    <row r="872" spans="1:15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6"/>
    </row>
    <row r="873" spans="1:15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6"/>
    </row>
    <row r="874" spans="1:15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6"/>
    </row>
    <row r="875" spans="1:15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6"/>
    </row>
    <row r="876" spans="1:15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6"/>
    </row>
    <row r="877" spans="1:15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6"/>
    </row>
    <row r="878" spans="1:15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6"/>
    </row>
    <row r="879" spans="1:15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6"/>
    </row>
    <row r="880" spans="1:15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6"/>
    </row>
    <row r="881" spans="1:15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6"/>
    </row>
    <row r="882" spans="1:15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6"/>
    </row>
    <row r="883" spans="1:15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6"/>
    </row>
    <row r="884" spans="1:15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6"/>
    </row>
    <row r="885" spans="1:15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6"/>
    </row>
    <row r="886" spans="1:15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6"/>
    </row>
    <row r="887" spans="1:15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6"/>
    </row>
    <row r="888" spans="1:15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6"/>
    </row>
    <row r="889" spans="1:15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6"/>
    </row>
    <row r="890" spans="1:15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6"/>
    </row>
    <row r="891" spans="1:15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6"/>
    </row>
    <row r="892" spans="1:15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6"/>
    </row>
    <row r="893" spans="1:15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6"/>
    </row>
    <row r="894" spans="1:15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6"/>
    </row>
    <row r="895" spans="1:15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6"/>
    </row>
    <row r="896" spans="1:15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6"/>
    </row>
    <row r="897" spans="1:15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6"/>
    </row>
    <row r="898" spans="1:15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6"/>
    </row>
    <row r="899" spans="1:15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6"/>
    </row>
    <row r="900" spans="1:15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6"/>
    </row>
    <row r="901" spans="1:15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6"/>
    </row>
    <row r="902" spans="1:15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6"/>
    </row>
    <row r="903" spans="1:15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6"/>
    </row>
    <row r="904" spans="1:15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6"/>
    </row>
    <row r="905" spans="1:15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6"/>
    </row>
    <row r="906" spans="1:15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6"/>
    </row>
    <row r="907" spans="1:15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6"/>
    </row>
    <row r="908" spans="1:15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6"/>
    </row>
    <row r="909" spans="1:15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6"/>
    </row>
    <row r="910" spans="1:15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6"/>
    </row>
    <row r="911" spans="1:15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6"/>
    </row>
    <row r="912" spans="1:15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6"/>
    </row>
    <row r="913" spans="1:15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6"/>
    </row>
    <row r="914" spans="1:15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6"/>
    </row>
    <row r="915" spans="1:15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6"/>
    </row>
    <row r="916" spans="1:15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6"/>
    </row>
    <row r="917" spans="1:15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6"/>
    </row>
    <row r="918" spans="1:15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6"/>
    </row>
    <row r="919" spans="1:15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6"/>
    </row>
    <row r="920" spans="1:15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6"/>
    </row>
    <row r="921" spans="1:15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6"/>
    </row>
    <row r="922" spans="1:15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6"/>
    </row>
    <row r="923" spans="1:15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6"/>
    </row>
    <row r="924" spans="1:15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6"/>
    </row>
    <row r="925" spans="1:15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6"/>
    </row>
    <row r="926" spans="1:15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6"/>
    </row>
    <row r="927" spans="1:15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6"/>
    </row>
    <row r="928" spans="1:15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6"/>
    </row>
    <row r="929" spans="1:15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6"/>
    </row>
    <row r="930" spans="1:15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6"/>
    </row>
    <row r="931" spans="1:15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6"/>
    </row>
    <row r="932" spans="1:15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6"/>
    </row>
    <row r="933" spans="1:15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6"/>
    </row>
    <row r="934" spans="1:15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6"/>
    </row>
    <row r="935" spans="1:15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6"/>
    </row>
    <row r="936" spans="1:15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6"/>
    </row>
    <row r="937" spans="1:15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6"/>
    </row>
    <row r="938" spans="1:15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6"/>
    </row>
    <row r="939" spans="1:15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6"/>
    </row>
    <row r="940" spans="1:15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6"/>
    </row>
    <row r="941" spans="1:15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6"/>
    </row>
    <row r="942" spans="1:15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6"/>
    </row>
    <row r="943" spans="1:15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6"/>
    </row>
    <row r="944" spans="1:15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6"/>
    </row>
    <row r="945" spans="1:15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6"/>
    </row>
    <row r="946" spans="1:15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6"/>
    </row>
    <row r="947" spans="1:15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6"/>
    </row>
    <row r="948" spans="1:15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6"/>
    </row>
    <row r="949" spans="1:15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6"/>
    </row>
    <row r="950" spans="1:15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6"/>
    </row>
    <row r="951" spans="1:15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6"/>
    </row>
    <row r="952" spans="1:15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6"/>
    </row>
    <row r="953" spans="1:15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6"/>
    </row>
    <row r="954" spans="1:15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6"/>
    </row>
    <row r="955" spans="1:15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6"/>
    </row>
    <row r="956" spans="1:15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6"/>
    </row>
    <row r="957" spans="1:15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6"/>
    </row>
    <row r="958" spans="1:15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6"/>
    </row>
    <row r="959" spans="1:15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6"/>
    </row>
    <row r="960" spans="1:15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6"/>
    </row>
    <row r="961" spans="1:15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6"/>
    </row>
    <row r="962" spans="1:15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6"/>
    </row>
    <row r="963" spans="1:15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6"/>
    </row>
    <row r="964" spans="1:15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6"/>
    </row>
    <row r="965" spans="1:15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6"/>
    </row>
    <row r="966" spans="1:15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6"/>
    </row>
    <row r="967" spans="1:15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6"/>
    </row>
    <row r="968" spans="1:15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6"/>
    </row>
    <row r="969" spans="1:15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6"/>
    </row>
    <row r="970" spans="1:15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6"/>
    </row>
    <row r="971" spans="1:15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6"/>
    </row>
    <row r="972" spans="1:15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6"/>
    </row>
    <row r="973" spans="1:15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6"/>
    </row>
    <row r="974" spans="1:15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6"/>
    </row>
    <row r="975" spans="1:15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6"/>
    </row>
    <row r="976" spans="1:15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6"/>
    </row>
    <row r="977" spans="1:15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6"/>
    </row>
    <row r="978" spans="1:15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6"/>
    </row>
    <row r="979" spans="1:15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6"/>
    </row>
    <row r="980" spans="1:15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6"/>
    </row>
    <row r="981" spans="1:15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6"/>
    </row>
    <row r="982" spans="1:15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6"/>
    </row>
    <row r="983" spans="1:15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6"/>
    </row>
    <row r="984" spans="1:15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6"/>
    </row>
    <row r="985" spans="1:15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6"/>
    </row>
    <row r="986" spans="1:15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6"/>
    </row>
    <row r="987" spans="1:15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6"/>
    </row>
    <row r="988" spans="1:15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6"/>
    </row>
    <row r="989" spans="1:15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6"/>
    </row>
    <row r="990" spans="1:15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6"/>
    </row>
    <row r="991" spans="1:15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6"/>
    </row>
    <row r="992" spans="1:15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6"/>
    </row>
    <row r="993" spans="1:15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6"/>
    </row>
    <row r="994" spans="1:15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6"/>
    </row>
    <row r="995" spans="1:15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6"/>
    </row>
    <row r="996" spans="1:15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6"/>
    </row>
    <row r="997" spans="1:15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6"/>
    </row>
    <row r="998" spans="1:15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6"/>
    </row>
    <row r="999" spans="1:15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6"/>
    </row>
    <row r="1000" spans="1:15">
      <c r="A1000" s="1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6"/>
    </row>
    <row r="1001" spans="1:15">
      <c r="A1001" s="12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B4FD-1E6A-4C68-8B87-6E7C08132FC7}">
  <dimension ref="A1:H246"/>
  <sheetViews>
    <sheetView workbookViewId="0">
      <selection activeCell="F2" sqref="F2"/>
    </sheetView>
  </sheetViews>
  <sheetFormatPr defaultRowHeight="14.4"/>
  <cols>
    <col min="2" max="2" width="20.88671875" customWidth="1"/>
    <col min="6" max="6" width="17.33203125" customWidth="1"/>
    <col min="7" max="7" width="20.88671875" customWidth="1"/>
    <col min="8" max="8" width="17.5546875" customWidth="1"/>
  </cols>
  <sheetData>
    <row r="1" spans="1:8" ht="27" customHeight="1">
      <c r="A1" s="60" t="s">
        <v>74</v>
      </c>
      <c r="B1" s="60" t="s">
        <v>75</v>
      </c>
      <c r="C1" s="60" t="s">
        <v>76</v>
      </c>
      <c r="D1" s="60" t="s">
        <v>43</v>
      </c>
      <c r="E1" s="81" t="s">
        <v>63</v>
      </c>
      <c r="F1" s="81" t="s">
        <v>64</v>
      </c>
      <c r="G1" s="82" t="s">
        <v>65</v>
      </c>
      <c r="H1" s="82" t="s">
        <v>66</v>
      </c>
    </row>
    <row r="2" spans="1:8">
      <c r="A2" s="44" t="s">
        <v>77</v>
      </c>
      <c r="B2" s="72">
        <v>44652</v>
      </c>
      <c r="C2" s="73">
        <v>5191</v>
      </c>
      <c r="D2" s="44">
        <v>0</v>
      </c>
      <c r="E2" s="105">
        <f>AVERAGE(D2:D250)</f>
        <v>5.9786312588210641E-4</v>
      </c>
      <c r="F2" s="105">
        <f>((1+E2)^252)-1</f>
        <v>0.16255072063934728</v>
      </c>
      <c r="G2" s="105">
        <f>_xlfn.VAR.S(D2:D250)</f>
        <v>5.0160277627932465E-5</v>
      </c>
      <c r="H2" s="105">
        <f>G2*252</f>
        <v>1.2640389962238981E-2</v>
      </c>
    </row>
    <row r="3" spans="1:8">
      <c r="A3" s="44" t="s">
        <v>77</v>
      </c>
      <c r="B3" s="72">
        <v>44655</v>
      </c>
      <c r="C3" s="73">
        <v>5141</v>
      </c>
      <c r="D3" s="44">
        <f>(C3-C2)/C2</f>
        <v>-9.6320554806395686E-3</v>
      </c>
      <c r="E3" s="44"/>
      <c r="F3" s="44"/>
      <c r="G3" s="44"/>
      <c r="H3" s="44"/>
    </row>
    <row r="4" spans="1:8">
      <c r="A4" s="44" t="s">
        <v>77</v>
      </c>
      <c r="B4" s="72">
        <v>44656</v>
      </c>
      <c r="C4" s="73">
        <v>5154</v>
      </c>
      <c r="D4" s="44">
        <f t="shared" ref="D4:D67" si="0">(C4-C3)/C3</f>
        <v>2.5286909161641702E-3</v>
      </c>
      <c r="E4" s="44"/>
      <c r="F4" s="44"/>
      <c r="G4" s="44"/>
      <c r="H4" s="44"/>
    </row>
    <row r="5" spans="1:8">
      <c r="A5" s="44" t="s">
        <v>77</v>
      </c>
      <c r="B5" s="72">
        <v>44657</v>
      </c>
      <c r="C5" s="73">
        <v>5146</v>
      </c>
      <c r="D5" s="44">
        <f t="shared" si="0"/>
        <v>-1.5521924718665113E-3</v>
      </c>
      <c r="E5" s="44"/>
      <c r="F5" s="44"/>
      <c r="G5" s="44"/>
      <c r="H5" s="44"/>
    </row>
    <row r="6" spans="1:8">
      <c r="A6" s="44" t="s">
        <v>77</v>
      </c>
      <c r="B6" s="72">
        <v>44658</v>
      </c>
      <c r="C6" s="73">
        <v>5162</v>
      </c>
      <c r="D6" s="44">
        <f t="shared" si="0"/>
        <v>3.1092110376991838E-3</v>
      </c>
      <c r="E6" s="44"/>
      <c r="F6" s="44"/>
      <c r="G6" s="44"/>
      <c r="H6" s="44"/>
    </row>
    <row r="7" spans="1:8">
      <c r="A7" s="44" t="s">
        <v>77</v>
      </c>
      <c r="B7" s="72">
        <v>44659</v>
      </c>
      <c r="C7" s="73">
        <v>5177</v>
      </c>
      <c r="D7" s="44">
        <f t="shared" si="0"/>
        <v>2.905850445563735E-3</v>
      </c>
      <c r="E7" s="44"/>
      <c r="F7" s="44"/>
      <c r="G7" s="44"/>
      <c r="H7" s="44"/>
    </row>
    <row r="8" spans="1:8">
      <c r="A8" s="44" t="s">
        <v>77</v>
      </c>
      <c r="B8" s="72">
        <v>44662</v>
      </c>
      <c r="C8" s="73">
        <v>5221</v>
      </c>
      <c r="D8" s="44">
        <f t="shared" si="0"/>
        <v>8.4991307707166317E-3</v>
      </c>
      <c r="E8" s="44"/>
      <c r="F8" s="44"/>
      <c r="G8" s="44"/>
      <c r="H8" s="44"/>
    </row>
    <row r="9" spans="1:8">
      <c r="A9" s="44" t="s">
        <v>77</v>
      </c>
      <c r="B9" s="72">
        <v>44663</v>
      </c>
      <c r="C9" s="73">
        <v>5269</v>
      </c>
      <c r="D9" s="44">
        <f t="shared" si="0"/>
        <v>9.1936410649300897E-3</v>
      </c>
      <c r="E9" s="44"/>
      <c r="F9" s="44"/>
      <c r="G9" s="44"/>
      <c r="H9" s="44"/>
    </row>
    <row r="10" spans="1:8">
      <c r="A10" s="44" t="s">
        <v>77</v>
      </c>
      <c r="B10" s="72">
        <v>44664</v>
      </c>
      <c r="C10" s="73">
        <v>5305</v>
      </c>
      <c r="D10" s="44">
        <f t="shared" si="0"/>
        <v>6.8324160182197764E-3</v>
      </c>
      <c r="E10" s="44"/>
      <c r="F10" s="44"/>
      <c r="G10" s="44"/>
      <c r="H10" s="44"/>
    </row>
    <row r="11" spans="1:8">
      <c r="A11" s="44" t="s">
        <v>77</v>
      </c>
      <c r="B11" s="72">
        <v>44669</v>
      </c>
      <c r="C11" s="73">
        <v>5363</v>
      </c>
      <c r="D11" s="44">
        <f t="shared" si="0"/>
        <v>1.0933081998114986E-2</v>
      </c>
      <c r="E11" s="44"/>
      <c r="F11" s="44"/>
      <c r="G11" s="44"/>
      <c r="H11" s="44"/>
    </row>
    <row r="12" spans="1:8">
      <c r="A12" s="44" t="s">
        <v>77</v>
      </c>
      <c r="B12" s="72">
        <v>44670</v>
      </c>
      <c r="C12" s="73">
        <v>5331</v>
      </c>
      <c r="D12" s="44">
        <f t="shared" si="0"/>
        <v>-5.9668096214805146E-3</v>
      </c>
      <c r="E12" s="44"/>
      <c r="F12" s="44"/>
      <c r="G12" s="44"/>
      <c r="H12" s="44"/>
    </row>
    <row r="13" spans="1:8">
      <c r="A13" s="44" t="s">
        <v>77</v>
      </c>
      <c r="B13" s="72">
        <v>44671</v>
      </c>
      <c r="C13" s="73">
        <v>5254</v>
      </c>
      <c r="D13" s="44">
        <f t="shared" si="0"/>
        <v>-1.4443819170887263E-2</v>
      </c>
      <c r="E13" s="44"/>
      <c r="F13" s="44"/>
      <c r="G13" s="44"/>
      <c r="H13" s="44"/>
    </row>
    <row r="14" spans="1:8">
      <c r="A14" s="44" t="s">
        <v>77</v>
      </c>
      <c r="B14" s="72">
        <v>44672</v>
      </c>
      <c r="C14" s="73">
        <v>5270</v>
      </c>
      <c r="D14" s="44">
        <f t="shared" si="0"/>
        <v>3.0452988199467074E-3</v>
      </c>
      <c r="E14" s="44"/>
      <c r="F14" s="44"/>
      <c r="G14" s="44"/>
      <c r="H14" s="44"/>
    </row>
    <row r="15" spans="1:8">
      <c r="A15" s="44" t="s">
        <v>77</v>
      </c>
      <c r="B15" s="72">
        <v>44673</v>
      </c>
      <c r="C15" s="73">
        <v>5279</v>
      </c>
      <c r="D15" s="44">
        <f t="shared" si="0"/>
        <v>1.7077798861480076E-3</v>
      </c>
      <c r="E15" s="44"/>
      <c r="F15" s="44"/>
      <c r="G15" s="44"/>
      <c r="H15" s="44"/>
    </row>
    <row r="16" spans="1:8">
      <c r="A16" s="44" t="s">
        <v>77</v>
      </c>
      <c r="B16" s="72">
        <v>44676</v>
      </c>
      <c r="C16" s="73">
        <v>5220</v>
      </c>
      <c r="D16" s="44">
        <f t="shared" si="0"/>
        <v>-1.1176359158931616E-2</v>
      </c>
      <c r="E16" s="44"/>
      <c r="F16" s="44"/>
      <c r="G16" s="44"/>
      <c r="H16" s="44"/>
    </row>
    <row r="17" spans="1:8">
      <c r="A17" s="44" t="s">
        <v>77</v>
      </c>
      <c r="B17" s="72">
        <v>44677</v>
      </c>
      <c r="C17" s="73">
        <v>5181</v>
      </c>
      <c r="D17" s="44">
        <f t="shared" si="0"/>
        <v>-7.4712643678160919E-3</v>
      </c>
      <c r="E17" s="44"/>
      <c r="F17" s="44"/>
      <c r="G17" s="44"/>
      <c r="H17" s="44"/>
    </row>
    <row r="18" spans="1:8">
      <c r="A18" s="44" t="s">
        <v>77</v>
      </c>
      <c r="B18" s="72">
        <v>44678</v>
      </c>
      <c r="C18" s="73">
        <v>5186</v>
      </c>
      <c r="D18" s="44">
        <f t="shared" si="0"/>
        <v>9.650646593321753E-4</v>
      </c>
      <c r="E18" s="44"/>
      <c r="F18" s="44"/>
      <c r="G18" s="44"/>
      <c r="H18" s="44"/>
    </row>
    <row r="19" spans="1:8">
      <c r="A19" s="44" t="s">
        <v>77</v>
      </c>
      <c r="B19" s="72">
        <v>44679</v>
      </c>
      <c r="C19" s="73">
        <v>5132</v>
      </c>
      <c r="D19" s="44">
        <f t="shared" si="0"/>
        <v>-1.041264944080216E-2</v>
      </c>
      <c r="E19" s="44"/>
      <c r="F19" s="44"/>
      <c r="G19" s="44"/>
      <c r="H19" s="44"/>
    </row>
    <row r="20" spans="1:8">
      <c r="A20" s="44" t="s">
        <v>77</v>
      </c>
      <c r="B20" s="72">
        <v>44680</v>
      </c>
      <c r="C20" s="73">
        <v>5196</v>
      </c>
      <c r="D20" s="44">
        <f t="shared" si="0"/>
        <v>1.2470771628994544E-2</v>
      </c>
      <c r="E20" s="44"/>
      <c r="F20" s="44"/>
      <c r="G20" s="44"/>
      <c r="H20" s="44"/>
    </row>
    <row r="21" spans="1:8">
      <c r="A21" s="44" t="s">
        <v>77</v>
      </c>
      <c r="B21" s="72">
        <v>44683</v>
      </c>
      <c r="C21" s="73">
        <v>5146</v>
      </c>
      <c r="D21" s="44">
        <f t="shared" si="0"/>
        <v>-9.6227867590454198E-3</v>
      </c>
      <c r="E21" s="44"/>
      <c r="F21" s="44"/>
      <c r="G21" s="44"/>
      <c r="H21" s="44"/>
    </row>
    <row r="22" spans="1:8">
      <c r="A22" s="44" t="s">
        <v>77</v>
      </c>
      <c r="B22" s="72">
        <v>44685</v>
      </c>
      <c r="C22" s="73">
        <v>5106</v>
      </c>
      <c r="D22" s="44">
        <f t="shared" si="0"/>
        <v>-7.7730275942479599E-3</v>
      </c>
      <c r="E22" s="44"/>
      <c r="F22" s="44"/>
      <c r="G22" s="44"/>
      <c r="H22" s="44"/>
    </row>
    <row r="23" spans="1:8">
      <c r="A23" s="44" t="s">
        <v>77</v>
      </c>
      <c r="B23" s="72">
        <v>44686</v>
      </c>
      <c r="C23" s="73">
        <v>5161</v>
      </c>
      <c r="D23" s="44">
        <f t="shared" si="0"/>
        <v>1.0771641206423816E-2</v>
      </c>
      <c r="E23" s="44"/>
      <c r="F23" s="44"/>
      <c r="G23" s="44"/>
      <c r="H23" s="44"/>
    </row>
    <row r="24" spans="1:8">
      <c r="A24" s="44" t="s">
        <v>77</v>
      </c>
      <c r="B24" s="72">
        <v>44687</v>
      </c>
      <c r="C24" s="73">
        <v>5150</v>
      </c>
      <c r="D24" s="44">
        <f t="shared" si="0"/>
        <v>-2.1313698895562877E-3</v>
      </c>
      <c r="E24" s="44"/>
      <c r="F24" s="44"/>
      <c r="G24" s="44"/>
      <c r="H24" s="44"/>
    </row>
    <row r="25" spans="1:8">
      <c r="A25" s="44" t="s">
        <v>77</v>
      </c>
      <c r="B25" s="72">
        <v>44690</v>
      </c>
      <c r="C25" s="73">
        <v>5174</v>
      </c>
      <c r="D25" s="44">
        <f t="shared" si="0"/>
        <v>4.6601941747572819E-3</v>
      </c>
      <c r="E25" s="44"/>
      <c r="F25" s="44"/>
      <c r="G25" s="44"/>
      <c r="H25" s="44"/>
    </row>
    <row r="26" spans="1:8">
      <c r="A26" s="44" t="s">
        <v>77</v>
      </c>
      <c r="B26" s="72">
        <v>44691</v>
      </c>
      <c r="C26" s="73">
        <v>5150</v>
      </c>
      <c r="D26" s="44">
        <f t="shared" si="0"/>
        <v>-4.6385775028991109E-3</v>
      </c>
      <c r="E26" s="44"/>
      <c r="F26" s="44"/>
      <c r="G26" s="44"/>
      <c r="H26" s="44"/>
    </row>
    <row r="27" spans="1:8">
      <c r="A27" s="44" t="s">
        <v>77</v>
      </c>
      <c r="B27" s="72">
        <v>44692</v>
      </c>
      <c r="C27" s="73">
        <v>5091</v>
      </c>
      <c r="D27" s="44">
        <f t="shared" si="0"/>
        <v>-1.1456310679611651E-2</v>
      </c>
      <c r="E27" s="44"/>
      <c r="F27" s="44"/>
      <c r="G27" s="44"/>
      <c r="H27" s="44"/>
    </row>
    <row r="28" spans="1:8">
      <c r="A28" s="44" t="s">
        <v>77</v>
      </c>
      <c r="B28" s="72">
        <v>44693</v>
      </c>
      <c r="C28" s="73">
        <v>5133</v>
      </c>
      <c r="D28" s="44">
        <f t="shared" si="0"/>
        <v>8.249852681202121E-3</v>
      </c>
      <c r="E28" s="44"/>
      <c r="F28" s="44"/>
      <c r="G28" s="44"/>
      <c r="H28" s="44"/>
    </row>
    <row r="29" spans="1:8">
      <c r="A29" s="44" t="s">
        <v>77</v>
      </c>
      <c r="B29" s="72">
        <v>44694</v>
      </c>
      <c r="C29" s="73">
        <v>5055</v>
      </c>
      <c r="D29" s="44">
        <f t="shared" si="0"/>
        <v>-1.5195791934541203E-2</v>
      </c>
      <c r="E29" s="44"/>
      <c r="F29" s="44"/>
      <c r="G29" s="44"/>
      <c r="H29" s="44"/>
    </row>
    <row r="30" spans="1:8">
      <c r="A30" s="44" t="s">
        <v>77</v>
      </c>
      <c r="B30" s="72">
        <v>44697</v>
      </c>
      <c r="C30" s="73">
        <v>5037</v>
      </c>
      <c r="D30" s="44">
        <f t="shared" si="0"/>
        <v>-3.5608308605341245E-3</v>
      </c>
      <c r="E30" s="44"/>
      <c r="F30" s="44"/>
      <c r="G30" s="44"/>
      <c r="H30" s="44"/>
    </row>
    <row r="31" spans="1:8">
      <c r="A31" s="44" t="s">
        <v>77</v>
      </c>
      <c r="B31" s="72">
        <v>44698</v>
      </c>
      <c r="C31" s="73">
        <v>5077</v>
      </c>
      <c r="D31" s="44">
        <f t="shared" si="0"/>
        <v>7.941234862021045E-3</v>
      </c>
      <c r="E31" s="44"/>
      <c r="F31" s="44"/>
      <c r="G31" s="44"/>
      <c r="H31" s="44"/>
    </row>
    <row r="32" spans="1:8">
      <c r="A32" s="44" t="s">
        <v>77</v>
      </c>
      <c r="B32" s="72">
        <v>44699</v>
      </c>
      <c r="C32" s="73">
        <v>5030</v>
      </c>
      <c r="D32" s="44">
        <f t="shared" si="0"/>
        <v>-9.2574354934016143E-3</v>
      </c>
      <c r="E32" s="44"/>
      <c r="F32" s="44"/>
      <c r="G32" s="44"/>
      <c r="H32" s="44"/>
    </row>
    <row r="33" spans="1:8">
      <c r="A33" s="44" t="s">
        <v>77</v>
      </c>
      <c r="B33" s="72">
        <v>44700</v>
      </c>
      <c r="C33" s="73">
        <v>5038</v>
      </c>
      <c r="D33" s="44">
        <f t="shared" si="0"/>
        <v>1.5904572564612327E-3</v>
      </c>
      <c r="E33" s="44"/>
      <c r="F33" s="44"/>
      <c r="G33" s="44"/>
      <c r="H33" s="44"/>
    </row>
    <row r="34" spans="1:8">
      <c r="A34" s="44" t="s">
        <v>77</v>
      </c>
      <c r="B34" s="72">
        <v>44701</v>
      </c>
      <c r="C34" s="73">
        <v>5102</v>
      </c>
      <c r="D34" s="44">
        <f t="shared" si="0"/>
        <v>1.2703453751488685E-2</v>
      </c>
      <c r="E34" s="44"/>
      <c r="F34" s="44"/>
      <c r="G34" s="44"/>
      <c r="H34" s="44"/>
    </row>
    <row r="35" spans="1:8">
      <c r="A35" s="44" t="s">
        <v>77</v>
      </c>
      <c r="B35" s="72">
        <v>44704</v>
      </c>
      <c r="C35" s="73">
        <v>5125</v>
      </c>
      <c r="D35" s="44">
        <f t="shared" si="0"/>
        <v>4.5080360642885146E-3</v>
      </c>
      <c r="E35" s="44"/>
      <c r="F35" s="44"/>
      <c r="G35" s="44"/>
      <c r="H35" s="44"/>
    </row>
    <row r="36" spans="1:8">
      <c r="A36" s="44" t="s">
        <v>77</v>
      </c>
      <c r="B36" s="72">
        <v>44705</v>
      </c>
      <c r="C36" s="73">
        <v>5120</v>
      </c>
      <c r="D36" s="44">
        <f t="shared" si="0"/>
        <v>-9.7560975609756097E-4</v>
      </c>
      <c r="E36" s="44"/>
      <c r="F36" s="44"/>
      <c r="G36" s="44"/>
      <c r="H36" s="44"/>
    </row>
    <row r="37" spans="1:8">
      <c r="A37" s="44" t="s">
        <v>77</v>
      </c>
      <c r="B37" s="72">
        <v>44706</v>
      </c>
      <c r="C37" s="73">
        <v>5125</v>
      </c>
      <c r="D37" s="44">
        <f t="shared" si="0"/>
        <v>9.765625E-4</v>
      </c>
      <c r="E37" s="44"/>
      <c r="F37" s="44"/>
      <c r="G37" s="44"/>
      <c r="H37" s="44"/>
    </row>
    <row r="38" spans="1:8">
      <c r="A38" s="44" t="s">
        <v>77</v>
      </c>
      <c r="B38" s="72">
        <v>44707</v>
      </c>
      <c r="C38" s="73">
        <v>5102</v>
      </c>
      <c r="D38" s="44">
        <f t="shared" si="0"/>
        <v>-4.4878048780487801E-3</v>
      </c>
      <c r="E38" s="44"/>
      <c r="F38" s="44"/>
      <c r="G38" s="44"/>
      <c r="H38" s="44"/>
    </row>
    <row r="39" spans="1:8">
      <c r="A39" s="44" t="s">
        <v>77</v>
      </c>
      <c r="B39" s="72">
        <v>44708</v>
      </c>
      <c r="C39" s="73">
        <v>5122</v>
      </c>
      <c r="D39" s="44">
        <f t="shared" si="0"/>
        <v>3.9200313602508821E-3</v>
      </c>
      <c r="E39" s="44"/>
      <c r="F39" s="44"/>
      <c r="G39" s="44"/>
      <c r="H39" s="44"/>
    </row>
    <row r="40" spans="1:8">
      <c r="A40" s="44" t="s">
        <v>77</v>
      </c>
      <c r="B40" s="72">
        <v>44711</v>
      </c>
      <c r="C40" s="73">
        <v>5132</v>
      </c>
      <c r="D40" s="44">
        <f t="shared" si="0"/>
        <v>1.952362358453729E-3</v>
      </c>
      <c r="E40" s="44"/>
      <c r="F40" s="44"/>
      <c r="G40" s="44"/>
      <c r="H40" s="44"/>
    </row>
    <row r="41" spans="1:8">
      <c r="A41" s="44" t="s">
        <v>77</v>
      </c>
      <c r="B41" s="72">
        <v>44712</v>
      </c>
      <c r="C41" s="73">
        <v>5120</v>
      </c>
      <c r="D41" s="44">
        <f t="shared" si="0"/>
        <v>-2.3382696804364772E-3</v>
      </c>
      <c r="E41" s="44"/>
      <c r="F41" s="44"/>
      <c r="G41" s="44"/>
      <c r="H41" s="44"/>
    </row>
    <row r="42" spans="1:8">
      <c r="A42" s="44" t="s">
        <v>77</v>
      </c>
      <c r="B42" s="72">
        <v>44713</v>
      </c>
      <c r="C42" s="73">
        <v>5080</v>
      </c>
      <c r="D42" s="44">
        <f t="shared" si="0"/>
        <v>-7.8125E-3</v>
      </c>
      <c r="E42" s="44"/>
      <c r="F42" s="44"/>
      <c r="G42" s="44"/>
      <c r="H42" s="44"/>
    </row>
    <row r="43" spans="1:8">
      <c r="A43" s="44" t="s">
        <v>77</v>
      </c>
      <c r="B43" s="72">
        <v>44714</v>
      </c>
      <c r="C43" s="73">
        <v>5109</v>
      </c>
      <c r="D43" s="44">
        <f t="shared" si="0"/>
        <v>5.7086614173228346E-3</v>
      </c>
      <c r="E43" s="44"/>
      <c r="F43" s="44"/>
      <c r="G43" s="44"/>
      <c r="H43" s="44"/>
    </row>
    <row r="44" spans="1:8">
      <c r="A44" s="44" t="s">
        <v>77</v>
      </c>
      <c r="B44" s="72">
        <v>44715</v>
      </c>
      <c r="C44" s="73">
        <v>5149</v>
      </c>
      <c r="D44" s="44">
        <f t="shared" si="0"/>
        <v>7.8293208064200426E-3</v>
      </c>
      <c r="E44" s="44"/>
      <c r="F44" s="44"/>
      <c r="G44" s="44"/>
      <c r="H44" s="44"/>
    </row>
    <row r="45" spans="1:8">
      <c r="A45" s="44" t="s">
        <v>77</v>
      </c>
      <c r="B45" s="72">
        <v>44718</v>
      </c>
      <c r="C45" s="73">
        <v>5118</v>
      </c>
      <c r="D45" s="44">
        <f t="shared" si="0"/>
        <v>-6.0205865216546904E-3</v>
      </c>
      <c r="E45" s="44"/>
      <c r="F45" s="44"/>
      <c r="G45" s="44"/>
      <c r="H45" s="44"/>
    </row>
    <row r="46" spans="1:8">
      <c r="A46" s="44" t="s">
        <v>77</v>
      </c>
      <c r="B46" s="72">
        <v>44719</v>
      </c>
      <c r="C46" s="73">
        <v>5088</v>
      </c>
      <c r="D46" s="44">
        <f t="shared" si="0"/>
        <v>-5.8616647127784291E-3</v>
      </c>
      <c r="E46" s="44"/>
      <c r="F46" s="44"/>
      <c r="G46" s="44"/>
      <c r="H46" s="44"/>
    </row>
    <row r="47" spans="1:8">
      <c r="A47" s="44" t="s">
        <v>77</v>
      </c>
      <c r="B47" s="72">
        <v>44720</v>
      </c>
      <c r="C47" s="73">
        <v>5109</v>
      </c>
      <c r="D47" s="44">
        <f t="shared" si="0"/>
        <v>4.1273584905660377E-3</v>
      </c>
      <c r="E47" s="44"/>
      <c r="F47" s="44"/>
      <c r="G47" s="44"/>
      <c r="H47" s="44"/>
    </row>
    <row r="48" spans="1:8">
      <c r="A48" s="44" t="s">
        <v>77</v>
      </c>
      <c r="B48" s="72">
        <v>44721</v>
      </c>
      <c r="C48" s="73">
        <v>5115</v>
      </c>
      <c r="D48" s="44">
        <f t="shared" si="0"/>
        <v>1.1743981209630064E-3</v>
      </c>
      <c r="E48" s="44"/>
      <c r="F48" s="44"/>
      <c r="G48" s="44"/>
      <c r="H48" s="44"/>
    </row>
    <row r="49" spans="1:8">
      <c r="A49" s="44" t="s">
        <v>77</v>
      </c>
      <c r="B49" s="72">
        <v>44722</v>
      </c>
      <c r="C49" s="73">
        <v>5099</v>
      </c>
      <c r="D49" s="44">
        <f t="shared" si="0"/>
        <v>-3.1280547409579668E-3</v>
      </c>
      <c r="E49" s="44"/>
      <c r="F49" s="44"/>
      <c r="G49" s="44"/>
      <c r="H49" s="44"/>
    </row>
    <row r="50" spans="1:8">
      <c r="A50" s="44" t="s">
        <v>77</v>
      </c>
      <c r="B50" s="72">
        <v>44725</v>
      </c>
      <c r="C50" s="73">
        <v>5168</v>
      </c>
      <c r="D50" s="44">
        <f t="shared" si="0"/>
        <v>1.3532065110806041E-2</v>
      </c>
      <c r="E50" s="44"/>
      <c r="F50" s="44"/>
      <c r="G50" s="44"/>
      <c r="H50" s="44"/>
    </row>
    <row r="51" spans="1:8">
      <c r="A51" s="44" t="s">
        <v>77</v>
      </c>
      <c r="B51" s="72">
        <v>44726</v>
      </c>
      <c r="C51" s="73">
        <v>5076</v>
      </c>
      <c r="D51" s="44">
        <f t="shared" si="0"/>
        <v>-1.780185758513932E-2</v>
      </c>
      <c r="E51" s="44"/>
      <c r="F51" s="44"/>
      <c r="G51" s="44"/>
      <c r="H51" s="44"/>
    </row>
    <row r="52" spans="1:8">
      <c r="A52" s="44" t="s">
        <v>77</v>
      </c>
      <c r="B52" s="72">
        <v>44727</v>
      </c>
      <c r="C52" s="73">
        <v>5061</v>
      </c>
      <c r="D52" s="44">
        <f t="shared" si="0"/>
        <v>-2.9550827423167848E-3</v>
      </c>
      <c r="E52" s="44"/>
      <c r="F52" s="44"/>
      <c r="G52" s="44"/>
      <c r="H52" s="44"/>
    </row>
    <row r="53" spans="1:8">
      <c r="A53" s="44" t="s">
        <v>77</v>
      </c>
      <c r="B53" s="72">
        <v>44728</v>
      </c>
      <c r="C53" s="73">
        <v>5088</v>
      </c>
      <c r="D53" s="44">
        <f t="shared" si="0"/>
        <v>5.3349140486069948E-3</v>
      </c>
      <c r="E53" s="44"/>
      <c r="F53" s="44"/>
      <c r="G53" s="44"/>
      <c r="H53" s="44"/>
    </row>
    <row r="54" spans="1:8">
      <c r="A54" s="44" t="s">
        <v>77</v>
      </c>
      <c r="B54" s="72">
        <v>44729</v>
      </c>
      <c r="C54" s="73">
        <v>5121</v>
      </c>
      <c r="D54" s="44">
        <f t="shared" si="0"/>
        <v>6.4858490566037739E-3</v>
      </c>
      <c r="E54" s="44"/>
      <c r="F54" s="44"/>
      <c r="G54" s="44"/>
      <c r="H54" s="44"/>
    </row>
    <row r="55" spans="1:8">
      <c r="A55" s="44" t="s">
        <v>77</v>
      </c>
      <c r="B55" s="72">
        <v>44732</v>
      </c>
      <c r="C55" s="73">
        <v>5110</v>
      </c>
      <c r="D55" s="44">
        <f t="shared" si="0"/>
        <v>-2.1480179652411638E-3</v>
      </c>
      <c r="E55" s="44"/>
      <c r="F55" s="44"/>
      <c r="G55" s="44"/>
      <c r="H55" s="44"/>
    </row>
    <row r="56" spans="1:8">
      <c r="A56" s="44" t="s">
        <v>77</v>
      </c>
      <c r="B56" s="72">
        <v>44733</v>
      </c>
      <c r="C56" s="73">
        <v>5096</v>
      </c>
      <c r="D56" s="44">
        <f t="shared" si="0"/>
        <v>-2.7397260273972603E-3</v>
      </c>
      <c r="E56" s="44"/>
      <c r="F56" s="44"/>
      <c r="G56" s="44"/>
      <c r="H56" s="44"/>
    </row>
    <row r="57" spans="1:8">
      <c r="A57" s="44" t="s">
        <v>77</v>
      </c>
      <c r="B57" s="72">
        <v>44734</v>
      </c>
      <c r="C57" s="73">
        <v>5078</v>
      </c>
      <c r="D57" s="44">
        <f t="shared" si="0"/>
        <v>-3.5321821036106752E-3</v>
      </c>
      <c r="E57" s="44"/>
      <c r="F57" s="44"/>
      <c r="G57" s="44"/>
      <c r="H57" s="44"/>
    </row>
    <row r="58" spans="1:8">
      <c r="A58" s="44" t="s">
        <v>77</v>
      </c>
      <c r="B58" s="72">
        <v>44735</v>
      </c>
      <c r="C58" s="73">
        <v>5103</v>
      </c>
      <c r="D58" s="44">
        <f t="shared" si="0"/>
        <v>4.9231981094919261E-3</v>
      </c>
      <c r="E58" s="44"/>
      <c r="F58" s="44"/>
      <c r="G58" s="44"/>
      <c r="H58" s="44"/>
    </row>
    <row r="59" spans="1:8">
      <c r="A59" s="44" t="s">
        <v>77</v>
      </c>
      <c r="B59" s="72">
        <v>44736</v>
      </c>
      <c r="C59" s="73">
        <v>5079</v>
      </c>
      <c r="D59" s="44">
        <f t="shared" si="0"/>
        <v>-4.7031158142269254E-3</v>
      </c>
      <c r="E59" s="44"/>
      <c r="F59" s="44"/>
      <c r="G59" s="44"/>
      <c r="H59" s="44"/>
    </row>
    <row r="60" spans="1:8">
      <c r="A60" s="44" t="s">
        <v>77</v>
      </c>
      <c r="B60" s="72">
        <v>44739</v>
      </c>
      <c r="C60" s="73">
        <v>5107</v>
      </c>
      <c r="D60" s="44">
        <f t="shared" si="0"/>
        <v>5.512896239417208E-3</v>
      </c>
      <c r="E60" s="44"/>
      <c r="F60" s="44"/>
      <c r="G60" s="44"/>
      <c r="H60" s="44"/>
    </row>
    <row r="61" spans="1:8">
      <c r="A61" s="44" t="s">
        <v>77</v>
      </c>
      <c r="B61" s="72">
        <v>44740</v>
      </c>
      <c r="C61" s="73">
        <v>5111</v>
      </c>
      <c r="D61" s="44">
        <f t="shared" si="0"/>
        <v>7.8323869199138434E-4</v>
      </c>
      <c r="E61" s="44"/>
      <c r="F61" s="44"/>
      <c r="G61" s="44"/>
      <c r="H61" s="44"/>
    </row>
    <row r="62" spans="1:8">
      <c r="A62" s="44" t="s">
        <v>77</v>
      </c>
      <c r="B62" s="72">
        <v>44741</v>
      </c>
      <c r="C62" s="73">
        <v>5116</v>
      </c>
      <c r="D62" s="44">
        <f t="shared" si="0"/>
        <v>9.7828213656818625E-4</v>
      </c>
      <c r="E62" s="44"/>
      <c r="F62" s="44"/>
      <c r="G62" s="44"/>
      <c r="H62" s="44"/>
    </row>
    <row r="63" spans="1:8">
      <c r="A63" s="44" t="s">
        <v>77</v>
      </c>
      <c r="B63" s="72">
        <v>44742</v>
      </c>
      <c r="C63" s="73">
        <v>5102</v>
      </c>
      <c r="D63" s="44">
        <f t="shared" si="0"/>
        <v>-2.7365129007036748E-3</v>
      </c>
      <c r="E63" s="44"/>
      <c r="F63" s="44"/>
      <c r="G63" s="44"/>
      <c r="H63" s="44"/>
    </row>
    <row r="64" spans="1:8">
      <c r="A64" s="44" t="s">
        <v>77</v>
      </c>
      <c r="B64" s="72">
        <v>44743</v>
      </c>
      <c r="C64" s="73">
        <v>5195</v>
      </c>
      <c r="D64" s="44">
        <f t="shared" si="0"/>
        <v>1.8228145825166603E-2</v>
      </c>
      <c r="E64" s="44"/>
      <c r="F64" s="44"/>
      <c r="G64" s="44"/>
      <c r="H64" s="44"/>
    </row>
    <row r="65" spans="1:8">
      <c r="A65" s="44" t="s">
        <v>77</v>
      </c>
      <c r="B65" s="72">
        <v>44746</v>
      </c>
      <c r="C65" s="73">
        <v>5235</v>
      </c>
      <c r="D65" s="44">
        <f t="shared" si="0"/>
        <v>7.6997112608277194E-3</v>
      </c>
      <c r="E65" s="44"/>
      <c r="F65" s="44"/>
      <c r="G65" s="44"/>
      <c r="H65" s="44"/>
    </row>
    <row r="66" spans="1:8">
      <c r="A66" s="44" t="s">
        <v>77</v>
      </c>
      <c r="B66" s="72">
        <v>44747</v>
      </c>
      <c r="C66" s="73">
        <v>5243</v>
      </c>
      <c r="D66" s="44">
        <f t="shared" si="0"/>
        <v>1.5281757402101242E-3</v>
      </c>
      <c r="E66" s="44"/>
      <c r="F66" s="44"/>
      <c r="G66" s="44"/>
      <c r="H66" s="44"/>
    </row>
    <row r="67" spans="1:8">
      <c r="A67" s="44" t="s">
        <v>77</v>
      </c>
      <c r="B67" s="72">
        <v>44748</v>
      </c>
      <c r="C67" s="73">
        <v>5157</v>
      </c>
      <c r="D67" s="44">
        <f t="shared" si="0"/>
        <v>-1.6402822811367537E-2</v>
      </c>
      <c r="E67" s="44"/>
      <c r="F67" s="44"/>
      <c r="G67" s="44"/>
      <c r="H67" s="44"/>
    </row>
    <row r="68" spans="1:8">
      <c r="A68" s="44" t="s">
        <v>77</v>
      </c>
      <c r="B68" s="72">
        <v>44749</v>
      </c>
      <c r="C68" s="73">
        <v>5090</v>
      </c>
      <c r="D68" s="44">
        <f t="shared" ref="D68:D131" si="1">(C68-C67)/C67</f>
        <v>-1.2992049641264301E-2</v>
      </c>
      <c r="E68" s="44"/>
      <c r="F68" s="44"/>
      <c r="G68" s="44"/>
      <c r="H68" s="44"/>
    </row>
    <row r="69" spans="1:8">
      <c r="A69" s="44" t="s">
        <v>77</v>
      </c>
      <c r="B69" s="72">
        <v>44750</v>
      </c>
      <c r="C69" s="73">
        <v>5091</v>
      </c>
      <c r="D69" s="44">
        <f t="shared" si="1"/>
        <v>1.9646365422396856E-4</v>
      </c>
      <c r="E69" s="44"/>
      <c r="F69" s="44"/>
      <c r="G69" s="44"/>
      <c r="H69" s="44"/>
    </row>
    <row r="70" spans="1:8">
      <c r="A70" s="44" t="s">
        <v>77</v>
      </c>
      <c r="B70" s="72">
        <v>44753</v>
      </c>
      <c r="C70" s="73">
        <v>5093</v>
      </c>
      <c r="D70" s="44">
        <f t="shared" si="1"/>
        <v>3.928501276762915E-4</v>
      </c>
      <c r="E70" s="44"/>
      <c r="F70" s="44"/>
      <c r="G70" s="44"/>
      <c r="H70" s="44"/>
    </row>
    <row r="71" spans="1:8">
      <c r="A71" s="44" t="s">
        <v>77</v>
      </c>
      <c r="B71" s="72">
        <v>44754</v>
      </c>
      <c r="C71" s="73">
        <v>5081</v>
      </c>
      <c r="D71" s="44">
        <f t="shared" si="1"/>
        <v>-2.3561751423522483E-3</v>
      </c>
      <c r="E71" s="44"/>
      <c r="F71" s="44"/>
      <c r="G71" s="44"/>
      <c r="H71" s="44"/>
    </row>
    <row r="72" spans="1:8">
      <c r="A72" s="44" t="s">
        <v>77</v>
      </c>
      <c r="B72" s="72">
        <v>44755</v>
      </c>
      <c r="C72" s="73">
        <v>5068</v>
      </c>
      <c r="D72" s="44">
        <f t="shared" si="1"/>
        <v>-2.5585514662468016E-3</v>
      </c>
      <c r="E72" s="44"/>
      <c r="F72" s="44"/>
      <c r="G72" s="44"/>
      <c r="H72" s="44"/>
    </row>
    <row r="73" spans="1:8">
      <c r="A73" s="44" t="s">
        <v>77</v>
      </c>
      <c r="B73" s="72">
        <v>44756</v>
      </c>
      <c r="C73" s="73">
        <v>5083</v>
      </c>
      <c r="D73" s="44">
        <f t="shared" si="1"/>
        <v>2.9597474348855564E-3</v>
      </c>
      <c r="E73" s="44"/>
      <c r="F73" s="44"/>
      <c r="G73" s="44"/>
      <c r="H73" s="44"/>
    </row>
    <row r="74" spans="1:8">
      <c r="A74" s="44" t="s">
        <v>77</v>
      </c>
      <c r="B74" s="72">
        <v>44757</v>
      </c>
      <c r="C74" s="73">
        <v>5041</v>
      </c>
      <c r="D74" s="44">
        <f t="shared" si="1"/>
        <v>-8.2628369073381863E-3</v>
      </c>
      <c r="E74" s="44"/>
      <c r="F74" s="44"/>
      <c r="G74" s="44"/>
      <c r="H74" s="44"/>
    </row>
    <row r="75" spans="1:8">
      <c r="A75" s="44" t="s">
        <v>77</v>
      </c>
      <c r="B75" s="72">
        <v>44760</v>
      </c>
      <c r="C75" s="73">
        <v>5068</v>
      </c>
      <c r="D75" s="44">
        <f t="shared" si="1"/>
        <v>5.3560801428288035E-3</v>
      </c>
      <c r="E75" s="44"/>
      <c r="F75" s="44"/>
      <c r="G75" s="44"/>
      <c r="H75" s="44"/>
    </row>
    <row r="76" spans="1:8">
      <c r="A76" s="44" t="s">
        <v>77</v>
      </c>
      <c r="B76" s="72">
        <v>44761</v>
      </c>
      <c r="C76" s="73">
        <v>5056</v>
      </c>
      <c r="D76" s="44">
        <f t="shared" si="1"/>
        <v>-2.3677979479084454E-3</v>
      </c>
      <c r="E76" s="44"/>
      <c r="F76" s="44"/>
      <c r="G76" s="44"/>
      <c r="H76" s="44"/>
    </row>
    <row r="77" spans="1:8">
      <c r="A77" s="44" t="s">
        <v>77</v>
      </c>
      <c r="B77" s="72">
        <v>44762</v>
      </c>
      <c r="C77" s="73">
        <v>5056</v>
      </c>
      <c r="D77" s="44">
        <f t="shared" si="1"/>
        <v>0</v>
      </c>
      <c r="E77" s="44"/>
      <c r="F77" s="44"/>
      <c r="G77" s="44"/>
      <c r="H77" s="44"/>
    </row>
    <row r="78" spans="1:8">
      <c r="A78" s="44" t="s">
        <v>77</v>
      </c>
      <c r="B78" s="72">
        <v>44763</v>
      </c>
      <c r="C78" s="73">
        <v>5021</v>
      </c>
      <c r="D78" s="44">
        <f t="shared" si="1"/>
        <v>-6.9224683544303793E-3</v>
      </c>
      <c r="E78" s="44"/>
      <c r="F78" s="44"/>
      <c r="G78" s="44"/>
      <c r="H78" s="44"/>
    </row>
    <row r="79" spans="1:8">
      <c r="A79" s="44" t="s">
        <v>77</v>
      </c>
      <c r="B79" s="72">
        <v>44764</v>
      </c>
      <c r="C79" s="73">
        <v>5074</v>
      </c>
      <c r="D79" s="44">
        <f t="shared" si="1"/>
        <v>1.0555666201951803E-2</v>
      </c>
      <c r="E79" s="44"/>
      <c r="F79" s="44"/>
      <c r="G79" s="44"/>
      <c r="H79" s="44"/>
    </row>
    <row r="80" spans="1:8">
      <c r="A80" s="44" t="s">
        <v>77</v>
      </c>
      <c r="B80" s="72">
        <v>44767</v>
      </c>
      <c r="C80" s="73">
        <v>5085</v>
      </c>
      <c r="D80" s="44">
        <f t="shared" si="1"/>
        <v>2.1679148600709497E-3</v>
      </c>
      <c r="E80" s="44"/>
      <c r="F80" s="44"/>
      <c r="G80" s="44"/>
      <c r="H80" s="44"/>
    </row>
    <row r="81" spans="1:8">
      <c r="A81" s="44" t="s">
        <v>77</v>
      </c>
      <c r="B81" s="72">
        <v>44768</v>
      </c>
      <c r="C81" s="73">
        <v>5087</v>
      </c>
      <c r="D81" s="44">
        <f t="shared" si="1"/>
        <v>3.9331366764995085E-4</v>
      </c>
      <c r="E81" s="44"/>
      <c r="F81" s="44"/>
      <c r="G81" s="44"/>
      <c r="H81" s="44"/>
    </row>
    <row r="82" spans="1:8">
      <c r="A82" s="44" t="s">
        <v>77</v>
      </c>
      <c r="B82" s="72">
        <v>44769</v>
      </c>
      <c r="C82" s="73">
        <v>5083</v>
      </c>
      <c r="D82" s="44">
        <f t="shared" si="1"/>
        <v>-7.8631806565755853E-4</v>
      </c>
      <c r="E82" s="44"/>
      <c r="F82" s="44"/>
      <c r="G82" s="44"/>
      <c r="H82" s="44"/>
    </row>
    <row r="83" spans="1:8">
      <c r="A83" s="44" t="s">
        <v>77</v>
      </c>
      <c r="B83" s="72">
        <v>44770</v>
      </c>
      <c r="C83" s="73">
        <v>5120</v>
      </c>
      <c r="D83" s="44">
        <f t="shared" si="1"/>
        <v>7.2791658469407829E-3</v>
      </c>
      <c r="E83" s="44"/>
      <c r="F83" s="44"/>
      <c r="G83" s="44"/>
      <c r="H83" s="44"/>
    </row>
    <row r="84" spans="1:8">
      <c r="A84" s="44" t="s">
        <v>77</v>
      </c>
      <c r="B84" s="72">
        <v>44771</v>
      </c>
      <c r="C84" s="73">
        <v>5165</v>
      </c>
      <c r="D84" s="44">
        <f t="shared" si="1"/>
        <v>8.7890625E-3</v>
      </c>
      <c r="E84" s="44"/>
      <c r="F84" s="44"/>
      <c r="G84" s="44"/>
      <c r="H84" s="44"/>
    </row>
    <row r="85" spans="1:8">
      <c r="A85" s="44" t="s">
        <v>77</v>
      </c>
      <c r="B85" s="72">
        <v>44774</v>
      </c>
      <c r="C85" s="73">
        <v>5155</v>
      </c>
      <c r="D85" s="44">
        <f t="shared" si="1"/>
        <v>-1.9361084220716361E-3</v>
      </c>
      <c r="E85" s="44"/>
      <c r="F85" s="44"/>
      <c r="G85" s="44"/>
      <c r="H85" s="44"/>
    </row>
    <row r="86" spans="1:8">
      <c r="A86" s="44" t="s">
        <v>77</v>
      </c>
      <c r="B86" s="72">
        <v>44775</v>
      </c>
      <c r="C86" s="73">
        <v>5153</v>
      </c>
      <c r="D86" s="44">
        <f t="shared" si="1"/>
        <v>-3.8797284190106692E-4</v>
      </c>
      <c r="E86" s="44"/>
      <c r="F86" s="44"/>
      <c r="G86" s="44"/>
      <c r="H86" s="44"/>
    </row>
    <row r="87" spans="1:8">
      <c r="A87" s="44" t="s">
        <v>77</v>
      </c>
      <c r="B87" s="72">
        <v>44776</v>
      </c>
      <c r="C87" s="73">
        <v>5152</v>
      </c>
      <c r="D87" s="44">
        <f t="shared" si="1"/>
        <v>-1.9406171162429653E-4</v>
      </c>
      <c r="E87" s="44"/>
      <c r="F87" s="44"/>
      <c r="G87" s="44"/>
      <c r="H87" s="44"/>
    </row>
    <row r="88" spans="1:8">
      <c r="A88" s="44" t="s">
        <v>77</v>
      </c>
      <c r="B88" s="72">
        <v>44777</v>
      </c>
      <c r="C88" s="73">
        <v>5187</v>
      </c>
      <c r="D88" s="44">
        <f t="shared" si="1"/>
        <v>6.793478260869565E-3</v>
      </c>
      <c r="E88" s="44"/>
      <c r="F88" s="44"/>
      <c r="G88" s="44"/>
      <c r="H88" s="44"/>
    </row>
    <row r="89" spans="1:8">
      <c r="A89" s="44" t="s">
        <v>77</v>
      </c>
      <c r="B89" s="72">
        <v>44778</v>
      </c>
      <c r="C89" s="73">
        <v>5218</v>
      </c>
      <c r="D89" s="44">
        <f t="shared" si="1"/>
        <v>5.9764796606901873E-3</v>
      </c>
      <c r="E89" s="44"/>
      <c r="F89" s="44"/>
      <c r="G89" s="44"/>
      <c r="H89" s="44"/>
    </row>
    <row r="90" spans="1:8">
      <c r="A90" s="44" t="s">
        <v>77</v>
      </c>
      <c r="B90" s="72">
        <v>44781</v>
      </c>
      <c r="C90" s="73">
        <v>5203</v>
      </c>
      <c r="D90" s="44">
        <f t="shared" si="1"/>
        <v>-2.874664622460713E-3</v>
      </c>
      <c r="E90" s="44"/>
      <c r="F90" s="44"/>
      <c r="G90" s="44"/>
      <c r="H90" s="44"/>
    </row>
    <row r="91" spans="1:8">
      <c r="A91" s="44" t="s">
        <v>77</v>
      </c>
      <c r="B91" s="72">
        <v>44783</v>
      </c>
      <c r="C91" s="73">
        <v>5233</v>
      </c>
      <c r="D91" s="44">
        <f t="shared" si="1"/>
        <v>5.7659042859888529E-3</v>
      </c>
      <c r="E91" s="44"/>
      <c r="F91" s="44"/>
      <c r="G91" s="44"/>
      <c r="H91" s="44"/>
    </row>
    <row r="92" spans="1:8">
      <c r="A92" s="44" t="s">
        <v>77</v>
      </c>
      <c r="B92" s="72">
        <v>44784</v>
      </c>
      <c r="C92" s="73">
        <v>5228</v>
      </c>
      <c r="D92" s="44">
        <f t="shared" si="1"/>
        <v>-9.5547487101089242E-4</v>
      </c>
      <c r="E92" s="44"/>
      <c r="F92" s="44"/>
      <c r="G92" s="44"/>
      <c r="H92" s="44"/>
    </row>
    <row r="93" spans="1:8">
      <c r="A93" s="44" t="s">
        <v>77</v>
      </c>
      <c r="B93" s="72">
        <v>44785</v>
      </c>
      <c r="C93" s="73">
        <v>5252</v>
      </c>
      <c r="D93" s="44">
        <f t="shared" si="1"/>
        <v>4.5906656465187455E-3</v>
      </c>
      <c r="E93" s="44"/>
      <c r="F93" s="44"/>
      <c r="G93" s="44"/>
      <c r="H93" s="44"/>
    </row>
    <row r="94" spans="1:8">
      <c r="A94" s="44" t="s">
        <v>77</v>
      </c>
      <c r="B94" s="72">
        <v>44789</v>
      </c>
      <c r="C94" s="73">
        <v>5216</v>
      </c>
      <c r="D94" s="44">
        <f t="shared" si="1"/>
        <v>-6.8545316070068541E-3</v>
      </c>
      <c r="E94" s="44"/>
      <c r="F94" s="44"/>
      <c r="G94" s="44"/>
      <c r="H94" s="44"/>
    </row>
    <row r="95" spans="1:8">
      <c r="A95" s="44" t="s">
        <v>77</v>
      </c>
      <c r="B95" s="72">
        <v>44790</v>
      </c>
      <c r="C95" s="73">
        <v>5215</v>
      </c>
      <c r="D95" s="44">
        <f t="shared" si="1"/>
        <v>-1.9171779141104295E-4</v>
      </c>
      <c r="E95" s="44"/>
      <c r="F95" s="44"/>
      <c r="G95" s="44"/>
      <c r="H95" s="44"/>
    </row>
    <row r="96" spans="1:8">
      <c r="A96" s="44" t="s">
        <v>77</v>
      </c>
      <c r="B96" s="72">
        <v>44791</v>
      </c>
      <c r="C96" s="73">
        <v>5198</v>
      </c>
      <c r="D96" s="44">
        <f t="shared" si="1"/>
        <v>-3.2598274209012464E-3</v>
      </c>
      <c r="E96" s="44"/>
      <c r="F96" s="44"/>
      <c r="G96" s="44"/>
      <c r="H96" s="44"/>
    </row>
    <row r="97" spans="1:8">
      <c r="A97" s="44" t="s">
        <v>77</v>
      </c>
      <c r="B97" s="72">
        <v>44792</v>
      </c>
      <c r="C97" s="73">
        <v>5190</v>
      </c>
      <c r="D97" s="44">
        <f t="shared" si="1"/>
        <v>-1.5390534821085034E-3</v>
      </c>
      <c r="E97" s="44"/>
      <c r="F97" s="44"/>
      <c r="G97" s="44"/>
      <c r="H97" s="44"/>
    </row>
    <row r="98" spans="1:8">
      <c r="A98" s="44" t="s">
        <v>77</v>
      </c>
      <c r="B98" s="72">
        <v>44795</v>
      </c>
      <c r="C98" s="73">
        <v>5157</v>
      </c>
      <c r="D98" s="44">
        <f t="shared" si="1"/>
        <v>-6.3583815028901737E-3</v>
      </c>
      <c r="E98" s="44"/>
      <c r="F98" s="44"/>
      <c r="G98" s="44"/>
      <c r="H98" s="44"/>
    </row>
    <row r="99" spans="1:8">
      <c r="A99" s="44" t="s">
        <v>77</v>
      </c>
      <c r="B99" s="72">
        <v>44796</v>
      </c>
      <c r="C99" s="73">
        <v>5144</v>
      </c>
      <c r="D99" s="44">
        <f t="shared" si="1"/>
        <v>-2.5208454527826255E-3</v>
      </c>
      <c r="E99" s="44"/>
      <c r="F99" s="44"/>
      <c r="G99" s="44"/>
      <c r="H99" s="44"/>
    </row>
    <row r="100" spans="1:8">
      <c r="A100" s="44" t="s">
        <v>77</v>
      </c>
      <c r="B100" s="72">
        <v>44797</v>
      </c>
      <c r="C100" s="73">
        <v>5159</v>
      </c>
      <c r="D100" s="44">
        <f t="shared" si="1"/>
        <v>2.9160186625194402E-3</v>
      </c>
      <c r="E100" s="44"/>
      <c r="F100" s="44"/>
      <c r="G100" s="44"/>
      <c r="H100" s="44"/>
    </row>
    <row r="101" spans="1:8">
      <c r="A101" s="44" t="s">
        <v>77</v>
      </c>
      <c r="B101" s="72">
        <v>44798</v>
      </c>
      <c r="C101" s="73">
        <v>5196</v>
      </c>
      <c r="D101" s="44">
        <f t="shared" si="1"/>
        <v>7.1719325450668734E-3</v>
      </c>
      <c r="E101" s="44"/>
      <c r="F101" s="44"/>
      <c r="G101" s="44"/>
      <c r="H101" s="44"/>
    </row>
    <row r="102" spans="1:8">
      <c r="A102" s="44" t="s">
        <v>77</v>
      </c>
      <c r="B102" s="72">
        <v>44799</v>
      </c>
      <c r="C102" s="73">
        <v>5193</v>
      </c>
      <c r="D102" s="44">
        <f t="shared" si="1"/>
        <v>-5.7736720554272516E-4</v>
      </c>
      <c r="E102" s="44"/>
      <c r="F102" s="44"/>
      <c r="G102" s="44"/>
      <c r="H102" s="44"/>
    </row>
    <row r="103" spans="1:8">
      <c r="A103" s="44" t="s">
        <v>77</v>
      </c>
      <c r="B103" s="72">
        <v>44802</v>
      </c>
      <c r="C103" s="73">
        <v>5125</v>
      </c>
      <c r="D103" s="44">
        <f t="shared" si="1"/>
        <v>-1.3094550356248796E-2</v>
      </c>
      <c r="E103" s="44"/>
      <c r="F103" s="44"/>
      <c r="G103" s="44"/>
      <c r="H103" s="44"/>
    </row>
    <row r="104" spans="1:8">
      <c r="A104" s="44" t="s">
        <v>77</v>
      </c>
      <c r="B104" s="72">
        <v>44803</v>
      </c>
      <c r="C104" s="73">
        <v>5133</v>
      </c>
      <c r="D104" s="44">
        <f t="shared" si="1"/>
        <v>1.5609756097560976E-3</v>
      </c>
      <c r="E104" s="44"/>
      <c r="F104" s="44"/>
      <c r="G104" s="44"/>
      <c r="H104" s="44"/>
    </row>
    <row r="105" spans="1:8">
      <c r="A105" s="44" t="s">
        <v>77</v>
      </c>
      <c r="B105" s="72">
        <v>44805</v>
      </c>
      <c r="C105" s="73">
        <v>5051</v>
      </c>
      <c r="D105" s="44">
        <f t="shared" si="1"/>
        <v>-1.5975063315799728E-2</v>
      </c>
      <c r="E105" s="44"/>
      <c r="F105" s="44"/>
      <c r="G105" s="44"/>
      <c r="H105" s="44"/>
    </row>
    <row r="106" spans="1:8">
      <c r="A106" s="44" t="s">
        <v>77</v>
      </c>
      <c r="B106" s="72">
        <v>44806</v>
      </c>
      <c r="C106" s="73">
        <v>5047</v>
      </c>
      <c r="D106" s="44">
        <f t="shared" si="1"/>
        <v>-7.9192239160562263E-4</v>
      </c>
      <c r="E106" s="44"/>
      <c r="F106" s="44"/>
      <c r="G106" s="44"/>
      <c r="H106" s="44"/>
    </row>
    <row r="107" spans="1:8">
      <c r="A107" s="44" t="s">
        <v>77</v>
      </c>
      <c r="B107" s="72">
        <v>44809</v>
      </c>
      <c r="C107" s="73">
        <v>5079</v>
      </c>
      <c r="D107" s="44">
        <f t="shared" si="1"/>
        <v>6.3404002377650086E-3</v>
      </c>
      <c r="E107" s="44"/>
      <c r="F107" s="44"/>
      <c r="G107" s="44"/>
      <c r="H107" s="44"/>
    </row>
    <row r="108" spans="1:8">
      <c r="A108" s="44" t="s">
        <v>77</v>
      </c>
      <c r="B108" s="72">
        <v>44810</v>
      </c>
      <c r="C108" s="73">
        <v>5090</v>
      </c>
      <c r="D108" s="44">
        <f t="shared" si="1"/>
        <v>2.1657806654853317E-3</v>
      </c>
      <c r="E108" s="44"/>
      <c r="F108" s="44"/>
      <c r="G108" s="44"/>
      <c r="H108" s="44"/>
    </row>
    <row r="109" spans="1:8">
      <c r="A109" s="44" t="s">
        <v>77</v>
      </c>
      <c r="B109" s="72">
        <v>44811</v>
      </c>
      <c r="C109" s="73">
        <v>5047</v>
      </c>
      <c r="D109" s="44">
        <f t="shared" si="1"/>
        <v>-8.4479371316306482E-3</v>
      </c>
      <c r="E109" s="44"/>
      <c r="F109" s="44"/>
      <c r="G109" s="44"/>
      <c r="H109" s="44"/>
    </row>
    <row r="110" spans="1:8">
      <c r="A110" s="44" t="s">
        <v>77</v>
      </c>
      <c r="B110" s="72">
        <v>44812</v>
      </c>
      <c r="C110" s="73">
        <v>5083</v>
      </c>
      <c r="D110" s="44">
        <f t="shared" si="1"/>
        <v>7.1329502674856351E-3</v>
      </c>
      <c r="E110" s="44"/>
      <c r="F110" s="44"/>
      <c r="G110" s="44"/>
      <c r="H110" s="44"/>
    </row>
    <row r="111" spans="1:8">
      <c r="A111" s="44" t="s">
        <v>77</v>
      </c>
      <c r="B111" s="72">
        <v>44813</v>
      </c>
      <c r="C111" s="73">
        <v>5084</v>
      </c>
      <c r="D111" s="44">
        <f t="shared" si="1"/>
        <v>1.9673421207948061E-4</v>
      </c>
      <c r="E111" s="44"/>
      <c r="F111" s="44"/>
      <c r="G111" s="44"/>
      <c r="H111" s="44"/>
    </row>
    <row r="112" spans="1:8">
      <c r="A112" s="44" t="s">
        <v>77</v>
      </c>
      <c r="B112" s="72">
        <v>44816</v>
      </c>
      <c r="C112" s="73">
        <v>5072</v>
      </c>
      <c r="D112" s="44">
        <f t="shared" si="1"/>
        <v>-2.3603461841070024E-3</v>
      </c>
      <c r="E112" s="44"/>
      <c r="F112" s="44"/>
      <c r="G112" s="44"/>
      <c r="H112" s="44"/>
    </row>
    <row r="113" spans="1:8">
      <c r="A113" s="44" t="s">
        <v>77</v>
      </c>
      <c r="B113" s="72">
        <v>44817</v>
      </c>
      <c r="C113" s="73">
        <v>5062</v>
      </c>
      <c r="D113" s="44">
        <f t="shared" si="1"/>
        <v>-1.9716088328075709E-3</v>
      </c>
      <c r="E113" s="44"/>
      <c r="F113" s="44"/>
      <c r="G113" s="44"/>
      <c r="H113" s="44"/>
    </row>
    <row r="114" spans="1:8">
      <c r="A114" s="44" t="s">
        <v>77</v>
      </c>
      <c r="B114" s="72">
        <v>44818</v>
      </c>
      <c r="C114" s="73">
        <v>5039</v>
      </c>
      <c r="D114" s="44">
        <f t="shared" si="1"/>
        <v>-4.543658632951403E-3</v>
      </c>
      <c r="E114" s="44"/>
      <c r="F114" s="44"/>
      <c r="G114" s="44"/>
      <c r="H114" s="44"/>
    </row>
    <row r="115" spans="1:8">
      <c r="A115" s="44" t="s">
        <v>77</v>
      </c>
      <c r="B115" s="72">
        <v>44819</v>
      </c>
      <c r="C115" s="73">
        <v>5002</v>
      </c>
      <c r="D115" s="44">
        <f t="shared" si="1"/>
        <v>-7.3427267314943442E-3</v>
      </c>
      <c r="E115" s="44"/>
      <c r="F115" s="44"/>
      <c r="G115" s="44"/>
      <c r="H115" s="44"/>
    </row>
    <row r="116" spans="1:8">
      <c r="A116" s="44" t="s">
        <v>77</v>
      </c>
      <c r="B116" s="72">
        <v>44820</v>
      </c>
      <c r="C116" s="73">
        <v>4945</v>
      </c>
      <c r="D116" s="44">
        <f t="shared" si="1"/>
        <v>-1.1395441823270692E-2</v>
      </c>
      <c r="E116" s="44"/>
      <c r="F116" s="44"/>
      <c r="G116" s="44"/>
      <c r="H116" s="44"/>
    </row>
    <row r="117" spans="1:8">
      <c r="A117" s="44" t="s">
        <v>77</v>
      </c>
      <c r="B117" s="72">
        <v>44823</v>
      </c>
      <c r="C117" s="73">
        <v>4940</v>
      </c>
      <c r="D117" s="44">
        <f t="shared" si="1"/>
        <v>-1.0111223458038423E-3</v>
      </c>
      <c r="E117" s="44"/>
      <c r="F117" s="44"/>
      <c r="G117" s="44"/>
      <c r="H117" s="44"/>
    </row>
    <row r="118" spans="1:8">
      <c r="A118" s="44" t="s">
        <v>77</v>
      </c>
      <c r="B118" s="72">
        <v>44824</v>
      </c>
      <c r="C118" s="73">
        <v>4962</v>
      </c>
      <c r="D118" s="44">
        <f t="shared" si="1"/>
        <v>4.4534412955465584E-3</v>
      </c>
      <c r="E118" s="44"/>
      <c r="F118" s="44"/>
      <c r="G118" s="44"/>
      <c r="H118" s="44"/>
    </row>
    <row r="119" spans="1:8">
      <c r="A119" s="44" t="s">
        <v>77</v>
      </c>
      <c r="B119" s="72">
        <v>44825</v>
      </c>
      <c r="C119" s="73">
        <v>4964</v>
      </c>
      <c r="D119" s="44">
        <f t="shared" si="1"/>
        <v>4.0306328093510683E-4</v>
      </c>
      <c r="E119" s="44"/>
      <c r="F119" s="44"/>
      <c r="G119" s="44"/>
      <c r="H119" s="44"/>
    </row>
    <row r="120" spans="1:8">
      <c r="A120" s="44" t="s">
        <v>77</v>
      </c>
      <c r="B120" s="72">
        <v>44826</v>
      </c>
      <c r="C120" s="73">
        <v>4973</v>
      </c>
      <c r="D120" s="44">
        <f t="shared" si="1"/>
        <v>1.8130539887187753E-3</v>
      </c>
      <c r="E120" s="44"/>
      <c r="F120" s="44"/>
      <c r="G120" s="44"/>
      <c r="H120" s="44"/>
    </row>
    <row r="121" spans="1:8">
      <c r="A121" s="44" t="s">
        <v>77</v>
      </c>
      <c r="B121" s="72">
        <v>44827</v>
      </c>
      <c r="C121" s="73">
        <v>5020</v>
      </c>
      <c r="D121" s="44">
        <f t="shared" si="1"/>
        <v>9.4510355921978689E-3</v>
      </c>
      <c r="E121" s="44"/>
      <c r="F121" s="44"/>
      <c r="G121" s="44"/>
      <c r="H121" s="44"/>
    </row>
    <row r="122" spans="1:8">
      <c r="A122" s="44" t="s">
        <v>77</v>
      </c>
      <c r="B122" s="72">
        <v>44830</v>
      </c>
      <c r="C122" s="73">
        <v>4964</v>
      </c>
      <c r="D122" s="44">
        <f t="shared" si="1"/>
        <v>-1.1155378486055778E-2</v>
      </c>
      <c r="E122" s="44"/>
      <c r="F122" s="44"/>
      <c r="G122" s="44"/>
      <c r="H122" s="44"/>
    </row>
    <row r="123" spans="1:8">
      <c r="A123" s="44" t="s">
        <v>77</v>
      </c>
      <c r="B123" s="72">
        <v>44831</v>
      </c>
      <c r="C123" s="73">
        <v>4943</v>
      </c>
      <c r="D123" s="44">
        <f t="shared" si="1"/>
        <v>-4.2304593070104759E-3</v>
      </c>
      <c r="E123" s="44"/>
      <c r="F123" s="44"/>
      <c r="G123" s="44"/>
      <c r="H123" s="44"/>
    </row>
    <row r="124" spans="1:8">
      <c r="A124" s="44" t="s">
        <v>77</v>
      </c>
      <c r="B124" s="72">
        <v>44832</v>
      </c>
      <c r="C124" s="73">
        <v>4940</v>
      </c>
      <c r="D124" s="44">
        <f t="shared" si="1"/>
        <v>-6.0691887517701801E-4</v>
      </c>
      <c r="E124" s="44"/>
      <c r="F124" s="44"/>
      <c r="G124" s="44"/>
      <c r="H124" s="44"/>
    </row>
    <row r="125" spans="1:8">
      <c r="A125" s="44" t="s">
        <v>77</v>
      </c>
      <c r="B125" s="72">
        <v>44833</v>
      </c>
      <c r="C125" s="73">
        <v>4996</v>
      </c>
      <c r="D125" s="44">
        <f t="shared" si="1"/>
        <v>1.1336032388663968E-2</v>
      </c>
      <c r="E125" s="44"/>
      <c r="F125" s="44"/>
      <c r="G125" s="44"/>
      <c r="H125" s="44"/>
    </row>
    <row r="126" spans="1:8">
      <c r="A126" s="44" t="s">
        <v>77</v>
      </c>
      <c r="B126" s="72">
        <v>44834</v>
      </c>
      <c r="C126" s="73">
        <v>5035</v>
      </c>
      <c r="D126" s="44">
        <f t="shared" si="1"/>
        <v>7.8062449959967976E-3</v>
      </c>
      <c r="E126" s="44"/>
      <c r="F126" s="44"/>
      <c r="G126" s="44"/>
      <c r="H126" s="44"/>
    </row>
    <row r="127" spans="1:8">
      <c r="A127" s="44" t="s">
        <v>77</v>
      </c>
      <c r="B127" s="72">
        <v>44837</v>
      </c>
      <c r="C127" s="73">
        <v>5038</v>
      </c>
      <c r="D127" s="44">
        <f t="shared" si="1"/>
        <v>5.9582919563058593E-4</v>
      </c>
      <c r="E127" s="44"/>
      <c r="F127" s="44"/>
      <c r="G127" s="44"/>
      <c r="H127" s="44"/>
    </row>
    <row r="128" spans="1:8">
      <c r="A128" s="44" t="s">
        <v>77</v>
      </c>
      <c r="B128" s="72">
        <v>44838</v>
      </c>
      <c r="C128" s="73">
        <v>5121</v>
      </c>
      <c r="D128" s="44">
        <f t="shared" si="1"/>
        <v>1.6474791583961888E-2</v>
      </c>
      <c r="E128" s="44"/>
      <c r="F128" s="44"/>
      <c r="G128" s="44"/>
      <c r="H128" s="44"/>
    </row>
    <row r="129" spans="1:8">
      <c r="A129" s="44" t="s">
        <v>77</v>
      </c>
      <c r="B129" s="72">
        <v>44840</v>
      </c>
      <c r="C129" s="73">
        <v>5180</v>
      </c>
      <c r="D129" s="44">
        <f t="shared" si="1"/>
        <v>1.1521187268111696E-2</v>
      </c>
      <c r="E129" s="44"/>
      <c r="F129" s="44"/>
      <c r="G129" s="44"/>
      <c r="H129" s="44"/>
    </row>
    <row r="130" spans="1:8">
      <c r="A130" s="44" t="s">
        <v>77</v>
      </c>
      <c r="B130" s="72">
        <v>44841</v>
      </c>
      <c r="C130" s="73">
        <v>5190</v>
      </c>
      <c r="D130" s="44">
        <f t="shared" si="1"/>
        <v>1.9305019305019305E-3</v>
      </c>
      <c r="E130" s="44"/>
      <c r="F130" s="44"/>
      <c r="G130" s="44"/>
      <c r="H130" s="44"/>
    </row>
    <row r="131" spans="1:8">
      <c r="A131" s="44" t="s">
        <v>77</v>
      </c>
      <c r="B131" s="72">
        <v>44844</v>
      </c>
      <c r="C131" s="73">
        <v>5134</v>
      </c>
      <c r="D131" s="44">
        <f t="shared" si="1"/>
        <v>-1.0789980732177264E-2</v>
      </c>
      <c r="E131" s="44"/>
      <c r="F131" s="44"/>
      <c r="G131" s="44"/>
      <c r="H131" s="44"/>
    </row>
    <row r="132" spans="1:8">
      <c r="A132" s="44" t="s">
        <v>77</v>
      </c>
      <c r="B132" s="72">
        <v>44845</v>
      </c>
      <c r="C132" s="73">
        <v>5076</v>
      </c>
      <c r="D132" s="44">
        <f t="shared" ref="D132:D195" si="2">(C132-C131)/C131</f>
        <v>-1.1297234125438255E-2</v>
      </c>
      <c r="E132" s="44"/>
      <c r="F132" s="44"/>
      <c r="G132" s="44"/>
      <c r="H132" s="44"/>
    </row>
    <row r="133" spans="1:8">
      <c r="A133" s="44" t="s">
        <v>77</v>
      </c>
      <c r="B133" s="72">
        <v>44846</v>
      </c>
      <c r="C133" s="73">
        <v>5077</v>
      </c>
      <c r="D133" s="44">
        <f t="shared" si="2"/>
        <v>1.9700551615445234E-4</v>
      </c>
      <c r="E133" s="44"/>
      <c r="F133" s="44"/>
      <c r="G133" s="44"/>
      <c r="H133" s="44"/>
    </row>
    <row r="134" spans="1:8">
      <c r="A134" s="44" t="s">
        <v>77</v>
      </c>
      <c r="B134" s="72">
        <v>44847</v>
      </c>
      <c r="C134" s="73">
        <v>5079</v>
      </c>
      <c r="D134" s="44">
        <f t="shared" si="2"/>
        <v>3.9393342525113255E-4</v>
      </c>
      <c r="E134" s="44"/>
      <c r="F134" s="44"/>
      <c r="G134" s="44"/>
      <c r="H134" s="44"/>
    </row>
    <row r="135" spans="1:8">
      <c r="A135" s="44" t="s">
        <v>77</v>
      </c>
      <c r="B135" s="72">
        <v>44848</v>
      </c>
      <c r="C135" s="73">
        <v>5081</v>
      </c>
      <c r="D135" s="44">
        <f t="shared" si="2"/>
        <v>3.9377830281551486E-4</v>
      </c>
      <c r="E135" s="44"/>
      <c r="F135" s="44"/>
      <c r="G135" s="44"/>
      <c r="H135" s="44"/>
    </row>
    <row r="136" spans="1:8">
      <c r="A136" s="44" t="s">
        <v>77</v>
      </c>
      <c r="B136" s="72">
        <v>44851</v>
      </c>
      <c r="C136" s="73">
        <v>5034</v>
      </c>
      <c r="D136" s="44">
        <f t="shared" si="2"/>
        <v>-9.2501476087384366E-3</v>
      </c>
      <c r="E136" s="44"/>
      <c r="F136" s="44"/>
      <c r="G136" s="44"/>
      <c r="H136" s="44"/>
    </row>
    <row r="137" spans="1:8">
      <c r="A137" s="44" t="s">
        <v>77</v>
      </c>
      <c r="B137" s="72">
        <v>44852</v>
      </c>
      <c r="C137" s="73">
        <v>5042</v>
      </c>
      <c r="D137" s="44">
        <f t="shared" si="2"/>
        <v>1.5891934843067143E-3</v>
      </c>
      <c r="E137" s="44"/>
      <c r="F137" s="44"/>
      <c r="G137" s="44"/>
      <c r="H137" s="44"/>
    </row>
    <row r="138" spans="1:8">
      <c r="A138" s="44" t="s">
        <v>77</v>
      </c>
      <c r="B138" s="72">
        <v>44853</v>
      </c>
      <c r="C138" s="73">
        <v>5019</v>
      </c>
      <c r="D138" s="44">
        <f t="shared" si="2"/>
        <v>-4.5616818722729073E-3</v>
      </c>
      <c r="E138" s="44"/>
      <c r="F138" s="44"/>
      <c r="G138" s="44"/>
      <c r="H138" s="44"/>
    </row>
    <row r="139" spans="1:8">
      <c r="A139" s="44" t="s">
        <v>77</v>
      </c>
      <c r="B139" s="72">
        <v>44854</v>
      </c>
      <c r="C139" s="73">
        <v>5026</v>
      </c>
      <c r="D139" s="44">
        <f t="shared" si="2"/>
        <v>1.3947001394700139E-3</v>
      </c>
      <c r="E139" s="44"/>
      <c r="F139" s="44"/>
      <c r="G139" s="44"/>
      <c r="H139" s="44"/>
    </row>
    <row r="140" spans="1:8">
      <c r="A140" s="44" t="s">
        <v>77</v>
      </c>
      <c r="B140" s="72">
        <v>44855</v>
      </c>
      <c r="C140" s="73">
        <v>4991</v>
      </c>
      <c r="D140" s="44">
        <f t="shared" si="2"/>
        <v>-6.9637883008356544E-3</v>
      </c>
      <c r="E140" s="44"/>
      <c r="F140" s="44"/>
      <c r="G140" s="44"/>
      <c r="H140" s="44"/>
    </row>
    <row r="141" spans="1:8">
      <c r="A141" s="44" t="s">
        <v>77</v>
      </c>
      <c r="B141" s="72">
        <v>44862</v>
      </c>
      <c r="C141" s="73">
        <v>4999</v>
      </c>
      <c r="D141" s="44">
        <f t="shared" si="2"/>
        <v>1.6028851933480265E-3</v>
      </c>
      <c r="E141" s="44"/>
      <c r="F141" s="44"/>
      <c r="G141" s="44"/>
      <c r="H141" s="44"/>
    </row>
    <row r="142" spans="1:8">
      <c r="A142" s="44" t="s">
        <v>77</v>
      </c>
      <c r="B142" s="72">
        <v>44865</v>
      </c>
      <c r="C142" s="73">
        <v>5029</v>
      </c>
      <c r="D142" s="44">
        <f t="shared" si="2"/>
        <v>6.0012002400480092E-3</v>
      </c>
      <c r="E142" s="44"/>
      <c r="F142" s="44"/>
      <c r="G142" s="44"/>
      <c r="H142" s="44"/>
    </row>
    <row r="143" spans="1:8">
      <c r="A143" s="44" t="s">
        <v>77</v>
      </c>
      <c r="B143" s="72">
        <v>44866</v>
      </c>
      <c r="C143" s="73">
        <v>5046</v>
      </c>
      <c r="D143" s="44">
        <f t="shared" si="2"/>
        <v>3.3803937164446213E-3</v>
      </c>
      <c r="E143" s="44"/>
      <c r="F143" s="44"/>
      <c r="G143" s="44"/>
      <c r="H143" s="44"/>
    </row>
    <row r="144" spans="1:8">
      <c r="A144" s="44" t="s">
        <v>77</v>
      </c>
      <c r="B144" s="72">
        <v>44867</v>
      </c>
      <c r="C144" s="73">
        <v>5072</v>
      </c>
      <c r="D144" s="44">
        <f t="shared" si="2"/>
        <v>5.1525961157352362E-3</v>
      </c>
      <c r="E144" s="44"/>
      <c r="F144" s="44"/>
      <c r="G144" s="44"/>
      <c r="H144" s="44"/>
    </row>
    <row r="145" spans="1:8">
      <c r="A145" s="44" t="s">
        <v>77</v>
      </c>
      <c r="B145" s="72">
        <v>44868</v>
      </c>
      <c r="C145" s="73">
        <v>5041</v>
      </c>
      <c r="D145" s="44">
        <f t="shared" si="2"/>
        <v>-6.1119873817034702E-3</v>
      </c>
      <c r="E145" s="44"/>
      <c r="F145" s="44"/>
      <c r="G145" s="44"/>
      <c r="H145" s="44"/>
    </row>
    <row r="146" spans="1:8">
      <c r="A146" s="44" t="s">
        <v>77</v>
      </c>
      <c r="B146" s="72">
        <v>44869</v>
      </c>
      <c r="C146" s="73">
        <v>5054</v>
      </c>
      <c r="D146" s="44">
        <f t="shared" si="2"/>
        <v>2.5788534021027572E-3</v>
      </c>
      <c r="E146" s="44"/>
      <c r="F146" s="44"/>
      <c r="G146" s="44"/>
      <c r="H146" s="44"/>
    </row>
    <row r="147" spans="1:8">
      <c r="A147" s="44" t="s">
        <v>77</v>
      </c>
      <c r="B147" s="72">
        <v>44872</v>
      </c>
      <c r="C147" s="73">
        <v>5099</v>
      </c>
      <c r="D147" s="44">
        <f t="shared" si="2"/>
        <v>8.9038385437277406E-3</v>
      </c>
      <c r="E147" s="44"/>
      <c r="F147" s="44"/>
      <c r="G147" s="44"/>
      <c r="H147" s="44"/>
    </row>
    <row r="148" spans="1:8">
      <c r="A148" s="44" t="s">
        <v>77</v>
      </c>
      <c r="B148" s="72">
        <v>44874</v>
      </c>
      <c r="C148" s="73">
        <v>5149</v>
      </c>
      <c r="D148" s="44">
        <f t="shared" si="2"/>
        <v>9.8058442831927828E-3</v>
      </c>
      <c r="E148" s="44"/>
      <c r="F148" s="44"/>
      <c r="G148" s="44"/>
      <c r="H148" s="44"/>
    </row>
    <row r="149" spans="1:8">
      <c r="A149" s="44" t="s">
        <v>77</v>
      </c>
      <c r="B149" s="72">
        <v>44875</v>
      </c>
      <c r="C149" s="73">
        <v>5167</v>
      </c>
      <c r="D149" s="44">
        <f t="shared" si="2"/>
        <v>3.4958244319285296E-3</v>
      </c>
      <c r="E149" s="44"/>
      <c r="F149" s="44"/>
      <c r="G149" s="44"/>
      <c r="H149" s="44"/>
    </row>
    <row r="150" spans="1:8">
      <c r="A150" s="44" t="s">
        <v>77</v>
      </c>
      <c r="B150" s="72">
        <v>44876</v>
      </c>
      <c r="C150" s="73">
        <v>5231</v>
      </c>
      <c r="D150" s="44">
        <f t="shared" si="2"/>
        <v>1.2386297658215599E-2</v>
      </c>
      <c r="E150" s="44"/>
      <c r="F150" s="44"/>
      <c r="G150" s="44"/>
      <c r="H150" s="44"/>
    </row>
    <row r="151" spans="1:8">
      <c r="A151" s="44" t="s">
        <v>77</v>
      </c>
      <c r="B151" s="72">
        <v>44879</v>
      </c>
      <c r="C151" s="73">
        <v>5262</v>
      </c>
      <c r="D151" s="44">
        <f t="shared" si="2"/>
        <v>5.9262091378321545E-3</v>
      </c>
      <c r="E151" s="44"/>
      <c r="F151" s="44"/>
      <c r="G151" s="44"/>
      <c r="H151" s="44"/>
    </row>
    <row r="152" spans="1:8">
      <c r="A152" s="44" t="s">
        <v>77</v>
      </c>
      <c r="B152" s="72">
        <v>44880</v>
      </c>
      <c r="C152" s="73">
        <v>5294</v>
      </c>
      <c r="D152" s="44">
        <f t="shared" si="2"/>
        <v>6.081337894336754E-3</v>
      </c>
      <c r="E152" s="44"/>
      <c r="F152" s="44"/>
      <c r="G152" s="44"/>
      <c r="H152" s="44"/>
    </row>
    <row r="153" spans="1:8">
      <c r="A153" s="44" t="s">
        <v>77</v>
      </c>
      <c r="B153" s="72">
        <v>44881</v>
      </c>
      <c r="C153" s="73">
        <v>5299</v>
      </c>
      <c r="D153" s="44">
        <f t="shared" si="2"/>
        <v>9.4446543256516816E-4</v>
      </c>
      <c r="E153" s="44"/>
      <c r="F153" s="44"/>
      <c r="G153" s="44"/>
      <c r="H153" s="44"/>
    </row>
    <row r="154" spans="1:8">
      <c r="A154" s="44" t="s">
        <v>77</v>
      </c>
      <c r="B154" s="72">
        <v>44882</v>
      </c>
      <c r="C154" s="73">
        <v>5293</v>
      </c>
      <c r="D154" s="44">
        <f t="shared" si="2"/>
        <v>-1.1322891111530478E-3</v>
      </c>
      <c r="E154" s="44"/>
      <c r="F154" s="44"/>
      <c r="G154" s="44"/>
      <c r="H154" s="44"/>
    </row>
    <row r="155" spans="1:8">
      <c r="A155" s="44" t="s">
        <v>77</v>
      </c>
      <c r="B155" s="72">
        <v>44883</v>
      </c>
      <c r="C155" s="73">
        <v>5297</v>
      </c>
      <c r="D155" s="44">
        <f t="shared" si="2"/>
        <v>7.5571509540903084E-4</v>
      </c>
      <c r="E155" s="44"/>
      <c r="F155" s="44"/>
      <c r="G155" s="44"/>
      <c r="H155" s="44"/>
    </row>
    <row r="156" spans="1:8">
      <c r="A156" s="44" t="s">
        <v>77</v>
      </c>
      <c r="B156" s="72">
        <v>44886</v>
      </c>
      <c r="C156" s="73">
        <v>5259</v>
      </c>
      <c r="D156" s="44">
        <f t="shared" si="2"/>
        <v>-7.1738720030205773E-3</v>
      </c>
      <c r="E156" s="44"/>
      <c r="F156" s="44"/>
      <c r="G156" s="44"/>
      <c r="H156" s="44"/>
    </row>
    <row r="157" spans="1:8">
      <c r="A157" s="44" t="s">
        <v>77</v>
      </c>
      <c r="B157" s="72">
        <v>44887</v>
      </c>
      <c r="C157" s="73">
        <v>5251</v>
      </c>
      <c r="D157" s="44">
        <f t="shared" si="2"/>
        <v>-1.5212017493820118E-3</v>
      </c>
      <c r="E157" s="44"/>
      <c r="F157" s="44"/>
      <c r="G157" s="44"/>
      <c r="H157" s="44"/>
    </row>
    <row r="158" spans="1:8">
      <c r="A158" s="44" t="s">
        <v>77</v>
      </c>
      <c r="B158" s="72">
        <v>44888</v>
      </c>
      <c r="C158" s="73">
        <v>5238</v>
      </c>
      <c r="D158" s="44">
        <f t="shared" si="2"/>
        <v>-2.4757189106836791E-3</v>
      </c>
      <c r="E158" s="44"/>
      <c r="F158" s="44"/>
      <c r="G158" s="44"/>
      <c r="H158" s="44"/>
    </row>
    <row r="159" spans="1:8">
      <c r="A159" s="44" t="s">
        <v>77</v>
      </c>
      <c r="B159" s="72">
        <v>44889</v>
      </c>
      <c r="C159" s="73">
        <v>5276</v>
      </c>
      <c r="D159" s="44">
        <f t="shared" si="2"/>
        <v>7.2546773577701409E-3</v>
      </c>
      <c r="E159" s="44"/>
      <c r="F159" s="44"/>
      <c r="G159" s="44"/>
      <c r="H159" s="44"/>
    </row>
    <row r="160" spans="1:8">
      <c r="A160" s="44" t="s">
        <v>77</v>
      </c>
      <c r="B160" s="72">
        <v>44890</v>
      </c>
      <c r="C160" s="73">
        <v>5268</v>
      </c>
      <c r="D160" s="44">
        <f t="shared" si="2"/>
        <v>-1.5163002274450341E-3</v>
      </c>
      <c r="E160" s="44"/>
      <c r="F160" s="44"/>
      <c r="G160" s="44"/>
      <c r="H160" s="44"/>
    </row>
    <row r="161" spans="1:8">
      <c r="A161" s="44" t="s">
        <v>77</v>
      </c>
      <c r="B161" s="72">
        <v>44893</v>
      </c>
      <c r="C161" s="73">
        <v>5264</v>
      </c>
      <c r="D161" s="44">
        <f t="shared" si="2"/>
        <v>-7.5930144267274111E-4</v>
      </c>
      <c r="E161" s="44"/>
      <c r="F161" s="44"/>
      <c r="G161" s="44"/>
      <c r="H161" s="44"/>
    </row>
    <row r="162" spans="1:8">
      <c r="A162" s="44" t="s">
        <v>77</v>
      </c>
      <c r="B162" s="72">
        <v>44894</v>
      </c>
      <c r="C162" s="73">
        <v>5274</v>
      </c>
      <c r="D162" s="44">
        <f t="shared" si="2"/>
        <v>1.8996960486322189E-3</v>
      </c>
      <c r="E162" s="44"/>
      <c r="F162" s="44"/>
      <c r="G162" s="44"/>
      <c r="H162" s="44"/>
    </row>
    <row r="163" spans="1:8">
      <c r="A163" s="44" t="s">
        <v>77</v>
      </c>
      <c r="B163" s="72">
        <v>44895</v>
      </c>
      <c r="C163" s="73">
        <v>5277</v>
      </c>
      <c r="D163" s="44">
        <f t="shared" si="2"/>
        <v>5.6882821387940839E-4</v>
      </c>
      <c r="E163" s="44"/>
      <c r="F163" s="44"/>
      <c r="G163" s="44"/>
      <c r="H163" s="44"/>
    </row>
    <row r="164" spans="1:8">
      <c r="A164" s="44" t="s">
        <v>77</v>
      </c>
      <c r="B164" s="72">
        <v>44896</v>
      </c>
      <c r="C164" s="73">
        <v>5316</v>
      </c>
      <c r="D164" s="44">
        <f t="shared" si="2"/>
        <v>7.390562819783968E-3</v>
      </c>
      <c r="E164" s="44"/>
      <c r="F164" s="44"/>
      <c r="G164" s="44"/>
      <c r="H164" s="44"/>
    </row>
    <row r="165" spans="1:8">
      <c r="A165" s="44" t="s">
        <v>77</v>
      </c>
      <c r="B165" s="72">
        <v>44897</v>
      </c>
      <c r="C165" s="73">
        <v>5361</v>
      </c>
      <c r="D165" s="44">
        <f t="shared" si="2"/>
        <v>8.4650112866817163E-3</v>
      </c>
      <c r="E165" s="44"/>
      <c r="F165" s="44"/>
      <c r="G165" s="44"/>
      <c r="H165" s="44"/>
    </row>
    <row r="166" spans="1:8">
      <c r="A166" s="44" t="s">
        <v>77</v>
      </c>
      <c r="B166" s="72">
        <v>44900</v>
      </c>
      <c r="C166" s="73">
        <v>5397</v>
      </c>
      <c r="D166" s="44">
        <f t="shared" si="2"/>
        <v>6.7151650811415782E-3</v>
      </c>
      <c r="E166" s="44"/>
      <c r="F166" s="44"/>
      <c r="G166" s="44"/>
      <c r="H166" s="44"/>
    </row>
    <row r="167" spans="1:8">
      <c r="A167" s="44" t="s">
        <v>77</v>
      </c>
      <c r="B167" s="72">
        <v>44901</v>
      </c>
      <c r="C167" s="73">
        <v>5349</v>
      </c>
      <c r="D167" s="44">
        <f t="shared" si="2"/>
        <v>-8.8938299055030569E-3</v>
      </c>
      <c r="E167" s="44"/>
      <c r="F167" s="44"/>
      <c r="G167" s="44"/>
      <c r="H167" s="44"/>
    </row>
    <row r="168" spans="1:8">
      <c r="A168" s="44" t="s">
        <v>77</v>
      </c>
      <c r="B168" s="72">
        <v>44902</v>
      </c>
      <c r="C168" s="73">
        <v>5364</v>
      </c>
      <c r="D168" s="44">
        <f t="shared" si="2"/>
        <v>2.8042624789680315E-3</v>
      </c>
      <c r="E168" s="44"/>
      <c r="F168" s="44"/>
      <c r="G168" s="44"/>
      <c r="H168" s="44"/>
    </row>
    <row r="169" spans="1:8">
      <c r="A169" s="44" t="s">
        <v>77</v>
      </c>
      <c r="B169" s="72">
        <v>44903</v>
      </c>
      <c r="C169" s="73">
        <v>5383</v>
      </c>
      <c r="D169" s="44">
        <f t="shared" si="2"/>
        <v>3.5421327367636092E-3</v>
      </c>
      <c r="E169" s="44"/>
      <c r="F169" s="44"/>
      <c r="G169" s="44"/>
      <c r="H169" s="44"/>
    </row>
    <row r="170" spans="1:8">
      <c r="A170" s="44" t="s">
        <v>77</v>
      </c>
      <c r="B170" s="72">
        <v>44904</v>
      </c>
      <c r="C170" s="73">
        <v>5396</v>
      </c>
      <c r="D170" s="44">
        <f t="shared" si="2"/>
        <v>2.4150102173509194E-3</v>
      </c>
      <c r="E170" s="44"/>
      <c r="F170" s="44"/>
      <c r="G170" s="44"/>
      <c r="H170" s="44"/>
    </row>
    <row r="171" spans="1:8">
      <c r="A171" s="44" t="s">
        <v>77</v>
      </c>
      <c r="B171" s="72">
        <v>44907</v>
      </c>
      <c r="C171" s="73">
        <v>5387</v>
      </c>
      <c r="D171" s="44">
        <f t="shared" si="2"/>
        <v>-1.6679021497405485E-3</v>
      </c>
      <c r="E171" s="44"/>
      <c r="F171" s="44"/>
      <c r="G171" s="44"/>
      <c r="H171" s="44"/>
    </row>
    <row r="172" spans="1:8">
      <c r="A172" s="44" t="s">
        <v>77</v>
      </c>
      <c r="B172" s="72">
        <v>44908</v>
      </c>
      <c r="C172" s="73">
        <v>5399</v>
      </c>
      <c r="D172" s="44">
        <f t="shared" si="2"/>
        <v>2.2275849266753297E-3</v>
      </c>
      <c r="E172" s="44"/>
      <c r="F172" s="44"/>
      <c r="G172" s="44"/>
      <c r="H172" s="44"/>
    </row>
    <row r="173" spans="1:8">
      <c r="A173" s="44" t="s">
        <v>77</v>
      </c>
      <c r="B173" s="72">
        <v>44909</v>
      </c>
      <c r="C173" s="73">
        <v>5446</v>
      </c>
      <c r="D173" s="44">
        <f t="shared" si="2"/>
        <v>8.7053157992220773E-3</v>
      </c>
      <c r="E173" s="44"/>
      <c r="F173" s="44"/>
      <c r="G173" s="44"/>
      <c r="H173" s="44"/>
    </row>
    <row r="174" spans="1:8">
      <c r="A174" s="44" t="s">
        <v>77</v>
      </c>
      <c r="B174" s="72">
        <v>44910</v>
      </c>
      <c r="C174" s="73">
        <v>5408</v>
      </c>
      <c r="D174" s="44">
        <f t="shared" si="2"/>
        <v>-6.9775982372383399E-3</v>
      </c>
      <c r="E174" s="44"/>
      <c r="F174" s="44"/>
      <c r="G174" s="44"/>
      <c r="H174" s="44"/>
    </row>
    <row r="175" spans="1:8">
      <c r="A175" s="44" t="s">
        <v>77</v>
      </c>
      <c r="B175" s="72">
        <v>44911</v>
      </c>
      <c r="C175" s="73">
        <v>5391</v>
      </c>
      <c r="D175" s="44">
        <f t="shared" si="2"/>
        <v>-3.143491124260355E-3</v>
      </c>
      <c r="E175" s="44"/>
      <c r="F175" s="44"/>
      <c r="G175" s="44"/>
      <c r="H175" s="44"/>
    </row>
    <row r="176" spans="1:8">
      <c r="A176" s="44" t="s">
        <v>77</v>
      </c>
      <c r="B176" s="72">
        <v>44914</v>
      </c>
      <c r="C176" s="73">
        <v>5414</v>
      </c>
      <c r="D176" s="44">
        <f t="shared" si="2"/>
        <v>4.2663698757187908E-3</v>
      </c>
      <c r="E176" s="44"/>
      <c r="F176" s="44"/>
      <c r="G176" s="44"/>
      <c r="H176" s="44"/>
    </row>
    <row r="177" spans="1:8">
      <c r="A177" s="44" t="s">
        <v>77</v>
      </c>
      <c r="B177" s="72">
        <v>44915</v>
      </c>
      <c r="C177" s="73">
        <v>5416</v>
      </c>
      <c r="D177" s="44">
        <f t="shared" si="2"/>
        <v>3.6941263391207979E-4</v>
      </c>
      <c r="E177" s="44"/>
      <c r="F177" s="44"/>
      <c r="G177" s="44"/>
      <c r="H177" s="44"/>
    </row>
    <row r="178" spans="1:8">
      <c r="A178" s="44" t="s">
        <v>77</v>
      </c>
      <c r="B178" s="72">
        <v>44916</v>
      </c>
      <c r="C178" s="73">
        <v>5473</v>
      </c>
      <c r="D178" s="44">
        <f t="shared" si="2"/>
        <v>1.0524372230428361E-2</v>
      </c>
      <c r="E178" s="44"/>
      <c r="F178" s="44"/>
      <c r="G178" s="44"/>
      <c r="H178" s="44"/>
    </row>
    <row r="179" spans="1:8">
      <c r="A179" s="44" t="s">
        <v>77</v>
      </c>
      <c r="B179" s="72">
        <v>44917</v>
      </c>
      <c r="C179" s="73">
        <v>5476</v>
      </c>
      <c r="D179" s="44">
        <f t="shared" si="2"/>
        <v>5.4814544125708024E-4</v>
      </c>
      <c r="E179" s="44"/>
      <c r="F179" s="44"/>
      <c r="G179" s="44"/>
      <c r="H179" s="44"/>
    </row>
    <row r="180" spans="1:8">
      <c r="A180" s="44" t="s">
        <v>77</v>
      </c>
      <c r="B180" s="72">
        <v>44918</v>
      </c>
      <c r="C180" s="73">
        <v>5428</v>
      </c>
      <c r="D180" s="44">
        <f t="shared" si="2"/>
        <v>-8.7655222790357923E-3</v>
      </c>
      <c r="E180" s="44"/>
      <c r="F180" s="44"/>
      <c r="G180" s="44"/>
      <c r="H180" s="44"/>
    </row>
    <row r="181" spans="1:8">
      <c r="A181" s="44" t="s">
        <v>77</v>
      </c>
      <c r="B181" s="72">
        <v>44921</v>
      </c>
      <c r="C181" s="73">
        <v>5446</v>
      </c>
      <c r="D181" s="44">
        <f t="shared" si="2"/>
        <v>3.3161385408990419E-3</v>
      </c>
      <c r="E181" s="44"/>
      <c r="F181" s="44"/>
      <c r="G181" s="44"/>
      <c r="H181" s="44"/>
    </row>
    <row r="182" spans="1:8">
      <c r="A182" s="44" t="s">
        <v>77</v>
      </c>
      <c r="B182" s="72">
        <v>44922</v>
      </c>
      <c r="C182" s="73">
        <v>5455</v>
      </c>
      <c r="D182" s="44">
        <f t="shared" si="2"/>
        <v>1.6525890561880279E-3</v>
      </c>
      <c r="E182" s="44"/>
      <c r="F182" s="44"/>
      <c r="G182" s="44"/>
      <c r="H182" s="44"/>
    </row>
    <row r="183" spans="1:8">
      <c r="A183" s="44" t="s">
        <v>77</v>
      </c>
      <c r="B183" s="72">
        <v>44923</v>
      </c>
      <c r="C183" s="73">
        <v>5463</v>
      </c>
      <c r="D183" s="44">
        <f t="shared" si="2"/>
        <v>1.466544454628781E-3</v>
      </c>
      <c r="E183" s="44"/>
      <c r="F183" s="44"/>
      <c r="G183" s="44"/>
      <c r="H183" s="44"/>
    </row>
    <row r="184" spans="1:8">
      <c r="A184" s="44" t="s">
        <v>77</v>
      </c>
      <c r="B184" s="72">
        <v>44924</v>
      </c>
      <c r="C184" s="73">
        <v>5461</v>
      </c>
      <c r="D184" s="44">
        <f t="shared" si="2"/>
        <v>-3.6609921288669232E-4</v>
      </c>
      <c r="E184" s="44"/>
      <c r="F184" s="44"/>
      <c r="G184" s="44"/>
      <c r="H184" s="44"/>
    </row>
    <row r="185" spans="1:8">
      <c r="A185" s="44" t="s">
        <v>77</v>
      </c>
      <c r="B185" s="72">
        <v>44928</v>
      </c>
      <c r="C185" s="73">
        <v>5508</v>
      </c>
      <c r="D185" s="44">
        <f t="shared" si="2"/>
        <v>8.6064823292437281E-3</v>
      </c>
      <c r="E185" s="44"/>
      <c r="F185" s="44"/>
      <c r="G185" s="44"/>
      <c r="H185" s="44"/>
    </row>
    <row r="186" spans="1:8">
      <c r="A186" s="44" t="s">
        <v>77</v>
      </c>
      <c r="B186" s="72">
        <v>44929</v>
      </c>
      <c r="C186" s="73">
        <v>5569</v>
      </c>
      <c r="D186" s="44">
        <f t="shared" si="2"/>
        <v>1.1074800290486565E-2</v>
      </c>
      <c r="E186" s="44"/>
      <c r="F186" s="44"/>
      <c r="G186" s="44"/>
      <c r="H186" s="44"/>
    </row>
    <row r="187" spans="1:8">
      <c r="A187" s="44" t="s">
        <v>77</v>
      </c>
      <c r="B187" s="72">
        <v>44930</v>
      </c>
      <c r="C187" s="73">
        <v>5585</v>
      </c>
      <c r="D187" s="44">
        <f t="shared" si="2"/>
        <v>2.8730472257137729E-3</v>
      </c>
      <c r="E187" s="44"/>
      <c r="F187" s="44"/>
      <c r="G187" s="44"/>
      <c r="H187" s="44"/>
    </row>
    <row r="188" spans="1:8">
      <c r="A188" s="44" t="s">
        <v>77</v>
      </c>
      <c r="B188" s="72">
        <v>44931</v>
      </c>
      <c r="C188" s="73">
        <v>5592</v>
      </c>
      <c r="D188" s="44">
        <f t="shared" si="2"/>
        <v>1.2533572068039391E-3</v>
      </c>
      <c r="E188" s="44"/>
      <c r="F188" s="44"/>
      <c r="G188" s="44"/>
      <c r="H188" s="44"/>
    </row>
    <row r="189" spans="1:8">
      <c r="A189" s="44" t="s">
        <v>77</v>
      </c>
      <c r="B189" s="72">
        <v>44932</v>
      </c>
      <c r="C189" s="73">
        <v>5556</v>
      </c>
      <c r="D189" s="44">
        <f t="shared" si="2"/>
        <v>-6.4377682403433476E-3</v>
      </c>
      <c r="E189" s="44"/>
      <c r="F189" s="44"/>
      <c r="G189" s="44"/>
      <c r="H189" s="44"/>
    </row>
    <row r="190" spans="1:8">
      <c r="A190" s="44" t="s">
        <v>77</v>
      </c>
      <c r="B190" s="72">
        <v>44935</v>
      </c>
      <c r="C190" s="73">
        <v>5633</v>
      </c>
      <c r="D190" s="44">
        <f t="shared" si="2"/>
        <v>1.3858891288696905E-2</v>
      </c>
      <c r="E190" s="44"/>
      <c r="F190" s="44"/>
      <c r="G190" s="44"/>
      <c r="H190" s="44"/>
    </row>
    <row r="191" spans="1:8">
      <c r="A191" s="44" t="s">
        <v>77</v>
      </c>
      <c r="B191" s="72">
        <v>44936</v>
      </c>
      <c r="C191" s="73">
        <v>5615</v>
      </c>
      <c r="D191" s="44">
        <f t="shared" si="2"/>
        <v>-3.1954553523877152E-3</v>
      </c>
      <c r="E191" s="44"/>
      <c r="F191" s="44"/>
      <c r="G191" s="44"/>
      <c r="H191" s="44"/>
    </row>
    <row r="192" spans="1:8">
      <c r="A192" s="44" t="s">
        <v>77</v>
      </c>
      <c r="B192" s="72">
        <v>44937</v>
      </c>
      <c r="C192" s="73">
        <v>5608</v>
      </c>
      <c r="D192" s="44">
        <f t="shared" si="2"/>
        <v>-1.2466607301869991E-3</v>
      </c>
      <c r="E192" s="44"/>
      <c r="F192" s="44"/>
      <c r="G192" s="44"/>
      <c r="H192" s="44"/>
    </row>
    <row r="193" spans="1:8">
      <c r="A193" s="44" t="s">
        <v>77</v>
      </c>
      <c r="B193" s="72">
        <v>44938</v>
      </c>
      <c r="C193" s="73">
        <v>5609</v>
      </c>
      <c r="D193" s="44">
        <f t="shared" si="2"/>
        <v>1.783166904422254E-4</v>
      </c>
      <c r="E193" s="44"/>
      <c r="F193" s="44"/>
      <c r="G193" s="44"/>
      <c r="H193" s="44"/>
    </row>
    <row r="194" spans="1:8">
      <c r="A194" s="44" t="s">
        <v>77</v>
      </c>
      <c r="B194" s="72">
        <v>44939</v>
      </c>
      <c r="C194" s="73">
        <v>5619</v>
      </c>
      <c r="D194" s="44">
        <f t="shared" si="2"/>
        <v>1.7828489926903191E-3</v>
      </c>
      <c r="E194" s="44"/>
      <c r="F194" s="44"/>
      <c r="G194" s="44"/>
      <c r="H194" s="44"/>
    </row>
    <row r="195" spans="1:8">
      <c r="A195" s="44" t="s">
        <v>77</v>
      </c>
      <c r="B195" s="72">
        <v>44942</v>
      </c>
      <c r="C195" s="73">
        <v>5682</v>
      </c>
      <c r="D195" s="44">
        <f t="shared" si="2"/>
        <v>1.1211959423384944E-2</v>
      </c>
      <c r="E195" s="44"/>
      <c r="F195" s="44"/>
      <c r="G195" s="44"/>
      <c r="H195" s="44"/>
    </row>
    <row r="196" spans="1:8">
      <c r="A196" s="44" t="s">
        <v>77</v>
      </c>
      <c r="B196" s="72">
        <v>44943</v>
      </c>
      <c r="C196" s="73">
        <v>5683</v>
      </c>
      <c r="D196" s="44">
        <f t="shared" ref="D196:D246" si="3">(C196-C195)/C195</f>
        <v>1.7599436818021823E-4</v>
      </c>
      <c r="E196" s="44"/>
      <c r="F196" s="44"/>
      <c r="G196" s="44"/>
      <c r="H196" s="44"/>
    </row>
    <row r="197" spans="1:8">
      <c r="A197" s="44" t="s">
        <v>77</v>
      </c>
      <c r="B197" s="72">
        <v>44944</v>
      </c>
      <c r="C197" s="73">
        <v>5662</v>
      </c>
      <c r="D197" s="44">
        <f t="shared" si="3"/>
        <v>-3.6952313918704911E-3</v>
      </c>
      <c r="E197" s="44"/>
      <c r="F197" s="44"/>
      <c r="G197" s="44"/>
      <c r="H197" s="44"/>
    </row>
    <row r="198" spans="1:8">
      <c r="A198" s="44" t="s">
        <v>77</v>
      </c>
      <c r="B198" s="72">
        <v>44945</v>
      </c>
      <c r="C198" s="73">
        <v>5663</v>
      </c>
      <c r="D198" s="44">
        <f t="shared" si="3"/>
        <v>1.7661603673613564E-4</v>
      </c>
      <c r="E198" s="44"/>
      <c r="F198" s="44"/>
      <c r="G198" s="44"/>
      <c r="H198" s="44"/>
    </row>
    <row r="199" spans="1:8">
      <c r="A199" s="44" t="s">
        <v>77</v>
      </c>
      <c r="B199" s="72">
        <v>44946</v>
      </c>
      <c r="C199" s="73">
        <v>5698</v>
      </c>
      <c r="D199" s="44">
        <f t="shared" si="3"/>
        <v>6.180469715698393E-3</v>
      </c>
      <c r="E199" s="44"/>
      <c r="F199" s="44"/>
      <c r="G199" s="44"/>
      <c r="H199" s="44"/>
    </row>
    <row r="200" spans="1:8">
      <c r="A200" s="44" t="s">
        <v>77</v>
      </c>
      <c r="B200" s="72">
        <v>44949</v>
      </c>
      <c r="C200" s="73">
        <v>5701</v>
      </c>
      <c r="D200" s="44">
        <f t="shared" si="3"/>
        <v>5.265005265005265E-4</v>
      </c>
      <c r="E200" s="44"/>
      <c r="F200" s="44"/>
      <c r="G200" s="44"/>
      <c r="H200" s="44"/>
    </row>
    <row r="201" spans="1:8">
      <c r="A201" s="44" t="s">
        <v>77</v>
      </c>
      <c r="B201" s="72">
        <v>44950</v>
      </c>
      <c r="C201" s="73">
        <v>5729</v>
      </c>
      <c r="D201" s="44">
        <f t="shared" si="3"/>
        <v>4.9114190492895986E-3</v>
      </c>
      <c r="E201" s="44"/>
      <c r="F201" s="44"/>
      <c r="G201" s="44"/>
      <c r="H201" s="44"/>
    </row>
    <row r="202" spans="1:8">
      <c r="A202" s="44" t="s">
        <v>77</v>
      </c>
      <c r="B202" s="72">
        <v>44951</v>
      </c>
      <c r="C202" s="73">
        <v>5713</v>
      </c>
      <c r="D202" s="44">
        <f t="shared" si="3"/>
        <v>-2.7928085180659802E-3</v>
      </c>
      <c r="E202" s="44"/>
      <c r="F202" s="44"/>
      <c r="G202" s="44"/>
      <c r="H202" s="44"/>
    </row>
    <row r="203" spans="1:8">
      <c r="A203" s="44" t="s">
        <v>77</v>
      </c>
      <c r="B203" s="72">
        <v>44953</v>
      </c>
      <c r="C203" s="73">
        <v>5705</v>
      </c>
      <c r="D203" s="44">
        <f t="shared" si="3"/>
        <v>-1.4003150708909505E-3</v>
      </c>
      <c r="E203" s="44"/>
      <c r="F203" s="44"/>
      <c r="G203" s="44"/>
      <c r="H203" s="44"/>
    </row>
    <row r="204" spans="1:8">
      <c r="A204" s="44" t="s">
        <v>77</v>
      </c>
      <c r="B204" s="72">
        <v>44956</v>
      </c>
      <c r="C204" s="73">
        <v>5731</v>
      </c>
      <c r="D204" s="44">
        <f t="shared" si="3"/>
        <v>4.557405784399649E-3</v>
      </c>
      <c r="E204" s="44"/>
      <c r="F204" s="44"/>
      <c r="G204" s="44"/>
      <c r="H204" s="44"/>
    </row>
    <row r="205" spans="1:8">
      <c r="A205" s="44" t="s">
        <v>77</v>
      </c>
      <c r="B205" s="72">
        <v>44957</v>
      </c>
      <c r="C205" s="73">
        <v>5709</v>
      </c>
      <c r="D205" s="44">
        <f t="shared" si="3"/>
        <v>-3.838771593090211E-3</v>
      </c>
      <c r="E205" s="44"/>
      <c r="F205" s="44"/>
      <c r="G205" s="44"/>
      <c r="H205" s="44"/>
    </row>
    <row r="206" spans="1:8">
      <c r="A206" s="44" t="s">
        <v>77</v>
      </c>
      <c r="B206" s="72">
        <v>44958</v>
      </c>
      <c r="C206" s="73">
        <v>5744</v>
      </c>
      <c r="D206" s="44">
        <f t="shared" si="3"/>
        <v>6.1306708705552637E-3</v>
      </c>
      <c r="E206" s="44"/>
      <c r="F206" s="44"/>
      <c r="G206" s="44"/>
      <c r="H206" s="44"/>
    </row>
    <row r="207" spans="1:8">
      <c r="A207" s="44" t="s">
        <v>77</v>
      </c>
      <c r="B207" s="72">
        <v>44959</v>
      </c>
      <c r="C207" s="73">
        <v>5869</v>
      </c>
      <c r="D207" s="44">
        <f t="shared" si="3"/>
        <v>2.1761838440111422E-2</v>
      </c>
      <c r="E207" s="44"/>
      <c r="F207" s="44"/>
      <c r="G207" s="44"/>
      <c r="H207" s="44"/>
    </row>
    <row r="208" spans="1:8">
      <c r="A208" s="44" t="s">
        <v>77</v>
      </c>
      <c r="B208" s="72">
        <v>44960</v>
      </c>
      <c r="C208" s="73">
        <v>5805</v>
      </c>
      <c r="D208" s="44">
        <f t="shared" si="3"/>
        <v>-1.0904753791105811E-2</v>
      </c>
      <c r="E208" s="44"/>
      <c r="F208" s="44"/>
      <c r="G208" s="44"/>
      <c r="H208" s="44"/>
    </row>
    <row r="209" spans="1:8">
      <c r="A209" s="44" t="s">
        <v>77</v>
      </c>
      <c r="B209" s="72">
        <v>44963</v>
      </c>
      <c r="C209" s="73">
        <v>5739</v>
      </c>
      <c r="D209" s="44">
        <f t="shared" si="3"/>
        <v>-1.1369509043927648E-2</v>
      </c>
      <c r="E209" s="44"/>
      <c r="F209" s="44"/>
      <c r="G209" s="44"/>
      <c r="H209" s="44"/>
    </row>
    <row r="210" spans="1:8">
      <c r="A210" s="44" t="s">
        <v>77</v>
      </c>
      <c r="B210" s="72">
        <v>44964</v>
      </c>
      <c r="C210" s="73">
        <v>5750</v>
      </c>
      <c r="D210" s="44">
        <f t="shared" si="3"/>
        <v>1.9167102282627636E-3</v>
      </c>
      <c r="E210" s="44"/>
      <c r="F210" s="44"/>
      <c r="G210" s="44"/>
      <c r="H210" s="44"/>
    </row>
    <row r="211" spans="1:8">
      <c r="A211" s="44" t="s">
        <v>77</v>
      </c>
      <c r="B211" s="72">
        <v>44965</v>
      </c>
      <c r="C211" s="73">
        <v>5757</v>
      </c>
      <c r="D211" s="44">
        <f t="shared" si="3"/>
        <v>1.217391304347826E-3</v>
      </c>
      <c r="E211" s="44"/>
      <c r="F211" s="44"/>
      <c r="G211" s="44"/>
      <c r="H211" s="44"/>
    </row>
    <row r="212" spans="1:8">
      <c r="A212" s="44" t="s">
        <v>77</v>
      </c>
      <c r="B212" s="72">
        <v>44966</v>
      </c>
      <c r="C212" s="73">
        <v>5758</v>
      </c>
      <c r="D212" s="44">
        <f t="shared" si="3"/>
        <v>1.7370158068438424E-4</v>
      </c>
      <c r="E212" s="44"/>
      <c r="F212" s="44"/>
      <c r="G212" s="44"/>
      <c r="H212" s="44"/>
    </row>
    <row r="213" spans="1:8">
      <c r="A213" s="44" t="s">
        <v>77</v>
      </c>
      <c r="B213" s="72">
        <v>44967</v>
      </c>
      <c r="C213" s="73">
        <v>5701</v>
      </c>
      <c r="D213" s="44">
        <f t="shared" si="3"/>
        <v>-9.8992705800625223E-3</v>
      </c>
      <c r="E213" s="44"/>
      <c r="F213" s="44"/>
      <c r="G213" s="44"/>
      <c r="H213" s="44"/>
    </row>
    <row r="214" spans="1:8">
      <c r="A214" s="44" t="s">
        <v>77</v>
      </c>
      <c r="B214" s="72">
        <v>44970</v>
      </c>
      <c r="C214" s="73">
        <v>5711</v>
      </c>
      <c r="D214" s="44">
        <f t="shared" si="3"/>
        <v>1.7540782318891423E-3</v>
      </c>
      <c r="E214" s="44"/>
      <c r="F214" s="44"/>
      <c r="G214" s="44"/>
      <c r="H214" s="44"/>
    </row>
    <row r="215" spans="1:8">
      <c r="A215" s="44" t="s">
        <v>77</v>
      </c>
      <c r="B215" s="72">
        <v>44971</v>
      </c>
      <c r="C215" s="73">
        <v>5710</v>
      </c>
      <c r="D215" s="44">
        <f t="shared" si="3"/>
        <v>-1.7510068289266329E-4</v>
      </c>
      <c r="E215" s="44"/>
      <c r="F215" s="44"/>
      <c r="G215" s="44"/>
      <c r="H215" s="44"/>
    </row>
    <row r="216" spans="1:8">
      <c r="A216" s="44" t="s">
        <v>77</v>
      </c>
      <c r="B216" s="72">
        <v>44972</v>
      </c>
      <c r="C216" s="73">
        <v>5679</v>
      </c>
      <c r="D216" s="44">
        <f t="shared" si="3"/>
        <v>-5.4290718038528894E-3</v>
      </c>
      <c r="E216" s="44"/>
      <c r="F216" s="44"/>
      <c r="G216" s="44"/>
      <c r="H216" s="44"/>
    </row>
    <row r="217" spans="1:8">
      <c r="A217" s="44" t="s">
        <v>77</v>
      </c>
      <c r="B217" s="72">
        <v>44973</v>
      </c>
      <c r="C217" s="73">
        <v>5635</v>
      </c>
      <c r="D217" s="44">
        <f t="shared" si="3"/>
        <v>-7.7478429300933266E-3</v>
      </c>
      <c r="E217" s="44"/>
      <c r="F217" s="44"/>
      <c r="G217" s="44"/>
      <c r="H217" s="44"/>
    </row>
    <row r="218" spans="1:8">
      <c r="A218" s="44" t="s">
        <v>77</v>
      </c>
      <c r="B218" s="72">
        <v>44974</v>
      </c>
      <c r="C218" s="73">
        <v>5619</v>
      </c>
      <c r="D218" s="44">
        <f t="shared" si="3"/>
        <v>-2.8393966282165041E-3</v>
      </c>
      <c r="E218" s="44"/>
      <c r="F218" s="44"/>
      <c r="G218" s="44"/>
      <c r="H218" s="44"/>
    </row>
    <row r="219" spans="1:8">
      <c r="A219" s="44" t="s">
        <v>77</v>
      </c>
      <c r="B219" s="72">
        <v>44977</v>
      </c>
      <c r="C219" s="73">
        <v>5657</v>
      </c>
      <c r="D219" s="44">
        <f t="shared" si="3"/>
        <v>6.7627691760099662E-3</v>
      </c>
      <c r="E219" s="44"/>
      <c r="F219" s="44"/>
      <c r="G219" s="44"/>
      <c r="H219" s="44"/>
    </row>
    <row r="220" spans="1:8">
      <c r="A220" s="44" t="s">
        <v>77</v>
      </c>
      <c r="B220" s="72">
        <v>44978</v>
      </c>
      <c r="C220" s="73">
        <v>5647</v>
      </c>
      <c r="D220" s="44">
        <f t="shared" si="3"/>
        <v>-1.7677214071062401E-3</v>
      </c>
      <c r="E220" s="44"/>
      <c r="F220" s="44"/>
      <c r="G220" s="44"/>
      <c r="H220" s="44"/>
    </row>
    <row r="221" spans="1:8">
      <c r="A221" s="44" t="s">
        <v>77</v>
      </c>
      <c r="B221" s="72">
        <v>44979</v>
      </c>
      <c r="C221" s="73">
        <v>5648</v>
      </c>
      <c r="D221" s="44">
        <f t="shared" si="3"/>
        <v>1.7708517797060386E-4</v>
      </c>
      <c r="E221" s="44"/>
      <c r="F221" s="44"/>
      <c r="G221" s="44"/>
      <c r="H221" s="44"/>
    </row>
    <row r="222" spans="1:8">
      <c r="A222" s="44" t="s">
        <v>77</v>
      </c>
      <c r="B222" s="72">
        <v>44980</v>
      </c>
      <c r="C222" s="73">
        <v>5621</v>
      </c>
      <c r="D222" s="44">
        <f t="shared" si="3"/>
        <v>-4.7804532577903685E-3</v>
      </c>
      <c r="E222" s="44"/>
      <c r="F222" s="44"/>
      <c r="G222" s="44"/>
      <c r="H222" s="44"/>
    </row>
    <row r="223" spans="1:8">
      <c r="A223" s="44" t="s">
        <v>77</v>
      </c>
      <c r="B223" s="72">
        <v>44981</v>
      </c>
      <c r="C223" s="73">
        <v>5605</v>
      </c>
      <c r="D223" s="44">
        <f t="shared" si="3"/>
        <v>-2.8464685998932575E-3</v>
      </c>
      <c r="E223" s="44"/>
      <c r="F223" s="44"/>
      <c r="G223" s="44"/>
      <c r="H223" s="44"/>
    </row>
    <row r="224" spans="1:8">
      <c r="A224" s="44" t="s">
        <v>77</v>
      </c>
      <c r="B224" s="72">
        <v>44984</v>
      </c>
      <c r="C224" s="73">
        <v>5570</v>
      </c>
      <c r="D224" s="44">
        <f t="shared" si="3"/>
        <v>-6.2444246208742194E-3</v>
      </c>
      <c r="E224" s="44"/>
      <c r="F224" s="44"/>
      <c r="G224" s="44"/>
      <c r="H224" s="44"/>
    </row>
    <row r="225" spans="1:8">
      <c r="A225" s="44" t="s">
        <v>77</v>
      </c>
      <c r="B225" s="72">
        <v>44985</v>
      </c>
      <c r="C225" s="73">
        <v>5568</v>
      </c>
      <c r="D225" s="44">
        <f t="shared" si="3"/>
        <v>-3.590664272890485E-4</v>
      </c>
      <c r="E225" s="44"/>
      <c r="F225" s="44"/>
      <c r="G225" s="44"/>
      <c r="H225" s="44"/>
    </row>
    <row r="226" spans="1:8">
      <c r="A226" s="44" t="s">
        <v>77</v>
      </c>
      <c r="B226" s="72">
        <v>44986</v>
      </c>
      <c r="C226" s="73">
        <v>5610</v>
      </c>
      <c r="D226" s="44">
        <f t="shared" si="3"/>
        <v>7.5431034482758624E-3</v>
      </c>
      <c r="E226" s="44"/>
      <c r="F226" s="44"/>
      <c r="G226" s="44"/>
      <c r="H226" s="44"/>
    </row>
    <row r="227" spans="1:8">
      <c r="A227" s="44" t="s">
        <v>77</v>
      </c>
      <c r="B227" s="72">
        <v>44987</v>
      </c>
      <c r="C227" s="73">
        <v>5606</v>
      </c>
      <c r="D227" s="44">
        <f t="shared" si="3"/>
        <v>-7.1301247771836005E-4</v>
      </c>
      <c r="E227" s="44"/>
      <c r="F227" s="44"/>
      <c r="G227" s="44"/>
      <c r="H227" s="44"/>
    </row>
    <row r="228" spans="1:8">
      <c r="A228" s="44" t="s">
        <v>77</v>
      </c>
      <c r="B228" s="72">
        <v>44988</v>
      </c>
      <c r="C228" s="73">
        <v>5609</v>
      </c>
      <c r="D228" s="44">
        <f t="shared" si="3"/>
        <v>5.3514092044238315E-4</v>
      </c>
      <c r="E228" s="44"/>
      <c r="F228" s="44"/>
      <c r="G228" s="44"/>
      <c r="H228" s="44"/>
    </row>
    <row r="229" spans="1:8">
      <c r="A229" s="44" t="s">
        <v>77</v>
      </c>
      <c r="B229" s="72">
        <v>44991</v>
      </c>
      <c r="C229" s="73">
        <v>5612</v>
      </c>
      <c r="D229" s="44">
        <f t="shared" si="3"/>
        <v>5.3485469780709572E-4</v>
      </c>
      <c r="E229" s="44"/>
      <c r="F229" s="44"/>
      <c r="G229" s="44"/>
      <c r="H229" s="44"/>
    </row>
    <row r="230" spans="1:8">
      <c r="A230" s="44" t="s">
        <v>77</v>
      </c>
      <c r="B230" s="72">
        <v>44993</v>
      </c>
      <c r="C230" s="73">
        <v>5614</v>
      </c>
      <c r="D230" s="44">
        <f t="shared" si="3"/>
        <v>3.5637918745545262E-4</v>
      </c>
      <c r="E230" s="44"/>
      <c r="F230" s="44"/>
      <c r="G230" s="44"/>
      <c r="H230" s="44"/>
    </row>
    <row r="231" spans="1:8">
      <c r="A231" s="44" t="s">
        <v>77</v>
      </c>
      <c r="B231" s="72">
        <v>44994</v>
      </c>
      <c r="C231" s="73">
        <v>5513</v>
      </c>
      <c r="D231" s="44">
        <f t="shared" si="3"/>
        <v>-1.7990737442109012E-2</v>
      </c>
      <c r="E231" s="44"/>
      <c r="F231" s="44"/>
      <c r="G231" s="44"/>
      <c r="H231" s="44"/>
    </row>
    <row r="232" spans="1:8">
      <c r="A232" s="44" t="s">
        <v>77</v>
      </c>
      <c r="B232" s="72">
        <v>44995</v>
      </c>
      <c r="C232" s="73">
        <v>5559</v>
      </c>
      <c r="D232" s="44">
        <f t="shared" si="3"/>
        <v>8.3439143841828409E-3</v>
      </c>
      <c r="E232" s="44"/>
      <c r="F232" s="44"/>
      <c r="G232" s="44"/>
      <c r="H232" s="44"/>
    </row>
    <row r="233" spans="1:8">
      <c r="A233" s="44" t="s">
        <v>77</v>
      </c>
      <c r="B233" s="72">
        <v>44998</v>
      </c>
      <c r="C233" s="73">
        <v>5676</v>
      </c>
      <c r="D233" s="44">
        <f t="shared" si="3"/>
        <v>2.1046950890447922E-2</v>
      </c>
      <c r="E233" s="44"/>
      <c r="F233" s="44"/>
      <c r="G233" s="44"/>
      <c r="H233" s="44"/>
    </row>
    <row r="234" spans="1:8">
      <c r="A234" s="44" t="s">
        <v>77</v>
      </c>
      <c r="B234" s="72">
        <v>44999</v>
      </c>
      <c r="C234" s="73">
        <v>5784</v>
      </c>
      <c r="D234" s="44">
        <f t="shared" si="3"/>
        <v>1.9027484143763214E-2</v>
      </c>
      <c r="E234" s="44"/>
      <c r="F234" s="44"/>
      <c r="G234" s="44"/>
      <c r="H234" s="44"/>
    </row>
    <row r="235" spans="1:8">
      <c r="A235" s="44" t="s">
        <v>77</v>
      </c>
      <c r="B235" s="72">
        <v>45000</v>
      </c>
      <c r="C235" s="73">
        <v>5755</v>
      </c>
      <c r="D235" s="44">
        <f t="shared" si="3"/>
        <v>-5.0138312586445371E-3</v>
      </c>
      <c r="E235" s="44"/>
      <c r="F235" s="44"/>
      <c r="G235" s="44"/>
      <c r="H235" s="44"/>
    </row>
    <row r="236" spans="1:8">
      <c r="A236" s="44" t="s">
        <v>77</v>
      </c>
      <c r="B236" s="72">
        <v>45001</v>
      </c>
      <c r="C236" s="73">
        <v>5817</v>
      </c>
      <c r="D236" s="44">
        <f t="shared" si="3"/>
        <v>1.0773240660295395E-2</v>
      </c>
      <c r="E236" s="44"/>
      <c r="F236" s="44"/>
      <c r="G236" s="44"/>
      <c r="H236" s="44"/>
    </row>
    <row r="237" spans="1:8">
      <c r="A237" s="44" t="s">
        <v>77</v>
      </c>
      <c r="B237" s="72">
        <v>45002</v>
      </c>
      <c r="C237" s="73">
        <v>5832</v>
      </c>
      <c r="D237" s="44">
        <f t="shared" si="3"/>
        <v>2.5786487880350697E-3</v>
      </c>
      <c r="E237" s="44"/>
      <c r="F237" s="44"/>
      <c r="G237" s="44"/>
      <c r="H237" s="44"/>
    </row>
    <row r="238" spans="1:8">
      <c r="A238" s="44" t="s">
        <v>77</v>
      </c>
      <c r="B238" s="72">
        <v>45005</v>
      </c>
      <c r="C238" s="73">
        <v>5966</v>
      </c>
      <c r="D238" s="44">
        <f t="shared" si="3"/>
        <v>2.2976680384087792E-2</v>
      </c>
      <c r="E238" s="44"/>
      <c r="F238" s="44"/>
      <c r="G238" s="44"/>
      <c r="H238" s="44"/>
    </row>
    <row r="239" spans="1:8">
      <c r="A239" s="44" t="s">
        <v>77</v>
      </c>
      <c r="B239" s="72">
        <v>45006</v>
      </c>
      <c r="C239" s="73">
        <v>5952</v>
      </c>
      <c r="D239" s="44">
        <f t="shared" si="3"/>
        <v>-2.3466309084813944E-3</v>
      </c>
      <c r="E239" s="44"/>
      <c r="F239" s="44"/>
      <c r="G239" s="44"/>
      <c r="H239" s="44"/>
    </row>
    <row r="240" spans="1:8">
      <c r="A240" s="44" t="s">
        <v>77</v>
      </c>
      <c r="B240" s="72">
        <v>45007</v>
      </c>
      <c r="C240" s="73">
        <v>5872</v>
      </c>
      <c r="D240" s="44">
        <f t="shared" si="3"/>
        <v>-1.3440860215053764E-2</v>
      </c>
      <c r="E240" s="44"/>
      <c r="F240" s="44"/>
      <c r="G240" s="44"/>
      <c r="H240" s="44"/>
    </row>
    <row r="241" spans="1:8">
      <c r="A241" s="44" t="s">
        <v>77</v>
      </c>
      <c r="B241" s="72">
        <v>45008</v>
      </c>
      <c r="C241" s="73">
        <v>5926</v>
      </c>
      <c r="D241" s="44">
        <f t="shared" si="3"/>
        <v>9.1961852861035427E-3</v>
      </c>
      <c r="E241" s="44"/>
      <c r="F241" s="44"/>
      <c r="G241" s="44"/>
      <c r="H241" s="44"/>
    </row>
    <row r="242" spans="1:8">
      <c r="A242" s="44" t="s">
        <v>77</v>
      </c>
      <c r="B242" s="72">
        <v>45009</v>
      </c>
      <c r="C242" s="73">
        <v>5944</v>
      </c>
      <c r="D242" s="44">
        <f t="shared" si="3"/>
        <v>3.0374620317246033E-3</v>
      </c>
      <c r="E242" s="44"/>
      <c r="F242" s="44"/>
      <c r="G242" s="44"/>
      <c r="H242" s="44"/>
    </row>
    <row r="243" spans="1:8">
      <c r="A243" s="44" t="s">
        <v>77</v>
      </c>
      <c r="B243" s="72">
        <v>45012</v>
      </c>
      <c r="C243" s="73">
        <v>5901</v>
      </c>
      <c r="D243" s="44">
        <f t="shared" si="3"/>
        <v>-7.2341857335127858E-3</v>
      </c>
      <c r="E243" s="44"/>
      <c r="F243" s="44"/>
      <c r="G243" s="44"/>
      <c r="H243" s="44"/>
    </row>
    <row r="244" spans="1:8">
      <c r="A244" s="44" t="s">
        <v>77</v>
      </c>
      <c r="B244" s="72">
        <v>45013</v>
      </c>
      <c r="C244" s="73">
        <v>5889</v>
      </c>
      <c r="D244" s="44">
        <f t="shared" si="3"/>
        <v>-2.0335536349771225E-3</v>
      </c>
      <c r="E244" s="44"/>
      <c r="F244" s="44"/>
      <c r="G244" s="44"/>
      <c r="H244" s="44"/>
    </row>
    <row r="245" spans="1:8">
      <c r="A245" s="44" t="s">
        <v>77</v>
      </c>
      <c r="B245" s="72">
        <v>45014</v>
      </c>
      <c r="C245" s="73">
        <v>5916</v>
      </c>
      <c r="D245" s="44">
        <f t="shared" si="3"/>
        <v>4.5848191543555782E-3</v>
      </c>
      <c r="E245" s="44"/>
      <c r="F245" s="44"/>
      <c r="G245" s="44"/>
      <c r="H245" s="44"/>
    </row>
    <row r="246" spans="1:8">
      <c r="A246" s="44" t="s">
        <v>77</v>
      </c>
      <c r="B246" s="72">
        <v>45016</v>
      </c>
      <c r="C246" s="73">
        <v>5973</v>
      </c>
      <c r="D246" s="44">
        <f t="shared" si="3"/>
        <v>9.6348884381338741E-3</v>
      </c>
      <c r="E246" s="44"/>
      <c r="F246" s="44"/>
      <c r="G246" s="44"/>
      <c r="H246" s="44"/>
    </row>
  </sheetData>
  <sortState xmlns:xlrd2="http://schemas.microsoft.com/office/spreadsheetml/2017/richdata2" ref="A2:C247">
    <sortCondition ref="B2:B24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EECF-2C92-4AEE-B95D-8D13D2CF8420}">
  <dimension ref="A1:G252"/>
  <sheetViews>
    <sheetView workbookViewId="0">
      <selection activeCell="I8" sqref="I8"/>
    </sheetView>
  </sheetViews>
  <sheetFormatPr defaultRowHeight="14.4"/>
  <cols>
    <col min="1" max="1" width="10.6640625" customWidth="1"/>
    <col min="2" max="2" width="9.109375" bestFit="1" customWidth="1"/>
    <col min="3" max="3" width="14.6640625" customWidth="1"/>
    <col min="4" max="4" width="13.6640625" customWidth="1"/>
    <col min="5" max="5" width="18" customWidth="1"/>
    <col min="6" max="6" width="13" customWidth="1"/>
    <col min="7" max="7" width="19.109375" customWidth="1"/>
  </cols>
  <sheetData>
    <row r="1" spans="1:7" ht="12.75" customHeight="1">
      <c r="A1" s="67" t="s">
        <v>41</v>
      </c>
      <c r="B1" s="67" t="s">
        <v>78</v>
      </c>
      <c r="C1" s="68" t="s">
        <v>79</v>
      </c>
      <c r="D1" s="92" t="s">
        <v>63</v>
      </c>
      <c r="E1" s="92" t="s">
        <v>38</v>
      </c>
      <c r="F1" s="92" t="s">
        <v>45</v>
      </c>
      <c r="G1" s="92" t="s">
        <v>39</v>
      </c>
    </row>
    <row r="2" spans="1:7" s="32" customFormat="1">
      <c r="A2" s="72">
        <v>44651</v>
      </c>
      <c r="B2" s="73">
        <v>4530.41</v>
      </c>
      <c r="C2" s="44">
        <f>(B3-B2)/B2</f>
        <v>3.4102873691343209E-3</v>
      </c>
    </row>
    <row r="3" spans="1:7">
      <c r="A3" s="70">
        <v>44652</v>
      </c>
      <c r="B3" s="71">
        <v>4545.8599999999997</v>
      </c>
      <c r="C3" s="44">
        <f t="shared" ref="C3:C66" si="0">(B3-B2)/B2</f>
        <v>3.4102873691343209E-3</v>
      </c>
      <c r="D3" s="87">
        <f>AVERAGE(C3:C252)</f>
        <v>-3.4020065539983773E-4</v>
      </c>
      <c r="E3" s="87">
        <f>(1+D3)^252-1</f>
        <v>-8.2171891251464291E-2</v>
      </c>
      <c r="F3" s="87">
        <f>_xlfn.VAR.S(C3:C252)</f>
        <v>2.152103806751081E-4</v>
      </c>
      <c r="G3" s="87">
        <f>F3*252</f>
        <v>5.4233015930127242E-2</v>
      </c>
    </row>
    <row r="4" spans="1:7">
      <c r="A4" s="70">
        <v>44655</v>
      </c>
      <c r="B4" s="71">
        <v>4582.6400000000003</v>
      </c>
      <c r="C4" s="44">
        <f t="shared" si="0"/>
        <v>8.0908782936563502E-3</v>
      </c>
    </row>
    <row r="5" spans="1:7">
      <c r="A5" s="70">
        <v>44656</v>
      </c>
      <c r="B5" s="71">
        <v>4525.12</v>
      </c>
      <c r="C5" s="44">
        <f t="shared" si="0"/>
        <v>-1.2551716914267853E-2</v>
      </c>
    </row>
    <row r="6" spans="1:7">
      <c r="A6" s="70">
        <v>44657</v>
      </c>
      <c r="B6" s="71">
        <v>4481.1499999999996</v>
      </c>
      <c r="C6" s="44">
        <f t="shared" si="0"/>
        <v>-9.7168693868892441E-3</v>
      </c>
    </row>
    <row r="7" spans="1:7">
      <c r="A7" s="70">
        <v>44658</v>
      </c>
      <c r="B7" s="71">
        <v>4500.21</v>
      </c>
      <c r="C7" s="44">
        <f t="shared" si="0"/>
        <v>4.253372460194459E-3</v>
      </c>
    </row>
    <row r="8" spans="1:7">
      <c r="A8" s="70">
        <v>44659</v>
      </c>
      <c r="B8" s="71">
        <v>4488.28</v>
      </c>
      <c r="C8" s="44">
        <f t="shared" si="0"/>
        <v>-2.6509873983659189E-3</v>
      </c>
    </row>
    <row r="9" spans="1:7">
      <c r="A9" s="70">
        <v>44662</v>
      </c>
      <c r="B9" s="71">
        <v>4412.53</v>
      </c>
      <c r="C9" s="44">
        <f t="shared" si="0"/>
        <v>-1.687728929567674E-2</v>
      </c>
    </row>
    <row r="10" spans="1:7">
      <c r="A10" s="70">
        <v>44663</v>
      </c>
      <c r="B10" s="71">
        <v>4397.45</v>
      </c>
      <c r="C10" s="44">
        <f t="shared" si="0"/>
        <v>-3.4175405039738945E-3</v>
      </c>
    </row>
    <row r="11" spans="1:7">
      <c r="A11" s="70">
        <v>44664</v>
      </c>
      <c r="B11" s="71">
        <v>4446.59</v>
      </c>
      <c r="C11" s="44">
        <f t="shared" si="0"/>
        <v>1.1174658040455339E-2</v>
      </c>
    </row>
    <row r="12" spans="1:7">
      <c r="A12" s="70">
        <v>44665</v>
      </c>
      <c r="B12" s="71">
        <v>4392.59</v>
      </c>
      <c r="C12" s="44">
        <f t="shared" si="0"/>
        <v>-1.2144137417661623E-2</v>
      </c>
    </row>
    <row r="13" spans="1:7">
      <c r="A13" s="70">
        <v>44669</v>
      </c>
      <c r="B13" s="71">
        <v>4391.6899999999996</v>
      </c>
      <c r="C13" s="44">
        <f t="shared" si="0"/>
        <v>-2.0489050878878877E-4</v>
      </c>
    </row>
    <row r="14" spans="1:7">
      <c r="A14" s="70">
        <v>44670</v>
      </c>
      <c r="B14" s="71">
        <v>4462.21</v>
      </c>
      <c r="C14" s="44">
        <f t="shared" si="0"/>
        <v>1.605759969396757E-2</v>
      </c>
    </row>
    <row r="15" spans="1:7">
      <c r="A15" s="70">
        <v>44671</v>
      </c>
      <c r="B15" s="71">
        <v>4459.45</v>
      </c>
      <c r="C15" s="44">
        <f t="shared" si="0"/>
        <v>-6.1852759058856894E-4</v>
      </c>
    </row>
    <row r="16" spans="1:7">
      <c r="A16" s="70">
        <v>44672</v>
      </c>
      <c r="B16" s="71">
        <v>4393.66</v>
      </c>
      <c r="C16" s="44">
        <f t="shared" si="0"/>
        <v>-1.4752940385025051E-2</v>
      </c>
    </row>
    <row r="17" spans="1:3">
      <c r="A17" s="70">
        <v>44673</v>
      </c>
      <c r="B17" s="71">
        <v>4271.78</v>
      </c>
      <c r="C17" s="44">
        <f t="shared" si="0"/>
        <v>-2.7739970776072823E-2</v>
      </c>
    </row>
    <row r="18" spans="1:3">
      <c r="A18" s="70">
        <v>44676</v>
      </c>
      <c r="B18" s="71">
        <v>4296.12</v>
      </c>
      <c r="C18" s="44">
        <f t="shared" si="0"/>
        <v>5.6978589721381123E-3</v>
      </c>
    </row>
    <row r="19" spans="1:3">
      <c r="A19" s="70">
        <v>44677</v>
      </c>
      <c r="B19" s="71">
        <v>4175.2</v>
      </c>
      <c r="C19" s="44">
        <f t="shared" si="0"/>
        <v>-2.8146327383778869E-2</v>
      </c>
    </row>
    <row r="20" spans="1:3">
      <c r="A20" s="70">
        <v>44678</v>
      </c>
      <c r="B20" s="71">
        <v>4183.96</v>
      </c>
      <c r="C20" s="44">
        <f t="shared" si="0"/>
        <v>2.0981030848822137E-3</v>
      </c>
    </row>
    <row r="21" spans="1:3">
      <c r="A21" s="70">
        <v>44679</v>
      </c>
      <c r="B21" s="71">
        <v>4287.5</v>
      </c>
      <c r="C21" s="44">
        <f t="shared" si="0"/>
        <v>2.4746890505645359E-2</v>
      </c>
    </row>
    <row r="22" spans="1:3">
      <c r="A22" s="70">
        <v>44680</v>
      </c>
      <c r="B22" s="71">
        <v>4131.93</v>
      </c>
      <c r="C22" s="44">
        <f t="shared" si="0"/>
        <v>-3.6284548104956203E-2</v>
      </c>
    </row>
    <row r="23" spans="1:3">
      <c r="A23" s="70">
        <v>44683</v>
      </c>
      <c r="B23" s="71">
        <v>4155.38</v>
      </c>
      <c r="C23" s="44">
        <f t="shared" si="0"/>
        <v>5.6753139574000086E-3</v>
      </c>
    </row>
    <row r="24" spans="1:3">
      <c r="A24" s="70">
        <v>44684</v>
      </c>
      <c r="B24" s="71">
        <v>4175.4799999999996</v>
      </c>
      <c r="C24" s="44">
        <f t="shared" si="0"/>
        <v>4.8371027439125793E-3</v>
      </c>
    </row>
    <row r="25" spans="1:3">
      <c r="A25" s="70">
        <v>44685</v>
      </c>
      <c r="B25" s="71">
        <v>4300.17</v>
      </c>
      <c r="C25" s="44">
        <f t="shared" si="0"/>
        <v>2.9862434977535643E-2</v>
      </c>
    </row>
    <row r="26" spans="1:3">
      <c r="A26" s="70">
        <v>44686</v>
      </c>
      <c r="B26" s="71">
        <v>4146.87</v>
      </c>
      <c r="C26" s="44">
        <f t="shared" si="0"/>
        <v>-3.5649753381843084E-2</v>
      </c>
    </row>
    <row r="27" spans="1:3">
      <c r="A27" s="70">
        <v>44687</v>
      </c>
      <c r="B27" s="71">
        <v>4123.34</v>
      </c>
      <c r="C27" s="44">
        <f t="shared" si="0"/>
        <v>-5.6741590645474167E-3</v>
      </c>
    </row>
    <row r="28" spans="1:3">
      <c r="A28" s="70">
        <v>44690</v>
      </c>
      <c r="B28" s="71">
        <v>3991.24</v>
      </c>
      <c r="C28" s="44">
        <f t="shared" si="0"/>
        <v>-3.2037134944001795E-2</v>
      </c>
    </row>
    <row r="29" spans="1:3">
      <c r="A29" s="70">
        <v>44691</v>
      </c>
      <c r="B29" s="71">
        <v>4001.05</v>
      </c>
      <c r="C29" s="44">
        <f t="shared" si="0"/>
        <v>2.4578827632516214E-3</v>
      </c>
    </row>
    <row r="30" spans="1:3">
      <c r="A30" s="70">
        <v>44692</v>
      </c>
      <c r="B30" s="71">
        <v>3935.18</v>
      </c>
      <c r="C30" s="44">
        <f t="shared" si="0"/>
        <v>-1.6463178415665972E-2</v>
      </c>
    </row>
    <row r="31" spans="1:3">
      <c r="A31" s="70">
        <v>44693</v>
      </c>
      <c r="B31" s="71">
        <v>3930.08</v>
      </c>
      <c r="C31" s="44">
        <f t="shared" si="0"/>
        <v>-1.2960017076728153E-3</v>
      </c>
    </row>
    <row r="32" spans="1:3">
      <c r="A32" s="70">
        <v>44694</v>
      </c>
      <c r="B32" s="71">
        <v>4023.89</v>
      </c>
      <c r="C32" s="44">
        <f t="shared" si="0"/>
        <v>2.386974310955501E-2</v>
      </c>
    </row>
    <row r="33" spans="1:3">
      <c r="A33" s="70">
        <v>44697</v>
      </c>
      <c r="B33" s="71">
        <v>4008.01</v>
      </c>
      <c r="C33" s="44">
        <f t="shared" si="0"/>
        <v>-3.9464299471406164E-3</v>
      </c>
    </row>
    <row r="34" spans="1:3">
      <c r="A34" s="70">
        <v>44698</v>
      </c>
      <c r="B34" s="71">
        <v>4088.85</v>
      </c>
      <c r="C34" s="44">
        <f t="shared" si="0"/>
        <v>2.0169610355263507E-2</v>
      </c>
    </row>
    <row r="35" spans="1:3">
      <c r="A35" s="70">
        <v>44699</v>
      </c>
      <c r="B35" s="71">
        <v>3923.68</v>
      </c>
      <c r="C35" s="44">
        <f t="shared" si="0"/>
        <v>-4.0395221150201173E-2</v>
      </c>
    </row>
    <row r="36" spans="1:3">
      <c r="A36" s="70">
        <v>44700</v>
      </c>
      <c r="B36" s="71">
        <v>3900.79</v>
      </c>
      <c r="C36" s="44">
        <f t="shared" si="0"/>
        <v>-5.8338090771928074E-3</v>
      </c>
    </row>
    <row r="37" spans="1:3">
      <c r="A37" s="70">
        <v>44701</v>
      </c>
      <c r="B37" s="71">
        <v>3901.36</v>
      </c>
      <c r="C37" s="44">
        <f t="shared" si="0"/>
        <v>1.4612424662700728E-4</v>
      </c>
    </row>
    <row r="38" spans="1:3">
      <c r="A38" s="70">
        <v>44704</v>
      </c>
      <c r="B38" s="71">
        <v>3973.75</v>
      </c>
      <c r="C38" s="44">
        <f t="shared" si="0"/>
        <v>1.8555067976295414E-2</v>
      </c>
    </row>
    <row r="39" spans="1:3">
      <c r="A39" s="70">
        <v>44705</v>
      </c>
      <c r="B39" s="71">
        <v>3941.48</v>
      </c>
      <c r="C39" s="44">
        <f t="shared" si="0"/>
        <v>-8.1207927021075769E-3</v>
      </c>
    </row>
    <row r="40" spans="1:3">
      <c r="A40" s="70">
        <v>44706</v>
      </c>
      <c r="B40" s="71">
        <v>3978.73</v>
      </c>
      <c r="C40" s="44">
        <f t="shared" si="0"/>
        <v>9.450764687376316E-3</v>
      </c>
    </row>
    <row r="41" spans="1:3">
      <c r="A41" s="70">
        <v>44707</v>
      </c>
      <c r="B41" s="71">
        <v>4057.84</v>
      </c>
      <c r="C41" s="44">
        <f t="shared" si="0"/>
        <v>1.9883229070582858E-2</v>
      </c>
    </row>
    <row r="42" spans="1:3">
      <c r="A42" s="70">
        <v>44708</v>
      </c>
      <c r="B42" s="71">
        <v>4158.24</v>
      </c>
      <c r="C42" s="44">
        <f t="shared" si="0"/>
        <v>2.4742227391912848E-2</v>
      </c>
    </row>
    <row r="43" spans="1:3">
      <c r="A43" s="70">
        <v>44712</v>
      </c>
      <c r="B43" s="71">
        <v>4132.1499999999996</v>
      </c>
      <c r="C43" s="44">
        <f t="shared" si="0"/>
        <v>-6.2742891223210176E-3</v>
      </c>
    </row>
    <row r="44" spans="1:3">
      <c r="A44" s="70">
        <v>44713</v>
      </c>
      <c r="B44" s="71">
        <v>4101.2299999999996</v>
      </c>
      <c r="C44" s="44">
        <f t="shared" si="0"/>
        <v>-7.482787410912013E-3</v>
      </c>
    </row>
    <row r="45" spans="1:3">
      <c r="A45" s="70">
        <v>44714</v>
      </c>
      <c r="B45" s="71">
        <v>4176.82</v>
      </c>
      <c r="C45" s="44">
        <f t="shared" si="0"/>
        <v>1.8431056049038986E-2</v>
      </c>
    </row>
    <row r="46" spans="1:3">
      <c r="A46" s="70">
        <v>44715</v>
      </c>
      <c r="B46" s="71">
        <v>4108.54</v>
      </c>
      <c r="C46" s="44">
        <f t="shared" si="0"/>
        <v>-1.6347364741597616E-2</v>
      </c>
    </row>
    <row r="47" spans="1:3">
      <c r="A47" s="70">
        <v>44718</v>
      </c>
      <c r="B47" s="71">
        <v>4121.43</v>
      </c>
      <c r="C47" s="44">
        <f t="shared" si="0"/>
        <v>3.1373675320187531E-3</v>
      </c>
    </row>
    <row r="48" spans="1:3">
      <c r="A48" s="70">
        <v>44719</v>
      </c>
      <c r="B48" s="71">
        <v>4160.68</v>
      </c>
      <c r="C48" s="44">
        <f t="shared" si="0"/>
        <v>9.5233935794129705E-3</v>
      </c>
    </row>
    <row r="49" spans="1:3">
      <c r="A49" s="70">
        <v>44720</v>
      </c>
      <c r="B49" s="71">
        <v>4115.7700000000004</v>
      </c>
      <c r="C49" s="44">
        <f t="shared" si="0"/>
        <v>-1.0793908688002887E-2</v>
      </c>
    </row>
    <row r="50" spans="1:3">
      <c r="A50" s="70">
        <v>44721</v>
      </c>
      <c r="B50" s="71">
        <v>4017.82</v>
      </c>
      <c r="C50" s="44">
        <f t="shared" si="0"/>
        <v>-2.379870595295662E-2</v>
      </c>
    </row>
    <row r="51" spans="1:3">
      <c r="A51" s="70">
        <v>44722</v>
      </c>
      <c r="B51" s="71">
        <v>3900.86</v>
      </c>
      <c r="C51" s="44">
        <f t="shared" si="0"/>
        <v>-2.9110313553120853E-2</v>
      </c>
    </row>
    <row r="52" spans="1:3">
      <c r="A52" s="70">
        <v>44725</v>
      </c>
      <c r="B52" s="71">
        <v>3749.63</v>
      </c>
      <c r="C52" s="44">
        <f t="shared" si="0"/>
        <v>-3.8768374153391821E-2</v>
      </c>
    </row>
    <row r="53" spans="1:3">
      <c r="A53" s="70">
        <v>44726</v>
      </c>
      <c r="B53" s="71">
        <v>3735.48</v>
      </c>
      <c r="C53" s="44">
        <f t="shared" si="0"/>
        <v>-3.7737056722930238E-3</v>
      </c>
    </row>
    <row r="54" spans="1:3">
      <c r="A54" s="70">
        <v>44727</v>
      </c>
      <c r="B54" s="71">
        <v>3789.99</v>
      </c>
      <c r="C54" s="44">
        <f t="shared" si="0"/>
        <v>1.4592502168395966E-2</v>
      </c>
    </row>
    <row r="55" spans="1:3">
      <c r="A55" s="70">
        <v>44728</v>
      </c>
      <c r="B55" s="71">
        <v>3666.77</v>
      </c>
      <c r="C55" s="44">
        <f t="shared" si="0"/>
        <v>-3.2511959134456765E-2</v>
      </c>
    </row>
    <row r="56" spans="1:3">
      <c r="A56" s="70">
        <v>44729</v>
      </c>
      <c r="B56" s="71">
        <v>3674.84</v>
      </c>
      <c r="C56" s="44">
        <f t="shared" si="0"/>
        <v>2.2008470670372465E-3</v>
      </c>
    </row>
    <row r="57" spans="1:3">
      <c r="A57" s="70">
        <v>44733</v>
      </c>
      <c r="B57" s="71">
        <v>3764.79</v>
      </c>
      <c r="C57" s="44">
        <f t="shared" si="0"/>
        <v>2.4477256152648771E-2</v>
      </c>
    </row>
    <row r="58" spans="1:3">
      <c r="A58" s="70">
        <v>44734</v>
      </c>
      <c r="B58" s="71">
        <v>3759.89</v>
      </c>
      <c r="C58" s="44">
        <f t="shared" si="0"/>
        <v>-1.3015334188626964E-3</v>
      </c>
    </row>
    <row r="59" spans="1:3">
      <c r="A59" s="70">
        <v>44735</v>
      </c>
      <c r="B59" s="71">
        <v>3795.73</v>
      </c>
      <c r="C59" s="44">
        <f t="shared" si="0"/>
        <v>9.5321937609877273E-3</v>
      </c>
    </row>
    <row r="60" spans="1:3">
      <c r="A60" s="70">
        <v>44736</v>
      </c>
      <c r="B60" s="71">
        <v>3911.74</v>
      </c>
      <c r="C60" s="44">
        <f t="shared" si="0"/>
        <v>3.0563290855777352E-2</v>
      </c>
    </row>
    <row r="61" spans="1:3">
      <c r="A61" s="70">
        <v>44739</v>
      </c>
      <c r="B61" s="71">
        <v>3900.11</v>
      </c>
      <c r="C61" s="44">
        <f t="shared" si="0"/>
        <v>-2.9731014842498877E-3</v>
      </c>
    </row>
    <row r="62" spans="1:3">
      <c r="A62" s="70">
        <v>44740</v>
      </c>
      <c r="B62" s="71">
        <v>3821.55</v>
      </c>
      <c r="C62" s="44">
        <f t="shared" si="0"/>
        <v>-2.0143021607082864E-2</v>
      </c>
    </row>
    <row r="63" spans="1:3">
      <c r="A63" s="70">
        <v>44741</v>
      </c>
      <c r="B63" s="71">
        <v>3818.83</v>
      </c>
      <c r="C63" s="44">
        <f t="shared" si="0"/>
        <v>-7.1175308448149426E-4</v>
      </c>
    </row>
    <row r="64" spans="1:3">
      <c r="A64" s="70">
        <v>44742</v>
      </c>
      <c r="B64" s="71">
        <v>3785.38</v>
      </c>
      <c r="C64" s="44">
        <f t="shared" si="0"/>
        <v>-8.7592273026031054E-3</v>
      </c>
    </row>
    <row r="65" spans="1:3">
      <c r="A65" s="70">
        <v>44743</v>
      </c>
      <c r="B65" s="71">
        <v>3825.33</v>
      </c>
      <c r="C65" s="44">
        <f t="shared" si="0"/>
        <v>1.0553762105785897E-2</v>
      </c>
    </row>
    <row r="66" spans="1:3">
      <c r="A66" s="70">
        <v>44747</v>
      </c>
      <c r="B66" s="71">
        <v>3831.39</v>
      </c>
      <c r="C66" s="44">
        <f t="shared" si="0"/>
        <v>1.5841770513916305E-3</v>
      </c>
    </row>
    <row r="67" spans="1:3">
      <c r="A67" s="70">
        <v>44748</v>
      </c>
      <c r="B67" s="71">
        <v>3845.08</v>
      </c>
      <c r="C67" s="44">
        <f t="shared" ref="C67:C130" si="1">(B67-B66)/B66</f>
        <v>3.5731157621646595E-3</v>
      </c>
    </row>
    <row r="68" spans="1:3">
      <c r="A68" s="70">
        <v>44749</v>
      </c>
      <c r="B68" s="71">
        <v>3902.62</v>
      </c>
      <c r="C68" s="44">
        <f t="shared" si="1"/>
        <v>1.4964578110208361E-2</v>
      </c>
    </row>
    <row r="69" spans="1:3">
      <c r="A69" s="70">
        <v>44750</v>
      </c>
      <c r="B69" s="71">
        <v>3899.38</v>
      </c>
      <c r="C69" s="44">
        <f t="shared" si="1"/>
        <v>-8.3021149894168069E-4</v>
      </c>
    </row>
    <row r="70" spans="1:3">
      <c r="A70" s="70">
        <v>44753</v>
      </c>
      <c r="B70" s="71">
        <v>3854.43</v>
      </c>
      <c r="C70" s="44">
        <f t="shared" si="1"/>
        <v>-1.152747359836699E-2</v>
      </c>
    </row>
    <row r="71" spans="1:3">
      <c r="A71" s="70">
        <v>44754</v>
      </c>
      <c r="B71" s="71">
        <v>3818.8</v>
      </c>
      <c r="C71" s="44">
        <f t="shared" si="1"/>
        <v>-9.2439089567068686E-3</v>
      </c>
    </row>
    <row r="72" spans="1:3">
      <c r="A72" s="70">
        <v>44755</v>
      </c>
      <c r="B72" s="71">
        <v>3801.78</v>
      </c>
      <c r="C72" s="44">
        <f t="shared" si="1"/>
        <v>-4.4568974546978059E-3</v>
      </c>
    </row>
    <row r="73" spans="1:3">
      <c r="A73" s="70">
        <v>44756</v>
      </c>
      <c r="B73" s="71">
        <v>3790.38</v>
      </c>
      <c r="C73" s="44">
        <f t="shared" si="1"/>
        <v>-2.9985953947887808E-3</v>
      </c>
    </row>
    <row r="74" spans="1:3">
      <c r="A74" s="70">
        <v>44757</v>
      </c>
      <c r="B74" s="71">
        <v>3863.16</v>
      </c>
      <c r="C74" s="44">
        <f t="shared" si="1"/>
        <v>1.9201241036518699E-2</v>
      </c>
    </row>
    <row r="75" spans="1:3">
      <c r="A75" s="70">
        <v>44760</v>
      </c>
      <c r="B75" s="71">
        <v>3830.85</v>
      </c>
      <c r="C75" s="44">
        <f t="shared" si="1"/>
        <v>-8.3636194203708745E-3</v>
      </c>
    </row>
    <row r="76" spans="1:3">
      <c r="A76" s="70">
        <v>44761</v>
      </c>
      <c r="B76" s="71">
        <v>3936.69</v>
      </c>
      <c r="C76" s="44">
        <f t="shared" si="1"/>
        <v>2.7628333137554369E-2</v>
      </c>
    </row>
    <row r="77" spans="1:3">
      <c r="A77" s="70">
        <v>44762</v>
      </c>
      <c r="B77" s="71">
        <v>3959.9</v>
      </c>
      <c r="C77" s="44">
        <f t="shared" si="1"/>
        <v>5.8958160281861252E-3</v>
      </c>
    </row>
    <row r="78" spans="1:3">
      <c r="A78" s="70">
        <v>44763</v>
      </c>
      <c r="B78" s="71">
        <v>3998.95</v>
      </c>
      <c r="C78" s="44">
        <f t="shared" si="1"/>
        <v>9.861360135356885E-3</v>
      </c>
    </row>
    <row r="79" spans="1:3">
      <c r="A79" s="70">
        <v>44764</v>
      </c>
      <c r="B79" s="71">
        <v>3961.63</v>
      </c>
      <c r="C79" s="44">
        <f t="shared" si="1"/>
        <v>-9.3324497680640443E-3</v>
      </c>
    </row>
    <row r="80" spans="1:3">
      <c r="A80" s="70">
        <v>44767</v>
      </c>
      <c r="B80" s="71">
        <v>3966.84</v>
      </c>
      <c r="C80" s="44">
        <f t="shared" si="1"/>
        <v>1.3151152429681813E-3</v>
      </c>
    </row>
    <row r="81" spans="1:3">
      <c r="A81" s="70">
        <v>44768</v>
      </c>
      <c r="B81" s="71">
        <v>3921.05</v>
      </c>
      <c r="C81" s="44">
        <f t="shared" si="1"/>
        <v>-1.154319307055489E-2</v>
      </c>
    </row>
    <row r="82" spans="1:3">
      <c r="A82" s="70">
        <v>44769</v>
      </c>
      <c r="B82" s="71">
        <v>4023.61</v>
      </c>
      <c r="C82" s="44">
        <f t="shared" si="1"/>
        <v>2.6156259165274594E-2</v>
      </c>
    </row>
    <row r="83" spans="1:3">
      <c r="A83" s="70">
        <v>44770</v>
      </c>
      <c r="B83" s="71">
        <v>4072.43</v>
      </c>
      <c r="C83" s="44">
        <f t="shared" si="1"/>
        <v>1.2133382708562635E-2</v>
      </c>
    </row>
    <row r="84" spans="1:3">
      <c r="A84" s="70">
        <v>44771</v>
      </c>
      <c r="B84" s="71">
        <v>4130.29</v>
      </c>
      <c r="C84" s="44">
        <f t="shared" si="1"/>
        <v>1.4207733466259734E-2</v>
      </c>
    </row>
    <row r="85" spans="1:3">
      <c r="A85" s="70">
        <v>44774</v>
      </c>
      <c r="B85" s="71">
        <v>4118.63</v>
      </c>
      <c r="C85" s="44">
        <f t="shared" si="1"/>
        <v>-2.8230463236237299E-3</v>
      </c>
    </row>
    <row r="86" spans="1:3">
      <c r="A86" s="70">
        <v>44775</v>
      </c>
      <c r="B86" s="71">
        <v>4091.19</v>
      </c>
      <c r="C86" s="44">
        <f t="shared" si="1"/>
        <v>-6.6624095876541599E-3</v>
      </c>
    </row>
    <row r="87" spans="1:3">
      <c r="A87" s="70">
        <v>44776</v>
      </c>
      <c r="B87" s="71">
        <v>4155.17</v>
      </c>
      <c r="C87" s="44">
        <f t="shared" si="1"/>
        <v>1.5638481713144591E-2</v>
      </c>
    </row>
    <row r="88" spans="1:3">
      <c r="A88" s="70">
        <v>44777</v>
      </c>
      <c r="B88" s="71">
        <v>4151.9399999999996</v>
      </c>
      <c r="C88" s="44">
        <f t="shared" si="1"/>
        <v>-7.7734484990998507E-4</v>
      </c>
    </row>
    <row r="89" spans="1:3">
      <c r="A89" s="70">
        <v>44778</v>
      </c>
      <c r="B89" s="71">
        <v>4145.1899999999996</v>
      </c>
      <c r="C89" s="44">
        <f t="shared" si="1"/>
        <v>-1.6257460367924393E-3</v>
      </c>
    </row>
    <row r="90" spans="1:3">
      <c r="A90" s="70">
        <v>44781</v>
      </c>
      <c r="B90" s="71">
        <v>4140.0600000000004</v>
      </c>
      <c r="C90" s="44">
        <f t="shared" si="1"/>
        <v>-1.2375789770792654E-3</v>
      </c>
    </row>
    <row r="91" spans="1:3">
      <c r="A91" s="70">
        <v>44782</v>
      </c>
      <c r="B91" s="71">
        <v>4122.47</v>
      </c>
      <c r="C91" s="44">
        <f t="shared" si="1"/>
        <v>-4.248730694724266E-3</v>
      </c>
    </row>
    <row r="92" spans="1:3">
      <c r="A92" s="70">
        <v>44783</v>
      </c>
      <c r="B92" s="71">
        <v>4210.24</v>
      </c>
      <c r="C92" s="44">
        <f t="shared" si="1"/>
        <v>2.1290634013103677E-2</v>
      </c>
    </row>
    <row r="93" spans="1:3">
      <c r="A93" s="70">
        <v>44784</v>
      </c>
      <c r="B93" s="71">
        <v>4207.2700000000004</v>
      </c>
      <c r="C93" s="44">
        <f t="shared" si="1"/>
        <v>-7.0542296876172029E-4</v>
      </c>
    </row>
    <row r="94" spans="1:3">
      <c r="A94" s="70">
        <v>44785</v>
      </c>
      <c r="B94" s="71">
        <v>4280.1499999999996</v>
      </c>
      <c r="C94" s="44">
        <f t="shared" si="1"/>
        <v>1.7322396708554285E-2</v>
      </c>
    </row>
    <row r="95" spans="1:3">
      <c r="A95" s="70">
        <v>44788</v>
      </c>
      <c r="B95" s="71">
        <v>4297.1400000000003</v>
      </c>
      <c r="C95" s="44">
        <f t="shared" si="1"/>
        <v>3.969487050687638E-3</v>
      </c>
    </row>
    <row r="96" spans="1:3">
      <c r="A96" s="70">
        <v>44789</v>
      </c>
      <c r="B96" s="71">
        <v>4305.2</v>
      </c>
      <c r="C96" s="44">
        <f t="shared" si="1"/>
        <v>1.8756661407353472E-3</v>
      </c>
    </row>
    <row r="97" spans="1:3">
      <c r="A97" s="70">
        <v>44790</v>
      </c>
      <c r="B97" s="71">
        <v>4274.04</v>
      </c>
      <c r="C97" s="44">
        <f t="shared" si="1"/>
        <v>-7.2377589891293916E-3</v>
      </c>
    </row>
    <row r="98" spans="1:3">
      <c r="A98" s="70">
        <v>44791</v>
      </c>
      <c r="B98" s="71">
        <v>4283.74</v>
      </c>
      <c r="C98" s="44">
        <f t="shared" si="1"/>
        <v>2.2695154935376874E-3</v>
      </c>
    </row>
    <row r="99" spans="1:3">
      <c r="A99" s="70">
        <v>44792</v>
      </c>
      <c r="B99" s="71">
        <v>4228.4799999999996</v>
      </c>
      <c r="C99" s="44">
        <f t="shared" si="1"/>
        <v>-1.2899942573545597E-2</v>
      </c>
    </row>
    <row r="100" spans="1:3">
      <c r="A100" s="70">
        <v>44795</v>
      </c>
      <c r="B100" s="71">
        <v>4137.99</v>
      </c>
      <c r="C100" s="44">
        <f t="shared" si="1"/>
        <v>-2.1400124867564655E-2</v>
      </c>
    </row>
    <row r="101" spans="1:3">
      <c r="A101" s="70">
        <v>44796</v>
      </c>
      <c r="B101" s="71">
        <v>4128.7299999999996</v>
      </c>
      <c r="C101" s="44">
        <f t="shared" si="1"/>
        <v>-2.2378014446627998E-3</v>
      </c>
    </row>
    <row r="102" spans="1:3">
      <c r="A102" s="70">
        <v>44797</v>
      </c>
      <c r="B102" s="71">
        <v>4140.7700000000004</v>
      </c>
      <c r="C102" s="44">
        <f t="shared" si="1"/>
        <v>2.9161509713642873E-3</v>
      </c>
    </row>
    <row r="103" spans="1:3">
      <c r="A103" s="70">
        <v>44798</v>
      </c>
      <c r="B103" s="71">
        <v>4199.12</v>
      </c>
      <c r="C103" s="44">
        <f t="shared" si="1"/>
        <v>1.4091582000449059E-2</v>
      </c>
    </row>
    <row r="104" spans="1:3">
      <c r="A104" s="70">
        <v>44799</v>
      </c>
      <c r="B104" s="71">
        <v>4057.66</v>
      </c>
      <c r="C104" s="44">
        <f t="shared" si="1"/>
        <v>-3.3688010821314951E-2</v>
      </c>
    </row>
    <row r="105" spans="1:3">
      <c r="A105" s="70">
        <v>44802</v>
      </c>
      <c r="B105" s="71">
        <v>4030.61</v>
      </c>
      <c r="C105" s="44">
        <f t="shared" si="1"/>
        <v>-6.6664037893760762E-3</v>
      </c>
    </row>
    <row r="106" spans="1:3">
      <c r="A106" s="70">
        <v>44803</v>
      </c>
      <c r="B106" s="71">
        <v>3986.16</v>
      </c>
      <c r="C106" s="44">
        <f t="shared" si="1"/>
        <v>-1.102810740805989E-2</v>
      </c>
    </row>
    <row r="107" spans="1:3">
      <c r="A107" s="70">
        <v>44804</v>
      </c>
      <c r="B107" s="71">
        <v>3955</v>
      </c>
      <c r="C107" s="44">
        <f t="shared" si="1"/>
        <v>-7.8170469825596198E-3</v>
      </c>
    </row>
    <row r="108" spans="1:3">
      <c r="A108" s="70">
        <v>44805</v>
      </c>
      <c r="B108" s="71">
        <v>3966.85</v>
      </c>
      <c r="C108" s="44">
        <f t="shared" si="1"/>
        <v>2.9962073324904955E-3</v>
      </c>
    </row>
    <row r="109" spans="1:3">
      <c r="A109" s="70">
        <v>44806</v>
      </c>
      <c r="B109" s="71">
        <v>3924.26</v>
      </c>
      <c r="C109" s="44">
        <f t="shared" si="1"/>
        <v>-1.0736478566116614E-2</v>
      </c>
    </row>
    <row r="110" spans="1:3">
      <c r="A110" s="70">
        <v>44810</v>
      </c>
      <c r="B110" s="71">
        <v>3908.19</v>
      </c>
      <c r="C110" s="44">
        <f t="shared" si="1"/>
        <v>-4.0950395743401717E-3</v>
      </c>
    </row>
    <row r="111" spans="1:3">
      <c r="A111" s="70">
        <v>44811</v>
      </c>
      <c r="B111" s="71">
        <v>3979.87</v>
      </c>
      <c r="C111" s="44">
        <f t="shared" si="1"/>
        <v>1.8340971140092942E-2</v>
      </c>
    </row>
    <row r="112" spans="1:3">
      <c r="A112" s="70">
        <v>44812</v>
      </c>
      <c r="B112" s="71">
        <v>4006.18</v>
      </c>
      <c r="C112" s="44">
        <f t="shared" si="1"/>
        <v>6.6107686934497728E-3</v>
      </c>
    </row>
    <row r="113" spans="1:3">
      <c r="A113" s="70">
        <v>44813</v>
      </c>
      <c r="B113" s="71">
        <v>4067.36</v>
      </c>
      <c r="C113" s="44">
        <f t="shared" si="1"/>
        <v>1.5271405678227212E-2</v>
      </c>
    </row>
    <row r="114" spans="1:3">
      <c r="A114" s="70">
        <v>44816</v>
      </c>
      <c r="B114" s="71">
        <v>4110.41</v>
      </c>
      <c r="C114" s="44">
        <f t="shared" si="1"/>
        <v>1.0584261044018658E-2</v>
      </c>
    </row>
    <row r="115" spans="1:3">
      <c r="A115" s="70">
        <v>44817</v>
      </c>
      <c r="B115" s="71">
        <v>3932.69</v>
      </c>
      <c r="C115" s="44">
        <f t="shared" si="1"/>
        <v>-4.3236562775976074E-2</v>
      </c>
    </row>
    <row r="116" spans="1:3">
      <c r="A116" s="70">
        <v>44818</v>
      </c>
      <c r="B116" s="71">
        <v>3946.01</v>
      </c>
      <c r="C116" s="44">
        <f t="shared" si="1"/>
        <v>3.386994652515241E-3</v>
      </c>
    </row>
    <row r="117" spans="1:3">
      <c r="A117" s="70">
        <v>44819</v>
      </c>
      <c r="B117" s="71">
        <v>3901.35</v>
      </c>
      <c r="C117" s="44">
        <f t="shared" si="1"/>
        <v>-1.1317761485652673E-2</v>
      </c>
    </row>
    <row r="118" spans="1:3">
      <c r="A118" s="70">
        <v>44820</v>
      </c>
      <c r="B118" s="71">
        <v>3873.33</v>
      </c>
      <c r="C118" s="44">
        <f t="shared" si="1"/>
        <v>-7.182129262947437E-3</v>
      </c>
    </row>
    <row r="119" spans="1:3">
      <c r="A119" s="70">
        <v>44823</v>
      </c>
      <c r="B119" s="71">
        <v>3899.89</v>
      </c>
      <c r="C119" s="44">
        <f t="shared" si="1"/>
        <v>6.8571487583035644E-3</v>
      </c>
    </row>
    <row r="120" spans="1:3">
      <c r="A120" s="70">
        <v>44824</v>
      </c>
      <c r="B120" s="71">
        <v>3855.93</v>
      </c>
      <c r="C120" s="44">
        <f t="shared" si="1"/>
        <v>-1.1272112803181638E-2</v>
      </c>
    </row>
    <row r="121" spans="1:3">
      <c r="A121" s="70">
        <v>44825</v>
      </c>
      <c r="B121" s="71">
        <v>3789.93</v>
      </c>
      <c r="C121" s="44">
        <f t="shared" si="1"/>
        <v>-1.7116493297336829E-2</v>
      </c>
    </row>
    <row r="122" spans="1:3">
      <c r="A122" s="70">
        <v>44826</v>
      </c>
      <c r="B122" s="71">
        <v>3757.99</v>
      </c>
      <c r="C122" s="44">
        <f t="shared" si="1"/>
        <v>-8.4275962880581059E-3</v>
      </c>
    </row>
    <row r="123" spans="1:3">
      <c r="A123" s="70">
        <v>44827</v>
      </c>
      <c r="B123" s="71">
        <v>3693.23</v>
      </c>
      <c r="C123" s="44">
        <f t="shared" si="1"/>
        <v>-1.723261637204989E-2</v>
      </c>
    </row>
    <row r="124" spans="1:3">
      <c r="A124" s="70">
        <v>44830</v>
      </c>
      <c r="B124" s="71">
        <v>3655.04</v>
      </c>
      <c r="C124" s="44">
        <f t="shared" si="1"/>
        <v>-1.0340542018774908E-2</v>
      </c>
    </row>
    <row r="125" spans="1:3">
      <c r="A125" s="70">
        <v>44831</v>
      </c>
      <c r="B125" s="71">
        <v>3647.29</v>
      </c>
      <c r="C125" s="44">
        <f t="shared" si="1"/>
        <v>-2.1203598319033444E-3</v>
      </c>
    </row>
    <row r="126" spans="1:3">
      <c r="A126" s="70">
        <v>44832</v>
      </c>
      <c r="B126" s="71">
        <v>3719.04</v>
      </c>
      <c r="C126" s="44">
        <f t="shared" si="1"/>
        <v>1.9672140136923578E-2</v>
      </c>
    </row>
    <row r="127" spans="1:3">
      <c r="A127" s="70">
        <v>44833</v>
      </c>
      <c r="B127" s="71">
        <v>3640.47</v>
      </c>
      <c r="C127" s="44">
        <f t="shared" si="1"/>
        <v>-2.1126419721218422E-2</v>
      </c>
    </row>
    <row r="128" spans="1:3">
      <c r="A128" s="70">
        <v>44834</v>
      </c>
      <c r="B128" s="71">
        <v>3585.62</v>
      </c>
      <c r="C128" s="44">
        <f t="shared" si="1"/>
        <v>-1.5066735888497889E-2</v>
      </c>
    </row>
    <row r="129" spans="1:3">
      <c r="A129" s="70">
        <v>44837</v>
      </c>
      <c r="B129" s="71">
        <v>3678.43</v>
      </c>
      <c r="C129" s="44">
        <f t="shared" si="1"/>
        <v>2.5883947546031075E-2</v>
      </c>
    </row>
    <row r="130" spans="1:3">
      <c r="A130" s="70">
        <v>44838</v>
      </c>
      <c r="B130" s="71">
        <v>3790.93</v>
      </c>
      <c r="C130" s="44">
        <f t="shared" si="1"/>
        <v>3.0583700111188741E-2</v>
      </c>
    </row>
    <row r="131" spans="1:3">
      <c r="A131" s="70">
        <v>44839</v>
      </c>
      <c r="B131" s="71">
        <v>3783.28</v>
      </c>
      <c r="C131" s="44">
        <f t="shared" ref="C131:C194" si="2">(B131-B130)/B130</f>
        <v>-2.0179744811958111E-3</v>
      </c>
    </row>
    <row r="132" spans="1:3">
      <c r="A132" s="70">
        <v>44840</v>
      </c>
      <c r="B132" s="71">
        <v>3744.52</v>
      </c>
      <c r="C132" s="44">
        <f t="shared" si="2"/>
        <v>-1.024507834471681E-2</v>
      </c>
    </row>
    <row r="133" spans="1:3">
      <c r="A133" s="70">
        <v>44841</v>
      </c>
      <c r="B133" s="71">
        <v>3639.66</v>
      </c>
      <c r="C133" s="44">
        <f t="shared" si="2"/>
        <v>-2.8003589245083515E-2</v>
      </c>
    </row>
    <row r="134" spans="1:3">
      <c r="A134" s="70">
        <v>44844</v>
      </c>
      <c r="B134" s="71">
        <v>3612.39</v>
      </c>
      <c r="C134" s="44">
        <f t="shared" si="2"/>
        <v>-7.4924580867443613E-3</v>
      </c>
    </row>
    <row r="135" spans="1:3">
      <c r="A135" s="70">
        <v>44845</v>
      </c>
      <c r="B135" s="71">
        <v>3588.84</v>
      </c>
      <c r="C135" s="44">
        <f t="shared" si="2"/>
        <v>-6.5192296512834244E-3</v>
      </c>
    </row>
    <row r="136" spans="1:3">
      <c r="A136" s="70">
        <v>44846</v>
      </c>
      <c r="B136" s="71">
        <v>3577.03</v>
      </c>
      <c r="C136" s="44">
        <f t="shared" si="2"/>
        <v>-3.2907569019515904E-3</v>
      </c>
    </row>
    <row r="137" spans="1:3">
      <c r="A137" s="70">
        <v>44847</v>
      </c>
      <c r="B137" s="71">
        <v>3669.91</v>
      </c>
      <c r="C137" s="44">
        <f t="shared" si="2"/>
        <v>2.59656754346482E-2</v>
      </c>
    </row>
    <row r="138" spans="1:3">
      <c r="A138" s="70">
        <v>44848</v>
      </c>
      <c r="B138" s="71">
        <v>3583.07</v>
      </c>
      <c r="C138" s="44">
        <f t="shared" si="2"/>
        <v>-2.3662705624933496E-2</v>
      </c>
    </row>
    <row r="139" spans="1:3">
      <c r="A139" s="70">
        <v>44851</v>
      </c>
      <c r="B139" s="71">
        <v>3677.95</v>
      </c>
      <c r="C139" s="44">
        <f t="shared" si="2"/>
        <v>2.6480085513260875E-2</v>
      </c>
    </row>
    <row r="140" spans="1:3">
      <c r="A140" s="70">
        <v>44852</v>
      </c>
      <c r="B140" s="71">
        <v>3719.98</v>
      </c>
      <c r="C140" s="44">
        <f t="shared" si="2"/>
        <v>1.1427561549232643E-2</v>
      </c>
    </row>
    <row r="141" spans="1:3">
      <c r="A141" s="70">
        <v>44853</v>
      </c>
      <c r="B141" s="71">
        <v>3695.16</v>
      </c>
      <c r="C141" s="44">
        <f t="shared" si="2"/>
        <v>-6.6720788821445715E-3</v>
      </c>
    </row>
    <row r="142" spans="1:3">
      <c r="A142" s="70">
        <v>44854</v>
      </c>
      <c r="B142" s="71">
        <v>3665.78</v>
      </c>
      <c r="C142" s="44">
        <f t="shared" si="2"/>
        <v>-7.9509412312321129E-3</v>
      </c>
    </row>
    <row r="143" spans="1:3">
      <c r="A143" s="70">
        <v>44855</v>
      </c>
      <c r="B143" s="71">
        <v>3752.75</v>
      </c>
      <c r="C143" s="44">
        <f t="shared" si="2"/>
        <v>2.3724828003862695E-2</v>
      </c>
    </row>
    <row r="144" spans="1:3">
      <c r="A144" s="70">
        <v>44858</v>
      </c>
      <c r="B144" s="71">
        <v>3797.34</v>
      </c>
      <c r="C144" s="44">
        <f t="shared" si="2"/>
        <v>1.188195323429489E-2</v>
      </c>
    </row>
    <row r="145" spans="1:3">
      <c r="A145" s="70">
        <v>44859</v>
      </c>
      <c r="B145" s="71">
        <v>3859.11</v>
      </c>
      <c r="C145" s="44">
        <f t="shared" si="2"/>
        <v>1.6266649812763666E-2</v>
      </c>
    </row>
    <row r="146" spans="1:3">
      <c r="A146" s="70">
        <v>44860</v>
      </c>
      <c r="B146" s="71">
        <v>3830.6</v>
      </c>
      <c r="C146" s="44">
        <f t="shared" si="2"/>
        <v>-7.3877137474703276E-3</v>
      </c>
    </row>
    <row r="147" spans="1:3">
      <c r="A147" s="70">
        <v>44861</v>
      </c>
      <c r="B147" s="71">
        <v>3807.3</v>
      </c>
      <c r="C147" s="44">
        <f t="shared" si="2"/>
        <v>-6.0825980264187663E-3</v>
      </c>
    </row>
    <row r="148" spans="1:3">
      <c r="A148" s="70">
        <v>44862</v>
      </c>
      <c r="B148" s="71">
        <v>3901.06</v>
      </c>
      <c r="C148" s="44">
        <f t="shared" si="2"/>
        <v>2.4626375646783747E-2</v>
      </c>
    </row>
    <row r="149" spans="1:3">
      <c r="A149" s="70">
        <v>44865</v>
      </c>
      <c r="B149" s="71">
        <v>3871.98</v>
      </c>
      <c r="C149" s="44">
        <f t="shared" si="2"/>
        <v>-7.4543841930141876E-3</v>
      </c>
    </row>
    <row r="150" spans="1:3">
      <c r="A150" s="70">
        <v>44866</v>
      </c>
      <c r="B150" s="71">
        <v>3856.1</v>
      </c>
      <c r="C150" s="44">
        <f t="shared" si="2"/>
        <v>-4.1012608536201397E-3</v>
      </c>
    </row>
    <row r="151" spans="1:3">
      <c r="A151" s="70">
        <v>44867</v>
      </c>
      <c r="B151" s="71">
        <v>3759.69</v>
      </c>
      <c r="C151" s="44">
        <f t="shared" si="2"/>
        <v>-2.500194497030675E-2</v>
      </c>
    </row>
    <row r="152" spans="1:3">
      <c r="A152" s="70">
        <v>44868</v>
      </c>
      <c r="B152" s="71">
        <v>3719.89</v>
      </c>
      <c r="C152" s="44">
        <f t="shared" si="2"/>
        <v>-1.0585979163175736E-2</v>
      </c>
    </row>
    <row r="153" spans="1:3">
      <c r="A153" s="70">
        <v>44869</v>
      </c>
      <c r="B153" s="71">
        <v>3770.55</v>
      </c>
      <c r="C153" s="44">
        <f t="shared" si="2"/>
        <v>1.3618682272862991E-2</v>
      </c>
    </row>
    <row r="154" spans="1:3">
      <c r="A154" s="70">
        <v>44872</v>
      </c>
      <c r="B154" s="71">
        <v>3806.8</v>
      </c>
      <c r="C154" s="44">
        <f t="shared" si="2"/>
        <v>9.613982045059739E-3</v>
      </c>
    </row>
    <row r="155" spans="1:3">
      <c r="A155" s="70">
        <v>44873</v>
      </c>
      <c r="B155" s="71">
        <v>3828.11</v>
      </c>
      <c r="C155" s="44">
        <f t="shared" si="2"/>
        <v>5.5978774823999015E-3</v>
      </c>
    </row>
    <row r="156" spans="1:3">
      <c r="A156" s="70">
        <v>44874</v>
      </c>
      <c r="B156" s="71">
        <v>3748.57</v>
      </c>
      <c r="C156" s="44">
        <f t="shared" si="2"/>
        <v>-2.0777877333723421E-2</v>
      </c>
    </row>
    <row r="157" spans="1:3">
      <c r="A157" s="70">
        <v>44875</v>
      </c>
      <c r="B157" s="71">
        <v>3956.37</v>
      </c>
      <c r="C157" s="44">
        <f t="shared" si="2"/>
        <v>5.5434472345454323E-2</v>
      </c>
    </row>
    <row r="158" spans="1:3">
      <c r="A158" s="70">
        <v>44876</v>
      </c>
      <c r="B158" s="71">
        <v>3992.93</v>
      </c>
      <c r="C158" s="44">
        <f t="shared" si="2"/>
        <v>9.2407939601199963E-3</v>
      </c>
    </row>
    <row r="159" spans="1:3">
      <c r="A159" s="70">
        <v>44879</v>
      </c>
      <c r="B159" s="71">
        <v>3957.25</v>
      </c>
      <c r="C159" s="44">
        <f t="shared" si="2"/>
        <v>-8.9357940159231035E-3</v>
      </c>
    </row>
    <row r="160" spans="1:3">
      <c r="A160" s="70">
        <v>44880</v>
      </c>
      <c r="B160" s="71">
        <v>3991.73</v>
      </c>
      <c r="C160" s="44">
        <f t="shared" si="2"/>
        <v>8.7131214858803506E-3</v>
      </c>
    </row>
    <row r="161" spans="1:3">
      <c r="A161" s="70">
        <v>44881</v>
      </c>
      <c r="B161" s="71">
        <v>3958.79</v>
      </c>
      <c r="C161" s="44">
        <f t="shared" si="2"/>
        <v>-8.2520611363995199E-3</v>
      </c>
    </row>
    <row r="162" spans="1:3">
      <c r="A162" s="70">
        <v>44882</v>
      </c>
      <c r="B162" s="71">
        <v>3946.56</v>
      </c>
      <c r="C162" s="44">
        <f t="shared" si="2"/>
        <v>-3.0893277996559602E-3</v>
      </c>
    </row>
    <row r="163" spans="1:3">
      <c r="A163" s="70">
        <v>44883</v>
      </c>
      <c r="B163" s="71">
        <v>3965.34</v>
      </c>
      <c r="C163" s="44">
        <f t="shared" si="2"/>
        <v>4.7585745560691341E-3</v>
      </c>
    </row>
    <row r="164" spans="1:3">
      <c r="A164" s="70">
        <v>44886</v>
      </c>
      <c r="B164" s="71">
        <v>3949.94</v>
      </c>
      <c r="C164" s="44">
        <f t="shared" si="2"/>
        <v>-3.8836518432215374E-3</v>
      </c>
    </row>
    <row r="165" spans="1:3">
      <c r="A165" s="70">
        <v>44887</v>
      </c>
      <c r="B165" s="71">
        <v>4003.58</v>
      </c>
      <c r="C165" s="44">
        <f t="shared" si="2"/>
        <v>1.3579953113211814E-2</v>
      </c>
    </row>
    <row r="166" spans="1:3">
      <c r="A166" s="70">
        <v>44888</v>
      </c>
      <c r="B166" s="71">
        <v>4027.26</v>
      </c>
      <c r="C166" s="44">
        <f t="shared" si="2"/>
        <v>5.9147063378277168E-3</v>
      </c>
    </row>
    <row r="167" spans="1:3">
      <c r="A167" s="70">
        <v>44890</v>
      </c>
      <c r="B167" s="71">
        <v>4026.12</v>
      </c>
      <c r="C167" s="44">
        <f t="shared" si="2"/>
        <v>-2.8307087200735176E-4</v>
      </c>
    </row>
    <row r="168" spans="1:3">
      <c r="A168" s="70">
        <v>44893</v>
      </c>
      <c r="B168" s="71">
        <v>3963.94</v>
      </c>
      <c r="C168" s="44">
        <f t="shared" si="2"/>
        <v>-1.5444149702443007E-2</v>
      </c>
    </row>
    <row r="169" spans="1:3">
      <c r="A169" s="70">
        <v>44894</v>
      </c>
      <c r="B169" s="71">
        <v>3957.63</v>
      </c>
      <c r="C169" s="44">
        <f t="shared" si="2"/>
        <v>-1.5918505325509329E-3</v>
      </c>
    </row>
    <row r="170" spans="1:3">
      <c r="A170" s="70">
        <v>44895</v>
      </c>
      <c r="B170" s="71">
        <v>4080.11</v>
      </c>
      <c r="C170" s="44">
        <f t="shared" si="2"/>
        <v>3.094781472750106E-2</v>
      </c>
    </row>
    <row r="171" spans="1:3">
      <c r="A171" s="70">
        <v>44896</v>
      </c>
      <c r="B171" s="71">
        <v>4076.57</v>
      </c>
      <c r="C171" s="44">
        <f t="shared" si="2"/>
        <v>-8.6762366700896877E-4</v>
      </c>
    </row>
    <row r="172" spans="1:3">
      <c r="A172" s="70">
        <v>44897</v>
      </c>
      <c r="B172" s="71">
        <v>4071.7</v>
      </c>
      <c r="C172" s="44">
        <f t="shared" si="2"/>
        <v>-1.1946317615054679E-3</v>
      </c>
    </row>
    <row r="173" spans="1:3">
      <c r="A173" s="70">
        <v>44900</v>
      </c>
      <c r="B173" s="71">
        <v>3998.84</v>
      </c>
      <c r="C173" s="44">
        <f t="shared" si="2"/>
        <v>-1.7894245646781364E-2</v>
      </c>
    </row>
    <row r="174" spans="1:3">
      <c r="A174" s="70">
        <v>44901</v>
      </c>
      <c r="B174" s="71">
        <v>3941.26</v>
      </c>
      <c r="C174" s="44">
        <f t="shared" si="2"/>
        <v>-1.4399175760970663E-2</v>
      </c>
    </row>
    <row r="175" spans="1:3">
      <c r="A175" s="70">
        <v>44902</v>
      </c>
      <c r="B175" s="71">
        <v>3933.92</v>
      </c>
      <c r="C175" s="44">
        <f t="shared" si="2"/>
        <v>-1.8623485890299409E-3</v>
      </c>
    </row>
    <row r="176" spans="1:3">
      <c r="A176" s="70">
        <v>44903</v>
      </c>
      <c r="B176" s="71">
        <v>3963.51</v>
      </c>
      <c r="C176" s="44">
        <f t="shared" si="2"/>
        <v>7.5217594663847115E-3</v>
      </c>
    </row>
    <row r="177" spans="1:3">
      <c r="A177" s="70">
        <v>44904</v>
      </c>
      <c r="B177" s="71">
        <v>3934.38</v>
      </c>
      <c r="C177" s="44">
        <f t="shared" si="2"/>
        <v>-7.349546235533683E-3</v>
      </c>
    </row>
    <row r="178" spans="1:3">
      <c r="A178" s="70">
        <v>44907</v>
      </c>
      <c r="B178" s="71">
        <v>3990.56</v>
      </c>
      <c r="C178" s="44">
        <f t="shared" si="2"/>
        <v>1.4279251114533887E-2</v>
      </c>
    </row>
    <row r="179" spans="1:3">
      <c r="A179" s="70">
        <v>44908</v>
      </c>
      <c r="B179" s="71">
        <v>4019.65</v>
      </c>
      <c r="C179" s="44">
        <f t="shared" si="2"/>
        <v>7.2897037007337686E-3</v>
      </c>
    </row>
    <row r="180" spans="1:3">
      <c r="A180" s="70">
        <v>44909</v>
      </c>
      <c r="B180" s="71">
        <v>3995.32</v>
      </c>
      <c r="C180" s="44">
        <f t="shared" si="2"/>
        <v>-6.052765788066107E-3</v>
      </c>
    </row>
    <row r="181" spans="1:3">
      <c r="A181" s="70">
        <v>44910</v>
      </c>
      <c r="B181" s="71">
        <v>3895.75</v>
      </c>
      <c r="C181" s="44">
        <f t="shared" si="2"/>
        <v>-2.492165834025814E-2</v>
      </c>
    </row>
    <row r="182" spans="1:3">
      <c r="A182" s="70">
        <v>44911</v>
      </c>
      <c r="B182" s="71">
        <v>3852.36</v>
      </c>
      <c r="C182" s="44">
        <f t="shared" si="2"/>
        <v>-1.1137778348199928E-2</v>
      </c>
    </row>
    <row r="183" spans="1:3">
      <c r="A183" s="70">
        <v>44914</v>
      </c>
      <c r="B183" s="71">
        <v>3817.66</v>
      </c>
      <c r="C183" s="44">
        <f t="shared" si="2"/>
        <v>-9.007465553582809E-3</v>
      </c>
    </row>
    <row r="184" spans="1:3">
      <c r="A184" s="70">
        <v>44915</v>
      </c>
      <c r="B184" s="71">
        <v>3821.62</v>
      </c>
      <c r="C184" s="44">
        <f t="shared" si="2"/>
        <v>1.0372846193741811E-3</v>
      </c>
    </row>
    <row r="185" spans="1:3">
      <c r="A185" s="70">
        <v>44916</v>
      </c>
      <c r="B185" s="71">
        <v>3878.44</v>
      </c>
      <c r="C185" s="44">
        <f t="shared" si="2"/>
        <v>1.4868040255179784E-2</v>
      </c>
    </row>
    <row r="186" spans="1:3">
      <c r="A186" s="70">
        <v>44917</v>
      </c>
      <c r="B186" s="71">
        <v>3822.39</v>
      </c>
      <c r="C186" s="44">
        <f t="shared" si="2"/>
        <v>-1.4451686760656394E-2</v>
      </c>
    </row>
    <row r="187" spans="1:3">
      <c r="A187" s="70">
        <v>44918</v>
      </c>
      <c r="B187" s="71">
        <v>3844.82</v>
      </c>
      <c r="C187" s="44">
        <f t="shared" si="2"/>
        <v>5.8680563731069542E-3</v>
      </c>
    </row>
    <row r="188" spans="1:3">
      <c r="A188" s="70">
        <v>44922</v>
      </c>
      <c r="B188" s="71">
        <v>3829.25</v>
      </c>
      <c r="C188" s="44">
        <f t="shared" si="2"/>
        <v>-4.0496044028069354E-3</v>
      </c>
    </row>
    <row r="189" spans="1:3">
      <c r="A189" s="70">
        <v>44923</v>
      </c>
      <c r="B189" s="71">
        <v>3783.22</v>
      </c>
      <c r="C189" s="44">
        <f t="shared" si="2"/>
        <v>-1.2020630671802625E-2</v>
      </c>
    </row>
    <row r="190" spans="1:3">
      <c r="A190" s="70">
        <v>44924</v>
      </c>
      <c r="B190" s="71">
        <v>3849.28</v>
      </c>
      <c r="C190" s="44">
        <f t="shared" si="2"/>
        <v>1.7461316021801641E-2</v>
      </c>
    </row>
    <row r="191" spans="1:3">
      <c r="A191" s="70">
        <v>44925</v>
      </c>
      <c r="B191" s="71">
        <v>3839.5</v>
      </c>
      <c r="C191" s="44">
        <f t="shared" si="2"/>
        <v>-2.5407348906809064E-3</v>
      </c>
    </row>
    <row r="192" spans="1:3">
      <c r="A192" s="70">
        <v>44929</v>
      </c>
      <c r="B192" s="71">
        <v>3824.14</v>
      </c>
      <c r="C192" s="44">
        <f t="shared" si="2"/>
        <v>-4.0005209011590385E-3</v>
      </c>
    </row>
    <row r="193" spans="1:3">
      <c r="A193" s="70">
        <v>44930</v>
      </c>
      <c r="B193" s="71">
        <v>3852.97</v>
      </c>
      <c r="C193" s="44">
        <f t="shared" si="2"/>
        <v>7.5389499338413156E-3</v>
      </c>
    </row>
    <row r="194" spans="1:3">
      <c r="A194" s="70">
        <v>44931</v>
      </c>
      <c r="B194" s="71">
        <v>3808.1</v>
      </c>
      <c r="C194" s="44">
        <f t="shared" si="2"/>
        <v>-1.1645561735492332E-2</v>
      </c>
    </row>
    <row r="195" spans="1:3">
      <c r="A195" s="70">
        <v>44932</v>
      </c>
      <c r="B195" s="71">
        <v>3895.08</v>
      </c>
      <c r="C195" s="44">
        <f t="shared" ref="C195:C252" si="3">(B195-B194)/B194</f>
        <v>2.2840786744045591E-2</v>
      </c>
    </row>
    <row r="196" spans="1:3">
      <c r="A196" s="70">
        <v>44935</v>
      </c>
      <c r="B196" s="71">
        <v>3892.09</v>
      </c>
      <c r="C196" s="44">
        <f t="shared" si="3"/>
        <v>-7.6763506782910281E-4</v>
      </c>
    </row>
    <row r="197" spans="1:3">
      <c r="A197" s="70">
        <v>44936</v>
      </c>
      <c r="B197" s="71">
        <v>3919.25</v>
      </c>
      <c r="C197" s="44">
        <f t="shared" si="3"/>
        <v>6.9782558985017956E-3</v>
      </c>
    </row>
    <row r="198" spans="1:3">
      <c r="A198" s="70">
        <v>44937</v>
      </c>
      <c r="B198" s="71">
        <v>3969.61</v>
      </c>
      <c r="C198" s="44">
        <f t="shared" si="3"/>
        <v>1.2849397206098139E-2</v>
      </c>
    </row>
    <row r="199" spans="1:3">
      <c r="A199" s="70">
        <v>44938</v>
      </c>
      <c r="B199" s="71">
        <v>3983.17</v>
      </c>
      <c r="C199" s="44">
        <f t="shared" si="3"/>
        <v>3.4159527006431224E-3</v>
      </c>
    </row>
    <row r="200" spans="1:3">
      <c r="A200" s="70">
        <v>44939</v>
      </c>
      <c r="B200" s="71">
        <v>3999.09</v>
      </c>
      <c r="C200" s="44">
        <f t="shared" si="3"/>
        <v>3.9968166058692127E-3</v>
      </c>
    </row>
    <row r="201" spans="1:3">
      <c r="A201" s="70">
        <v>44943</v>
      </c>
      <c r="B201" s="71">
        <v>3990.97</v>
      </c>
      <c r="C201" s="44">
        <f t="shared" si="3"/>
        <v>-2.0304619300891818E-3</v>
      </c>
    </row>
    <row r="202" spans="1:3">
      <c r="A202" s="70">
        <v>44944</v>
      </c>
      <c r="B202" s="71">
        <v>3928.86</v>
      </c>
      <c r="C202" s="44">
        <f t="shared" si="3"/>
        <v>-1.5562632643191925E-2</v>
      </c>
    </row>
    <row r="203" spans="1:3">
      <c r="A203" s="70">
        <v>44945</v>
      </c>
      <c r="B203" s="71">
        <v>3898.85</v>
      </c>
      <c r="C203" s="44">
        <f t="shared" si="3"/>
        <v>-7.6383480195273482E-3</v>
      </c>
    </row>
    <row r="204" spans="1:3">
      <c r="A204" s="70">
        <v>44946</v>
      </c>
      <c r="B204" s="71">
        <v>3972.61</v>
      </c>
      <c r="C204" s="44">
        <f t="shared" si="3"/>
        <v>1.8918399015094251E-2</v>
      </c>
    </row>
    <row r="205" spans="1:3">
      <c r="A205" s="70">
        <v>44949</v>
      </c>
      <c r="B205" s="71">
        <v>4019.81</v>
      </c>
      <c r="C205" s="44">
        <f t="shared" si="3"/>
        <v>1.188135759613952E-2</v>
      </c>
    </row>
    <row r="206" spans="1:3">
      <c r="A206" s="70">
        <v>44950</v>
      </c>
      <c r="B206" s="71">
        <v>4016.95</v>
      </c>
      <c r="C206" s="44">
        <f t="shared" si="3"/>
        <v>-7.1147641306433074E-4</v>
      </c>
    </row>
    <row r="207" spans="1:3">
      <c r="A207" s="70">
        <v>44951</v>
      </c>
      <c r="B207" s="71">
        <v>4016.22</v>
      </c>
      <c r="C207" s="44">
        <f t="shared" si="3"/>
        <v>-1.8172991946626625E-4</v>
      </c>
    </row>
    <row r="208" spans="1:3">
      <c r="A208" s="70">
        <v>44952</v>
      </c>
      <c r="B208" s="71">
        <v>4060.43</v>
      </c>
      <c r="C208" s="44">
        <f t="shared" si="3"/>
        <v>1.1007863115068408E-2</v>
      </c>
    </row>
    <row r="209" spans="1:3">
      <c r="A209" s="70">
        <v>44953</v>
      </c>
      <c r="B209" s="71">
        <v>4070.56</v>
      </c>
      <c r="C209" s="44">
        <f t="shared" si="3"/>
        <v>2.4948096630160129E-3</v>
      </c>
    </row>
    <row r="210" spans="1:3">
      <c r="A210" s="70">
        <v>44956</v>
      </c>
      <c r="B210" s="71">
        <v>4017.77</v>
      </c>
      <c r="C210" s="44">
        <f t="shared" si="3"/>
        <v>-1.2968731575016696E-2</v>
      </c>
    </row>
    <row r="211" spans="1:3">
      <c r="A211" s="70">
        <v>44957</v>
      </c>
      <c r="B211" s="71">
        <v>4076.6</v>
      </c>
      <c r="C211" s="44">
        <f t="shared" si="3"/>
        <v>1.4642450911824203E-2</v>
      </c>
    </row>
    <row r="212" spans="1:3">
      <c r="A212" s="70">
        <v>44958</v>
      </c>
      <c r="B212" s="71">
        <v>4119.21</v>
      </c>
      <c r="C212" s="44">
        <f t="shared" si="3"/>
        <v>1.045233773242411E-2</v>
      </c>
    </row>
    <row r="213" spans="1:3">
      <c r="A213" s="70">
        <v>44959</v>
      </c>
      <c r="B213" s="71">
        <v>4179.76</v>
      </c>
      <c r="C213" s="44">
        <f t="shared" si="3"/>
        <v>1.4699420519954112E-2</v>
      </c>
    </row>
    <row r="214" spans="1:3">
      <c r="A214" s="70">
        <v>44960</v>
      </c>
      <c r="B214" s="71">
        <v>4136.4799999999996</v>
      </c>
      <c r="C214" s="44">
        <f t="shared" si="3"/>
        <v>-1.0354661511665898E-2</v>
      </c>
    </row>
    <row r="215" spans="1:3">
      <c r="A215" s="70">
        <v>44963</v>
      </c>
      <c r="B215" s="71">
        <v>4111.08</v>
      </c>
      <c r="C215" s="44">
        <f t="shared" si="3"/>
        <v>-6.1404865973000329E-3</v>
      </c>
    </row>
    <row r="216" spans="1:3">
      <c r="A216" s="70">
        <v>44964</v>
      </c>
      <c r="B216" s="71">
        <v>4164</v>
      </c>
      <c r="C216" s="44">
        <f t="shared" si="3"/>
        <v>1.2872529846171828E-2</v>
      </c>
    </row>
    <row r="217" spans="1:3">
      <c r="A217" s="70">
        <v>44965</v>
      </c>
      <c r="B217" s="71">
        <v>4117.8599999999997</v>
      </c>
      <c r="C217" s="44">
        <f t="shared" si="3"/>
        <v>-1.1080691642651375E-2</v>
      </c>
    </row>
    <row r="218" spans="1:3">
      <c r="A218" s="70">
        <v>44966</v>
      </c>
      <c r="B218" s="71">
        <v>4081.5</v>
      </c>
      <c r="C218" s="44">
        <f t="shared" si="3"/>
        <v>-8.8298290859814745E-3</v>
      </c>
    </row>
    <row r="219" spans="1:3">
      <c r="A219" s="70">
        <v>44967</v>
      </c>
      <c r="B219" s="71">
        <v>4090.46</v>
      </c>
      <c r="C219" s="44">
        <f t="shared" si="3"/>
        <v>2.1952713463187644E-3</v>
      </c>
    </row>
    <row r="220" spans="1:3">
      <c r="A220" s="70">
        <v>44970</v>
      </c>
      <c r="B220" s="71">
        <v>4137.29</v>
      </c>
      <c r="C220" s="44">
        <f t="shared" si="3"/>
        <v>1.1448590134116927E-2</v>
      </c>
    </row>
    <row r="221" spans="1:3">
      <c r="A221" s="70">
        <v>44971</v>
      </c>
      <c r="B221" s="71">
        <v>4136.13</v>
      </c>
      <c r="C221" s="44">
        <f t="shared" si="3"/>
        <v>-2.8037676836766446E-4</v>
      </c>
    </row>
    <row r="222" spans="1:3">
      <c r="A222" s="70">
        <v>44972</v>
      </c>
      <c r="B222" s="71">
        <v>4147.6000000000004</v>
      </c>
      <c r="C222" s="44">
        <f t="shared" si="3"/>
        <v>2.7731236687435486E-3</v>
      </c>
    </row>
    <row r="223" spans="1:3">
      <c r="A223" s="70">
        <v>44973</v>
      </c>
      <c r="B223" s="71">
        <v>4090.41</v>
      </c>
      <c r="C223" s="44">
        <f t="shared" si="3"/>
        <v>-1.3788697077828264E-2</v>
      </c>
    </row>
    <row r="224" spans="1:3">
      <c r="A224" s="70">
        <v>44974</v>
      </c>
      <c r="B224" s="71">
        <v>4079.09</v>
      </c>
      <c r="C224" s="44">
        <f t="shared" si="3"/>
        <v>-2.7674487398573026E-3</v>
      </c>
    </row>
    <row r="225" spans="1:3">
      <c r="A225" s="70">
        <v>44978</v>
      </c>
      <c r="B225" s="71">
        <v>3997.34</v>
      </c>
      <c r="C225" s="44">
        <f t="shared" si="3"/>
        <v>-2.0041234687148357E-2</v>
      </c>
    </row>
    <row r="226" spans="1:3">
      <c r="A226" s="70">
        <v>44979</v>
      </c>
      <c r="B226" s="71">
        <v>3991.05</v>
      </c>
      <c r="C226" s="44">
        <f t="shared" si="3"/>
        <v>-1.5735464083615513E-3</v>
      </c>
    </row>
    <row r="227" spans="1:3">
      <c r="A227" s="70">
        <v>44980</v>
      </c>
      <c r="B227" s="71">
        <v>4012.32</v>
      </c>
      <c r="C227" s="44">
        <f t="shared" si="3"/>
        <v>5.3294245875145588E-3</v>
      </c>
    </row>
    <row r="228" spans="1:3">
      <c r="A228" s="70">
        <v>44981</v>
      </c>
      <c r="B228" s="71">
        <v>3970.04</v>
      </c>
      <c r="C228" s="44">
        <f t="shared" si="3"/>
        <v>-1.0537544363360898E-2</v>
      </c>
    </row>
    <row r="229" spans="1:3">
      <c r="A229" s="70">
        <v>44984</v>
      </c>
      <c r="B229" s="71">
        <v>3982.24</v>
      </c>
      <c r="C229" s="44">
        <f t="shared" si="3"/>
        <v>3.0730168965551526E-3</v>
      </c>
    </row>
    <row r="230" spans="1:3">
      <c r="A230" s="70">
        <v>44985</v>
      </c>
      <c r="B230" s="71">
        <v>3970.15</v>
      </c>
      <c r="C230" s="44">
        <f t="shared" si="3"/>
        <v>-3.0359797500903239E-3</v>
      </c>
    </row>
    <row r="231" spans="1:3">
      <c r="A231" s="70">
        <v>44986</v>
      </c>
      <c r="B231" s="71">
        <v>3951.39</v>
      </c>
      <c r="C231" s="44">
        <f t="shared" si="3"/>
        <v>-4.7252622696875978E-3</v>
      </c>
    </row>
    <row r="232" spans="1:3">
      <c r="A232" s="70">
        <v>44987</v>
      </c>
      <c r="B232" s="71">
        <v>3981.35</v>
      </c>
      <c r="C232" s="44">
        <f t="shared" si="3"/>
        <v>7.5821419804170277E-3</v>
      </c>
    </row>
    <row r="233" spans="1:3">
      <c r="A233" s="70">
        <v>44988</v>
      </c>
      <c r="B233" s="71">
        <v>4045.64</v>
      </c>
      <c r="C233" s="44">
        <f t="shared" si="3"/>
        <v>1.6147789066522655E-2</v>
      </c>
    </row>
    <row r="234" spans="1:3">
      <c r="A234" s="70">
        <v>44991</v>
      </c>
      <c r="B234" s="71">
        <v>4048.42</v>
      </c>
      <c r="C234" s="44">
        <f t="shared" si="3"/>
        <v>6.8715950999105211E-4</v>
      </c>
    </row>
    <row r="235" spans="1:3">
      <c r="A235" s="70">
        <v>44992</v>
      </c>
      <c r="B235" s="71">
        <v>3986.37</v>
      </c>
      <c r="C235" s="44">
        <f t="shared" si="3"/>
        <v>-1.532696706369403E-2</v>
      </c>
    </row>
    <row r="236" spans="1:3">
      <c r="A236" s="70">
        <v>44993</v>
      </c>
      <c r="B236" s="71">
        <v>3992.01</v>
      </c>
      <c r="C236" s="44">
        <f t="shared" si="3"/>
        <v>1.4148210025663266E-3</v>
      </c>
    </row>
    <row r="237" spans="1:3">
      <c r="A237" s="70">
        <v>44994</v>
      </c>
      <c r="B237" s="71">
        <v>3918.32</v>
      </c>
      <c r="C237" s="44">
        <f t="shared" si="3"/>
        <v>-1.8459372596762044E-2</v>
      </c>
    </row>
    <row r="238" spans="1:3">
      <c r="A238" s="70">
        <v>44995</v>
      </c>
      <c r="B238" s="71">
        <v>3861.59</v>
      </c>
      <c r="C238" s="44">
        <f t="shared" si="3"/>
        <v>-1.447814369423631E-2</v>
      </c>
    </row>
    <row r="239" spans="1:3">
      <c r="A239" s="70">
        <v>44998</v>
      </c>
      <c r="B239" s="71">
        <v>3855.76</v>
      </c>
      <c r="C239" s="44">
        <f t="shared" si="3"/>
        <v>-1.5097408062481846E-3</v>
      </c>
    </row>
    <row r="240" spans="1:3">
      <c r="A240" s="70">
        <v>44999</v>
      </c>
      <c r="B240" s="71">
        <v>3919.29</v>
      </c>
      <c r="C240" s="44">
        <f t="shared" si="3"/>
        <v>1.6476647924144588E-2</v>
      </c>
    </row>
    <row r="241" spans="1:3">
      <c r="A241" s="70">
        <v>45000</v>
      </c>
      <c r="B241" s="71">
        <v>3891.93</v>
      </c>
      <c r="C241" s="44">
        <f t="shared" si="3"/>
        <v>-6.9808562265104464E-3</v>
      </c>
    </row>
    <row r="242" spans="1:3">
      <c r="A242" s="70">
        <v>45001</v>
      </c>
      <c r="B242" s="71">
        <v>3960.28</v>
      </c>
      <c r="C242" s="44">
        <f t="shared" si="3"/>
        <v>1.7561980816715707E-2</v>
      </c>
    </row>
    <row r="243" spans="1:3">
      <c r="A243" s="70">
        <v>45002</v>
      </c>
      <c r="B243" s="71">
        <v>3916.64</v>
      </c>
      <c r="C243" s="44">
        <f t="shared" si="3"/>
        <v>-1.1019422869090146E-2</v>
      </c>
    </row>
    <row r="244" spans="1:3">
      <c r="A244" s="70">
        <v>45005</v>
      </c>
      <c r="B244" s="71">
        <v>3951.57</v>
      </c>
      <c r="C244" s="44">
        <f t="shared" si="3"/>
        <v>8.9183585930798573E-3</v>
      </c>
    </row>
    <row r="245" spans="1:3">
      <c r="A245" s="70">
        <v>45006</v>
      </c>
      <c r="B245" s="71">
        <v>4002.87</v>
      </c>
      <c r="C245" s="44">
        <f t="shared" si="3"/>
        <v>1.2982181765728488E-2</v>
      </c>
    </row>
    <row r="246" spans="1:3">
      <c r="A246" s="70">
        <v>45007</v>
      </c>
      <c r="B246" s="71">
        <v>3936.97</v>
      </c>
      <c r="C246" s="44">
        <f t="shared" si="3"/>
        <v>-1.6463187662851927E-2</v>
      </c>
    </row>
    <row r="247" spans="1:3">
      <c r="A247" s="70">
        <v>45008</v>
      </c>
      <c r="B247" s="71">
        <v>3948.72</v>
      </c>
      <c r="C247" s="44">
        <f t="shared" si="3"/>
        <v>2.9845287111662016E-3</v>
      </c>
    </row>
    <row r="248" spans="1:3">
      <c r="A248" s="70">
        <v>45009</v>
      </c>
      <c r="B248" s="71">
        <v>3970.99</v>
      </c>
      <c r="C248" s="44">
        <f t="shared" si="3"/>
        <v>5.6398022650377801E-3</v>
      </c>
    </row>
    <row r="249" spans="1:3">
      <c r="A249" s="70">
        <v>45012</v>
      </c>
      <c r="B249" s="71">
        <v>3977.53</v>
      </c>
      <c r="C249" s="44">
        <f t="shared" si="3"/>
        <v>1.6469444647305631E-3</v>
      </c>
    </row>
    <row r="250" spans="1:3">
      <c r="A250" s="70">
        <v>45013</v>
      </c>
      <c r="B250" s="71">
        <v>3971.27</v>
      </c>
      <c r="C250" s="44">
        <f t="shared" si="3"/>
        <v>-1.5738410521102841E-3</v>
      </c>
    </row>
    <row r="251" spans="1:3">
      <c r="A251" s="70">
        <v>45014</v>
      </c>
      <c r="B251" s="71">
        <v>4027.81</v>
      </c>
      <c r="C251" s="44">
        <f t="shared" si="3"/>
        <v>1.4237259113583303E-2</v>
      </c>
    </row>
    <row r="252" spans="1:3">
      <c r="A252" s="70">
        <v>45015</v>
      </c>
      <c r="B252" s="71">
        <v>4050.83</v>
      </c>
      <c r="C252" s="44">
        <f t="shared" si="3"/>
        <v>5.7152646227106004E-3</v>
      </c>
    </row>
  </sheetData>
  <sortState xmlns:xlrd2="http://schemas.microsoft.com/office/spreadsheetml/2017/richdata2" ref="A2:B254">
    <sortCondition ref="A2:A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Domestic Portfolio</vt:lpstr>
      <vt:lpstr>International Portfolio</vt:lpstr>
      <vt:lpstr>CAPM Model</vt:lpstr>
      <vt:lpstr>Markowitz Input List</vt:lpstr>
      <vt:lpstr>NIFTY 50</vt:lpstr>
      <vt:lpstr>Bond prices</vt:lpstr>
      <vt:lpstr>Gail</vt:lpstr>
      <vt:lpstr>Coal India</vt:lpstr>
      <vt:lpstr>Kotak</vt:lpstr>
      <vt:lpstr>Happiest Minds</vt:lpstr>
      <vt:lpstr>Zydus</vt:lpstr>
      <vt:lpstr>Britannia</vt:lpstr>
      <vt:lpstr>Airtel</vt:lpstr>
      <vt:lpstr>Gold</vt:lpstr>
      <vt:lpstr>S&amp;P 500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Yashraj Mehta</dc:creator>
  <cp:keywords/>
  <dc:description/>
  <cp:lastModifiedBy>Yashraj Mehta</cp:lastModifiedBy>
  <cp:revision/>
  <dcterms:created xsi:type="dcterms:W3CDTF">2023-10-01T09:19:50Z</dcterms:created>
  <dcterms:modified xsi:type="dcterms:W3CDTF">2023-10-02T05:27:22Z</dcterms:modified>
  <cp:category/>
  <cp:contentStatus/>
</cp:coreProperties>
</file>