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balod\Quant Finance Projects\"/>
    </mc:Choice>
  </mc:AlternateContent>
  <xr:revisionPtr revIDLastSave="0" documentId="13_ncr:1_{0C874701-1A34-452C-8D58-1CD9F342405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 Data" sheetId="1" r:id="rId1"/>
    <sheet name="VaR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7" i="2" s="1"/>
  <c r="I8" i="2" s="1"/>
  <c r="F8" i="2"/>
  <c r="F7" i="2"/>
  <c r="F6" i="2"/>
  <c r="F5" i="2"/>
  <c r="C10" i="2"/>
  <c r="C8" i="2"/>
  <c r="C4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</calcChain>
</file>

<file path=xl/sharedStrings.xml><?xml version="1.0" encoding="utf-8"?>
<sst xmlns="http://schemas.openxmlformats.org/spreadsheetml/2006/main" count="25" uniqueCount="23">
  <si>
    <t>Date</t>
  </si>
  <si>
    <t>SPY</t>
  </si>
  <si>
    <t>BND</t>
  </si>
  <si>
    <t>SPY daily return</t>
  </si>
  <si>
    <t>BND daily return</t>
  </si>
  <si>
    <t>S&amp;P 500 (SPY)</t>
  </si>
  <si>
    <t>Expected return</t>
  </si>
  <si>
    <t>Std. dev.</t>
  </si>
  <si>
    <t>Covariance</t>
  </si>
  <si>
    <t>Total bond market (BND)</t>
  </si>
  <si>
    <t>Total portfolio</t>
  </si>
  <si>
    <t>Portfolio value</t>
  </si>
  <si>
    <t>Weight of SPY</t>
  </si>
  <si>
    <t>Weight of BND</t>
  </si>
  <si>
    <t>Portfolio expected return</t>
  </si>
  <si>
    <t>Portfolio variance</t>
  </si>
  <si>
    <t>Portfolio std. dev.</t>
  </si>
  <si>
    <t>Value at Risk (VaR)</t>
  </si>
  <si>
    <t>Days</t>
  </si>
  <si>
    <t>Confidence interval</t>
  </si>
  <si>
    <t>Z-score</t>
  </si>
  <si>
    <t>VaR(%)</t>
  </si>
  <si>
    <t>VaR($)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</si>
</sst>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0" fillId="0" borderId="1" xfId="0" applyBorder="1"/>
    <xf numFmtId="10" fontId="0" fillId="0" borderId="1" xfId="1" applyNumberFormat="1" applyFont="1" applyBorder="1"/>
    <xf numFmtId="0" fontId="0" fillId="3" borderId="1" xfId="0" applyFill="1" applyBorder="1"/>
    <xf numFmtId="10" fontId="0" fillId="4" borderId="1" xfId="0" applyNumberFormat="1" applyFill="1" applyBorder="1"/>
    <xf numFmtId="10" fontId="0" fillId="4" borderId="1" xfId="1" applyNumberFormat="1" applyFont="1" applyFill="1" applyBorder="1"/>
    <xf numFmtId="164" fontId="0" fillId="4" borderId="1" xfId="0" applyNumberFormat="1" applyFill="1" applyBorder="1"/>
    <xf numFmtId="2" fontId="0" fillId="4" borderId="1" xfId="1" applyNumberFormat="1" applyFont="1" applyFill="1" applyBorder="1"/>
    <xf numFmtId="1" fontId="0" fillId="4" borderId="1" xfId="0" applyNumberFormat="1" applyFill="1" applyBorder="1"/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3"/>
  <sheetViews>
    <sheetView showGridLines="0" workbookViewId="0">
      <selection activeCell="H11" sqref="H11"/>
    </sheetView>
  </sheetViews>
  <sheetFormatPr defaultRowHeight="14.4" x14ac:dyDescent="0.3"/>
  <cols>
    <col min="1" max="5" width="15.21875" customWidth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3">
      <c r="A2" s="2">
        <v>43934</v>
      </c>
      <c r="B2" s="3">
        <v>256.30294799804688</v>
      </c>
      <c r="C2" s="3"/>
      <c r="D2" s="3">
        <v>75.763587951660156</v>
      </c>
      <c r="E2" s="3"/>
    </row>
    <row r="3" spans="1:5" x14ac:dyDescent="0.3">
      <c r="A3" s="2">
        <v>43935</v>
      </c>
      <c r="B3" s="3">
        <v>263.862060546875</v>
      </c>
      <c r="C3" s="4">
        <f>LN(B3/B2)</f>
        <v>2.9066333226024373E-2</v>
      </c>
      <c r="D3" s="3">
        <v>75.763587951660156</v>
      </c>
      <c r="E3" s="4">
        <f>LN(D3/D2)</f>
        <v>0</v>
      </c>
    </row>
    <row r="4" spans="1:5" x14ac:dyDescent="0.3">
      <c r="A4" s="2">
        <v>43936</v>
      </c>
      <c r="B4" s="3">
        <v>258.25546264648438</v>
      </c>
      <c r="C4" s="4">
        <f t="shared" ref="C4:C67" si="0">LN(B4/B3)</f>
        <v>-2.1477208340436798E-2</v>
      </c>
      <c r="D4" s="3">
        <v>76.137275695800781</v>
      </c>
      <c r="E4" s="4">
        <f t="shared" ref="E4:E67" si="1">LN(D4/D3)</f>
        <v>4.9201629144180201E-3</v>
      </c>
    </row>
    <row r="5" spans="1:5" x14ac:dyDescent="0.3">
      <c r="A5" s="2">
        <v>43937</v>
      </c>
      <c r="B5" s="3">
        <v>259.50146484375</v>
      </c>
      <c r="C5" s="4">
        <f t="shared" si="0"/>
        <v>4.8130871321870926E-3</v>
      </c>
      <c r="D5" s="3">
        <v>76.180679321289063</v>
      </c>
      <c r="E5" s="4">
        <f t="shared" si="1"/>
        <v>5.6990821151955084E-4</v>
      </c>
    </row>
    <row r="6" spans="1:5" x14ac:dyDescent="0.3">
      <c r="A6" s="2">
        <v>43938</v>
      </c>
      <c r="B6" s="3">
        <v>266.51193237304688</v>
      </c>
      <c r="C6" s="4">
        <f t="shared" si="0"/>
        <v>2.6656669526518163E-2</v>
      </c>
      <c r="D6" s="3">
        <v>76.076377868652344</v>
      </c>
      <c r="E6" s="4">
        <f t="shared" si="1"/>
        <v>-1.3700707327070441E-3</v>
      </c>
    </row>
    <row r="7" spans="1:5" x14ac:dyDescent="0.3">
      <c r="A7" s="2">
        <v>43941</v>
      </c>
      <c r="B7" s="3">
        <v>261.81655883789063</v>
      </c>
      <c r="C7" s="4">
        <f t="shared" si="0"/>
        <v>-1.7774915557120293E-2</v>
      </c>
      <c r="D7" s="3">
        <v>75.954750061035156</v>
      </c>
      <c r="E7" s="4">
        <f t="shared" si="1"/>
        <v>-1.6000385608130759E-3</v>
      </c>
    </row>
    <row r="8" spans="1:5" x14ac:dyDescent="0.3">
      <c r="A8" s="2">
        <v>43942</v>
      </c>
      <c r="B8" s="3">
        <v>253.8669128417969</v>
      </c>
      <c r="C8" s="4">
        <f t="shared" si="0"/>
        <v>-3.0833936918319298E-2</v>
      </c>
      <c r="D8" s="3">
        <v>76.050315856933594</v>
      </c>
      <c r="E8" s="4">
        <f t="shared" si="1"/>
        <v>1.2574029413112261E-3</v>
      </c>
    </row>
    <row r="9" spans="1:5" x14ac:dyDescent="0.3">
      <c r="A9" s="2">
        <v>43943</v>
      </c>
      <c r="B9" s="3">
        <v>259.50146484375</v>
      </c>
      <c r="C9" s="4">
        <f t="shared" si="0"/>
        <v>2.1952182948921407E-2</v>
      </c>
      <c r="D9" s="3">
        <v>75.989517211914063</v>
      </c>
      <c r="E9" s="4">
        <f t="shared" si="1"/>
        <v>-7.9977262580588056E-4</v>
      </c>
    </row>
    <row r="10" spans="1:5" x14ac:dyDescent="0.3">
      <c r="A10" s="2">
        <v>43944</v>
      </c>
      <c r="B10" s="3">
        <v>259.4827880859375</v>
      </c>
      <c r="C10" s="4">
        <f t="shared" si="0"/>
        <v>-7.1974275578254822E-5</v>
      </c>
      <c r="D10" s="3">
        <v>76.111152648925781</v>
      </c>
      <c r="E10" s="4">
        <f t="shared" si="1"/>
        <v>1.5994073274322416E-3</v>
      </c>
    </row>
    <row r="11" spans="1:5" x14ac:dyDescent="0.3">
      <c r="A11" s="2">
        <v>43945</v>
      </c>
      <c r="B11" s="3">
        <v>263.099609375</v>
      </c>
      <c r="C11" s="4">
        <f t="shared" si="0"/>
        <v>1.3842330159135415E-2</v>
      </c>
      <c r="D11" s="3">
        <v>76.085090637207031</v>
      </c>
      <c r="E11" s="4">
        <f t="shared" si="1"/>
        <v>-3.4247904430196815E-4</v>
      </c>
    </row>
    <row r="12" spans="1:5" x14ac:dyDescent="0.3">
      <c r="A12" s="2">
        <v>43948</v>
      </c>
      <c r="B12" s="3">
        <v>266.89309692382813</v>
      </c>
      <c r="C12" s="4">
        <f t="shared" si="0"/>
        <v>1.43154888277636E-2</v>
      </c>
      <c r="D12" s="3">
        <v>75.815750122070313</v>
      </c>
      <c r="E12" s="4">
        <f t="shared" si="1"/>
        <v>-3.5462713183169168E-3</v>
      </c>
    </row>
    <row r="13" spans="1:5" x14ac:dyDescent="0.3">
      <c r="A13" s="2">
        <v>43949</v>
      </c>
      <c r="B13" s="3">
        <v>265.66586303710938</v>
      </c>
      <c r="C13" s="4">
        <f t="shared" si="0"/>
        <v>-4.6088270081627043E-3</v>
      </c>
      <c r="D13" s="3">
        <v>76.041641235351563</v>
      </c>
      <c r="E13" s="4">
        <f t="shared" si="1"/>
        <v>2.9750449138303266E-3</v>
      </c>
    </row>
    <row r="14" spans="1:5" x14ac:dyDescent="0.3">
      <c r="A14" s="2">
        <v>43950</v>
      </c>
      <c r="B14" s="3">
        <v>272.62051391601563</v>
      </c>
      <c r="C14" s="4">
        <f t="shared" si="0"/>
        <v>2.5841404078005628E-2</v>
      </c>
      <c r="D14" s="3">
        <v>76.093788146972656</v>
      </c>
      <c r="E14" s="4">
        <f t="shared" si="1"/>
        <v>6.8553280291171041E-4</v>
      </c>
    </row>
    <row r="15" spans="1:5" x14ac:dyDescent="0.3">
      <c r="A15" s="2">
        <v>43951</v>
      </c>
      <c r="B15" s="3">
        <v>270.082275390625</v>
      </c>
      <c r="C15" s="4">
        <f t="shared" si="0"/>
        <v>-9.3541329925882037E-3</v>
      </c>
      <c r="D15" s="3">
        <v>76.032966613769531</v>
      </c>
      <c r="E15" s="4">
        <f t="shared" si="1"/>
        <v>-7.9961656369371688E-4</v>
      </c>
    </row>
    <row r="16" spans="1:5" x14ac:dyDescent="0.3">
      <c r="A16" s="2">
        <v>43952</v>
      </c>
      <c r="B16" s="3">
        <v>262.93228149414063</v>
      </c>
      <c r="C16" s="4">
        <f t="shared" si="0"/>
        <v>-2.6830122038823581E-2</v>
      </c>
      <c r="D16" s="3">
        <v>76.00164794921875</v>
      </c>
      <c r="E16" s="4">
        <f t="shared" si="1"/>
        <v>-4.1199387499751052E-4</v>
      </c>
    </row>
    <row r="17" spans="1:5" x14ac:dyDescent="0.3">
      <c r="A17" s="2">
        <v>43955</v>
      </c>
      <c r="B17" s="3">
        <v>263.65750122070313</v>
      </c>
      <c r="C17" s="4">
        <f t="shared" si="0"/>
        <v>2.7544027965285553E-3</v>
      </c>
      <c r="D17" s="3">
        <v>76.079978942871094</v>
      </c>
      <c r="E17" s="4">
        <f t="shared" si="1"/>
        <v>1.0301178673558301E-3</v>
      </c>
    </row>
    <row r="18" spans="1:5" x14ac:dyDescent="0.3">
      <c r="A18" s="2">
        <v>43956</v>
      </c>
      <c r="B18" s="3">
        <v>266.093505859375</v>
      </c>
      <c r="C18" s="4">
        <f t="shared" si="0"/>
        <v>9.1968557918753937E-3</v>
      </c>
      <c r="D18" s="3">
        <v>76.010345458984375</v>
      </c>
      <c r="E18" s="4">
        <f t="shared" si="1"/>
        <v>-9.1568597839608514E-4</v>
      </c>
    </row>
    <row r="19" spans="1:5" x14ac:dyDescent="0.3">
      <c r="A19" s="2">
        <v>43957</v>
      </c>
      <c r="B19" s="3">
        <v>264.28973388671881</v>
      </c>
      <c r="C19" s="4">
        <f t="shared" si="0"/>
        <v>-6.8017945956140762E-3</v>
      </c>
      <c r="D19" s="3">
        <v>75.670799255371094</v>
      </c>
      <c r="E19" s="4">
        <f t="shared" si="1"/>
        <v>-4.477112450898625E-3</v>
      </c>
    </row>
    <row r="20" spans="1:5" x14ac:dyDescent="0.3">
      <c r="A20" s="2">
        <v>43958</v>
      </c>
      <c r="B20" s="3">
        <v>267.4788818359375</v>
      </c>
      <c r="C20" s="4">
        <f t="shared" si="0"/>
        <v>1.1994638609424098E-2</v>
      </c>
      <c r="D20" s="3">
        <v>75.914566040039063</v>
      </c>
      <c r="E20" s="4">
        <f t="shared" si="1"/>
        <v>3.2162338933326307E-3</v>
      </c>
    </row>
    <row r="21" spans="1:5" x14ac:dyDescent="0.3">
      <c r="A21" s="2">
        <v>43959</v>
      </c>
      <c r="B21" s="3">
        <v>271.90463256835938</v>
      </c>
      <c r="C21" s="4">
        <f t="shared" si="0"/>
        <v>1.641077244657009E-2</v>
      </c>
      <c r="D21" s="3">
        <v>75.696914672851563</v>
      </c>
      <c r="E21" s="4">
        <f t="shared" si="1"/>
        <v>-2.8711746060929837E-3</v>
      </c>
    </row>
    <row r="22" spans="1:5" x14ac:dyDescent="0.3">
      <c r="A22" s="2">
        <v>43962</v>
      </c>
      <c r="B22" s="3">
        <v>271.96041870117188</v>
      </c>
      <c r="C22" s="4">
        <f t="shared" si="0"/>
        <v>2.0514696753513647E-4</v>
      </c>
      <c r="D22" s="3">
        <v>75.461868286132813</v>
      </c>
      <c r="E22" s="4">
        <f t="shared" si="1"/>
        <v>-3.1099294603774219E-3</v>
      </c>
    </row>
    <row r="23" spans="1:5" x14ac:dyDescent="0.3">
      <c r="A23" s="2">
        <v>43963</v>
      </c>
      <c r="B23" s="3">
        <v>266.53982543945313</v>
      </c>
      <c r="C23" s="4">
        <f t="shared" si="0"/>
        <v>-2.0132864987792685E-2</v>
      </c>
      <c r="D23" s="3">
        <v>75.705604553222656</v>
      </c>
      <c r="E23" s="4">
        <f t="shared" si="1"/>
        <v>3.2247212145048295E-3</v>
      </c>
    </row>
    <row r="24" spans="1:5" x14ac:dyDescent="0.3">
      <c r="A24" s="2">
        <v>43964</v>
      </c>
      <c r="B24" s="3">
        <v>261.82586669921881</v>
      </c>
      <c r="C24" s="4">
        <f t="shared" si="0"/>
        <v>-1.7844019361188804E-2</v>
      </c>
      <c r="D24" s="3">
        <v>75.792686462402344</v>
      </c>
      <c r="E24" s="4">
        <f t="shared" si="1"/>
        <v>1.1496092554778555E-3</v>
      </c>
    </row>
    <row r="25" spans="1:5" x14ac:dyDescent="0.3">
      <c r="A25" s="2">
        <v>43965</v>
      </c>
      <c r="B25" s="3">
        <v>264.959228515625</v>
      </c>
      <c r="C25" s="4">
        <f t="shared" si="0"/>
        <v>1.1896307614318194E-2</v>
      </c>
      <c r="D25" s="3">
        <v>76.00164794921875</v>
      </c>
      <c r="E25" s="4">
        <f t="shared" si="1"/>
        <v>2.7532202650938356E-3</v>
      </c>
    </row>
    <row r="26" spans="1:5" x14ac:dyDescent="0.3">
      <c r="A26" s="2">
        <v>43966</v>
      </c>
      <c r="B26" s="3">
        <v>266.17721557617188</v>
      </c>
      <c r="C26" s="4">
        <f t="shared" si="0"/>
        <v>4.5863514322388409E-3</v>
      </c>
      <c r="D26" s="3">
        <v>76.045166015625</v>
      </c>
      <c r="E26" s="4">
        <f t="shared" si="1"/>
        <v>5.7242985183008548E-4</v>
      </c>
    </row>
    <row r="27" spans="1:5" x14ac:dyDescent="0.3">
      <c r="A27" s="2">
        <v>43969</v>
      </c>
      <c r="B27" s="3">
        <v>274.284912109375</v>
      </c>
      <c r="C27" s="4">
        <f t="shared" si="0"/>
        <v>3.0005080437400258E-2</v>
      </c>
      <c r="D27" s="3">
        <v>75.905853271484375</v>
      </c>
      <c r="E27" s="4">
        <f t="shared" si="1"/>
        <v>-1.8336538159247897E-3</v>
      </c>
    </row>
    <row r="28" spans="1:5" x14ac:dyDescent="0.3">
      <c r="A28" s="2">
        <v>43970</v>
      </c>
      <c r="B28" s="3">
        <v>271.46774291992188</v>
      </c>
      <c r="C28" s="4">
        <f t="shared" si="0"/>
        <v>-1.0324069653572087E-2</v>
      </c>
      <c r="D28" s="3">
        <v>76.00164794921875</v>
      </c>
      <c r="E28" s="4">
        <f t="shared" si="1"/>
        <v>1.2612239640947278E-3</v>
      </c>
    </row>
    <row r="29" spans="1:5" x14ac:dyDescent="0.3">
      <c r="A29" s="2">
        <v>43971</v>
      </c>
      <c r="B29" s="3">
        <v>276.079345703125</v>
      </c>
      <c r="C29" s="4">
        <f t="shared" si="0"/>
        <v>1.6844987125603148E-2</v>
      </c>
      <c r="D29" s="3">
        <v>76.201858520507813</v>
      </c>
      <c r="E29" s="4">
        <f t="shared" si="1"/>
        <v>2.6308288344811131E-3</v>
      </c>
    </row>
    <row r="30" spans="1:5" x14ac:dyDescent="0.3">
      <c r="A30" s="2">
        <v>43972</v>
      </c>
      <c r="B30" s="3">
        <v>274.17330932617188</v>
      </c>
      <c r="C30" s="4">
        <f t="shared" si="0"/>
        <v>-6.9278866098128151E-3</v>
      </c>
      <c r="D30" s="3">
        <v>76.280204772949219</v>
      </c>
      <c r="E30" s="4">
        <f t="shared" si="1"/>
        <v>1.0276127912175045E-3</v>
      </c>
    </row>
    <row r="31" spans="1:5" x14ac:dyDescent="0.3">
      <c r="A31" s="2">
        <v>43973</v>
      </c>
      <c r="B31" s="3">
        <v>274.69400024414063</v>
      </c>
      <c r="C31" s="4">
        <f t="shared" si="0"/>
        <v>1.8973295187775891E-3</v>
      </c>
      <c r="D31" s="3">
        <v>76.30633544921875</v>
      </c>
      <c r="E31" s="4">
        <f t="shared" si="1"/>
        <v>3.4250303450009454E-4</v>
      </c>
    </row>
    <row r="32" spans="1:5" x14ac:dyDescent="0.3">
      <c r="A32" s="2">
        <v>43977</v>
      </c>
      <c r="B32" s="3">
        <v>278.07830810546881</v>
      </c>
      <c r="C32" s="4">
        <f t="shared" si="0"/>
        <v>1.2245006115820184E-2</v>
      </c>
      <c r="D32" s="3">
        <v>76.262802124023438</v>
      </c>
      <c r="E32" s="4">
        <f t="shared" si="1"/>
        <v>-5.7067015084685552E-4</v>
      </c>
    </row>
    <row r="33" spans="1:5" x14ac:dyDescent="0.3">
      <c r="A33" s="2">
        <v>43978</v>
      </c>
      <c r="B33" s="3">
        <v>282.21578979492188</v>
      </c>
      <c r="C33" s="4">
        <f t="shared" si="0"/>
        <v>1.4769232493565803E-2</v>
      </c>
      <c r="D33" s="3">
        <v>76.297637939453125</v>
      </c>
      <c r="E33" s="4">
        <f t="shared" si="1"/>
        <v>4.56682165057253E-4</v>
      </c>
    </row>
    <row r="34" spans="1:5" x14ac:dyDescent="0.3">
      <c r="A34" s="2">
        <v>43979</v>
      </c>
      <c r="B34" s="3">
        <v>281.69512939453119</v>
      </c>
      <c r="C34" s="4">
        <f t="shared" si="0"/>
        <v>-1.8466056627927292E-3</v>
      </c>
      <c r="D34" s="3">
        <v>76.32373046875</v>
      </c>
      <c r="E34" s="4">
        <f t="shared" si="1"/>
        <v>3.4192498499037004E-4</v>
      </c>
    </row>
    <row r="35" spans="1:5" x14ac:dyDescent="0.3">
      <c r="A35" s="2">
        <v>43980</v>
      </c>
      <c r="B35" s="3">
        <v>282.95034790039063</v>
      </c>
      <c r="C35" s="4">
        <f t="shared" si="0"/>
        <v>4.4460484464239648E-3</v>
      </c>
      <c r="D35" s="3">
        <v>76.541374206542969</v>
      </c>
      <c r="E35" s="4">
        <f t="shared" si="1"/>
        <v>2.8475286798447202E-3</v>
      </c>
    </row>
    <row r="36" spans="1:5" x14ac:dyDescent="0.3">
      <c r="A36" s="2">
        <v>43983</v>
      </c>
      <c r="B36" s="3">
        <v>284.093994140625</v>
      </c>
      <c r="C36" s="4">
        <f t="shared" si="0"/>
        <v>4.0337155531550723E-3</v>
      </c>
      <c r="D36" s="3">
        <v>76.479469299316406</v>
      </c>
      <c r="E36" s="4">
        <f t="shared" si="1"/>
        <v>-8.0910429174782116E-4</v>
      </c>
    </row>
    <row r="37" spans="1:5" x14ac:dyDescent="0.3">
      <c r="A37" s="2">
        <v>43984</v>
      </c>
      <c r="B37" s="3">
        <v>286.44635009765619</v>
      </c>
      <c r="C37" s="4">
        <f t="shared" si="0"/>
        <v>8.2461102372950734E-3</v>
      </c>
      <c r="D37" s="3">
        <v>76.54052734375</v>
      </c>
      <c r="E37" s="4">
        <f t="shared" si="1"/>
        <v>7.9804011258102455E-4</v>
      </c>
    </row>
    <row r="38" spans="1:5" x14ac:dyDescent="0.3">
      <c r="A38" s="2">
        <v>43985</v>
      </c>
      <c r="B38" s="3">
        <v>290.25845336914063</v>
      </c>
      <c r="C38" s="4">
        <f t="shared" si="0"/>
        <v>1.3220485669912215E-2</v>
      </c>
      <c r="D38" s="3">
        <v>76.366058349609375</v>
      </c>
      <c r="E38" s="4">
        <f t="shared" si="1"/>
        <v>-2.2820347346638086E-3</v>
      </c>
    </row>
    <row r="39" spans="1:5" x14ac:dyDescent="0.3">
      <c r="A39" s="2">
        <v>43986</v>
      </c>
      <c r="B39" s="3">
        <v>289.4959716796875</v>
      </c>
      <c r="C39" s="4">
        <f t="shared" si="0"/>
        <v>-2.6303624297849778E-3</v>
      </c>
      <c r="D39" s="3">
        <v>76.182861328125</v>
      </c>
      <c r="E39" s="4">
        <f t="shared" si="1"/>
        <v>-2.4018145777625673E-3</v>
      </c>
    </row>
    <row r="40" spans="1:5" x14ac:dyDescent="0.3">
      <c r="A40" s="2">
        <v>43987</v>
      </c>
      <c r="B40" s="3">
        <v>296.91571044921881</v>
      </c>
      <c r="C40" s="4">
        <f t="shared" si="0"/>
        <v>2.5306913156075229E-2</v>
      </c>
      <c r="D40" s="3">
        <v>76.174148559570313</v>
      </c>
      <c r="E40" s="4">
        <f t="shared" si="1"/>
        <v>-1.1437305799858229E-4</v>
      </c>
    </row>
    <row r="41" spans="1:5" x14ac:dyDescent="0.3">
      <c r="A41" s="2">
        <v>43990</v>
      </c>
      <c r="B41" s="3">
        <v>300.50466918945313</v>
      </c>
      <c r="C41" s="4">
        <f t="shared" si="0"/>
        <v>1.2014996600944929E-2</v>
      </c>
      <c r="D41" s="3">
        <v>76.252670288085938</v>
      </c>
      <c r="E41" s="4">
        <f t="shared" si="1"/>
        <v>1.0302876626974114E-3</v>
      </c>
    </row>
    <row r="42" spans="1:5" x14ac:dyDescent="0.3">
      <c r="A42" s="2">
        <v>43991</v>
      </c>
      <c r="B42" s="3">
        <v>298.26388549804688</v>
      </c>
      <c r="C42" s="4">
        <f t="shared" si="0"/>
        <v>-7.4846754548078291E-3</v>
      </c>
      <c r="D42" s="3">
        <v>76.304985046386719</v>
      </c>
      <c r="E42" s="4">
        <f t="shared" si="1"/>
        <v>6.8583592526640991E-4</v>
      </c>
    </row>
    <row r="43" spans="1:5" x14ac:dyDescent="0.3">
      <c r="A43" s="2">
        <v>43992</v>
      </c>
      <c r="B43" s="3">
        <v>296.59957885742188</v>
      </c>
      <c r="C43" s="4">
        <f t="shared" si="0"/>
        <v>-5.5956066657827574E-3</v>
      </c>
      <c r="D43" s="3">
        <v>76.627731323242188</v>
      </c>
      <c r="E43" s="4">
        <f t="shared" si="1"/>
        <v>4.2207679776752735E-3</v>
      </c>
    </row>
    <row r="44" spans="1:5" x14ac:dyDescent="0.3">
      <c r="A44" s="2">
        <v>43993</v>
      </c>
      <c r="B44" s="3">
        <v>279.50088500976563</v>
      </c>
      <c r="C44" s="4">
        <f t="shared" si="0"/>
        <v>-5.9377550808425127E-2</v>
      </c>
      <c r="D44" s="3">
        <v>76.488182067871094</v>
      </c>
      <c r="E44" s="4">
        <f t="shared" si="1"/>
        <v>-1.8227928230187948E-3</v>
      </c>
    </row>
    <row r="45" spans="1:5" x14ac:dyDescent="0.3">
      <c r="A45" s="2">
        <v>43994</v>
      </c>
      <c r="B45" s="3">
        <v>282.84808349609381</v>
      </c>
      <c r="C45" s="4">
        <f t="shared" si="0"/>
        <v>1.190448708265038E-2</v>
      </c>
      <c r="D45" s="3">
        <v>76.566680908203125</v>
      </c>
      <c r="E45" s="4">
        <f t="shared" si="1"/>
        <v>1.0257609028372216E-3</v>
      </c>
    </row>
    <row r="46" spans="1:5" x14ac:dyDescent="0.3">
      <c r="A46" s="2">
        <v>43997</v>
      </c>
      <c r="B46" s="3">
        <v>285.48870849609381</v>
      </c>
      <c r="C46" s="4">
        <f t="shared" si="0"/>
        <v>9.2925323115835498E-3</v>
      </c>
      <c r="D46" s="3">
        <v>76.723648071289063</v>
      </c>
      <c r="E46" s="4">
        <f t="shared" si="1"/>
        <v>2.0479728759597408E-3</v>
      </c>
    </row>
    <row r="47" spans="1:5" x14ac:dyDescent="0.3">
      <c r="A47" s="2">
        <v>43998</v>
      </c>
      <c r="B47" s="3">
        <v>290.98373413085938</v>
      </c>
      <c r="C47" s="4">
        <f t="shared" si="0"/>
        <v>1.9064890763869705E-2</v>
      </c>
      <c r="D47" s="3">
        <v>76.627731323242188</v>
      </c>
      <c r="E47" s="4">
        <f t="shared" si="1"/>
        <v>-1.2509409557781442E-3</v>
      </c>
    </row>
    <row r="48" spans="1:5" x14ac:dyDescent="0.3">
      <c r="A48" s="2">
        <v>43999</v>
      </c>
      <c r="B48" s="3">
        <v>289.77508544921881</v>
      </c>
      <c r="C48" s="4">
        <f t="shared" si="0"/>
        <v>-4.1623144956682888E-3</v>
      </c>
      <c r="D48" s="3">
        <v>76.645195007324219</v>
      </c>
      <c r="E48" s="4">
        <f t="shared" si="1"/>
        <v>2.2787695877783624E-4</v>
      </c>
    </row>
    <row r="49" spans="1:5" x14ac:dyDescent="0.3">
      <c r="A49" s="2">
        <v>44000</v>
      </c>
      <c r="B49" s="3">
        <v>289.8865966796875</v>
      </c>
      <c r="C49" s="4">
        <f t="shared" si="0"/>
        <v>3.8474591397782087E-4</v>
      </c>
      <c r="D49" s="3">
        <v>76.732414245605469</v>
      </c>
      <c r="E49" s="4">
        <f t="shared" si="1"/>
        <v>1.1373139548524892E-3</v>
      </c>
    </row>
    <row r="50" spans="1:5" x14ac:dyDescent="0.3">
      <c r="A50" s="2">
        <v>44001</v>
      </c>
      <c r="B50" s="3">
        <v>288.22994995117188</v>
      </c>
      <c r="C50" s="4">
        <f t="shared" si="0"/>
        <v>-5.731201685123327E-3</v>
      </c>
      <c r="D50" s="3">
        <v>76.758567810058594</v>
      </c>
      <c r="E50" s="4">
        <f t="shared" si="1"/>
        <v>3.4078307866648131E-4</v>
      </c>
    </row>
    <row r="51" spans="1:5" x14ac:dyDescent="0.3">
      <c r="A51" s="2">
        <v>44004</v>
      </c>
      <c r="B51" s="3">
        <v>290.078857421875</v>
      </c>
      <c r="C51" s="4">
        <f t="shared" si="0"/>
        <v>6.3942092759052957E-3</v>
      </c>
      <c r="D51" s="3">
        <v>76.732414245605469</v>
      </c>
      <c r="E51" s="4">
        <f t="shared" si="1"/>
        <v>-3.4078307866640254E-4</v>
      </c>
    </row>
    <row r="52" spans="1:5" x14ac:dyDescent="0.3">
      <c r="A52" s="2">
        <v>44005</v>
      </c>
      <c r="B52" s="3">
        <v>291.41436767578119</v>
      </c>
      <c r="C52" s="4">
        <f t="shared" si="0"/>
        <v>4.5933900669877644E-3</v>
      </c>
      <c r="D52" s="3">
        <v>76.697494506835938</v>
      </c>
      <c r="E52" s="4">
        <f t="shared" si="1"/>
        <v>-4.5518816580688263E-4</v>
      </c>
    </row>
    <row r="53" spans="1:5" x14ac:dyDescent="0.3">
      <c r="A53" s="2">
        <v>44006</v>
      </c>
      <c r="B53" s="3">
        <v>283.980712890625</v>
      </c>
      <c r="C53" s="4">
        <f t="shared" si="0"/>
        <v>-2.5839874729675177E-2</v>
      </c>
      <c r="D53" s="3">
        <v>76.706222534179688</v>
      </c>
      <c r="E53" s="4">
        <f t="shared" si="1"/>
        <v>1.1379160194459184E-4</v>
      </c>
    </row>
    <row r="54" spans="1:5" x14ac:dyDescent="0.3">
      <c r="A54" s="2">
        <v>44007</v>
      </c>
      <c r="B54" s="3">
        <v>287.02520751953119</v>
      </c>
      <c r="C54" s="4">
        <f t="shared" si="0"/>
        <v>1.066371948310043E-2</v>
      </c>
      <c r="D54" s="3">
        <v>76.784744262695313</v>
      </c>
      <c r="E54" s="4">
        <f t="shared" si="1"/>
        <v>1.0231447101301523E-3</v>
      </c>
    </row>
    <row r="55" spans="1:5" x14ac:dyDescent="0.3">
      <c r="A55" s="2">
        <v>44008</v>
      </c>
      <c r="B55" s="3">
        <v>280.2078857421875</v>
      </c>
      <c r="C55" s="4">
        <f t="shared" si="0"/>
        <v>-2.4038266211686352E-2</v>
      </c>
      <c r="D55" s="3">
        <v>76.924293518066406</v>
      </c>
      <c r="E55" s="4">
        <f t="shared" si="1"/>
        <v>1.8157591216083626E-3</v>
      </c>
    </row>
    <row r="56" spans="1:5" x14ac:dyDescent="0.3">
      <c r="A56" s="2">
        <v>44011</v>
      </c>
      <c r="B56" s="3">
        <v>284.32623291015619</v>
      </c>
      <c r="C56" s="4">
        <f t="shared" si="0"/>
        <v>1.4590509562252021E-2</v>
      </c>
      <c r="D56" s="3">
        <v>76.976631164550781</v>
      </c>
      <c r="E56" s="4">
        <f t="shared" si="1"/>
        <v>6.8014729099166954E-4</v>
      </c>
    </row>
    <row r="57" spans="1:5" x14ac:dyDescent="0.3">
      <c r="A57" s="2">
        <v>44012</v>
      </c>
      <c r="B57" s="3">
        <v>287.96832275390619</v>
      </c>
      <c r="C57" s="4">
        <f t="shared" si="0"/>
        <v>1.2728197316959093E-2</v>
      </c>
      <c r="D57" s="3">
        <v>77.055137634277344</v>
      </c>
      <c r="E57" s="4">
        <f t="shared" si="1"/>
        <v>1.0193543466607649E-3</v>
      </c>
    </row>
    <row r="58" spans="1:5" x14ac:dyDescent="0.3">
      <c r="A58" s="2">
        <v>44013</v>
      </c>
      <c r="B58" s="3">
        <v>289.98556518554688</v>
      </c>
      <c r="C58" s="4">
        <f t="shared" si="0"/>
        <v>6.9806628707116281E-3</v>
      </c>
      <c r="D58" s="3">
        <v>77.074348449707031</v>
      </c>
      <c r="E58" s="4">
        <f t="shared" si="1"/>
        <v>2.4928151020637272E-4</v>
      </c>
    </row>
    <row r="59" spans="1:5" x14ac:dyDescent="0.3">
      <c r="A59" s="2">
        <v>44014</v>
      </c>
      <c r="B59" s="3">
        <v>291.58245849609381</v>
      </c>
      <c r="C59" s="4">
        <f t="shared" si="0"/>
        <v>5.4916957565543127E-3</v>
      </c>
      <c r="D59" s="3">
        <v>77.196708679199219</v>
      </c>
      <c r="E59" s="4">
        <f t="shared" si="1"/>
        <v>1.5863021545048947E-3</v>
      </c>
    </row>
    <row r="60" spans="1:5" x14ac:dyDescent="0.3">
      <c r="A60" s="2">
        <v>44018</v>
      </c>
      <c r="B60" s="3">
        <v>296.08377075195313</v>
      </c>
      <c r="C60" s="4">
        <f t="shared" si="0"/>
        <v>1.5319581305628075E-2</v>
      </c>
      <c r="D60" s="3">
        <v>77.170478820800781</v>
      </c>
      <c r="E60" s="4">
        <f t="shared" si="1"/>
        <v>-3.3983722934484857E-4</v>
      </c>
    </row>
    <row r="61" spans="1:5" x14ac:dyDescent="0.3">
      <c r="A61" s="2">
        <v>44019</v>
      </c>
      <c r="B61" s="3">
        <v>293.02993774414063</v>
      </c>
      <c r="C61" s="4">
        <f t="shared" si="0"/>
        <v>-1.0367643183065871E-2</v>
      </c>
      <c r="D61" s="3">
        <v>77.292816162109375</v>
      </c>
      <c r="E61" s="4">
        <f t="shared" si="1"/>
        <v>1.5840315578198032E-3</v>
      </c>
    </row>
    <row r="62" spans="1:5" x14ac:dyDescent="0.3">
      <c r="A62" s="2">
        <v>44020</v>
      </c>
      <c r="B62" s="3">
        <v>295.27130126953119</v>
      </c>
      <c r="C62" s="4">
        <f t="shared" si="0"/>
        <v>7.6198186286579794E-3</v>
      </c>
      <c r="D62" s="3">
        <v>77.249114990234375</v>
      </c>
      <c r="E62" s="4">
        <f t="shared" si="1"/>
        <v>-5.6555748610073058E-4</v>
      </c>
    </row>
    <row r="63" spans="1:5" x14ac:dyDescent="0.3">
      <c r="A63" s="2">
        <v>44021</v>
      </c>
      <c r="B63" s="3">
        <v>293.59036254882813</v>
      </c>
      <c r="C63" s="4">
        <f t="shared" si="0"/>
        <v>-5.7091279317808517E-3</v>
      </c>
      <c r="D63" s="3">
        <v>77.4588623046875</v>
      </c>
      <c r="E63" s="4">
        <f t="shared" si="1"/>
        <v>2.7115271834379064E-3</v>
      </c>
    </row>
    <row r="64" spans="1:5" x14ac:dyDescent="0.3">
      <c r="A64" s="2">
        <v>44022</v>
      </c>
      <c r="B64" s="3">
        <v>296.5880126953125</v>
      </c>
      <c r="C64" s="4">
        <f t="shared" si="0"/>
        <v>1.0158542064460556E-2</v>
      </c>
      <c r="D64" s="3">
        <v>77.371482849121094</v>
      </c>
      <c r="E64" s="4">
        <f t="shared" si="1"/>
        <v>-1.1287123949291448E-3</v>
      </c>
    </row>
    <row r="65" spans="1:5" x14ac:dyDescent="0.3">
      <c r="A65" s="2">
        <v>44025</v>
      </c>
      <c r="B65" s="3">
        <v>294.01980590820313</v>
      </c>
      <c r="C65" s="4">
        <f t="shared" si="0"/>
        <v>-8.6968810555649902E-3</v>
      </c>
      <c r="D65" s="3">
        <v>77.406417846679688</v>
      </c>
      <c r="E65" s="4">
        <f t="shared" si="1"/>
        <v>4.5142101029679534E-4</v>
      </c>
    </row>
    <row r="66" spans="1:5" x14ac:dyDescent="0.3">
      <c r="A66" s="2">
        <v>44026</v>
      </c>
      <c r="B66" s="3">
        <v>297.83013916015619</v>
      </c>
      <c r="C66" s="4">
        <f t="shared" si="0"/>
        <v>1.287618906944262E-2</v>
      </c>
      <c r="D66" s="3">
        <v>77.502571105957031</v>
      </c>
      <c r="E66" s="4">
        <f t="shared" si="1"/>
        <v>1.2414162958010711E-3</v>
      </c>
    </row>
    <row r="67" spans="1:5" x14ac:dyDescent="0.3">
      <c r="A67" s="2">
        <v>44027</v>
      </c>
      <c r="B67" s="3">
        <v>300.56631469726563</v>
      </c>
      <c r="C67" s="4">
        <f t="shared" si="0"/>
        <v>9.1450896438824199E-3</v>
      </c>
      <c r="D67" s="3">
        <v>77.511306762695313</v>
      </c>
      <c r="E67" s="4">
        <f t="shared" si="1"/>
        <v>1.1270806030575466E-4</v>
      </c>
    </row>
    <row r="68" spans="1:5" x14ac:dyDescent="0.3">
      <c r="A68" s="2">
        <v>44028</v>
      </c>
      <c r="B68" s="3">
        <v>299.57638549804688</v>
      </c>
      <c r="C68" s="4">
        <f t="shared" ref="C68:C131" si="2">LN(B68/B67)</f>
        <v>-3.2989823810344061E-3</v>
      </c>
      <c r="D68" s="3">
        <v>77.563735961914063</v>
      </c>
      <c r="E68" s="4">
        <f t="shared" ref="E68:E131" si="3">LN(D68/D67)</f>
        <v>6.7617845264087123E-4</v>
      </c>
    </row>
    <row r="69" spans="1:5" x14ac:dyDescent="0.3">
      <c r="A69" s="2">
        <v>44029</v>
      </c>
      <c r="B69" s="3">
        <v>300.44488525390619</v>
      </c>
      <c r="C69" s="4">
        <f t="shared" si="2"/>
        <v>2.8948985801947008E-3</v>
      </c>
      <c r="D69" s="3">
        <v>77.642387390136719</v>
      </c>
      <c r="E69" s="4">
        <f t="shared" si="3"/>
        <v>1.0135094319290653E-3</v>
      </c>
    </row>
    <row r="70" spans="1:5" x14ac:dyDescent="0.3">
      <c r="A70" s="2">
        <v>44032</v>
      </c>
      <c r="B70" s="3">
        <v>302.87301635742188</v>
      </c>
      <c r="C70" s="4">
        <f t="shared" si="2"/>
        <v>8.0493027213642265E-3</v>
      </c>
      <c r="D70" s="3">
        <v>77.721038818359375</v>
      </c>
      <c r="E70" s="4">
        <f t="shared" si="3"/>
        <v>1.0124832704969731E-3</v>
      </c>
    </row>
    <row r="71" spans="1:5" x14ac:dyDescent="0.3">
      <c r="A71" s="2">
        <v>44033</v>
      </c>
      <c r="B71" s="3">
        <v>303.51736450195313</v>
      </c>
      <c r="C71" s="4">
        <f t="shared" si="2"/>
        <v>2.1251932991803628E-3</v>
      </c>
      <c r="D71" s="3">
        <v>77.76470947265625</v>
      </c>
      <c r="E71" s="4">
        <f t="shared" si="3"/>
        <v>5.6173193910319776E-4</v>
      </c>
    </row>
    <row r="72" spans="1:5" x14ac:dyDescent="0.3">
      <c r="A72" s="2">
        <v>44034</v>
      </c>
      <c r="B72" s="3">
        <v>305.24496459960938</v>
      </c>
      <c r="C72" s="4">
        <f t="shared" si="2"/>
        <v>5.6757938292186826E-3</v>
      </c>
      <c r="D72" s="3">
        <v>77.86956787109375</v>
      </c>
      <c r="E72" s="4">
        <f t="shared" si="3"/>
        <v>1.3474976861592468E-3</v>
      </c>
    </row>
    <row r="73" spans="1:5" x14ac:dyDescent="0.3">
      <c r="A73" s="2">
        <v>44035</v>
      </c>
      <c r="B73" s="3">
        <v>301.60287475585938</v>
      </c>
      <c r="C73" s="4">
        <f t="shared" si="2"/>
        <v>-1.2003449094319364E-2</v>
      </c>
      <c r="D73" s="3">
        <v>77.939491271972656</v>
      </c>
      <c r="E73" s="4">
        <f t="shared" si="3"/>
        <v>8.9755250378479939E-4</v>
      </c>
    </row>
    <row r="74" spans="1:5" x14ac:dyDescent="0.3">
      <c r="A74" s="2">
        <v>44036</v>
      </c>
      <c r="B74" s="3">
        <v>299.6605224609375</v>
      </c>
      <c r="C74" s="4">
        <f t="shared" si="2"/>
        <v>-6.4609256463413981E-3</v>
      </c>
      <c r="D74" s="3">
        <v>77.922012329101563</v>
      </c>
      <c r="E74" s="4">
        <f t="shared" si="3"/>
        <v>-2.2428813453643367E-4</v>
      </c>
    </row>
    <row r="75" spans="1:5" x14ac:dyDescent="0.3">
      <c r="A75" s="2">
        <v>44039</v>
      </c>
      <c r="B75" s="3">
        <v>301.84573364257813</v>
      </c>
      <c r="C75" s="4">
        <f t="shared" si="2"/>
        <v>7.2658289850863677E-3</v>
      </c>
      <c r="D75" s="3">
        <v>77.86956787109375</v>
      </c>
      <c r="E75" s="4">
        <f t="shared" si="3"/>
        <v>-6.7326436924829115E-4</v>
      </c>
    </row>
    <row r="76" spans="1:5" x14ac:dyDescent="0.3">
      <c r="A76" s="2">
        <v>44040</v>
      </c>
      <c r="B76" s="3">
        <v>299.93130493164063</v>
      </c>
      <c r="C76" s="4">
        <f t="shared" si="2"/>
        <v>-6.362606236739024E-3</v>
      </c>
      <c r="D76" s="3">
        <v>77.904571533203125</v>
      </c>
      <c r="E76" s="4">
        <f t="shared" si="3"/>
        <v>4.4941558120479858E-4</v>
      </c>
    </row>
    <row r="77" spans="1:5" x14ac:dyDescent="0.3">
      <c r="A77" s="2">
        <v>44041</v>
      </c>
      <c r="B77" s="3">
        <v>303.62008666992188</v>
      </c>
      <c r="C77" s="4">
        <f t="shared" si="2"/>
        <v>1.2223740085509988E-2</v>
      </c>
      <c r="D77" s="3">
        <v>78.026878356933594</v>
      </c>
      <c r="E77" s="4">
        <f t="shared" si="3"/>
        <v>1.5687258586862362E-3</v>
      </c>
    </row>
    <row r="78" spans="1:5" x14ac:dyDescent="0.3">
      <c r="A78" s="2">
        <v>44042</v>
      </c>
      <c r="B78" s="3">
        <v>302.5367431640625</v>
      </c>
      <c r="C78" s="4">
        <f t="shared" si="2"/>
        <v>-3.5744698599895503E-3</v>
      </c>
      <c r="D78" s="3">
        <v>78.070564270019531</v>
      </c>
      <c r="E78" s="4">
        <f t="shared" si="3"/>
        <v>5.5972620039491017E-4</v>
      </c>
    </row>
    <row r="79" spans="1:5" x14ac:dyDescent="0.3">
      <c r="A79" s="2">
        <v>44043</v>
      </c>
      <c r="B79" s="3">
        <v>304.92745971679688</v>
      </c>
      <c r="C79" s="4">
        <f t="shared" si="2"/>
        <v>7.8711762258147286E-3</v>
      </c>
      <c r="D79" s="3">
        <v>78.175437927246094</v>
      </c>
      <c r="E79" s="4">
        <f t="shared" si="3"/>
        <v>1.3424173610972776E-3</v>
      </c>
    </row>
    <row r="80" spans="1:5" x14ac:dyDescent="0.3">
      <c r="A80" s="2">
        <v>44046</v>
      </c>
      <c r="B80" s="3">
        <v>307.04739379882813</v>
      </c>
      <c r="C80" s="4">
        <f t="shared" si="2"/>
        <v>6.9282015415442488E-3</v>
      </c>
      <c r="D80" s="3">
        <v>78.148300170898438</v>
      </c>
      <c r="E80" s="4">
        <f t="shared" si="3"/>
        <v>-3.4719943305389317E-4</v>
      </c>
    </row>
    <row r="81" spans="1:5" x14ac:dyDescent="0.3">
      <c r="A81" s="2">
        <v>44047</v>
      </c>
      <c r="B81" s="3">
        <v>308.23336791992188</v>
      </c>
      <c r="C81" s="4">
        <f t="shared" si="2"/>
        <v>3.8550712574446384E-3</v>
      </c>
      <c r="D81" s="3">
        <v>78.314613342285156</v>
      </c>
      <c r="E81" s="4">
        <f t="shared" si="3"/>
        <v>2.1259125282804005E-3</v>
      </c>
    </row>
    <row r="82" spans="1:5" x14ac:dyDescent="0.3">
      <c r="A82" s="2">
        <v>44048</v>
      </c>
      <c r="B82" s="3">
        <v>310.14776611328119</v>
      </c>
      <c r="C82" s="4">
        <f t="shared" si="2"/>
        <v>6.1916646675389039E-3</v>
      </c>
      <c r="D82" s="3">
        <v>78.209587097167969</v>
      </c>
      <c r="E82" s="4">
        <f t="shared" si="3"/>
        <v>-1.3419811196511318E-3</v>
      </c>
    </row>
    <row r="83" spans="1:5" x14ac:dyDescent="0.3">
      <c r="A83" s="2">
        <v>44049</v>
      </c>
      <c r="B83" s="3">
        <v>312.22091674804688</v>
      </c>
      <c r="C83" s="4">
        <f t="shared" si="2"/>
        <v>6.6621549566895739E-3</v>
      </c>
      <c r="D83" s="3">
        <v>78.332138061523438</v>
      </c>
      <c r="E83" s="4">
        <f t="shared" si="3"/>
        <v>1.565729383235832E-3</v>
      </c>
    </row>
    <row r="84" spans="1:5" x14ac:dyDescent="0.3">
      <c r="A84" s="2">
        <v>44050</v>
      </c>
      <c r="B84" s="3">
        <v>312.44515991210938</v>
      </c>
      <c r="C84" s="4">
        <f t="shared" si="2"/>
        <v>7.179617465189952E-4</v>
      </c>
      <c r="D84" s="3">
        <v>78.244575500488281</v>
      </c>
      <c r="E84" s="4">
        <f t="shared" si="3"/>
        <v>-1.1184622307016036E-3</v>
      </c>
    </row>
    <row r="85" spans="1:5" x14ac:dyDescent="0.3">
      <c r="A85" s="2">
        <v>44053</v>
      </c>
      <c r="B85" s="3">
        <v>313.37896728515619</v>
      </c>
      <c r="C85" s="4">
        <f t="shared" si="2"/>
        <v>2.9842507678642049E-3</v>
      </c>
      <c r="D85" s="3">
        <v>78.15704345703125</v>
      </c>
      <c r="E85" s="4">
        <f t="shared" si="3"/>
        <v>-1.1193241243849944E-3</v>
      </c>
    </row>
    <row r="86" spans="1:5" x14ac:dyDescent="0.3">
      <c r="A86" s="2">
        <v>44054</v>
      </c>
      <c r="B86" s="3">
        <v>310.79220581054688</v>
      </c>
      <c r="C86" s="4">
        <f t="shared" si="2"/>
        <v>-8.2886759138050999E-3</v>
      </c>
      <c r="D86" s="3">
        <v>77.885665893554688</v>
      </c>
      <c r="E86" s="4">
        <f t="shared" si="3"/>
        <v>-3.4782507712779443E-3</v>
      </c>
    </row>
    <row r="87" spans="1:5" x14ac:dyDescent="0.3">
      <c r="A87" s="2">
        <v>44055</v>
      </c>
      <c r="B87" s="3">
        <v>315.1253662109375</v>
      </c>
      <c r="C87" s="4">
        <f t="shared" si="2"/>
        <v>1.3846007271262256E-2</v>
      </c>
      <c r="D87" s="3">
        <v>77.684333801269531</v>
      </c>
      <c r="E87" s="4">
        <f t="shared" si="3"/>
        <v>-2.5883165787767429E-3</v>
      </c>
    </row>
    <row r="88" spans="1:5" x14ac:dyDescent="0.3">
      <c r="A88" s="2">
        <v>44056</v>
      </c>
      <c r="B88" s="3">
        <v>314.5556640625</v>
      </c>
      <c r="C88" s="4">
        <f t="shared" si="2"/>
        <v>-1.8094948918398435E-3</v>
      </c>
      <c r="D88" s="3">
        <v>77.430427551269531</v>
      </c>
      <c r="E88" s="4">
        <f t="shared" si="3"/>
        <v>-3.2737887040548614E-3</v>
      </c>
    </row>
    <row r="89" spans="1:5" x14ac:dyDescent="0.3">
      <c r="A89" s="2">
        <v>44057</v>
      </c>
      <c r="B89" s="3">
        <v>314.56503295898438</v>
      </c>
      <c r="C89" s="4">
        <f t="shared" si="2"/>
        <v>2.9784098756947442E-5</v>
      </c>
      <c r="D89" s="3">
        <v>77.342903137207031</v>
      </c>
      <c r="E89" s="4">
        <f t="shared" si="3"/>
        <v>-1.13100135537569E-3</v>
      </c>
    </row>
    <row r="90" spans="1:5" x14ac:dyDescent="0.3">
      <c r="A90" s="2">
        <v>44060</v>
      </c>
      <c r="B90" s="3">
        <v>315.56427001953119</v>
      </c>
      <c r="C90" s="4">
        <f t="shared" si="2"/>
        <v>3.1715328692137707E-3</v>
      </c>
      <c r="D90" s="3">
        <v>77.439201354980469</v>
      </c>
      <c r="E90" s="4">
        <f t="shared" si="3"/>
        <v>1.244307027795573E-3</v>
      </c>
    </row>
    <row r="91" spans="1:5" x14ac:dyDescent="0.3">
      <c r="A91" s="2">
        <v>44061</v>
      </c>
      <c r="B91" s="3">
        <v>316.24603271484381</v>
      </c>
      <c r="C91" s="4">
        <f t="shared" si="2"/>
        <v>2.1581254910580275E-3</v>
      </c>
      <c r="D91" s="3">
        <v>77.544258117675781</v>
      </c>
      <c r="E91" s="4">
        <f t="shared" si="3"/>
        <v>1.3557160118074995E-3</v>
      </c>
    </row>
    <row r="92" spans="1:5" x14ac:dyDescent="0.3">
      <c r="A92" s="2">
        <v>44062</v>
      </c>
      <c r="B92" s="3">
        <v>314.92926025390619</v>
      </c>
      <c r="C92" s="4">
        <f t="shared" si="2"/>
        <v>-4.1724522044912418E-3</v>
      </c>
      <c r="D92" s="3">
        <v>77.412940979003906</v>
      </c>
      <c r="E92" s="4">
        <f t="shared" si="3"/>
        <v>-1.6948831144707342E-3</v>
      </c>
    </row>
    <row r="93" spans="1:5" x14ac:dyDescent="0.3">
      <c r="A93" s="2">
        <v>44063</v>
      </c>
      <c r="B93" s="3">
        <v>315.90982055664063</v>
      </c>
      <c r="C93" s="4">
        <f t="shared" si="2"/>
        <v>3.1087518901966545E-3</v>
      </c>
      <c r="D93" s="3">
        <v>77.544258117675781</v>
      </c>
      <c r="E93" s="4">
        <f t="shared" si="3"/>
        <v>1.6948831144706551E-3</v>
      </c>
    </row>
    <row r="94" spans="1:5" x14ac:dyDescent="0.3">
      <c r="A94" s="2">
        <v>44064</v>
      </c>
      <c r="B94" s="3">
        <v>317.03042602539063</v>
      </c>
      <c r="C94" s="4">
        <f t="shared" si="2"/>
        <v>3.5409555504847903E-3</v>
      </c>
      <c r="D94" s="3">
        <v>77.710586547851563</v>
      </c>
      <c r="E94" s="4">
        <f t="shared" si="3"/>
        <v>2.1426512540457829E-3</v>
      </c>
    </row>
    <row r="95" spans="1:5" x14ac:dyDescent="0.3">
      <c r="A95" s="2">
        <v>44067</v>
      </c>
      <c r="B95" s="3">
        <v>320.24301147460938</v>
      </c>
      <c r="C95" s="4">
        <f t="shared" si="2"/>
        <v>1.0082368021366774E-2</v>
      </c>
      <c r="D95" s="3">
        <v>77.623039245605469</v>
      </c>
      <c r="E95" s="4">
        <f t="shared" si="3"/>
        <v>-1.1272164808980812E-3</v>
      </c>
    </row>
    <row r="96" spans="1:5" x14ac:dyDescent="0.3">
      <c r="A96" s="2">
        <v>44068</v>
      </c>
      <c r="B96" s="3">
        <v>321.3636474609375</v>
      </c>
      <c r="C96" s="4">
        <f t="shared" si="2"/>
        <v>3.4932216188120978E-3</v>
      </c>
      <c r="D96" s="3">
        <v>77.474220275878906</v>
      </c>
      <c r="E96" s="4">
        <f t="shared" si="3"/>
        <v>-1.9190411985001777E-3</v>
      </c>
    </row>
    <row r="97" spans="1:5" x14ac:dyDescent="0.3">
      <c r="A97" s="2">
        <v>44069</v>
      </c>
      <c r="B97" s="3">
        <v>324.58547973632813</v>
      </c>
      <c r="C97" s="4">
        <f t="shared" si="2"/>
        <v>9.9755812256180718E-3</v>
      </c>
      <c r="D97" s="3">
        <v>77.430427551269531</v>
      </c>
      <c r="E97" s="4">
        <f t="shared" si="3"/>
        <v>-5.6541525887503924E-4</v>
      </c>
    </row>
    <row r="98" spans="1:5" x14ac:dyDescent="0.3">
      <c r="A98" s="2">
        <v>44070</v>
      </c>
      <c r="B98" s="3">
        <v>325.2952880859375</v>
      </c>
      <c r="C98" s="4">
        <f t="shared" si="2"/>
        <v>2.1844272580602907E-3</v>
      </c>
      <c r="D98" s="3">
        <v>77.15032958984375</v>
      </c>
      <c r="E98" s="4">
        <f t="shared" si="3"/>
        <v>-3.6239732959536626E-3</v>
      </c>
    </row>
    <row r="99" spans="1:5" x14ac:dyDescent="0.3">
      <c r="A99" s="2">
        <v>44071</v>
      </c>
      <c r="B99" s="3">
        <v>327.39651489257813</v>
      </c>
      <c r="C99" s="4">
        <f t="shared" si="2"/>
        <v>6.4386715327844927E-3</v>
      </c>
      <c r="D99" s="3">
        <v>77.21160888671875</v>
      </c>
      <c r="E99" s="4">
        <f t="shared" si="3"/>
        <v>7.9396904054086608E-4</v>
      </c>
    </row>
    <row r="100" spans="1:5" x14ac:dyDescent="0.3">
      <c r="A100" s="2">
        <v>44074</v>
      </c>
      <c r="B100" s="3">
        <v>326.21041870117188</v>
      </c>
      <c r="C100" s="4">
        <f t="shared" si="2"/>
        <v>-3.6293907926277839E-3</v>
      </c>
      <c r="D100" s="3">
        <v>77.439201354980469</v>
      </c>
      <c r="E100" s="4">
        <f t="shared" si="3"/>
        <v>2.9433099278326248E-3</v>
      </c>
    </row>
    <row r="101" spans="1:5" x14ac:dyDescent="0.3">
      <c r="A101" s="2">
        <v>44075</v>
      </c>
      <c r="B101" s="3">
        <v>329.28289794921881</v>
      </c>
      <c r="C101" s="4">
        <f t="shared" si="2"/>
        <v>9.3746241850964952E-3</v>
      </c>
      <c r="D101" s="3">
        <v>77.652297973632813</v>
      </c>
      <c r="E101" s="4">
        <f t="shared" si="3"/>
        <v>2.7480133169917073E-3</v>
      </c>
    </row>
    <row r="102" spans="1:5" x14ac:dyDescent="0.3">
      <c r="A102" s="2">
        <v>44076</v>
      </c>
      <c r="B102" s="3">
        <v>334.04562377929688</v>
      </c>
      <c r="C102" s="4">
        <f t="shared" si="2"/>
        <v>1.4360328316484518E-2</v>
      </c>
      <c r="D102" s="3">
        <v>77.818931579589844</v>
      </c>
      <c r="E102" s="4">
        <f t="shared" si="3"/>
        <v>2.1435949306203056E-3</v>
      </c>
    </row>
    <row r="103" spans="1:5" x14ac:dyDescent="0.3">
      <c r="A103" s="2">
        <v>44077</v>
      </c>
      <c r="B103" s="3">
        <v>322.54959106445313</v>
      </c>
      <c r="C103" s="4">
        <f t="shared" si="2"/>
        <v>-3.5020686632822505E-2</v>
      </c>
      <c r="D103" s="3">
        <v>77.82769775390625</v>
      </c>
      <c r="E103" s="4">
        <f t="shared" si="3"/>
        <v>1.126420066173215E-4</v>
      </c>
    </row>
    <row r="104" spans="1:5" x14ac:dyDescent="0.3">
      <c r="A104" s="2">
        <v>44078</v>
      </c>
      <c r="B104" s="3">
        <v>319.91607666015619</v>
      </c>
      <c r="C104" s="4">
        <f t="shared" si="2"/>
        <v>-8.1981941963307475E-3</v>
      </c>
      <c r="D104" s="3">
        <v>77.371658325195313</v>
      </c>
      <c r="E104" s="4">
        <f t="shared" si="3"/>
        <v>-5.8768380586038333E-3</v>
      </c>
    </row>
    <row r="105" spans="1:5" x14ac:dyDescent="0.3">
      <c r="A105" s="2">
        <v>44082</v>
      </c>
      <c r="B105" s="3">
        <v>311.17510986328119</v>
      </c>
      <c r="C105" s="4">
        <f t="shared" si="2"/>
        <v>-2.7702893014027011E-2</v>
      </c>
      <c r="D105" s="3">
        <v>77.485679626464844</v>
      </c>
      <c r="E105" s="4">
        <f t="shared" si="3"/>
        <v>1.4725982427796084E-3</v>
      </c>
    </row>
    <row r="106" spans="1:5" x14ac:dyDescent="0.3">
      <c r="A106" s="2">
        <v>44083</v>
      </c>
      <c r="B106" s="3">
        <v>317.31997680664063</v>
      </c>
      <c r="C106" s="4">
        <f t="shared" si="2"/>
        <v>1.9554847395960223E-2</v>
      </c>
      <c r="D106" s="3">
        <v>77.433059692382813</v>
      </c>
      <c r="E106" s="4">
        <f t="shared" si="3"/>
        <v>-6.7932306107034584E-4</v>
      </c>
    </row>
    <row r="107" spans="1:5" x14ac:dyDescent="0.3">
      <c r="A107" s="2">
        <v>44084</v>
      </c>
      <c r="B107" s="3">
        <v>311.8101806640625</v>
      </c>
      <c r="C107" s="4">
        <f t="shared" si="2"/>
        <v>-1.7516047987944913E-2</v>
      </c>
      <c r="D107" s="3">
        <v>77.450607299804688</v>
      </c>
      <c r="E107" s="4">
        <f t="shared" si="3"/>
        <v>2.2659080634814904E-4</v>
      </c>
    </row>
    <row r="108" spans="1:5" x14ac:dyDescent="0.3">
      <c r="A108" s="2">
        <v>44085</v>
      </c>
      <c r="B108" s="3">
        <v>311.96884155273438</v>
      </c>
      <c r="C108" s="4">
        <f t="shared" si="2"/>
        <v>5.0870864983448101E-4</v>
      </c>
      <c r="D108" s="3">
        <v>77.529518127441406</v>
      </c>
      <c r="E108" s="4">
        <f t="shared" si="3"/>
        <v>1.0183348895663029E-3</v>
      </c>
    </row>
    <row r="109" spans="1:5" x14ac:dyDescent="0.3">
      <c r="A109" s="2">
        <v>44088</v>
      </c>
      <c r="B109" s="3">
        <v>316.077880859375</v>
      </c>
      <c r="C109" s="4">
        <f t="shared" si="2"/>
        <v>1.3085325632469082E-2</v>
      </c>
      <c r="D109" s="3">
        <v>77.529518127441406</v>
      </c>
      <c r="E109" s="4">
        <f t="shared" si="3"/>
        <v>0</v>
      </c>
    </row>
    <row r="110" spans="1:5" x14ac:dyDescent="0.3">
      <c r="A110" s="2">
        <v>44089</v>
      </c>
      <c r="B110" s="3">
        <v>317.67483520507813</v>
      </c>
      <c r="C110" s="4">
        <f t="shared" si="2"/>
        <v>5.0396872004968988E-3</v>
      </c>
      <c r="D110" s="3">
        <v>77.573371887207031</v>
      </c>
      <c r="E110" s="4">
        <f t="shared" si="3"/>
        <v>5.6547961072900407E-4</v>
      </c>
    </row>
    <row r="111" spans="1:5" x14ac:dyDescent="0.3">
      <c r="A111" s="2">
        <v>44090</v>
      </c>
      <c r="B111" s="3">
        <v>316.41412353515619</v>
      </c>
      <c r="C111" s="4">
        <f t="shared" si="2"/>
        <v>-3.9764557126020367E-3</v>
      </c>
      <c r="D111" s="3">
        <v>77.555839538574219</v>
      </c>
      <c r="E111" s="4">
        <f t="shared" si="3"/>
        <v>-2.2603542616271723E-4</v>
      </c>
    </row>
    <row r="112" spans="1:5" x14ac:dyDescent="0.3">
      <c r="A112" s="2">
        <v>44091</v>
      </c>
      <c r="B112" s="3">
        <v>313.63119506835938</v>
      </c>
      <c r="C112" s="4">
        <f t="shared" si="2"/>
        <v>-8.8341155256052694E-3</v>
      </c>
      <c r="D112" s="3">
        <v>77.555839538574219</v>
      </c>
      <c r="E112" s="4">
        <f t="shared" si="3"/>
        <v>0</v>
      </c>
    </row>
    <row r="113" spans="1:5" x14ac:dyDescent="0.3">
      <c r="A113" s="2">
        <v>44092</v>
      </c>
      <c r="B113" s="3">
        <v>310.02041625976563</v>
      </c>
      <c r="C113" s="4">
        <f t="shared" si="2"/>
        <v>-1.1579603385999664E-2</v>
      </c>
      <c r="D113" s="3">
        <v>77.4681396484375</v>
      </c>
      <c r="E113" s="4">
        <f t="shared" si="3"/>
        <v>-1.1314365681023397E-3</v>
      </c>
    </row>
    <row r="114" spans="1:5" x14ac:dyDescent="0.3">
      <c r="A114" s="2">
        <v>44095</v>
      </c>
      <c r="B114" s="3">
        <v>306.57003784179688</v>
      </c>
      <c r="C114" s="4">
        <f t="shared" si="2"/>
        <v>-1.1191916484766721E-2</v>
      </c>
      <c r="D114" s="3">
        <v>77.511993408203125</v>
      </c>
      <c r="E114" s="4">
        <f t="shared" si="3"/>
        <v>5.6592751691636998E-4</v>
      </c>
    </row>
    <row r="115" spans="1:5" x14ac:dyDescent="0.3">
      <c r="A115" s="2">
        <v>44096</v>
      </c>
      <c r="B115" s="3">
        <v>309.69223022460938</v>
      </c>
      <c r="C115" s="4">
        <f t="shared" si="2"/>
        <v>1.0132760865793018E-2</v>
      </c>
      <c r="D115" s="3">
        <v>77.538299560546875</v>
      </c>
      <c r="E115" s="4">
        <f t="shared" si="3"/>
        <v>3.3932412628798425E-4</v>
      </c>
    </row>
    <row r="116" spans="1:5" x14ac:dyDescent="0.3">
      <c r="A116" s="2">
        <v>44097</v>
      </c>
      <c r="B116" s="3">
        <v>302.51022338867188</v>
      </c>
      <c r="C116" s="4">
        <f t="shared" si="2"/>
        <v>-2.3463925368084608E-2</v>
      </c>
      <c r="D116" s="3">
        <v>77.3629150390625</v>
      </c>
      <c r="E116" s="4">
        <f t="shared" si="3"/>
        <v>-2.2644702545787814E-3</v>
      </c>
    </row>
    <row r="117" spans="1:5" x14ac:dyDescent="0.3">
      <c r="A117" s="2">
        <v>44098</v>
      </c>
      <c r="B117" s="3">
        <v>303.3165283203125</v>
      </c>
      <c r="C117" s="4">
        <f t="shared" si="2"/>
        <v>2.6618349402578573E-3</v>
      </c>
      <c r="D117" s="3">
        <v>77.371658325195313</v>
      </c>
      <c r="E117" s="4">
        <f t="shared" si="3"/>
        <v>1.1301011728700081E-4</v>
      </c>
    </row>
    <row r="118" spans="1:5" x14ac:dyDescent="0.3">
      <c r="A118" s="2">
        <v>44099</v>
      </c>
      <c r="B118" s="3">
        <v>308.22027587890619</v>
      </c>
      <c r="C118" s="4">
        <f t="shared" si="2"/>
        <v>1.6037800611969376E-2</v>
      </c>
      <c r="D118" s="3">
        <v>77.3629150390625</v>
      </c>
      <c r="E118" s="4">
        <f t="shared" si="3"/>
        <v>-1.1301011728692876E-4</v>
      </c>
    </row>
    <row r="119" spans="1:5" x14ac:dyDescent="0.3">
      <c r="A119" s="2">
        <v>44102</v>
      </c>
      <c r="B119" s="3">
        <v>313.339599609375</v>
      </c>
      <c r="C119" s="4">
        <f t="shared" si="2"/>
        <v>1.6472876371063268E-2</v>
      </c>
      <c r="D119" s="3">
        <v>77.433059692382813</v>
      </c>
      <c r="E119" s="4">
        <f t="shared" si="3"/>
        <v>9.0628529899607166E-4</v>
      </c>
    </row>
    <row r="120" spans="1:5" x14ac:dyDescent="0.3">
      <c r="A120" s="2">
        <v>44103</v>
      </c>
      <c r="B120" s="3">
        <v>311.63314819335938</v>
      </c>
      <c r="C120" s="4">
        <f t="shared" si="2"/>
        <v>-5.4608962158497736E-3</v>
      </c>
      <c r="D120" s="3">
        <v>77.485679626464844</v>
      </c>
      <c r="E120" s="4">
        <f t="shared" si="3"/>
        <v>6.7932306107041686E-4</v>
      </c>
    </row>
    <row r="121" spans="1:5" x14ac:dyDescent="0.3">
      <c r="A121" s="2">
        <v>44104</v>
      </c>
      <c r="B121" s="3">
        <v>313.99591064453119</v>
      </c>
      <c r="C121" s="4">
        <f t="shared" si="2"/>
        <v>7.5532734649458397E-3</v>
      </c>
      <c r="D121" s="3">
        <v>77.3629150390625</v>
      </c>
      <c r="E121" s="4">
        <f t="shared" si="3"/>
        <v>-1.5856083600663869E-3</v>
      </c>
    </row>
    <row r="122" spans="1:5" x14ac:dyDescent="0.3">
      <c r="A122" s="2">
        <v>44105</v>
      </c>
      <c r="B122" s="3">
        <v>316.01177978515619</v>
      </c>
      <c r="C122" s="4">
        <f t="shared" si="2"/>
        <v>6.399528294851368E-3</v>
      </c>
      <c r="D122" s="3">
        <v>77.441963195800781</v>
      </c>
      <c r="E122" s="4">
        <f t="shared" si="3"/>
        <v>1.021261920296867E-3</v>
      </c>
    </row>
    <row r="123" spans="1:5" x14ac:dyDescent="0.3">
      <c r="A123" s="2">
        <v>44106</v>
      </c>
      <c r="B123" s="3">
        <v>313.01144409179688</v>
      </c>
      <c r="C123" s="4">
        <f t="shared" si="2"/>
        <v>-9.5397382278811799E-3</v>
      </c>
      <c r="D123" s="3">
        <v>77.389266967773438</v>
      </c>
      <c r="E123" s="4">
        <f t="shared" si="3"/>
        <v>-6.8069251928531537E-4</v>
      </c>
    </row>
    <row r="124" spans="1:5" x14ac:dyDescent="0.3">
      <c r="A124" s="2">
        <v>44109</v>
      </c>
      <c r="B124" s="3">
        <v>318.56204223632813</v>
      </c>
      <c r="C124" s="4">
        <f t="shared" si="2"/>
        <v>1.757749866727194E-2</v>
      </c>
      <c r="D124" s="3">
        <v>77.099365234375</v>
      </c>
      <c r="E124" s="4">
        <f t="shared" si="3"/>
        <v>-3.7530537949375074E-3</v>
      </c>
    </row>
    <row r="125" spans="1:5" x14ac:dyDescent="0.3">
      <c r="A125" s="2">
        <v>44110</v>
      </c>
      <c r="B125" s="3">
        <v>314.03338623046881</v>
      </c>
      <c r="C125" s="4">
        <f t="shared" si="2"/>
        <v>-1.4317945301798543E-2</v>
      </c>
      <c r="D125" s="3">
        <v>77.204795837402344</v>
      </c>
      <c r="E125" s="4">
        <f t="shared" si="3"/>
        <v>1.3665298291611738E-3</v>
      </c>
    </row>
    <row r="126" spans="1:5" x14ac:dyDescent="0.3">
      <c r="A126" s="2">
        <v>44111</v>
      </c>
      <c r="B126" s="3">
        <v>319.49966430664063</v>
      </c>
      <c r="C126" s="4">
        <f t="shared" si="2"/>
        <v>1.7256917302765146E-2</v>
      </c>
      <c r="D126" s="3">
        <v>77.099365234375</v>
      </c>
      <c r="E126" s="4">
        <f t="shared" si="3"/>
        <v>-1.3665298291611568E-3</v>
      </c>
    </row>
    <row r="127" spans="1:5" x14ac:dyDescent="0.3">
      <c r="A127" s="2">
        <v>44112</v>
      </c>
      <c r="B127" s="3">
        <v>322.33126831054688</v>
      </c>
      <c r="C127" s="4">
        <f t="shared" si="2"/>
        <v>8.8235771487920923E-3</v>
      </c>
      <c r="D127" s="3">
        <v>77.231147766113281</v>
      </c>
      <c r="E127" s="4">
        <f t="shared" si="3"/>
        <v>1.707796613975635E-3</v>
      </c>
    </row>
    <row r="128" spans="1:5" x14ac:dyDescent="0.3">
      <c r="A128" s="2">
        <v>44113</v>
      </c>
      <c r="B128" s="3">
        <v>325.209716796875</v>
      </c>
      <c r="C128" s="4">
        <f t="shared" si="2"/>
        <v>8.8904563940701391E-3</v>
      </c>
      <c r="D128" s="3">
        <v>77.248703002929688</v>
      </c>
      <c r="E128" s="4">
        <f t="shared" si="3"/>
        <v>2.2728189863698291E-4</v>
      </c>
    </row>
    <row r="129" spans="1:5" x14ac:dyDescent="0.3">
      <c r="A129" s="2">
        <v>44116</v>
      </c>
      <c r="B129" s="3">
        <v>330.44149780273438</v>
      </c>
      <c r="C129" s="4">
        <f t="shared" si="2"/>
        <v>1.5959375760067649E-2</v>
      </c>
      <c r="D129" s="3">
        <v>77.362922668457031</v>
      </c>
      <c r="E129" s="4">
        <f t="shared" si="3"/>
        <v>1.477504499548565E-3</v>
      </c>
    </row>
    <row r="130" spans="1:5" x14ac:dyDescent="0.3">
      <c r="A130" s="2">
        <v>44117</v>
      </c>
      <c r="B130" s="3">
        <v>328.28500366210938</v>
      </c>
      <c r="C130" s="4">
        <f t="shared" si="2"/>
        <v>-6.5474877352789812E-3</v>
      </c>
      <c r="D130" s="3">
        <v>77.424415588378906</v>
      </c>
      <c r="E130" s="4">
        <f t="shared" si="3"/>
        <v>7.9454720068789972E-4</v>
      </c>
    </row>
    <row r="131" spans="1:5" x14ac:dyDescent="0.3">
      <c r="A131" s="2">
        <v>44118</v>
      </c>
      <c r="B131" s="3">
        <v>326.22232055664063</v>
      </c>
      <c r="C131" s="4">
        <f t="shared" si="2"/>
        <v>-6.3030308692622102E-3</v>
      </c>
      <c r="D131" s="3">
        <v>77.468330383300781</v>
      </c>
      <c r="E131" s="4">
        <f t="shared" si="3"/>
        <v>5.6703489660599345E-4</v>
      </c>
    </row>
    <row r="132" spans="1:5" x14ac:dyDescent="0.3">
      <c r="A132" s="2">
        <v>44119</v>
      </c>
      <c r="B132" s="3">
        <v>325.81915283203119</v>
      </c>
      <c r="C132" s="4">
        <f t="shared" ref="C132:C195" si="4">LN(B132/B131)</f>
        <v>-1.2366323077370187E-3</v>
      </c>
      <c r="D132" s="3">
        <v>77.424415588378906</v>
      </c>
      <c r="E132" s="4">
        <f t="shared" ref="E132:E195" si="5">LN(D132/D131)</f>
        <v>-5.6703489660593002E-4</v>
      </c>
    </row>
    <row r="133" spans="1:5" x14ac:dyDescent="0.3">
      <c r="A133" s="2">
        <v>44120</v>
      </c>
      <c r="B133" s="3">
        <v>325.62225341796881</v>
      </c>
      <c r="C133" s="4">
        <f t="shared" si="4"/>
        <v>-6.0450385305355243E-4</v>
      </c>
      <c r="D133" s="3">
        <v>77.362922668457031</v>
      </c>
      <c r="E133" s="4">
        <f t="shared" si="5"/>
        <v>-7.9454720068774208E-4</v>
      </c>
    </row>
    <row r="134" spans="1:5" x14ac:dyDescent="0.3">
      <c r="A134" s="2">
        <v>44123</v>
      </c>
      <c r="B134" s="3">
        <v>320.67172241210938</v>
      </c>
      <c r="C134" s="4">
        <f t="shared" si="4"/>
        <v>-1.5320049439956124E-2</v>
      </c>
      <c r="D134" s="3">
        <v>77.292625427246094</v>
      </c>
      <c r="E134" s="4">
        <f t="shared" si="5"/>
        <v>-9.0908146416766075E-4</v>
      </c>
    </row>
    <row r="135" spans="1:5" x14ac:dyDescent="0.3">
      <c r="A135" s="2">
        <v>44124</v>
      </c>
      <c r="B135" s="3">
        <v>321.95623779296881</v>
      </c>
      <c r="C135" s="4">
        <f t="shared" si="4"/>
        <v>3.9977006016597852E-3</v>
      </c>
      <c r="D135" s="3">
        <v>77.160858154296875</v>
      </c>
      <c r="E135" s="4">
        <f t="shared" si="5"/>
        <v>-1.7062393396516872E-3</v>
      </c>
    </row>
    <row r="136" spans="1:5" x14ac:dyDescent="0.3">
      <c r="A136" s="2">
        <v>44125</v>
      </c>
      <c r="B136" s="3">
        <v>321.3468017578125</v>
      </c>
      <c r="C136" s="4">
        <f t="shared" si="4"/>
        <v>-1.8947095847735801E-3</v>
      </c>
      <c r="D136" s="3">
        <v>77.073020935058594</v>
      </c>
      <c r="E136" s="4">
        <f t="shared" si="5"/>
        <v>-1.1390134159006827E-3</v>
      </c>
    </row>
    <row r="137" spans="1:5" x14ac:dyDescent="0.3">
      <c r="A137" s="2">
        <v>44126</v>
      </c>
      <c r="B137" s="3">
        <v>323.10946655273438</v>
      </c>
      <c r="C137" s="4">
        <f t="shared" si="4"/>
        <v>5.4702522949744365E-3</v>
      </c>
      <c r="D137" s="3">
        <v>76.941246032714844</v>
      </c>
      <c r="E137" s="4">
        <f t="shared" si="5"/>
        <v>-1.71120425521114E-3</v>
      </c>
    </row>
    <row r="138" spans="1:5" x14ac:dyDescent="0.3">
      <c r="A138" s="2">
        <v>44127</v>
      </c>
      <c r="B138" s="3">
        <v>324.20645141601563</v>
      </c>
      <c r="C138" s="4">
        <f t="shared" si="4"/>
        <v>3.3893370546717481E-3</v>
      </c>
      <c r="D138" s="3">
        <v>77.037887573242188</v>
      </c>
      <c r="E138" s="4">
        <f t="shared" si="5"/>
        <v>1.255255188851955E-3</v>
      </c>
    </row>
    <row r="139" spans="1:5" x14ac:dyDescent="0.3">
      <c r="A139" s="2">
        <v>44130</v>
      </c>
      <c r="B139" s="3">
        <v>318.21517944335938</v>
      </c>
      <c r="C139" s="4">
        <f t="shared" si="4"/>
        <v>-1.8652689735850467E-2</v>
      </c>
      <c r="D139" s="3">
        <v>77.152061462402344</v>
      </c>
      <c r="E139" s="4">
        <f t="shared" si="5"/>
        <v>1.4809513945828322E-3</v>
      </c>
    </row>
    <row r="140" spans="1:5" x14ac:dyDescent="0.3">
      <c r="A140" s="2">
        <v>44131</v>
      </c>
      <c r="B140" s="3">
        <v>317.11807250976563</v>
      </c>
      <c r="C140" s="4">
        <f t="shared" si="4"/>
        <v>-3.4536458487413654E-3</v>
      </c>
      <c r="D140" s="3">
        <v>77.3365478515625</v>
      </c>
      <c r="E140" s="4">
        <f t="shared" si="5"/>
        <v>2.3883505415095577E-3</v>
      </c>
    </row>
    <row r="141" spans="1:5" x14ac:dyDescent="0.3">
      <c r="A141" s="2">
        <v>44132</v>
      </c>
      <c r="B141" s="3">
        <v>306.27938842773438</v>
      </c>
      <c r="C141" s="4">
        <f t="shared" si="4"/>
        <v>-3.4776453545310948E-2</v>
      </c>
      <c r="D141" s="3">
        <v>77.231147766113281</v>
      </c>
      <c r="E141" s="4">
        <f t="shared" si="5"/>
        <v>-1.3638050481988039E-3</v>
      </c>
    </row>
    <row r="142" spans="1:5" x14ac:dyDescent="0.3">
      <c r="A142" s="2">
        <v>44133</v>
      </c>
      <c r="B142" s="3">
        <v>309.39230346679688</v>
      </c>
      <c r="C142" s="4">
        <f t="shared" si="4"/>
        <v>1.0112342688767329E-2</v>
      </c>
      <c r="D142" s="3">
        <v>77.064231872558594</v>
      </c>
      <c r="E142" s="4">
        <f t="shared" si="5"/>
        <v>-2.1635898503033994E-3</v>
      </c>
    </row>
    <row r="143" spans="1:5" x14ac:dyDescent="0.3">
      <c r="A143" s="2">
        <v>44134</v>
      </c>
      <c r="B143" s="3">
        <v>306.1668701171875</v>
      </c>
      <c r="C143" s="4">
        <f t="shared" si="4"/>
        <v>-1.0479781660735685E-2</v>
      </c>
      <c r="D143" s="3">
        <v>76.9324951171875</v>
      </c>
      <c r="E143" s="4">
        <f t="shared" si="5"/>
        <v>-1.7109037325807191E-3</v>
      </c>
    </row>
    <row r="144" spans="1:5" x14ac:dyDescent="0.3">
      <c r="A144" s="2">
        <v>44137</v>
      </c>
      <c r="B144" s="3">
        <v>309.5985107421875</v>
      </c>
      <c r="C144" s="4">
        <f t="shared" si="4"/>
        <v>1.1146050943850424E-2</v>
      </c>
      <c r="D144" s="3">
        <v>77.038963317871094</v>
      </c>
      <c r="E144" s="4">
        <f t="shared" si="5"/>
        <v>1.3829604361067786E-3</v>
      </c>
    </row>
    <row r="145" spans="1:5" x14ac:dyDescent="0.3">
      <c r="A145" s="2">
        <v>44138</v>
      </c>
      <c r="B145" s="3">
        <v>315.06475830078119</v>
      </c>
      <c r="C145" s="4">
        <f t="shared" si="4"/>
        <v>1.7501868164059974E-2</v>
      </c>
      <c r="D145" s="3">
        <v>77.021347045898438</v>
      </c>
      <c r="E145" s="4">
        <f t="shared" si="5"/>
        <v>-2.2869319174854863E-4</v>
      </c>
    </row>
    <row r="146" spans="1:5" x14ac:dyDescent="0.3">
      <c r="A146" s="2">
        <v>44139</v>
      </c>
      <c r="B146" s="3">
        <v>322.106201171875</v>
      </c>
      <c r="C146" s="4">
        <f t="shared" si="4"/>
        <v>2.2103108866786604E-2</v>
      </c>
      <c r="D146" s="3">
        <v>77.549346923828125</v>
      </c>
      <c r="E146" s="4">
        <f t="shared" si="5"/>
        <v>6.8318504372499511E-3</v>
      </c>
    </row>
    <row r="147" spans="1:5" x14ac:dyDescent="0.3">
      <c r="A147" s="2">
        <v>44140</v>
      </c>
      <c r="B147" s="3">
        <v>328.38818359375</v>
      </c>
      <c r="C147" s="4">
        <f t="shared" si="4"/>
        <v>1.9315086711687621E-2</v>
      </c>
      <c r="D147" s="3">
        <v>77.628501892089844</v>
      </c>
      <c r="E147" s="4">
        <f t="shared" si="5"/>
        <v>1.0201839467542219E-3</v>
      </c>
    </row>
    <row r="148" spans="1:5" x14ac:dyDescent="0.3">
      <c r="A148" s="2">
        <v>44141</v>
      </c>
      <c r="B148" s="3">
        <v>328.31320190429688</v>
      </c>
      <c r="C148" s="4">
        <f t="shared" si="4"/>
        <v>-2.2835855515090142E-4</v>
      </c>
      <c r="D148" s="3">
        <v>77.4525146484375</v>
      </c>
      <c r="E148" s="4">
        <f t="shared" si="5"/>
        <v>-2.2696178181329952E-3</v>
      </c>
    </row>
    <row r="149" spans="1:5" x14ac:dyDescent="0.3">
      <c r="A149" s="2">
        <v>44144</v>
      </c>
      <c r="B149" s="3">
        <v>332.43862915039063</v>
      </c>
      <c r="C149" s="4">
        <f t="shared" si="4"/>
        <v>1.248723244911332E-2</v>
      </c>
      <c r="D149" s="3">
        <v>77.091743469238281</v>
      </c>
      <c r="E149" s="4">
        <f t="shared" si="5"/>
        <v>-4.6688481207682684E-3</v>
      </c>
    </row>
    <row r="150" spans="1:5" x14ac:dyDescent="0.3">
      <c r="A150" s="2">
        <v>44145</v>
      </c>
      <c r="B150" s="3">
        <v>331.95114135742188</v>
      </c>
      <c r="C150" s="4">
        <f t="shared" si="4"/>
        <v>-1.4674755756075143E-3</v>
      </c>
      <c r="D150" s="3">
        <v>76.942169189453125</v>
      </c>
      <c r="E150" s="4">
        <f t="shared" si="5"/>
        <v>-1.9420960516595891E-3</v>
      </c>
    </row>
    <row r="151" spans="1:5" x14ac:dyDescent="0.3">
      <c r="A151" s="2">
        <v>44146</v>
      </c>
      <c r="B151" s="3">
        <v>334.41702270507813</v>
      </c>
      <c r="C151" s="4">
        <f t="shared" si="4"/>
        <v>7.4009916328154155E-3</v>
      </c>
      <c r="D151" s="3">
        <v>76.994956970214844</v>
      </c>
      <c r="E151" s="4">
        <f t="shared" si="5"/>
        <v>6.8583562845163609E-4</v>
      </c>
    </row>
    <row r="152" spans="1:5" x14ac:dyDescent="0.3">
      <c r="A152" s="2">
        <v>44147</v>
      </c>
      <c r="B152" s="3">
        <v>331.1728515625</v>
      </c>
      <c r="C152" s="4">
        <f t="shared" si="4"/>
        <v>-9.7483359020557828E-3</v>
      </c>
      <c r="D152" s="3">
        <v>77.250129699707031</v>
      </c>
      <c r="E152" s="4">
        <f t="shared" si="5"/>
        <v>3.3086689215026796E-3</v>
      </c>
    </row>
    <row r="153" spans="1:5" x14ac:dyDescent="0.3">
      <c r="A153" s="2">
        <v>44148</v>
      </c>
      <c r="B153" s="3">
        <v>335.75775146484381</v>
      </c>
      <c r="C153" s="4">
        <f t="shared" si="4"/>
        <v>1.374947291912894E-2</v>
      </c>
      <c r="D153" s="3">
        <v>77.276512145996094</v>
      </c>
      <c r="E153" s="4">
        <f t="shared" si="5"/>
        <v>3.4146146231202052E-4</v>
      </c>
    </row>
    <row r="154" spans="1:5" x14ac:dyDescent="0.3">
      <c r="A154" s="2">
        <v>44151</v>
      </c>
      <c r="B154" s="3">
        <v>339.94894409179688</v>
      </c>
      <c r="C154" s="4">
        <f t="shared" si="4"/>
        <v>1.2405519747979531E-2</v>
      </c>
      <c r="D154" s="3">
        <v>77.320564270019531</v>
      </c>
      <c r="E154" s="4">
        <f t="shared" si="5"/>
        <v>5.6989596746548658E-4</v>
      </c>
    </row>
    <row r="155" spans="1:5" x14ac:dyDescent="0.3">
      <c r="A155" s="2">
        <v>44152</v>
      </c>
      <c r="B155" s="3">
        <v>338.12057495117188</v>
      </c>
      <c r="C155" s="4">
        <f t="shared" si="4"/>
        <v>-5.3928794039613832E-3</v>
      </c>
      <c r="D155" s="3">
        <v>77.4525146484375</v>
      </c>
      <c r="E155" s="4">
        <f t="shared" si="5"/>
        <v>1.7050821926960511E-3</v>
      </c>
    </row>
    <row r="156" spans="1:5" x14ac:dyDescent="0.3">
      <c r="A156" s="2">
        <v>44153</v>
      </c>
      <c r="B156" s="3">
        <v>334.05136108398438</v>
      </c>
      <c r="C156" s="4">
        <f t="shared" si="4"/>
        <v>-1.2107805639565013E-2</v>
      </c>
      <c r="D156" s="3">
        <v>77.540512084960938</v>
      </c>
      <c r="E156" s="4">
        <f t="shared" si="5"/>
        <v>1.1355020007431224E-3</v>
      </c>
    </row>
    <row r="157" spans="1:5" x14ac:dyDescent="0.3">
      <c r="A157" s="2">
        <v>44154</v>
      </c>
      <c r="B157" s="3">
        <v>335.45779418945313</v>
      </c>
      <c r="C157" s="4">
        <f t="shared" si="4"/>
        <v>4.2013919099311908E-3</v>
      </c>
      <c r="D157" s="3">
        <v>77.69891357421875</v>
      </c>
      <c r="E157" s="4">
        <f t="shared" si="5"/>
        <v>2.0407386017903392E-3</v>
      </c>
    </row>
    <row r="158" spans="1:5" x14ac:dyDescent="0.3">
      <c r="A158" s="2">
        <v>44155</v>
      </c>
      <c r="B158" s="3">
        <v>333.16064453125</v>
      </c>
      <c r="C158" s="4">
        <f t="shared" si="4"/>
        <v>-6.8713590999024124E-3</v>
      </c>
      <c r="D158" s="3">
        <v>77.769287109375</v>
      </c>
      <c r="E158" s="4">
        <f t="shared" si="5"/>
        <v>9.053110495041973E-4</v>
      </c>
    </row>
    <row r="159" spans="1:5" x14ac:dyDescent="0.3">
      <c r="A159" s="2">
        <v>44158</v>
      </c>
      <c r="B159" s="3">
        <v>335.15774536132813</v>
      </c>
      <c r="C159" s="4">
        <f t="shared" si="4"/>
        <v>5.9765130056769079E-3</v>
      </c>
      <c r="D159" s="3">
        <v>77.707710266113281</v>
      </c>
      <c r="E159" s="4">
        <f t="shared" si="5"/>
        <v>-7.9210233694681543E-4</v>
      </c>
    </row>
    <row r="160" spans="1:5" x14ac:dyDescent="0.3">
      <c r="A160" s="2">
        <v>44159</v>
      </c>
      <c r="B160" s="3">
        <v>340.558349609375</v>
      </c>
      <c r="C160" s="4">
        <f t="shared" si="4"/>
        <v>1.5985172729219219E-2</v>
      </c>
      <c r="D160" s="3">
        <v>77.628501892089844</v>
      </c>
      <c r="E160" s="4">
        <f t="shared" si="5"/>
        <v>-1.0198314969579313E-3</v>
      </c>
    </row>
    <row r="161" spans="1:5" x14ac:dyDescent="0.3">
      <c r="A161" s="2">
        <v>44160</v>
      </c>
      <c r="B161" s="3">
        <v>340.03335571289063</v>
      </c>
      <c r="C161" s="4">
        <f t="shared" si="4"/>
        <v>-1.5427575637701404E-3</v>
      </c>
      <c r="D161" s="3">
        <v>77.59332275390625</v>
      </c>
      <c r="E161" s="4">
        <f t="shared" si="5"/>
        <v>-4.5327567648613555E-4</v>
      </c>
    </row>
    <row r="162" spans="1:5" x14ac:dyDescent="0.3">
      <c r="A162" s="2">
        <v>44162</v>
      </c>
      <c r="B162" s="3">
        <v>340.98025512695313</v>
      </c>
      <c r="C162" s="4">
        <f t="shared" si="4"/>
        <v>2.780854917435883E-3</v>
      </c>
      <c r="D162" s="3">
        <v>77.760490417480469</v>
      </c>
      <c r="E162" s="4">
        <f t="shared" si="5"/>
        <v>2.1520904402836097E-3</v>
      </c>
    </row>
    <row r="163" spans="1:5" x14ac:dyDescent="0.3">
      <c r="A163" s="2">
        <v>44165</v>
      </c>
      <c r="B163" s="3">
        <v>339.470703125</v>
      </c>
      <c r="C163" s="4">
        <f t="shared" si="4"/>
        <v>-4.4369236609998032E-3</v>
      </c>
      <c r="D163" s="3">
        <v>77.866104125976563</v>
      </c>
      <c r="E163" s="4">
        <f t="shared" si="5"/>
        <v>1.3572709088602716E-3</v>
      </c>
    </row>
    <row r="164" spans="1:5" x14ac:dyDescent="0.3">
      <c r="A164" s="2">
        <v>44166</v>
      </c>
      <c r="B164" s="3">
        <v>343.18368530273438</v>
      </c>
      <c r="C164" s="4">
        <f t="shared" si="4"/>
        <v>1.0878180394621456E-2</v>
      </c>
      <c r="D164" s="3">
        <v>77.630767822265625</v>
      </c>
      <c r="E164" s="4">
        <f t="shared" si="5"/>
        <v>-3.0268966885783231E-3</v>
      </c>
    </row>
    <row r="165" spans="1:5" x14ac:dyDescent="0.3">
      <c r="A165" s="2">
        <v>44167</v>
      </c>
      <c r="B165" s="3">
        <v>343.9056396484375</v>
      </c>
      <c r="C165" s="4">
        <f t="shared" si="4"/>
        <v>2.1014869105947876E-3</v>
      </c>
      <c r="D165" s="3">
        <v>77.498542785644531</v>
      </c>
      <c r="E165" s="4">
        <f t="shared" si="5"/>
        <v>-1.7047077450902152E-3</v>
      </c>
    </row>
    <row r="166" spans="1:5" x14ac:dyDescent="0.3">
      <c r="A166" s="2">
        <v>44168</v>
      </c>
      <c r="B166" s="3">
        <v>343.81185913085938</v>
      </c>
      <c r="C166" s="4">
        <f t="shared" si="4"/>
        <v>-2.7272977152933286E-4</v>
      </c>
      <c r="D166" s="3">
        <v>77.648391723632813</v>
      </c>
      <c r="E166" s="4">
        <f t="shared" si="5"/>
        <v>1.9317040979092127E-3</v>
      </c>
    </row>
    <row r="167" spans="1:5" x14ac:dyDescent="0.3">
      <c r="A167" s="2">
        <v>44169</v>
      </c>
      <c r="B167" s="3">
        <v>346.77471923828119</v>
      </c>
      <c r="C167" s="4">
        <f t="shared" si="4"/>
        <v>8.5807583862047409E-3</v>
      </c>
      <c r="D167" s="3">
        <v>77.4456787109375</v>
      </c>
      <c r="E167" s="4">
        <f t="shared" si="5"/>
        <v>-2.6140667732982661E-3</v>
      </c>
    </row>
    <row r="168" spans="1:5" x14ac:dyDescent="0.3">
      <c r="A168" s="2">
        <v>44172</v>
      </c>
      <c r="B168" s="3">
        <v>346.06207275390619</v>
      </c>
      <c r="C168" s="4">
        <f t="shared" si="4"/>
        <v>-2.0571850223285279E-3</v>
      </c>
      <c r="D168" s="3">
        <v>77.55145263671875</v>
      </c>
      <c r="E168" s="4">
        <f t="shared" si="5"/>
        <v>1.3648503205364419E-3</v>
      </c>
    </row>
    <row r="169" spans="1:5" x14ac:dyDescent="0.3">
      <c r="A169" s="2">
        <v>44173</v>
      </c>
      <c r="B169" s="3">
        <v>347.07479858398438</v>
      </c>
      <c r="C169" s="4">
        <f t="shared" si="4"/>
        <v>2.922154606379743E-3</v>
      </c>
      <c r="D169" s="3">
        <v>77.577911376953125</v>
      </c>
      <c r="E169" s="4">
        <f t="shared" si="5"/>
        <v>3.4111840345843871E-4</v>
      </c>
    </row>
    <row r="170" spans="1:5" x14ac:dyDescent="0.3">
      <c r="A170" s="2">
        <v>44174</v>
      </c>
      <c r="B170" s="3">
        <v>343.9619140625</v>
      </c>
      <c r="C170" s="4">
        <f t="shared" si="4"/>
        <v>-9.0093782870607209E-3</v>
      </c>
      <c r="D170" s="3">
        <v>77.4456787109375</v>
      </c>
      <c r="E170" s="4">
        <f t="shared" si="5"/>
        <v>-1.705968723994853E-3</v>
      </c>
    </row>
    <row r="171" spans="1:5" x14ac:dyDescent="0.3">
      <c r="A171" s="2">
        <v>44175</v>
      </c>
      <c r="B171" s="3">
        <v>343.84939575195313</v>
      </c>
      <c r="C171" s="4">
        <f t="shared" si="4"/>
        <v>-3.2717784643851195E-4</v>
      </c>
      <c r="D171" s="3">
        <v>77.604324340820313</v>
      </c>
      <c r="E171" s="4">
        <f t="shared" si="5"/>
        <v>2.0463809367727926E-3</v>
      </c>
    </row>
    <row r="172" spans="1:5" x14ac:dyDescent="0.3">
      <c r="A172" s="2">
        <v>44176</v>
      </c>
      <c r="B172" s="3">
        <v>343.4461669921875</v>
      </c>
      <c r="C172" s="4">
        <f t="shared" si="4"/>
        <v>-1.1733781734890964E-3</v>
      </c>
      <c r="D172" s="3">
        <v>77.72772216796875</v>
      </c>
      <c r="E172" s="4">
        <f t="shared" si="5"/>
        <v>1.5888267215990236E-3</v>
      </c>
    </row>
    <row r="173" spans="1:5" x14ac:dyDescent="0.3">
      <c r="A173" s="2">
        <v>44179</v>
      </c>
      <c r="B173" s="3">
        <v>341.908447265625</v>
      </c>
      <c r="C173" s="4">
        <f t="shared" si="4"/>
        <v>-4.4873771181696718E-3</v>
      </c>
      <c r="D173" s="3">
        <v>77.701286315917969</v>
      </c>
      <c r="E173" s="4">
        <f t="shared" si="5"/>
        <v>-3.4016626064283916E-4</v>
      </c>
    </row>
    <row r="174" spans="1:5" x14ac:dyDescent="0.3">
      <c r="A174" s="2">
        <v>44180</v>
      </c>
      <c r="B174" s="3">
        <v>346.53094482421881</v>
      </c>
      <c r="C174" s="4">
        <f t="shared" si="4"/>
        <v>1.3429118322983543E-2</v>
      </c>
      <c r="D174" s="3">
        <v>77.736526489257813</v>
      </c>
      <c r="E174" s="4">
        <f t="shared" si="5"/>
        <v>4.5343116076651595E-4</v>
      </c>
    </row>
    <row r="175" spans="1:5" x14ac:dyDescent="0.3">
      <c r="A175" s="2">
        <v>44181</v>
      </c>
      <c r="B175" s="3">
        <v>347.07479858398438</v>
      </c>
      <c r="C175" s="4">
        <f t="shared" si="4"/>
        <v>1.5681931021744786E-3</v>
      </c>
      <c r="D175" s="3">
        <v>77.657234191894531</v>
      </c>
      <c r="E175" s="4">
        <f t="shared" si="5"/>
        <v>-1.020533950623902E-3</v>
      </c>
    </row>
    <row r="176" spans="1:5" x14ac:dyDescent="0.3">
      <c r="A176" s="2">
        <v>44182</v>
      </c>
      <c r="B176" s="3">
        <v>349.01559448242188</v>
      </c>
      <c r="C176" s="4">
        <f t="shared" si="4"/>
        <v>5.5762899383633756E-3</v>
      </c>
      <c r="D176" s="3">
        <v>77.674842834472656</v>
      </c>
      <c r="E176" s="4">
        <f t="shared" si="5"/>
        <v>2.267225545509455E-4</v>
      </c>
    </row>
    <row r="177" spans="1:5" x14ac:dyDescent="0.3">
      <c r="A177" s="2">
        <v>44183</v>
      </c>
      <c r="B177" s="3">
        <v>347.6219482421875</v>
      </c>
      <c r="C177" s="4">
        <f t="shared" si="4"/>
        <v>-4.0010708982846565E-3</v>
      </c>
      <c r="D177" s="3">
        <v>77.648391723632813</v>
      </c>
      <c r="E177" s="4">
        <f t="shared" si="5"/>
        <v>-3.4059438912410175E-4</v>
      </c>
    </row>
    <row r="178" spans="1:5" x14ac:dyDescent="0.3">
      <c r="A178" s="2">
        <v>44186</v>
      </c>
      <c r="B178" s="3">
        <v>346.37908935546881</v>
      </c>
      <c r="C178" s="4">
        <f t="shared" si="4"/>
        <v>-3.5817243723855617E-3</v>
      </c>
      <c r="D178" s="3">
        <v>77.657234191894531</v>
      </c>
      <c r="E178" s="4">
        <f t="shared" si="5"/>
        <v>1.1387183457317776E-4</v>
      </c>
    </row>
    <row r="179" spans="1:5" x14ac:dyDescent="0.3">
      <c r="A179" s="2">
        <v>44187</v>
      </c>
      <c r="B179" s="3">
        <v>345.79519653320313</v>
      </c>
      <c r="C179" s="4">
        <f t="shared" si="4"/>
        <v>-1.6871269929228314E-3</v>
      </c>
      <c r="D179" s="3">
        <v>77.780624389648438</v>
      </c>
      <c r="E179" s="4">
        <f t="shared" si="5"/>
        <v>1.5876469837946962E-3</v>
      </c>
    </row>
    <row r="180" spans="1:5" x14ac:dyDescent="0.3">
      <c r="A180" s="2">
        <v>44188</v>
      </c>
      <c r="B180" s="3">
        <v>346.10601806640619</v>
      </c>
      <c r="C180" s="4">
        <f t="shared" si="4"/>
        <v>8.9845644884868018E-4</v>
      </c>
      <c r="D180" s="3">
        <v>77.693069458007813</v>
      </c>
      <c r="E180" s="4">
        <f t="shared" si="5"/>
        <v>-1.1262991021756615E-3</v>
      </c>
    </row>
    <row r="181" spans="1:5" x14ac:dyDescent="0.3">
      <c r="A181" s="2">
        <v>44189</v>
      </c>
      <c r="B181" s="3">
        <v>347.45248413085938</v>
      </c>
      <c r="C181" s="4">
        <f t="shared" si="4"/>
        <v>3.8827806213767805E-3</v>
      </c>
      <c r="D181" s="3">
        <v>77.825714111328125</v>
      </c>
      <c r="E181" s="4">
        <f t="shared" si="5"/>
        <v>1.7058349151258024E-3</v>
      </c>
    </row>
    <row r="182" spans="1:5" x14ac:dyDescent="0.3">
      <c r="A182" s="2">
        <v>44193</v>
      </c>
      <c r="B182" s="3">
        <v>350.43740844726563</v>
      </c>
      <c r="C182" s="4">
        <f t="shared" si="4"/>
        <v>8.5541932896709798E-3</v>
      </c>
      <c r="D182" s="3">
        <v>77.799201965332031</v>
      </c>
      <c r="E182" s="4">
        <f t="shared" si="5"/>
        <v>-3.4071852915263648E-4</v>
      </c>
    </row>
    <row r="183" spans="1:5" x14ac:dyDescent="0.3">
      <c r="A183" s="2">
        <v>44194</v>
      </c>
      <c r="B183" s="3">
        <v>349.76882934570313</v>
      </c>
      <c r="C183" s="4">
        <f t="shared" si="4"/>
        <v>-1.9096639494442166E-3</v>
      </c>
      <c r="D183" s="3">
        <v>77.825714111328125</v>
      </c>
      <c r="E183" s="4">
        <f t="shared" si="5"/>
        <v>3.4071852915272451E-4</v>
      </c>
    </row>
    <row r="184" spans="1:5" x14ac:dyDescent="0.3">
      <c r="A184" s="2">
        <v>44195</v>
      </c>
      <c r="B184" s="3">
        <v>350.26788330078119</v>
      </c>
      <c r="C184" s="4">
        <f t="shared" si="4"/>
        <v>1.4257939065362277E-3</v>
      </c>
      <c r="D184" s="3">
        <v>77.878753662109375</v>
      </c>
      <c r="E184" s="4">
        <f t="shared" si="5"/>
        <v>6.8128491868270531E-4</v>
      </c>
    </row>
    <row r="185" spans="1:5" x14ac:dyDescent="0.3">
      <c r="A185" s="2">
        <v>44196</v>
      </c>
      <c r="B185" s="3">
        <v>352.047607421875</v>
      </c>
      <c r="C185" s="4">
        <f t="shared" si="4"/>
        <v>5.068172222188058E-3</v>
      </c>
      <c r="D185" s="3">
        <v>77.984886169433594</v>
      </c>
      <c r="E185" s="4">
        <f t="shared" si="5"/>
        <v>1.3618637912260556E-3</v>
      </c>
    </row>
    <row r="186" spans="1:5" x14ac:dyDescent="0.3">
      <c r="A186" s="2">
        <v>44200</v>
      </c>
      <c r="B186" s="3">
        <v>347.25479125976563</v>
      </c>
      <c r="C186" s="4">
        <f t="shared" si="4"/>
        <v>-1.3707635546889545E-2</v>
      </c>
      <c r="D186" s="3">
        <v>77.878753662109375</v>
      </c>
      <c r="E186" s="4">
        <f t="shared" si="5"/>
        <v>-1.3618637912261539E-3</v>
      </c>
    </row>
    <row r="187" spans="1:5" x14ac:dyDescent="0.3">
      <c r="A187" s="2">
        <v>44201</v>
      </c>
      <c r="B187" s="3">
        <v>349.64645385742188</v>
      </c>
      <c r="C187" s="4">
        <f t="shared" si="4"/>
        <v>6.8637328569576533E-3</v>
      </c>
      <c r="D187" s="3">
        <v>77.746109008789063</v>
      </c>
      <c r="E187" s="4">
        <f t="shared" si="5"/>
        <v>-1.7046721605390304E-3</v>
      </c>
    </row>
    <row r="188" spans="1:5" x14ac:dyDescent="0.3">
      <c r="A188" s="2">
        <v>44202</v>
      </c>
      <c r="B188" s="3">
        <v>351.73684692382813</v>
      </c>
      <c r="C188" s="4">
        <f t="shared" si="4"/>
        <v>5.9607899234461626E-3</v>
      </c>
      <c r="D188" s="3">
        <v>77.401237487792969</v>
      </c>
      <c r="E188" s="4">
        <f t="shared" si="5"/>
        <v>-4.4457362217702268E-3</v>
      </c>
    </row>
    <row r="189" spans="1:5" x14ac:dyDescent="0.3">
      <c r="A189" s="2">
        <v>44203</v>
      </c>
      <c r="B189" s="3">
        <v>356.96282958984381</v>
      </c>
      <c r="C189" s="4">
        <f t="shared" si="4"/>
        <v>1.4748355518968866E-2</v>
      </c>
      <c r="D189" s="3">
        <v>77.242103576660156</v>
      </c>
      <c r="E189" s="4">
        <f t="shared" si="5"/>
        <v>-2.0580772014818015E-3</v>
      </c>
    </row>
    <row r="190" spans="1:5" x14ac:dyDescent="0.3">
      <c r="A190" s="2">
        <v>44204</v>
      </c>
      <c r="B190" s="3">
        <v>358.99655151367188</v>
      </c>
      <c r="C190" s="4">
        <f t="shared" si="4"/>
        <v>5.6811250676986579E-3</v>
      </c>
      <c r="D190" s="3">
        <v>77.171348571777344</v>
      </c>
      <c r="E190" s="4">
        <f t="shared" si="5"/>
        <v>-9.1643582667637888E-4</v>
      </c>
    </row>
    <row r="191" spans="1:5" x14ac:dyDescent="0.3">
      <c r="A191" s="2">
        <v>44207</v>
      </c>
      <c r="B191" s="3">
        <v>356.57666015625</v>
      </c>
      <c r="C191" s="4">
        <f t="shared" si="4"/>
        <v>-6.7635303917101437E-3</v>
      </c>
      <c r="D191" s="3">
        <v>77.091728210449219</v>
      </c>
      <c r="E191" s="4">
        <f t="shared" si="5"/>
        <v>-1.0322673456157065E-3</v>
      </c>
    </row>
    <row r="192" spans="1:5" x14ac:dyDescent="0.3">
      <c r="A192" s="2">
        <v>44208</v>
      </c>
      <c r="B192" s="3">
        <v>356.6519775390625</v>
      </c>
      <c r="C192" s="4">
        <f t="shared" si="4"/>
        <v>2.1120123088682477E-4</v>
      </c>
      <c r="D192" s="3">
        <v>77.074050903320313</v>
      </c>
      <c r="E192" s="4">
        <f t="shared" si="5"/>
        <v>-2.2932854889063441E-4</v>
      </c>
    </row>
    <row r="193" spans="1:5" x14ac:dyDescent="0.3">
      <c r="A193" s="2">
        <v>44209</v>
      </c>
      <c r="B193" s="3">
        <v>357.6124267578125</v>
      </c>
      <c r="C193" s="4">
        <f t="shared" si="4"/>
        <v>2.6893396670661178E-3</v>
      </c>
      <c r="D193" s="3">
        <v>77.277442932128906</v>
      </c>
      <c r="E193" s="4">
        <f t="shared" si="5"/>
        <v>2.6354412448755418E-3</v>
      </c>
    </row>
    <row r="194" spans="1:5" x14ac:dyDescent="0.3">
      <c r="A194" s="2">
        <v>44210</v>
      </c>
      <c r="B194" s="3">
        <v>356.36007690429688</v>
      </c>
      <c r="C194" s="4">
        <f t="shared" si="4"/>
        <v>-3.5081214793909318E-3</v>
      </c>
      <c r="D194" s="3">
        <v>77.180183410644531</v>
      </c>
      <c r="E194" s="4">
        <f t="shared" si="5"/>
        <v>-1.2593684966138064E-3</v>
      </c>
    </row>
    <row r="195" spans="1:5" x14ac:dyDescent="0.3">
      <c r="A195" s="2">
        <v>44211</v>
      </c>
      <c r="B195" s="3">
        <v>353.76129150390619</v>
      </c>
      <c r="C195" s="4">
        <f t="shared" si="4"/>
        <v>-7.3193037637917591E-3</v>
      </c>
      <c r="D195" s="3">
        <v>77.242103576660156</v>
      </c>
      <c r="E195" s="4">
        <f t="shared" si="5"/>
        <v>8.0195897292092944E-4</v>
      </c>
    </row>
    <row r="196" spans="1:5" x14ac:dyDescent="0.3">
      <c r="A196" s="2">
        <v>44215</v>
      </c>
      <c r="B196" s="3">
        <v>356.5390625</v>
      </c>
      <c r="C196" s="4">
        <f t="shared" ref="C196:C253" si="6">LN(B196/B195)</f>
        <v>7.8214381880624996E-3</v>
      </c>
      <c r="D196" s="3">
        <v>77.348220825195313</v>
      </c>
      <c r="E196" s="4">
        <f t="shared" ref="E196:E253" si="7">LN(D196/D195)</f>
        <v>1.3728836602589455E-3</v>
      </c>
    </row>
    <row r="197" spans="1:5" x14ac:dyDescent="0.3">
      <c r="A197" s="2">
        <v>44216</v>
      </c>
      <c r="B197" s="3">
        <v>361.47305297851563</v>
      </c>
      <c r="C197" s="4">
        <f t="shared" si="6"/>
        <v>1.374369049387182E-2</v>
      </c>
      <c r="D197" s="3">
        <v>77.339347839355469</v>
      </c>
      <c r="E197" s="4">
        <f t="shared" si="7"/>
        <v>-1.1472138228276193E-4</v>
      </c>
    </row>
    <row r="198" spans="1:5" x14ac:dyDescent="0.3">
      <c r="A198" s="2">
        <v>44217</v>
      </c>
      <c r="B198" s="3">
        <v>361.8026123046875</v>
      </c>
      <c r="C198" s="4">
        <f t="shared" si="6"/>
        <v>9.112966598981843E-4</v>
      </c>
      <c r="D198" s="3">
        <v>77.233245849609375</v>
      </c>
      <c r="E198" s="4">
        <f t="shared" si="7"/>
        <v>-1.3728437089409904E-3</v>
      </c>
    </row>
    <row r="199" spans="1:5" x14ac:dyDescent="0.3">
      <c r="A199" s="2">
        <v>44218</v>
      </c>
      <c r="B199" s="3">
        <v>360.52203369140619</v>
      </c>
      <c r="C199" s="4">
        <f t="shared" si="6"/>
        <v>-3.5457185685460265E-3</v>
      </c>
      <c r="D199" s="3">
        <v>77.268592834472656</v>
      </c>
      <c r="E199" s="4">
        <f t="shared" si="7"/>
        <v>4.5756070971111391E-4</v>
      </c>
    </row>
    <row r="200" spans="1:5" x14ac:dyDescent="0.3">
      <c r="A200" s="2">
        <v>44221</v>
      </c>
      <c r="B200" s="3">
        <v>361.94384765625</v>
      </c>
      <c r="C200" s="4">
        <f t="shared" si="6"/>
        <v>3.9360081552141614E-3</v>
      </c>
      <c r="D200" s="3">
        <v>77.445480346679688</v>
      </c>
      <c r="E200" s="4">
        <f t="shared" si="7"/>
        <v>2.2866386443650619E-3</v>
      </c>
    </row>
    <row r="201" spans="1:5" x14ac:dyDescent="0.3">
      <c r="A201" s="2">
        <v>44222</v>
      </c>
      <c r="B201" s="3">
        <v>361.37890625</v>
      </c>
      <c r="C201" s="4">
        <f t="shared" si="6"/>
        <v>-1.5620731356061914E-3</v>
      </c>
      <c r="D201" s="3">
        <v>77.436622619628906</v>
      </c>
      <c r="E201" s="4">
        <f t="shared" si="7"/>
        <v>-1.1438025298973537E-4</v>
      </c>
    </row>
    <row r="202" spans="1:5" x14ac:dyDescent="0.3">
      <c r="A202" s="2">
        <v>44223</v>
      </c>
      <c r="B202" s="3">
        <v>352.546630859375</v>
      </c>
      <c r="C202" s="4">
        <f t="shared" si="6"/>
        <v>-2.474411005742613E-2</v>
      </c>
      <c r="D202" s="3">
        <v>77.436622619628906</v>
      </c>
      <c r="E202" s="4">
        <f t="shared" si="7"/>
        <v>0</v>
      </c>
    </row>
    <row r="203" spans="1:5" x14ac:dyDescent="0.3">
      <c r="A203" s="2">
        <v>44224</v>
      </c>
      <c r="B203" s="3">
        <v>355.57858276367188</v>
      </c>
      <c r="C203" s="4">
        <f t="shared" si="6"/>
        <v>8.5633737481549174E-3</v>
      </c>
      <c r="D203" s="3">
        <v>77.374717712402344</v>
      </c>
      <c r="E203" s="4">
        <f t="shared" si="7"/>
        <v>-7.9974645776330507E-4</v>
      </c>
    </row>
    <row r="204" spans="1:5" x14ac:dyDescent="0.3">
      <c r="A204" s="2">
        <v>44225</v>
      </c>
      <c r="B204" s="3">
        <v>348.45999145507813</v>
      </c>
      <c r="C204" s="4">
        <f t="shared" si="6"/>
        <v>-2.0222851904527016E-2</v>
      </c>
      <c r="D204" s="3">
        <v>77.312843322753906</v>
      </c>
      <c r="E204" s="4">
        <f t="shared" si="7"/>
        <v>-7.9999183559786716E-4</v>
      </c>
    </row>
    <row r="205" spans="1:5" x14ac:dyDescent="0.3">
      <c r="A205" s="2">
        <v>44228</v>
      </c>
      <c r="B205" s="3">
        <v>354.26031494140619</v>
      </c>
      <c r="C205" s="4">
        <f t="shared" si="6"/>
        <v>1.650857436329831E-2</v>
      </c>
      <c r="D205" s="3">
        <v>77.338508605957031</v>
      </c>
      <c r="E205" s="4">
        <f t="shared" si="7"/>
        <v>3.3191153027315601E-4</v>
      </c>
    </row>
    <row r="206" spans="1:5" x14ac:dyDescent="0.3">
      <c r="A206" s="2">
        <v>44229</v>
      </c>
      <c r="B206" s="3">
        <v>359.2696533203125</v>
      </c>
      <c r="C206" s="4">
        <f t="shared" si="6"/>
        <v>1.4041234155046189E-2</v>
      </c>
      <c r="D206" s="3">
        <v>77.2410888671875</v>
      </c>
      <c r="E206" s="4">
        <f t="shared" si="7"/>
        <v>-1.2604477338511405E-3</v>
      </c>
    </row>
    <row r="207" spans="1:5" x14ac:dyDescent="0.3">
      <c r="A207" s="2">
        <v>44230</v>
      </c>
      <c r="B207" s="3">
        <v>359.55221557617188</v>
      </c>
      <c r="C207" s="4">
        <f t="shared" si="6"/>
        <v>7.8618161922927056E-4</v>
      </c>
      <c r="D207" s="3">
        <v>77.108207702636719</v>
      </c>
      <c r="E207" s="4">
        <f t="shared" si="7"/>
        <v>-1.721824463512727E-3</v>
      </c>
    </row>
    <row r="208" spans="1:5" x14ac:dyDescent="0.3">
      <c r="A208" s="2">
        <v>44231</v>
      </c>
      <c r="B208" s="3">
        <v>363.63876342773438</v>
      </c>
      <c r="C208" s="4">
        <f t="shared" si="6"/>
        <v>1.1301555097776779E-2</v>
      </c>
      <c r="D208" s="3">
        <v>77.125938415527344</v>
      </c>
      <c r="E208" s="4">
        <f t="shared" si="7"/>
        <v>2.2991942335710404E-4</v>
      </c>
    </row>
    <row r="209" spans="1:5" x14ac:dyDescent="0.3">
      <c r="A209" s="2">
        <v>44232</v>
      </c>
      <c r="B209" s="3">
        <v>365.0699462890625</v>
      </c>
      <c r="C209" s="4">
        <f t="shared" si="6"/>
        <v>3.9280021836192525E-3</v>
      </c>
      <c r="D209" s="3">
        <v>77.019645690917969</v>
      </c>
      <c r="E209" s="4">
        <f t="shared" si="7"/>
        <v>-1.3791214594011049E-3</v>
      </c>
    </row>
    <row r="210" spans="1:5" x14ac:dyDescent="0.3">
      <c r="A210" s="2">
        <v>44235</v>
      </c>
      <c r="B210" s="3">
        <v>367.70645141601563</v>
      </c>
      <c r="C210" s="4">
        <f t="shared" si="6"/>
        <v>7.1959645865747497E-3</v>
      </c>
      <c r="D210" s="3">
        <v>77.108207702636719</v>
      </c>
      <c r="E210" s="4">
        <f t="shared" si="7"/>
        <v>1.1492020360439443E-3</v>
      </c>
    </row>
    <row r="211" spans="1:5" x14ac:dyDescent="0.3">
      <c r="A211" s="2">
        <v>44236</v>
      </c>
      <c r="B211" s="3">
        <v>367.46160888671881</v>
      </c>
      <c r="C211" s="4">
        <f t="shared" si="6"/>
        <v>-6.6608589673620067E-4</v>
      </c>
      <c r="D211" s="3">
        <v>77.07281494140625</v>
      </c>
      <c r="E211" s="4">
        <f t="shared" si="7"/>
        <v>-4.59106591008291E-4</v>
      </c>
    </row>
    <row r="212" spans="1:5" x14ac:dyDescent="0.3">
      <c r="A212" s="2">
        <v>44237</v>
      </c>
      <c r="B212" s="3">
        <v>367.3016357421875</v>
      </c>
      <c r="C212" s="4">
        <f t="shared" si="6"/>
        <v>-4.3544134312213445E-4</v>
      </c>
      <c r="D212" s="3">
        <v>77.196792602539063</v>
      </c>
      <c r="E212" s="4">
        <f t="shared" si="7"/>
        <v>1.6072859689811889E-3</v>
      </c>
    </row>
    <row r="213" spans="1:5" x14ac:dyDescent="0.3">
      <c r="A213" s="2">
        <v>44238</v>
      </c>
      <c r="B213" s="3">
        <v>367.89480590820313</v>
      </c>
      <c r="C213" s="4">
        <f t="shared" si="6"/>
        <v>1.6136375562248919E-3</v>
      </c>
      <c r="D213" s="3">
        <v>77.117088317871094</v>
      </c>
      <c r="E213" s="4">
        <f t="shared" si="7"/>
        <v>-1.0330151931946714E-3</v>
      </c>
    </row>
    <row r="214" spans="1:5" x14ac:dyDescent="0.3">
      <c r="A214" s="2">
        <v>44239</v>
      </c>
      <c r="B214" s="3">
        <v>369.71209716796881</v>
      </c>
      <c r="C214" s="4">
        <f t="shared" si="6"/>
        <v>4.9275431921108675E-3</v>
      </c>
      <c r="D214" s="3">
        <v>76.913375854492188</v>
      </c>
      <c r="E214" s="4">
        <f t="shared" si="7"/>
        <v>-2.6450946992437737E-3</v>
      </c>
    </row>
    <row r="215" spans="1:5" x14ac:dyDescent="0.3">
      <c r="A215" s="2">
        <v>44243</v>
      </c>
      <c r="B215" s="3">
        <v>369.39190673828119</v>
      </c>
      <c r="C215" s="4">
        <f t="shared" si="6"/>
        <v>-8.6642867046023402E-4</v>
      </c>
      <c r="D215" s="3">
        <v>76.55023193359375</v>
      </c>
      <c r="E215" s="4">
        <f t="shared" si="7"/>
        <v>-4.7326477454693898E-3</v>
      </c>
    </row>
    <row r="216" spans="1:5" x14ac:dyDescent="0.3">
      <c r="A216" s="2">
        <v>44244</v>
      </c>
      <c r="B216" s="3">
        <v>369.47674560546881</v>
      </c>
      <c r="C216" s="4">
        <f t="shared" si="6"/>
        <v>2.2964532949483664E-4</v>
      </c>
      <c r="D216" s="3">
        <v>76.709648132324219</v>
      </c>
      <c r="E216" s="4">
        <f t="shared" si="7"/>
        <v>2.0803390444450939E-3</v>
      </c>
    </row>
    <row r="217" spans="1:5" x14ac:dyDescent="0.3">
      <c r="A217" s="2">
        <v>44245</v>
      </c>
      <c r="B217" s="3">
        <v>367.90423583984381</v>
      </c>
      <c r="C217" s="4">
        <f t="shared" si="6"/>
        <v>-4.2651280383646257E-3</v>
      </c>
      <c r="D217" s="3">
        <v>76.665390014648438</v>
      </c>
      <c r="E217" s="4">
        <f t="shared" si="7"/>
        <v>-5.7712284135564825E-4</v>
      </c>
    </row>
    <row r="218" spans="1:5" x14ac:dyDescent="0.3">
      <c r="A218" s="2">
        <v>44246</v>
      </c>
      <c r="B218" s="3">
        <v>367.25448608398438</v>
      </c>
      <c r="C218" s="4">
        <f t="shared" si="6"/>
        <v>-1.7676452871061234E-3</v>
      </c>
      <c r="D218" s="3">
        <v>76.399665832519531</v>
      </c>
      <c r="E218" s="4">
        <f t="shared" si="7"/>
        <v>-3.4720458905856352E-3</v>
      </c>
    </row>
    <row r="219" spans="1:5" x14ac:dyDescent="0.3">
      <c r="A219" s="2">
        <v>44249</v>
      </c>
      <c r="B219" s="3">
        <v>364.42965698242188</v>
      </c>
      <c r="C219" s="4">
        <f t="shared" si="6"/>
        <v>-7.7214824547283834E-3</v>
      </c>
      <c r="D219" s="3">
        <v>76.187110900878906</v>
      </c>
      <c r="E219" s="4">
        <f t="shared" si="7"/>
        <v>-2.7860221400203E-3</v>
      </c>
    </row>
    <row r="220" spans="1:5" x14ac:dyDescent="0.3">
      <c r="A220" s="2">
        <v>44250</v>
      </c>
      <c r="B220" s="3">
        <v>364.87222290039063</v>
      </c>
      <c r="C220" s="4">
        <f t="shared" si="6"/>
        <v>1.2136701810357966E-3</v>
      </c>
      <c r="D220" s="3">
        <v>76.169395446777344</v>
      </c>
      <c r="E220" s="4">
        <f t="shared" si="7"/>
        <v>-2.3255264387559937E-4</v>
      </c>
    </row>
    <row r="221" spans="1:5" x14ac:dyDescent="0.3">
      <c r="A221" s="2">
        <v>44251</v>
      </c>
      <c r="B221" s="3">
        <v>368.892822265625</v>
      </c>
      <c r="C221" s="4">
        <f t="shared" si="6"/>
        <v>1.0958929239035232E-2</v>
      </c>
      <c r="D221" s="3">
        <v>76.1251220703125</v>
      </c>
      <c r="E221" s="4">
        <f t="shared" si="7"/>
        <v>-5.8141787943323368E-4</v>
      </c>
    </row>
    <row r="222" spans="1:5" x14ac:dyDescent="0.3">
      <c r="A222" s="2">
        <v>44252</v>
      </c>
      <c r="B222" s="3">
        <v>360.00418090820313</v>
      </c>
      <c r="C222" s="4">
        <f t="shared" si="6"/>
        <v>-2.4390502269112987E-2</v>
      </c>
      <c r="D222" s="3">
        <v>75.4608154296875</v>
      </c>
      <c r="E222" s="4">
        <f t="shared" si="7"/>
        <v>-8.764808983592047E-3</v>
      </c>
    </row>
    <row r="223" spans="1:5" x14ac:dyDescent="0.3">
      <c r="A223" s="2">
        <v>44253</v>
      </c>
      <c r="B223" s="3">
        <v>358.14907836914063</v>
      </c>
      <c r="C223" s="4">
        <f t="shared" si="6"/>
        <v>-5.1663252691392086E-3</v>
      </c>
      <c r="D223" s="3">
        <v>76.116287231445313</v>
      </c>
      <c r="E223" s="4">
        <f t="shared" si="7"/>
        <v>8.6487454379689868E-3</v>
      </c>
    </row>
    <row r="224" spans="1:5" x14ac:dyDescent="0.3">
      <c r="A224" s="2">
        <v>44256</v>
      </c>
      <c r="B224" s="3">
        <v>366.83078002929688</v>
      </c>
      <c r="C224" s="4">
        <f t="shared" si="6"/>
        <v>2.3951332134058406E-2</v>
      </c>
      <c r="D224" s="3">
        <v>76.017799377441406</v>
      </c>
      <c r="E224" s="4">
        <f t="shared" si="7"/>
        <v>-1.2947508340545742E-3</v>
      </c>
    </row>
    <row r="225" spans="1:5" x14ac:dyDescent="0.3">
      <c r="A225" s="2">
        <v>44257</v>
      </c>
      <c r="B225" s="3">
        <v>363.96829223632813</v>
      </c>
      <c r="C225" s="4">
        <f t="shared" si="6"/>
        <v>-7.8338972798812478E-3</v>
      </c>
      <c r="D225" s="3">
        <v>76.008926391601563</v>
      </c>
      <c r="E225" s="4">
        <f t="shared" si="7"/>
        <v>-1.1672928960400626E-4</v>
      </c>
    </row>
    <row r="226" spans="1:5" x14ac:dyDescent="0.3">
      <c r="A226" s="2">
        <v>44258</v>
      </c>
      <c r="B226" s="3">
        <v>359.14730834960938</v>
      </c>
      <c r="C226" s="4">
        <f t="shared" si="6"/>
        <v>-1.3334120610919462E-2</v>
      </c>
      <c r="D226" s="3">
        <v>75.769432067871094</v>
      </c>
      <c r="E226" s="4">
        <f t="shared" si="7"/>
        <v>-3.1558454700498706E-3</v>
      </c>
    </row>
    <row r="227" spans="1:5" x14ac:dyDescent="0.3">
      <c r="A227" s="2">
        <v>44259</v>
      </c>
      <c r="B227" s="3">
        <v>354.70291137695313</v>
      </c>
      <c r="C227" s="4">
        <f t="shared" si="6"/>
        <v>-1.2452064246667097E-2</v>
      </c>
      <c r="D227" s="3">
        <v>75.529930114746094</v>
      </c>
      <c r="E227" s="4">
        <f t="shared" si="7"/>
        <v>-3.1659373802657266E-3</v>
      </c>
    </row>
    <row r="228" spans="1:5" x14ac:dyDescent="0.3">
      <c r="A228" s="2">
        <v>44260</v>
      </c>
      <c r="B228" s="3">
        <v>361.22821044921881</v>
      </c>
      <c r="C228" s="4">
        <f t="shared" si="6"/>
        <v>1.8229350767837688E-2</v>
      </c>
      <c r="D228" s="3">
        <v>75.485572814941406</v>
      </c>
      <c r="E228" s="4">
        <f t="shared" si="7"/>
        <v>-5.8745360866671375E-4</v>
      </c>
    </row>
    <row r="229" spans="1:5" x14ac:dyDescent="0.3">
      <c r="A229" s="2">
        <v>44263</v>
      </c>
      <c r="B229" s="3">
        <v>359.42971801757813</v>
      </c>
      <c r="C229" s="4">
        <f t="shared" si="6"/>
        <v>-4.9912617189674545E-3</v>
      </c>
      <c r="D229" s="3">
        <v>75.139617919921875</v>
      </c>
      <c r="E229" s="4">
        <f t="shared" si="7"/>
        <v>-4.5935942277311511E-3</v>
      </c>
    </row>
    <row r="230" spans="1:5" x14ac:dyDescent="0.3">
      <c r="A230" s="2">
        <v>44264</v>
      </c>
      <c r="B230" s="3">
        <v>364.56149291992188</v>
      </c>
      <c r="C230" s="4">
        <f t="shared" si="6"/>
        <v>1.4176583282464492E-2</v>
      </c>
      <c r="D230" s="3">
        <v>75.388008117675781</v>
      </c>
      <c r="E230" s="4">
        <f t="shared" si="7"/>
        <v>3.3002636093116822E-3</v>
      </c>
    </row>
    <row r="231" spans="1:5" x14ac:dyDescent="0.3">
      <c r="A231" s="2">
        <v>44265</v>
      </c>
      <c r="B231" s="3">
        <v>366.83078002929688</v>
      </c>
      <c r="C231" s="4">
        <f t="shared" si="6"/>
        <v>6.2054098061331614E-3</v>
      </c>
      <c r="D231" s="3">
        <v>75.529930114746094</v>
      </c>
      <c r="E231" s="4">
        <f t="shared" si="7"/>
        <v>1.8807842270860389E-3</v>
      </c>
    </row>
    <row r="232" spans="1:5" x14ac:dyDescent="0.3">
      <c r="A232" s="2">
        <v>44266</v>
      </c>
      <c r="B232" s="3">
        <v>370.55010986328119</v>
      </c>
      <c r="C232" s="4">
        <f t="shared" si="6"/>
        <v>1.0088033002852175E-2</v>
      </c>
      <c r="D232" s="3">
        <v>75.538803100585938</v>
      </c>
      <c r="E232" s="4">
        <f t="shared" si="7"/>
        <v>1.174695208094337E-4</v>
      </c>
    </row>
    <row r="233" spans="1:5" x14ac:dyDescent="0.3">
      <c r="A233" s="2">
        <v>44267</v>
      </c>
      <c r="B233" s="3">
        <v>371.04913330078119</v>
      </c>
      <c r="C233" s="4">
        <f t="shared" si="6"/>
        <v>1.3458037273330801E-3</v>
      </c>
      <c r="D233" s="3">
        <v>75.086410522460938</v>
      </c>
      <c r="E233" s="4">
        <f t="shared" si="7"/>
        <v>-6.0068819493820447E-3</v>
      </c>
    </row>
    <row r="234" spans="1:5" x14ac:dyDescent="0.3">
      <c r="A234" s="2">
        <v>44270</v>
      </c>
      <c r="B234" s="3">
        <v>373.26190185546881</v>
      </c>
      <c r="C234" s="4">
        <f t="shared" si="6"/>
        <v>5.9458343868567277E-3</v>
      </c>
      <c r="D234" s="3">
        <v>75.175125122070313</v>
      </c>
      <c r="E234" s="4">
        <f t="shared" si="7"/>
        <v>1.1808026523448759E-3</v>
      </c>
    </row>
    <row r="235" spans="1:5" x14ac:dyDescent="0.3">
      <c r="A235" s="2">
        <v>44271</v>
      </c>
      <c r="B235" s="3">
        <v>372.79110717773438</v>
      </c>
      <c r="C235" s="4">
        <f t="shared" si="6"/>
        <v>-1.2620946086336106E-3</v>
      </c>
      <c r="D235" s="3">
        <v>75.166282653808594</v>
      </c>
      <c r="E235" s="4">
        <f t="shared" si="7"/>
        <v>-1.1763184079131756E-4</v>
      </c>
    </row>
    <row r="236" spans="1:5" x14ac:dyDescent="0.3">
      <c r="A236" s="2">
        <v>44272</v>
      </c>
      <c r="B236" s="3">
        <v>374.06234741210938</v>
      </c>
      <c r="C236" s="4">
        <f t="shared" si="6"/>
        <v>3.4042594414222644E-3</v>
      </c>
      <c r="D236" s="3">
        <v>75.139617919921875</v>
      </c>
      <c r="E236" s="4">
        <f t="shared" si="7"/>
        <v>-3.5480621937885524E-4</v>
      </c>
    </row>
    <row r="237" spans="1:5" x14ac:dyDescent="0.3">
      <c r="A237" s="2">
        <v>44273</v>
      </c>
      <c r="B237" s="3">
        <v>368.61984252929688</v>
      </c>
      <c r="C237" s="4">
        <f t="shared" si="6"/>
        <v>-1.4656611897777286E-2</v>
      </c>
      <c r="D237" s="3">
        <v>74.829208374023438</v>
      </c>
      <c r="E237" s="4">
        <f t="shared" si="7"/>
        <v>-4.1396601794437705E-3</v>
      </c>
    </row>
    <row r="238" spans="1:5" x14ac:dyDescent="0.3">
      <c r="A238" s="2">
        <v>44274</v>
      </c>
      <c r="B238" s="3">
        <v>367.93777465820313</v>
      </c>
      <c r="C238" s="4">
        <f t="shared" si="6"/>
        <v>-1.852042664793645E-3</v>
      </c>
      <c r="D238" s="3">
        <v>74.891258239746094</v>
      </c>
      <c r="E238" s="4">
        <f t="shared" si="7"/>
        <v>8.2887624756422767E-4</v>
      </c>
    </row>
    <row r="239" spans="1:5" x14ac:dyDescent="0.3">
      <c r="A239" s="2">
        <v>44277</v>
      </c>
      <c r="B239" s="3">
        <v>370.875732421875</v>
      </c>
      <c r="C239" s="4">
        <f t="shared" si="6"/>
        <v>7.9532201885731436E-3</v>
      </c>
      <c r="D239" s="3">
        <v>75.104194641113281</v>
      </c>
      <c r="E239" s="4">
        <f t="shared" si="7"/>
        <v>2.8392399945799929E-3</v>
      </c>
    </row>
    <row r="240" spans="1:5" x14ac:dyDescent="0.3">
      <c r="A240" s="2">
        <v>44278</v>
      </c>
      <c r="B240" s="3">
        <v>367.95663452148438</v>
      </c>
      <c r="C240" s="4">
        <f t="shared" si="6"/>
        <v>-7.9019632064569398E-3</v>
      </c>
      <c r="D240" s="3">
        <v>75.272727966308594</v>
      </c>
      <c r="E240" s="4">
        <f t="shared" si="7"/>
        <v>2.2414795147498558E-3</v>
      </c>
    </row>
    <row r="241" spans="1:5" x14ac:dyDescent="0.3">
      <c r="A241" s="2">
        <v>44279</v>
      </c>
      <c r="B241" s="3">
        <v>366.08612060546881</v>
      </c>
      <c r="C241" s="4">
        <f t="shared" si="6"/>
        <v>-5.0964823280307625E-3</v>
      </c>
      <c r="D241" s="3">
        <v>75.388008117675781</v>
      </c>
      <c r="E241" s="4">
        <f t="shared" si="7"/>
        <v>1.5303280318615714E-3</v>
      </c>
    </row>
    <row r="242" spans="1:5" x14ac:dyDescent="0.3">
      <c r="A242" s="2">
        <v>44280</v>
      </c>
      <c r="B242" s="3">
        <v>368.1456298828125</v>
      </c>
      <c r="C242" s="4">
        <f t="shared" si="6"/>
        <v>5.6099853414580221E-3</v>
      </c>
      <c r="D242" s="3">
        <v>75.334770202636719</v>
      </c>
      <c r="E242" s="4">
        <f t="shared" si="7"/>
        <v>-7.0643492438754473E-4</v>
      </c>
    </row>
    <row r="243" spans="1:5" x14ac:dyDescent="0.3">
      <c r="A243" s="2">
        <v>44281</v>
      </c>
      <c r="B243" s="3">
        <v>374.0782470703125</v>
      </c>
      <c r="C243" s="4">
        <f t="shared" si="6"/>
        <v>1.5986399032960341E-2</v>
      </c>
      <c r="D243" s="3">
        <v>75.201728820800781</v>
      </c>
      <c r="E243" s="4">
        <f t="shared" si="7"/>
        <v>-1.7675635787629223E-3</v>
      </c>
    </row>
    <row r="244" spans="1:5" x14ac:dyDescent="0.3">
      <c r="A244" s="2">
        <v>44284</v>
      </c>
      <c r="B244" s="3">
        <v>373.88925170898438</v>
      </c>
      <c r="C244" s="4">
        <f t="shared" si="6"/>
        <v>-5.0535715965945006E-4</v>
      </c>
      <c r="D244" s="3">
        <v>75.104194641113281</v>
      </c>
      <c r="E244" s="4">
        <f t="shared" si="7"/>
        <v>-1.2978090434608682E-3</v>
      </c>
    </row>
    <row r="245" spans="1:5" x14ac:dyDescent="0.3">
      <c r="A245" s="2">
        <v>44285</v>
      </c>
      <c r="B245" s="3">
        <v>372.89739990234381</v>
      </c>
      <c r="C245" s="4">
        <f t="shared" si="6"/>
        <v>-2.6563206177092086E-3</v>
      </c>
      <c r="D245" s="3">
        <v>75.183990478515625</v>
      </c>
      <c r="E245" s="4">
        <f t="shared" si="7"/>
        <v>1.0619044316390268E-3</v>
      </c>
    </row>
    <row r="246" spans="1:5" x14ac:dyDescent="0.3">
      <c r="A246" s="2">
        <v>44286</v>
      </c>
      <c r="B246" s="3">
        <v>374.40890502929688</v>
      </c>
      <c r="C246" s="4">
        <f t="shared" si="6"/>
        <v>4.0452146011262374E-3</v>
      </c>
      <c r="D246" s="3">
        <v>75.148513793945313</v>
      </c>
      <c r="E246" s="4">
        <f t="shared" si="7"/>
        <v>-4.7197624227141895E-4</v>
      </c>
    </row>
    <row r="247" spans="1:5" x14ac:dyDescent="0.3">
      <c r="A247" s="2">
        <v>44287</v>
      </c>
      <c r="B247" s="3">
        <v>378.45217895507813</v>
      </c>
      <c r="C247" s="4">
        <f t="shared" si="6"/>
        <v>1.0741192194711119E-2</v>
      </c>
      <c r="D247" s="3">
        <v>75.390335083007813</v>
      </c>
      <c r="E247" s="4">
        <f t="shared" si="7"/>
        <v>3.2127453991806598E-3</v>
      </c>
    </row>
    <row r="248" spans="1:5" x14ac:dyDescent="0.3">
      <c r="A248" s="2">
        <v>44291</v>
      </c>
      <c r="B248" s="3">
        <v>383.88412475585938</v>
      </c>
      <c r="C248" s="4">
        <f t="shared" si="6"/>
        <v>1.4251027285435437E-2</v>
      </c>
      <c r="D248" s="3">
        <v>75.274757385253906</v>
      </c>
      <c r="E248" s="4">
        <f t="shared" si="7"/>
        <v>-1.5342335577767608E-3</v>
      </c>
    </row>
    <row r="249" spans="1:5" x14ac:dyDescent="0.3">
      <c r="A249" s="2">
        <v>44292</v>
      </c>
      <c r="B249" s="3">
        <v>383.65740966796881</v>
      </c>
      <c r="C249" s="4">
        <f t="shared" si="6"/>
        <v>-5.9075655014361936E-4</v>
      </c>
      <c r="D249" s="3">
        <v>75.541473388671875</v>
      </c>
      <c r="E249" s="4">
        <f t="shared" si="7"/>
        <v>3.5369705250453179E-3</v>
      </c>
    </row>
    <row r="250" spans="1:5" x14ac:dyDescent="0.3">
      <c r="A250" s="2">
        <v>44293</v>
      </c>
      <c r="B250" s="3">
        <v>384.10140991210938</v>
      </c>
      <c r="C250" s="4">
        <f t="shared" si="6"/>
        <v>1.1566139842728409E-3</v>
      </c>
      <c r="D250" s="3">
        <v>75.452560424804688</v>
      </c>
      <c r="E250" s="4">
        <f t="shared" si="7"/>
        <v>-1.1777018190498908E-3</v>
      </c>
    </row>
    <row r="251" spans="1:5" x14ac:dyDescent="0.3">
      <c r="A251" s="2">
        <v>44294</v>
      </c>
      <c r="B251" s="3">
        <v>385.92462158203119</v>
      </c>
      <c r="C251" s="4">
        <f t="shared" si="6"/>
        <v>4.7354634841398303E-3</v>
      </c>
      <c r="D251" s="3">
        <v>75.621467590332031</v>
      </c>
      <c r="E251" s="4">
        <f t="shared" si="7"/>
        <v>2.2360856876010395E-3</v>
      </c>
    </row>
    <row r="252" spans="1:5" x14ac:dyDescent="0.3">
      <c r="A252" s="2">
        <v>44295</v>
      </c>
      <c r="B252" s="3">
        <v>388.73037719726563</v>
      </c>
      <c r="C252" s="4">
        <f t="shared" si="6"/>
        <v>7.2439160370007648E-3</v>
      </c>
      <c r="D252" s="3">
        <v>75.523681640625</v>
      </c>
      <c r="E252" s="4">
        <f t="shared" si="7"/>
        <v>-1.2939345238386401E-3</v>
      </c>
    </row>
    <row r="253" spans="1:5" x14ac:dyDescent="0.3">
      <c r="A253" s="2">
        <v>44298</v>
      </c>
      <c r="B253" s="3">
        <v>388.87210083007813</v>
      </c>
      <c r="C253" s="4">
        <f t="shared" si="6"/>
        <v>3.645143589081561E-4</v>
      </c>
      <c r="D253" s="3">
        <v>75.505912780761719</v>
      </c>
      <c r="E253" s="4">
        <f t="shared" si="7"/>
        <v>-2.3530302141563467E-4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C5A8-8A54-4E38-9FDD-DA939CAC7457}">
  <dimension ref="B2:I10"/>
  <sheetViews>
    <sheetView showGridLines="0" tabSelected="1" workbookViewId="0">
      <selection activeCell="K7" sqref="K7"/>
    </sheetView>
  </sheetViews>
  <sheetFormatPr defaultRowHeight="14.4" x14ac:dyDescent="0.3"/>
  <cols>
    <col min="2" max="2" width="14.21875" customWidth="1"/>
    <col min="3" max="3" width="9.44140625" customWidth="1"/>
    <col min="5" max="5" width="21.33203125" customWidth="1"/>
    <col min="6" max="6" width="13.88671875" bestFit="1" customWidth="1"/>
    <col min="8" max="8" width="21.88671875" bestFit="1" customWidth="1"/>
    <col min="9" max="9" width="13.6640625" bestFit="1" customWidth="1"/>
  </cols>
  <sheetData>
    <row r="2" spans="2:9" x14ac:dyDescent="0.3">
      <c r="B2" s="11" t="s">
        <v>5</v>
      </c>
      <c r="C2" s="11"/>
      <c r="E2" s="11" t="s">
        <v>10</v>
      </c>
      <c r="F2" s="11"/>
      <c r="H2" s="11" t="s">
        <v>17</v>
      </c>
      <c r="I2" s="11"/>
    </row>
    <row r="3" spans="2:9" x14ac:dyDescent="0.3">
      <c r="B3" s="5" t="s">
        <v>6</v>
      </c>
      <c r="C3" s="6">
        <v>7.0000000000000007E-2</v>
      </c>
      <c r="E3" s="5" t="s">
        <v>11</v>
      </c>
      <c r="F3" s="8">
        <v>1000000</v>
      </c>
      <c r="H3" s="5" t="s">
        <v>18</v>
      </c>
      <c r="I3" s="10">
        <v>10</v>
      </c>
    </row>
    <row r="4" spans="2:9" x14ac:dyDescent="0.3">
      <c r="B4" s="5" t="s">
        <v>7</v>
      </c>
      <c r="C4" s="7">
        <f>_xlfn.STDEV.S('Raw Data'!C3:C253)*(252)^(1/2)</f>
        <v>0.18907899243740739</v>
      </c>
      <c r="E4" s="5" t="s">
        <v>12</v>
      </c>
      <c r="F4" s="7">
        <v>0.6</v>
      </c>
      <c r="H4" s="5" t="s">
        <v>19</v>
      </c>
      <c r="I4" s="7">
        <v>0.95</v>
      </c>
    </row>
    <row r="5" spans="2:9" x14ac:dyDescent="0.3">
      <c r="E5" s="5" t="s">
        <v>13</v>
      </c>
      <c r="F5" s="7">
        <f>1-F4</f>
        <v>0.4</v>
      </c>
      <c r="H5" s="5" t="s">
        <v>20</v>
      </c>
      <c r="I5" s="9">
        <f>_xlfn.NORM.S.INV(I4)</f>
        <v>1.6448536269514715</v>
      </c>
    </row>
    <row r="6" spans="2:9" x14ac:dyDescent="0.3">
      <c r="B6" s="11" t="s">
        <v>9</v>
      </c>
      <c r="C6" s="11"/>
      <c r="E6" s="5" t="s">
        <v>14</v>
      </c>
      <c r="F6" s="7">
        <f>(F4*C3)+(F5*C7)</f>
        <v>0.05</v>
      </c>
    </row>
    <row r="7" spans="2:9" x14ac:dyDescent="0.3">
      <c r="B7" s="5" t="s">
        <v>6</v>
      </c>
      <c r="C7" s="6">
        <v>0.02</v>
      </c>
      <c r="E7" s="5" t="s">
        <v>15</v>
      </c>
      <c r="F7" s="7">
        <f>(F4^2*C4^2)+(F5^2*C8^2)+2*F4*F5*C10</f>
        <v>1.3131696949305506E-2</v>
      </c>
      <c r="H7" s="5" t="s">
        <v>21</v>
      </c>
      <c r="I7" s="7">
        <f>((I3/252)*F6)-(I5*F8*(I3/252)^(1/2))</f>
        <v>-3.5563925150986463E-2</v>
      </c>
    </row>
    <row r="8" spans="2:9" x14ac:dyDescent="0.3">
      <c r="B8" s="5" t="s">
        <v>7</v>
      </c>
      <c r="C8" s="7">
        <f>_xlfn.STDEV.S('Raw Data'!E3:E253)*(252)^(1/2)</f>
        <v>3.1968237281856778E-2</v>
      </c>
      <c r="E8" s="5" t="s">
        <v>16</v>
      </c>
      <c r="F8" s="7">
        <f>SQRT(F7)</f>
        <v>0.11459361652947997</v>
      </c>
      <c r="H8" s="5" t="s">
        <v>22</v>
      </c>
      <c r="I8" s="8">
        <f>(I7*F3)*(-1)</f>
        <v>35563.925150986463</v>
      </c>
    </row>
    <row r="10" spans="2:9" x14ac:dyDescent="0.3">
      <c r="B10" s="5" t="s">
        <v>8</v>
      </c>
      <c r="C10" s="6">
        <f>_xlfn.COVARIANCE.S('Raw Data'!C3:C253,'Raw Data'!E3:E253)*252</f>
        <v>2.0389687689123612E-4</v>
      </c>
    </row>
  </sheetData>
  <mergeCells count="4">
    <mergeCell ref="B2:C2"/>
    <mergeCell ref="B6:C6"/>
    <mergeCell ref="E2:F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VaR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Balodi</dc:creator>
  <cp:lastModifiedBy>Shubham Balodi</cp:lastModifiedBy>
  <dcterms:created xsi:type="dcterms:W3CDTF">2015-06-05T18:17:20Z</dcterms:created>
  <dcterms:modified xsi:type="dcterms:W3CDTF">2025-04-13T10:40:09Z</dcterms:modified>
</cp:coreProperties>
</file>