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solved assignment\"/>
    </mc:Choice>
  </mc:AlternateContent>
  <xr:revisionPtr revIDLastSave="0" documentId="13_ncr:1_{FD67E05A-2A0F-4198-A75A-75F8A26C9DE3}" xr6:coauthVersionLast="47" xr6:coauthVersionMax="47" xr10:uidLastSave="{00000000-0000-0000-0000-000000000000}"/>
  <bookViews>
    <workbookView xWindow="-110" yWindow="-110" windowWidth="19420" windowHeight="10300" activeTab="4" xr2:uid="{34831D82-E7CC-43AB-88F2-BC5F1FC19504}"/>
  </bookViews>
  <sheets>
    <sheet name="Vlookup" sheetId="1" r:id="rId1"/>
    <sheet name="Result Sheet" sheetId="5" r:id="rId2"/>
    <sheet name="Headcount Table" sheetId="4" r:id="rId3"/>
    <sheet name="Source" sheetId="3" r:id="rId4"/>
    <sheet name="Master Emp sheet" sheetId="2" r:id="rId5"/>
  </sheets>
  <definedNames>
    <definedName name="data">Source!$C$5:$F$40</definedName>
    <definedName name="name">Vlookup!$D$5:$D$42</definedName>
    <definedName name="reg">Vlookup!$J$5:$J$42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P10" i="1"/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O17" i="1"/>
  <c r="P17" i="1" s="1"/>
  <c r="O16" i="1"/>
  <c r="P16" i="1" s="1"/>
  <c r="P11" i="1"/>
  <c r="D10" i="5"/>
  <c r="D9" i="5"/>
  <c r="D8" i="5"/>
  <c r="O10" i="1" l="1"/>
  <c r="O11" i="1"/>
</calcChain>
</file>

<file path=xl/sharedStrings.xml><?xml version="1.0" encoding="utf-8"?>
<sst xmlns="http://schemas.openxmlformats.org/spreadsheetml/2006/main" count="1002" uniqueCount="271">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</sst>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8" fillId="0" borderId="1" xfId="0" applyFont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P42"/>
  <sheetViews>
    <sheetView topLeftCell="E1" workbookViewId="0">
      <selection activeCell="S10" sqref="S10"/>
    </sheetView>
  </sheetViews>
  <sheetFormatPr defaultRowHeight="14.5" x14ac:dyDescent="0.35"/>
  <cols>
    <col min="5" max="5" width="13.54296875" bestFit="1" customWidth="1"/>
    <col min="6" max="6" width="9.90625" bestFit="1" customWidth="1"/>
    <col min="9" max="9" width="21.6328125" bestFit="1" customWidth="1"/>
    <col min="11" max="11" width="10.81640625" bestFit="1" customWidth="1"/>
    <col min="12" max="12" width="17.08984375" customWidth="1"/>
    <col min="13" max="13" width="14.6328125" customWidth="1"/>
    <col min="14" max="14" width="14.90625" customWidth="1"/>
    <col min="15" max="15" width="13" customWidth="1"/>
    <col min="16" max="16" width="17.1796875" bestFit="1" customWidth="1"/>
  </cols>
  <sheetData>
    <row r="4" spans="3:16" x14ac:dyDescent="0.35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  <c r="L4" s="20" t="s">
        <v>102</v>
      </c>
      <c r="M4" s="20" t="s">
        <v>96</v>
      </c>
    </row>
    <row r="5" spans="3:16" x14ac:dyDescent="0.35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  <c r="L5" s="2" t="s">
        <v>94</v>
      </c>
      <c r="M5" s="2" t="s">
        <v>0</v>
      </c>
    </row>
    <row r="6" spans="3:16" x14ac:dyDescent="0.35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  <c r="L6" s="2" t="s">
        <v>92</v>
      </c>
      <c r="M6" s="2" t="s">
        <v>0</v>
      </c>
    </row>
    <row r="7" spans="3:16" x14ac:dyDescent="0.35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L7" s="2" t="s">
        <v>82</v>
      </c>
      <c r="M7" s="2" t="s">
        <v>0</v>
      </c>
      <c r="N7" s="7" t="s">
        <v>89</v>
      </c>
    </row>
    <row r="8" spans="3:16" x14ac:dyDescent="0.35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  <c r="L8" s="2" t="s">
        <v>88</v>
      </c>
      <c r="M8" s="2" t="s">
        <v>11</v>
      </c>
    </row>
    <row r="9" spans="3:16" x14ac:dyDescent="0.35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L9" s="2" t="s">
        <v>86</v>
      </c>
      <c r="M9" s="2" t="s">
        <v>0</v>
      </c>
      <c r="N9" s="22" t="s">
        <v>84</v>
      </c>
      <c r="O9" s="23"/>
      <c r="P9" s="5" t="s">
        <v>83</v>
      </c>
    </row>
    <row r="10" spans="3:16" x14ac:dyDescent="0.35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L10" s="2" t="s">
        <v>82</v>
      </c>
      <c r="M10" s="2" t="s">
        <v>0</v>
      </c>
      <c r="N10" s="5" t="s">
        <v>67</v>
      </c>
      <c r="O10" s="5">
        <f>MAX(K5:K42)</f>
        <v>92000</v>
      </c>
      <c r="P10" s="1" t="str">
        <f>VLOOKUP(MAX(K5:K42),K5:L42,2,0)</f>
        <v>Dinesh</v>
      </c>
    </row>
    <row r="11" spans="3:16" x14ac:dyDescent="0.35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L11" s="2" t="s">
        <v>80</v>
      </c>
      <c r="M11" s="2" t="s">
        <v>6</v>
      </c>
      <c r="N11" s="5" t="s">
        <v>63</v>
      </c>
      <c r="O11" s="1">
        <f>MIN(K5:K42)</f>
        <v>15000</v>
      </c>
      <c r="P11" s="1" t="str">
        <f>VLOOKUP(MIN(K6:K43),K6:L43,2,0)</f>
        <v>Satish</v>
      </c>
    </row>
    <row r="12" spans="3:16" x14ac:dyDescent="0.35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  <c r="L12" s="2" t="s">
        <v>79</v>
      </c>
      <c r="M12" s="2" t="s">
        <v>6</v>
      </c>
    </row>
    <row r="13" spans="3:16" x14ac:dyDescent="0.35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L13" s="2" t="s">
        <v>77</v>
      </c>
      <c r="M13" s="2" t="s">
        <v>21</v>
      </c>
      <c r="N13" s="7" t="s">
        <v>75</v>
      </c>
    </row>
    <row r="14" spans="3:16" x14ac:dyDescent="0.35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  <c r="L14" s="2" t="s">
        <v>74</v>
      </c>
      <c r="M14" s="2" t="s">
        <v>0</v>
      </c>
    </row>
    <row r="15" spans="3:16" x14ac:dyDescent="0.35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L15" s="2" t="s">
        <v>27</v>
      </c>
      <c r="M15" s="2" t="s">
        <v>11</v>
      </c>
      <c r="N15" s="6" t="s">
        <v>71</v>
      </c>
      <c r="O15" s="6" t="s">
        <v>0</v>
      </c>
      <c r="P15" s="6" t="s">
        <v>70</v>
      </c>
    </row>
    <row r="16" spans="3:16" x14ac:dyDescent="0.35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L16" s="2" t="s">
        <v>69</v>
      </c>
      <c r="M16" s="2" t="s">
        <v>21</v>
      </c>
      <c r="N16" s="5" t="s">
        <v>67</v>
      </c>
      <c r="O16" s="5">
        <f>_xlfn.MAXIFS(K5:K42,reg,O15)</f>
        <v>91000</v>
      </c>
      <c r="P16" s="1" t="str">
        <f>VLOOKUP(O16,K5:M42,2,0)</f>
        <v>Rajesh</v>
      </c>
    </row>
    <row r="17" spans="3:16" x14ac:dyDescent="0.35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L17" s="2" t="s">
        <v>66</v>
      </c>
      <c r="M17" s="2" t="s">
        <v>21</v>
      </c>
      <c r="N17" s="5" t="s">
        <v>63</v>
      </c>
      <c r="O17" s="5">
        <f>_xlfn.MINIFS(K5:K42,reg,O15)</f>
        <v>22000</v>
      </c>
      <c r="P17" s="1" t="str">
        <f>VLOOKUP(O17,K6:M43,2,0)</f>
        <v>Melwyn</v>
      </c>
    </row>
    <row r="18" spans="3:16" x14ac:dyDescent="0.35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  <c r="L18" s="2" t="s">
        <v>62</v>
      </c>
      <c r="M18" s="2" t="s">
        <v>21</v>
      </c>
    </row>
    <row r="19" spans="3:16" x14ac:dyDescent="0.35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  <c r="L19" s="2" t="s">
        <v>30</v>
      </c>
      <c r="M19" s="2" t="s">
        <v>11</v>
      </c>
    </row>
    <row r="20" spans="3:16" x14ac:dyDescent="0.35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  <c r="L20" s="2" t="s">
        <v>59</v>
      </c>
      <c r="M20" s="2" t="s">
        <v>11</v>
      </c>
    </row>
    <row r="21" spans="3:16" x14ac:dyDescent="0.35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  <c r="L21" s="2" t="s">
        <v>57</v>
      </c>
      <c r="M21" s="2" t="s">
        <v>11</v>
      </c>
    </row>
    <row r="22" spans="3:16" x14ac:dyDescent="0.35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  <c r="L22" s="2" t="s">
        <v>55</v>
      </c>
      <c r="M22" s="2" t="s">
        <v>11</v>
      </c>
    </row>
    <row r="23" spans="3:16" x14ac:dyDescent="0.35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  <c r="L23" s="2" t="s">
        <v>52</v>
      </c>
      <c r="M23" s="2" t="s">
        <v>6</v>
      </c>
    </row>
    <row r="24" spans="3:16" x14ac:dyDescent="0.35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  <c r="L24" s="2" t="s">
        <v>50</v>
      </c>
      <c r="M24" s="2" t="s">
        <v>11</v>
      </c>
    </row>
    <row r="25" spans="3:16" x14ac:dyDescent="0.35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  <c r="L25" s="2" t="s">
        <v>48</v>
      </c>
      <c r="M25" s="2" t="s">
        <v>11</v>
      </c>
    </row>
    <row r="26" spans="3:16" x14ac:dyDescent="0.35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  <c r="L26" s="2" t="s">
        <v>46</v>
      </c>
      <c r="M26" s="2" t="s">
        <v>21</v>
      </c>
    </row>
    <row r="27" spans="3:16" x14ac:dyDescent="0.35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  <c r="L27" s="2" t="s">
        <v>44</v>
      </c>
      <c r="M27" s="2" t="s">
        <v>21</v>
      </c>
    </row>
    <row r="28" spans="3:16" x14ac:dyDescent="0.35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  <c r="L28" s="2" t="s">
        <v>42</v>
      </c>
      <c r="M28" s="2" t="s">
        <v>11</v>
      </c>
    </row>
    <row r="29" spans="3:16" x14ac:dyDescent="0.35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  <c r="L29" s="2" t="s">
        <v>40</v>
      </c>
      <c r="M29" s="2" t="s">
        <v>6</v>
      </c>
    </row>
    <row r="30" spans="3:16" x14ac:dyDescent="0.35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  <c r="L30" s="2" t="s">
        <v>38</v>
      </c>
      <c r="M30" s="2" t="s">
        <v>11</v>
      </c>
    </row>
    <row r="31" spans="3:16" x14ac:dyDescent="0.35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  <c r="L31" s="2" t="s">
        <v>36</v>
      </c>
      <c r="M31" s="2" t="s">
        <v>11</v>
      </c>
    </row>
    <row r="32" spans="3:16" x14ac:dyDescent="0.35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  <c r="L32" s="2" t="s">
        <v>33</v>
      </c>
      <c r="M32" s="2" t="s">
        <v>0</v>
      </c>
    </row>
    <row r="33" spans="3:13" x14ac:dyDescent="0.35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  <c r="L33" s="2" t="s">
        <v>30</v>
      </c>
      <c r="M33" s="2" t="s">
        <v>21</v>
      </c>
    </row>
    <row r="34" spans="3:13" x14ac:dyDescent="0.35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  <c r="L34" s="2" t="s">
        <v>27</v>
      </c>
      <c r="M34" s="2" t="s">
        <v>21</v>
      </c>
    </row>
    <row r="35" spans="3:13" x14ac:dyDescent="0.35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  <c r="L35" s="2" t="s">
        <v>25</v>
      </c>
      <c r="M35" s="2" t="s">
        <v>11</v>
      </c>
    </row>
    <row r="36" spans="3:13" x14ac:dyDescent="0.35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  <c r="L36" s="2" t="s">
        <v>23</v>
      </c>
      <c r="M36" s="2" t="s">
        <v>11</v>
      </c>
    </row>
    <row r="37" spans="3:13" x14ac:dyDescent="0.35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  <c r="L37" s="2" t="s">
        <v>22</v>
      </c>
      <c r="M37" s="2" t="s">
        <v>21</v>
      </c>
    </row>
    <row r="38" spans="3:13" x14ac:dyDescent="0.35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  <c r="L38" s="2" t="s">
        <v>20</v>
      </c>
      <c r="M38" s="2" t="s">
        <v>0</v>
      </c>
    </row>
    <row r="39" spans="3:13" x14ac:dyDescent="0.35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  <c r="L39" s="2" t="s">
        <v>17</v>
      </c>
      <c r="M39" s="2" t="s">
        <v>0</v>
      </c>
    </row>
    <row r="40" spans="3:13" x14ac:dyDescent="0.35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  <c r="L40" s="2" t="s">
        <v>13</v>
      </c>
      <c r="M40" s="2" t="s">
        <v>11</v>
      </c>
    </row>
    <row r="41" spans="3:13" x14ac:dyDescent="0.35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  <c r="L41" s="2" t="s">
        <v>10</v>
      </c>
      <c r="M41" s="2" t="s">
        <v>6</v>
      </c>
    </row>
    <row r="42" spans="3:13" x14ac:dyDescent="0.35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  <c r="L42" s="2" t="s">
        <v>5</v>
      </c>
      <c r="M42" s="2" t="s">
        <v>0</v>
      </c>
    </row>
  </sheetData>
  <mergeCells count="1">
    <mergeCell ref="N9:O9"/>
  </mergeCells>
  <dataValidations count="1">
    <dataValidation type="list" allowBlank="1" showInputMessage="1" showErrorMessage="1" sqref="O15" xr:uid="{7086C380-89C7-4D51-AAB6-728BE2C64192}">
      <formula1>"North,South,East,Mid West"</formula1>
    </dataValidation>
  </dataValidations>
  <pageMargins left="0.7" right="0.7" top="0.75" bottom="0.75" header="0.3" footer="0.3"/>
  <ignoredErrors>
    <ignoredError sqref="O11:P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topLeftCell="C1" zoomScale="145" zoomScaleNormal="145" workbookViewId="0">
      <selection activeCell="D11" sqref="D11"/>
    </sheetView>
  </sheetViews>
  <sheetFormatPr defaultRowHeight="14.5" x14ac:dyDescent="0.35"/>
  <cols>
    <col min="1" max="1" width="12.6328125" bestFit="1" customWidth="1"/>
    <col min="2" max="2" width="21" bestFit="1" customWidth="1"/>
    <col min="3" max="3" width="26.36328125" bestFit="1" customWidth="1"/>
    <col min="4" max="4" width="19" customWidth="1"/>
  </cols>
  <sheetData>
    <row r="1" spans="1:9" x14ac:dyDescent="0.35">
      <c r="A1" s="24" t="s">
        <v>269</v>
      </c>
      <c r="B1" s="25"/>
      <c r="C1" s="25"/>
      <c r="D1" s="25"/>
      <c r="E1" s="25"/>
      <c r="F1" s="25"/>
      <c r="G1" s="25"/>
      <c r="H1" s="25"/>
      <c r="I1" s="26"/>
    </row>
    <row r="2" spans="1:9" x14ac:dyDescent="0.35">
      <c r="A2" s="27"/>
      <c r="B2" s="28"/>
      <c r="C2" s="28"/>
      <c r="D2" s="28"/>
      <c r="E2" s="28"/>
      <c r="F2" s="28"/>
      <c r="G2" s="28"/>
      <c r="H2" s="28"/>
      <c r="I2" s="29"/>
    </row>
    <row r="3" spans="1:9" x14ac:dyDescent="0.35">
      <c r="A3" s="30"/>
      <c r="B3" s="31"/>
      <c r="C3" s="31"/>
      <c r="D3" s="31"/>
      <c r="E3" s="31"/>
      <c r="F3" s="31"/>
      <c r="G3" s="31"/>
      <c r="H3" s="31"/>
      <c r="I3" s="32"/>
    </row>
    <row r="7" spans="1:9" x14ac:dyDescent="0.35">
      <c r="C7" s="17" t="s">
        <v>107</v>
      </c>
      <c r="D7" s="18">
        <v>592081</v>
      </c>
    </row>
    <row r="8" spans="1:9" x14ac:dyDescent="0.35">
      <c r="C8" s="17" t="s">
        <v>108</v>
      </c>
      <c r="D8" s="19" t="str">
        <f>VLOOKUP($D$7,'Headcount Table'!$A$4:$D$146,2,FALSE)</f>
        <v>P, Sharath</v>
      </c>
    </row>
    <row r="9" spans="1:9" x14ac:dyDescent="0.35">
      <c r="C9" s="17" t="s">
        <v>109</v>
      </c>
      <c r="D9" s="19" t="str">
        <f>VLOOKUP($D$7,'Headcount Table'!$A$4:$D$146,3,FALSE)</f>
        <v>RAO, HEMANTH</v>
      </c>
    </row>
    <row r="10" spans="1:9" x14ac:dyDescent="0.35">
      <c r="C10" s="17" t="s">
        <v>110</v>
      </c>
      <c r="D10" s="19" t="str">
        <f>VLOOKUP($D$7,'Headcount Table'!$A$4:$D$146,4,FALSE)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opLeftCell="A123" workbookViewId="0">
      <selection activeCell="B18" sqref="B18"/>
    </sheetView>
  </sheetViews>
  <sheetFormatPr defaultRowHeight="14.5" x14ac:dyDescent="0.35"/>
  <cols>
    <col min="1" max="1" width="14.6328125" bestFit="1" customWidth="1"/>
    <col min="2" max="2" width="30.36328125" bestFit="1" customWidth="1"/>
    <col min="3" max="3" width="27.90625" bestFit="1" customWidth="1"/>
    <col min="4" max="4" width="20.6328125" bestFit="1" customWidth="1"/>
  </cols>
  <sheetData>
    <row r="2" spans="1:4" ht="15" thickBot="1" x14ac:dyDescent="0.4"/>
    <row r="3" spans="1:4" ht="15" thickBot="1" x14ac:dyDescent="0.4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35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35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35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35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35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35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35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35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35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35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35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35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35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35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35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35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35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35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35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35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35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35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35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35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35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35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35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35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35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35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35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35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35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35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35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35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35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35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35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35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35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35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35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35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35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35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35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35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35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35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35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35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35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35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35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35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35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35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35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35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35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35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35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35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35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35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35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35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35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35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35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35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35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35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35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35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35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35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35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35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35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35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35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35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35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35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35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35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35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35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35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35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35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35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35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35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35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35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35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35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35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35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35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35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35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35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35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35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35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35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35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35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35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35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35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35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35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35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35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35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35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35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35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35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35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35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35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35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35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35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35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35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35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35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35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35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35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35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35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35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35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35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35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opLeftCell="A3" workbookViewId="0">
      <selection activeCell="C5" sqref="C5:F40"/>
    </sheetView>
  </sheetViews>
  <sheetFormatPr defaultRowHeight="14.5" x14ac:dyDescent="0.35"/>
  <cols>
    <col min="4" max="4" width="21.36328125" bestFit="1" customWidth="1"/>
    <col min="6" max="6" width="10.81640625" bestFit="1" customWidth="1"/>
  </cols>
  <sheetData>
    <row r="5" spans="3:6" x14ac:dyDescent="0.3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3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abSelected="1" workbookViewId="0">
      <selection activeCell="J7" sqref="J7:J44"/>
    </sheetView>
  </sheetViews>
  <sheetFormatPr defaultRowHeight="14.5" x14ac:dyDescent="0.35"/>
  <cols>
    <col min="4" max="4" width="13.453125" customWidth="1"/>
    <col min="5" max="5" width="13.54296875" bestFit="1" customWidth="1"/>
    <col min="6" max="6" width="9.90625" bestFit="1" customWidth="1"/>
    <col min="10" max="10" width="21.6328125" bestFit="1" customWidth="1"/>
  </cols>
  <sheetData>
    <row r="2" spans="3:11" x14ac:dyDescent="0.35">
      <c r="D2" s="8" t="s">
        <v>104</v>
      </c>
    </row>
    <row r="3" spans="3:11" x14ac:dyDescent="0.35">
      <c r="D3" s="8" t="s">
        <v>270</v>
      </c>
    </row>
    <row r="4" spans="3:11" x14ac:dyDescent="0.35">
      <c r="D4" s="8" t="s">
        <v>106</v>
      </c>
    </row>
    <row r="6" spans="3:11" x14ac:dyDescent="0.3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3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21" t="str">
        <f>IFERROR(VLOOKUP($C7,data,3,0),"Retired")</f>
        <v>North</v>
      </c>
      <c r="J7" s="21" t="str">
        <f>IFERROR(VLOOKUP($C7,data,2,0),"Retired")</f>
        <v>FLM</v>
      </c>
      <c r="K7" s="21">
        <f t="shared" ref="K7:K44" si="0">IFERROR(VLOOKUP($C7,data,4,0),"Retired")</f>
        <v>48000</v>
      </c>
    </row>
    <row r="8" spans="3:11" x14ac:dyDescent="0.3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21" t="str">
        <f>IFERROR(VLOOKUP($C8,data,3,0),"Retired")</f>
        <v>North</v>
      </c>
      <c r="J8" s="21" t="str">
        <f>IFERROR(VLOOKUP($C8,data,2,0),"Retired")</f>
        <v>Digital Marketing</v>
      </c>
      <c r="K8" s="21">
        <f t="shared" si="0"/>
        <v>35000</v>
      </c>
    </row>
    <row r="9" spans="3:11" x14ac:dyDescent="0.3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21" t="str">
        <f>IFERROR(VLOOKUP($C9,data,3,0),"Retired")</f>
        <v>North</v>
      </c>
      <c r="J9" s="21" t="str">
        <f>IFERROR(VLOOKUP($C9,data,2,0),"Retired")</f>
        <v>Digital Marketing</v>
      </c>
      <c r="K9" s="21">
        <f t="shared" si="0"/>
        <v>67000</v>
      </c>
    </row>
    <row r="10" spans="3:11" x14ac:dyDescent="0.3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21" t="str">
        <f>IFERROR(VLOOKUP($C10,data,3,0),"Retired")</f>
        <v>South</v>
      </c>
      <c r="J10" s="21" t="str">
        <f>IFERROR(VLOOKUP($C10,data,2,0),"Retired")</f>
        <v>Inside Sales</v>
      </c>
      <c r="K10" s="21">
        <f t="shared" si="0"/>
        <v>87000</v>
      </c>
    </row>
    <row r="11" spans="3:11" x14ac:dyDescent="0.3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21" t="str">
        <f>IFERROR(VLOOKUP($C11,data,3,0),"Retired")</f>
        <v>North</v>
      </c>
      <c r="J11" s="21" t="str">
        <f>IFERROR(VLOOKUP($C11,data,2,0),"Retired")</f>
        <v>Marketing</v>
      </c>
      <c r="K11" s="21">
        <f t="shared" si="0"/>
        <v>22000</v>
      </c>
    </row>
    <row r="12" spans="3:11" x14ac:dyDescent="0.3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21" t="str">
        <f>IFERROR(VLOOKUP($C12,data,3,0),"Retired")</f>
        <v>North</v>
      </c>
      <c r="J12" s="21" t="str">
        <f>IFERROR(VLOOKUP($C12,data,2,0),"Retired")</f>
        <v>Director</v>
      </c>
      <c r="K12" s="21">
        <f t="shared" si="0"/>
        <v>91000</v>
      </c>
    </row>
    <row r="13" spans="3:11" x14ac:dyDescent="0.3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21" t="str">
        <f>IFERROR(VLOOKUP($C13,data,3,0),"Retired")</f>
        <v>Mid West</v>
      </c>
      <c r="J13" s="21" t="str">
        <f>IFERROR(VLOOKUP($C13,data,2,0),"Retired")</f>
        <v>Learning &amp; Development</v>
      </c>
      <c r="K13" s="21">
        <f t="shared" si="0"/>
        <v>77000</v>
      </c>
    </row>
    <row r="14" spans="3:11" x14ac:dyDescent="0.3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21" t="str">
        <f>IFERROR(VLOOKUP($C14,data,3,0),"Retired")</f>
        <v>Mid West</v>
      </c>
      <c r="J14" s="21" t="str">
        <f>IFERROR(VLOOKUP($C14,data,2,0),"Retired")</f>
        <v>Digital Marketing</v>
      </c>
      <c r="K14" s="21">
        <f t="shared" si="0"/>
        <v>45000</v>
      </c>
    </row>
    <row r="15" spans="3:11" x14ac:dyDescent="0.3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21" t="str">
        <f>IFERROR(VLOOKUP($C15,data,3,0),"Retired")</f>
        <v>East</v>
      </c>
      <c r="J15" s="21" t="str">
        <f>IFERROR(VLOOKUP($C15,data,2,0),"Retired")</f>
        <v>Digital Marketing</v>
      </c>
      <c r="K15" s="21">
        <f t="shared" si="0"/>
        <v>92000</v>
      </c>
    </row>
    <row r="16" spans="3:11" x14ac:dyDescent="0.3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21" t="str">
        <f>IFERROR(VLOOKUP($C16,data,3,0),"Retired")</f>
        <v>North</v>
      </c>
      <c r="J16" s="21" t="str">
        <f>IFERROR(VLOOKUP($C16,data,2,0),"Retired")</f>
        <v>Inside Sales</v>
      </c>
      <c r="K16" s="21">
        <f t="shared" si="0"/>
        <v>50000</v>
      </c>
    </row>
    <row r="17" spans="3:11" x14ac:dyDescent="0.3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21" t="str">
        <f>IFERROR(VLOOKUP($C17,data,3,0),"Retired")</f>
        <v>South</v>
      </c>
      <c r="J17" s="21" t="str">
        <f>IFERROR(VLOOKUP($C17,data,2,0),"Retired")</f>
        <v>Learning &amp; Development</v>
      </c>
      <c r="K17" s="21">
        <f t="shared" si="0"/>
        <v>37000</v>
      </c>
    </row>
    <row r="18" spans="3:11" x14ac:dyDescent="0.3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21" t="str">
        <f>IFERROR(VLOOKUP($C18,data,3,0),"Retired")</f>
        <v>East</v>
      </c>
      <c r="J18" s="21" t="str">
        <f>IFERROR(VLOOKUP($C18,data,2,0),"Retired")</f>
        <v>Learning &amp; Development</v>
      </c>
      <c r="K18" s="21">
        <f t="shared" si="0"/>
        <v>43000</v>
      </c>
    </row>
    <row r="19" spans="3:11" x14ac:dyDescent="0.3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21" t="str">
        <f>IFERROR(VLOOKUP($C19,data,3,0),"Retired")</f>
        <v>East</v>
      </c>
      <c r="J19" s="21" t="str">
        <f>IFERROR(VLOOKUP($C19,data,2,0),"Retired")</f>
        <v>CEO</v>
      </c>
      <c r="K19" s="21">
        <f t="shared" si="0"/>
        <v>90000</v>
      </c>
    </row>
    <row r="20" spans="3:11" x14ac:dyDescent="0.3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21" t="str">
        <f>IFERROR(VLOOKUP($C20,data,3,0),"Retired")</f>
        <v>Retired</v>
      </c>
      <c r="J20" s="21" t="str">
        <f>IFERROR(VLOOKUP($C20,data,2,0),"Retired")</f>
        <v>Retired</v>
      </c>
      <c r="K20" s="21" t="str">
        <f t="shared" si="0"/>
        <v>Retired</v>
      </c>
    </row>
    <row r="21" spans="3:11" x14ac:dyDescent="0.3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21" t="str">
        <f>IFERROR(VLOOKUP($C21,data,3,0),"Retired")</f>
        <v>South</v>
      </c>
      <c r="J21" s="21" t="str">
        <f>IFERROR(VLOOKUP($C21,data,2,0),"Retired")</f>
        <v>Digital Marketing</v>
      </c>
      <c r="K21" s="21">
        <f t="shared" si="0"/>
        <v>82000</v>
      </c>
    </row>
    <row r="22" spans="3:11" x14ac:dyDescent="0.3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21" t="str">
        <f>IFERROR(VLOOKUP($C22,data,3,0),"Retired")</f>
        <v>South</v>
      </c>
      <c r="J22" s="21" t="str">
        <f>IFERROR(VLOOKUP($C22,data,2,0),"Retired")</f>
        <v>Inside Sales</v>
      </c>
      <c r="K22" s="21">
        <f t="shared" si="0"/>
        <v>67000</v>
      </c>
    </row>
    <row r="23" spans="3:11" x14ac:dyDescent="0.3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21" t="str">
        <f>IFERROR(VLOOKUP($C23,data,3,0),"Retired")</f>
        <v>South</v>
      </c>
      <c r="J23" s="21" t="str">
        <f>IFERROR(VLOOKUP($C23,data,2,0),"Retired")</f>
        <v>CCD</v>
      </c>
      <c r="K23" s="21">
        <f t="shared" si="0"/>
        <v>85000</v>
      </c>
    </row>
    <row r="24" spans="3:11" x14ac:dyDescent="0.3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21" t="str">
        <f>IFERROR(VLOOKUP($C24,data,3,0),"Retired")</f>
        <v>South</v>
      </c>
      <c r="J24" s="21" t="str">
        <f>IFERROR(VLOOKUP($C24,data,2,0),"Retired")</f>
        <v>FLM</v>
      </c>
      <c r="K24" s="21">
        <f t="shared" si="0"/>
        <v>62000</v>
      </c>
    </row>
    <row r="25" spans="3:11" x14ac:dyDescent="0.3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21" t="str">
        <f>IFERROR(VLOOKUP($C25,data,3,0),"Retired")</f>
        <v>Mid West</v>
      </c>
      <c r="J25" s="21" t="str">
        <f>IFERROR(VLOOKUP($C25,data,2,0),"Retired")</f>
        <v>Inside Sales</v>
      </c>
      <c r="K25" s="21">
        <f t="shared" si="0"/>
        <v>15000</v>
      </c>
    </row>
    <row r="26" spans="3:11" x14ac:dyDescent="0.3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21" t="str">
        <f>IFERROR(VLOOKUP($C26,data,3,0),"Retired")</f>
        <v>South</v>
      </c>
      <c r="J26" s="21" t="str">
        <f>IFERROR(VLOOKUP($C26,data,2,0),"Retired")</f>
        <v>Operations</v>
      </c>
      <c r="K26" s="21">
        <f t="shared" si="0"/>
        <v>81000</v>
      </c>
    </row>
    <row r="27" spans="3:11" x14ac:dyDescent="0.3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21" t="str">
        <f>IFERROR(VLOOKUP($C27,data,3,0),"Retired")</f>
        <v>South</v>
      </c>
      <c r="J27" s="21" t="str">
        <f>IFERROR(VLOOKUP($C27,data,2,0),"Retired")</f>
        <v>Finance</v>
      </c>
      <c r="K27" s="21">
        <f t="shared" si="0"/>
        <v>19000</v>
      </c>
    </row>
    <row r="28" spans="3:11" x14ac:dyDescent="0.3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21" t="str">
        <f>IFERROR(VLOOKUP($C28,data,3,0),"Retired")</f>
        <v>East</v>
      </c>
      <c r="J28" s="21" t="str">
        <f>IFERROR(VLOOKUP($C28,data,2,0),"Retired")</f>
        <v>Inside Sales</v>
      </c>
      <c r="K28" s="21">
        <f t="shared" si="0"/>
        <v>75000</v>
      </c>
    </row>
    <row r="29" spans="3:11" x14ac:dyDescent="0.3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21" t="str">
        <f>IFERROR(VLOOKUP($C29,data,3,0),"Retired")</f>
        <v>East</v>
      </c>
      <c r="J29" s="21" t="str">
        <f>IFERROR(VLOOKUP($C29,data,2,0),"Retired")</f>
        <v>Finance</v>
      </c>
      <c r="K29" s="21">
        <f t="shared" si="0"/>
        <v>49000</v>
      </c>
    </row>
    <row r="30" spans="3:11" x14ac:dyDescent="0.3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21" t="str">
        <f>IFERROR(VLOOKUP($C30,data,3,0),"Retired")</f>
        <v>Retired</v>
      </c>
      <c r="J30" s="21" t="str">
        <f>IFERROR(VLOOKUP($C30,data,2,0),"Retired")</f>
        <v>Retired</v>
      </c>
      <c r="K30" s="21" t="str">
        <f t="shared" si="0"/>
        <v>Retired</v>
      </c>
    </row>
    <row r="31" spans="3:11" x14ac:dyDescent="0.3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21" t="str">
        <f>IFERROR(VLOOKUP($C31,data,3,0),"Retired")</f>
        <v>Mid West</v>
      </c>
      <c r="J31" s="21" t="str">
        <f>IFERROR(VLOOKUP($C31,data,2,0),"Retired")</f>
        <v>Finance</v>
      </c>
      <c r="K31" s="21">
        <f t="shared" si="0"/>
        <v>83000</v>
      </c>
    </row>
    <row r="32" spans="3:11" x14ac:dyDescent="0.3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21" t="str">
        <f>IFERROR(VLOOKUP($C32,data,3,0),"Retired")</f>
        <v>South</v>
      </c>
      <c r="J32" s="21" t="str">
        <f>IFERROR(VLOOKUP($C32,data,2,0),"Retired")</f>
        <v>Sales</v>
      </c>
      <c r="K32" s="21">
        <f t="shared" si="0"/>
        <v>53000</v>
      </c>
    </row>
    <row r="33" spans="3:11" x14ac:dyDescent="0.3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21" t="str">
        <f>IFERROR(VLOOKUP($C33,data,3,0),"Retired")</f>
        <v>South</v>
      </c>
      <c r="J33" s="21" t="str">
        <f>IFERROR(VLOOKUP($C33,data,2,0),"Retired")</f>
        <v>Operations</v>
      </c>
      <c r="K33" s="21">
        <f t="shared" si="0"/>
        <v>65000</v>
      </c>
    </row>
    <row r="34" spans="3:11" x14ac:dyDescent="0.3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21" t="str">
        <f>IFERROR(VLOOKUP($C34,data,3,0),"Retired")</f>
        <v>North</v>
      </c>
      <c r="J34" s="21" t="str">
        <f>IFERROR(VLOOKUP($C34,data,2,0),"Retired")</f>
        <v>Finance</v>
      </c>
      <c r="K34" s="21">
        <f t="shared" si="0"/>
        <v>85000</v>
      </c>
    </row>
    <row r="35" spans="3:11" x14ac:dyDescent="0.3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21" t="str">
        <f>IFERROR(VLOOKUP($C35,data,3,0),"Retired")</f>
        <v>East</v>
      </c>
      <c r="J35" s="21" t="str">
        <f>IFERROR(VLOOKUP($C35,data,2,0),"Retired")</f>
        <v>Inside Sales</v>
      </c>
      <c r="K35" s="21">
        <f t="shared" si="0"/>
        <v>20000</v>
      </c>
    </row>
    <row r="36" spans="3:11" x14ac:dyDescent="0.3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21" t="str">
        <f>IFERROR(VLOOKUP($C36,data,3,0),"Retired")</f>
        <v>East</v>
      </c>
      <c r="J36" s="21" t="str">
        <f>IFERROR(VLOOKUP($C36,data,2,0),"Retired")</f>
        <v>CCD</v>
      </c>
      <c r="K36" s="21">
        <f t="shared" si="0"/>
        <v>47000</v>
      </c>
    </row>
    <row r="37" spans="3:11" x14ac:dyDescent="0.3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21" t="str">
        <f>IFERROR(VLOOKUP($C37,data,3,0),"Retired")</f>
        <v>South</v>
      </c>
      <c r="J37" s="21" t="str">
        <f>IFERROR(VLOOKUP($C37,data,2,0),"Retired")</f>
        <v>Director</v>
      </c>
      <c r="K37" s="21">
        <f t="shared" si="0"/>
        <v>87000</v>
      </c>
    </row>
    <row r="38" spans="3:11" x14ac:dyDescent="0.3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21" t="str">
        <f>IFERROR(VLOOKUP($C38,data,3,0),"Retired")</f>
        <v>Retired</v>
      </c>
      <c r="J38" s="21" t="str">
        <f>IFERROR(VLOOKUP($C38,data,2,0),"Retired")</f>
        <v>Retired</v>
      </c>
      <c r="K38" s="21" t="str">
        <f t="shared" si="0"/>
        <v>Retired</v>
      </c>
    </row>
    <row r="39" spans="3:11" x14ac:dyDescent="0.3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21" t="str">
        <f>IFERROR(VLOOKUP($C39,data,3,0),"Retired")</f>
        <v>East</v>
      </c>
      <c r="J39" s="21" t="str">
        <f>IFERROR(VLOOKUP($C39,data,2,0),"Retired")</f>
        <v>Marketing</v>
      </c>
      <c r="K39" s="21">
        <f t="shared" si="0"/>
        <v>27000</v>
      </c>
    </row>
    <row r="40" spans="3:11" x14ac:dyDescent="0.3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21" t="str">
        <f>IFERROR(VLOOKUP($C40,data,3,0),"Retired")</f>
        <v>North</v>
      </c>
      <c r="J40" s="21" t="str">
        <f>IFERROR(VLOOKUP($C40,data,2,0),"Retired")</f>
        <v>Digital Marketing</v>
      </c>
      <c r="K40" s="21">
        <f t="shared" si="0"/>
        <v>81000</v>
      </c>
    </row>
    <row r="41" spans="3:11" x14ac:dyDescent="0.3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21" t="str">
        <f>IFERROR(VLOOKUP($C41,data,3,0),"Retired")</f>
        <v>North</v>
      </c>
      <c r="J41" s="21" t="str">
        <f>IFERROR(VLOOKUP($C41,data,2,0),"Retired")</f>
        <v>Sales</v>
      </c>
      <c r="K41" s="21">
        <f t="shared" si="0"/>
        <v>52000</v>
      </c>
    </row>
    <row r="42" spans="3:11" x14ac:dyDescent="0.3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21" t="str">
        <f>IFERROR(VLOOKUP($C42,data,3,0),"Retired")</f>
        <v>South</v>
      </c>
      <c r="J42" s="21" t="str">
        <f>IFERROR(VLOOKUP($C42,data,2,0),"Retired")</f>
        <v>Marketing</v>
      </c>
      <c r="K42" s="21">
        <f t="shared" si="0"/>
        <v>58000</v>
      </c>
    </row>
    <row r="43" spans="3:11" x14ac:dyDescent="0.3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21" t="str">
        <f>IFERROR(VLOOKUP($C43,data,3,0),"Retired")</f>
        <v>Mid West</v>
      </c>
      <c r="J43" s="21" t="str">
        <f>IFERROR(VLOOKUP($C43,data,2,0),"Retired")</f>
        <v>Marketing</v>
      </c>
      <c r="K43" s="21">
        <f t="shared" si="0"/>
        <v>47000</v>
      </c>
    </row>
    <row r="44" spans="3:11" x14ac:dyDescent="0.3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21" t="str">
        <f>IFERROR(VLOOKUP($C44,data,3,0),"Retired")</f>
        <v>North</v>
      </c>
      <c r="J44" s="21" t="str">
        <f>IFERROR(VLOOKUP($C44,data,2,0),"Retired")</f>
        <v>CCD</v>
      </c>
      <c r="K44" s="21">
        <f t="shared" si="0"/>
        <v>26000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Vlookup</vt:lpstr>
      <vt:lpstr>Result Sheet</vt:lpstr>
      <vt:lpstr>Headcount Table</vt:lpstr>
      <vt:lpstr>Source</vt:lpstr>
      <vt:lpstr>Master Emp sheet</vt:lpstr>
      <vt:lpstr>data</vt:lpstr>
      <vt:lpstr>name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vanja</cp:lastModifiedBy>
  <dcterms:created xsi:type="dcterms:W3CDTF">2022-07-27T06:45:44Z</dcterms:created>
  <dcterms:modified xsi:type="dcterms:W3CDTF">2023-03-12T12:18:45Z</dcterms:modified>
</cp:coreProperties>
</file>