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C:\Users\shubh\Desktop\shubhuwork\excel\johnhopkins_excel\"/>
    </mc:Choice>
  </mc:AlternateContent>
  <xr:revisionPtr revIDLastSave="0" documentId="13_ncr:1_{7040F641-01BA-4BDF-9F37-50F28AAFC4CE}" xr6:coauthVersionLast="47" xr6:coauthVersionMax="47" xr10:uidLastSave="{00000000-0000-0000-0000-000000000000}"/>
  <bookViews>
    <workbookView xWindow="-108" yWindow="-108" windowWidth="23256" windowHeight="12456" activeTab="2" xr2:uid="{00000000-000D-0000-FFFF-FFFF00000000}"/>
  </bookViews>
  <sheets>
    <sheet name="budget" sheetId="1" r:id="rId1"/>
    <sheet name="ncaa tshirt" sheetId="2" r:id="rId2"/>
    <sheet name="woodworkscompany" sheetId="3" r:id="rId3"/>
    <sheet name="week1_quiz"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15" i="2" l="1"/>
  <c r="B20" i="1"/>
  <c r="D5" i="4"/>
  <c r="C15" i="4" s="1"/>
  <c r="C16" i="4" s="1"/>
  <c r="C17" i="4" s="1"/>
  <c r="C18" i="4" s="1"/>
  <c r="C19" i="4" s="1"/>
  <c r="D6" i="4"/>
  <c r="D15" i="4" s="1"/>
  <c r="D16" i="4" s="1"/>
  <c r="D17" i="4" s="1"/>
  <c r="D18" i="4" s="1"/>
  <c r="D19" i="4" s="1"/>
  <c r="D4" i="4"/>
  <c r="B15" i="4" s="1"/>
  <c r="D10" i="3"/>
  <c r="D11" i="3" s="1"/>
  <c r="C10" i="3"/>
  <c r="C11" i="3" s="1"/>
  <c r="C12" i="3" s="1"/>
  <c r="B10" i="3"/>
  <c r="E10" i="3" s="1"/>
  <c r="F9" i="3"/>
  <c r="E9" i="3"/>
  <c r="D4" i="3"/>
  <c r="C4" i="3"/>
  <c r="B4" i="3"/>
  <c r="B14" i="2"/>
  <c r="B15" i="2" s="1"/>
  <c r="B19" i="2" s="1"/>
  <c r="B18" i="2"/>
  <c r="B12" i="1"/>
  <c r="B19" i="1" s="1"/>
  <c r="B5" i="1"/>
  <c r="B9" i="1" s="1"/>
  <c r="E15" i="2"/>
  <c r="C20" i="2"/>
  <c r="C19" i="2"/>
  <c r="C18" i="2"/>
  <c r="C15" i="2"/>
  <c r="C14" i="2"/>
  <c r="C20" i="1"/>
  <c r="C19" i="1"/>
  <c r="C9" i="1"/>
  <c r="C5" i="1"/>
  <c r="B20" i="2" l="1"/>
  <c r="B16" i="4"/>
  <c r="E15" i="4"/>
  <c r="B9" i="4"/>
  <c r="B11" i="4" s="1"/>
  <c r="B11" i="3"/>
  <c r="E11" i="3" s="1"/>
  <c r="C13" i="3"/>
  <c r="F10" i="3"/>
  <c r="F11" i="3"/>
  <c r="D12" i="3"/>
  <c r="D13" i="3" s="1"/>
  <c r="D14" i="3" s="1"/>
  <c r="B17" i="4" l="1"/>
  <c r="E16" i="4"/>
  <c r="B12" i="3"/>
  <c r="B13" i="3" s="1"/>
  <c r="F12" i="3"/>
  <c r="E12" i="3"/>
  <c r="F13" i="3"/>
  <c r="C14" i="3"/>
  <c r="F14" i="3" s="1"/>
  <c r="B18" i="4" l="1"/>
  <c r="E17" i="4"/>
  <c r="B14" i="3"/>
  <c r="E14" i="3" s="1"/>
  <c r="E13" i="3"/>
  <c r="B19" i="4" l="1"/>
  <c r="E19" i="4" s="1"/>
  <c r="E18" i="4"/>
</calcChain>
</file>

<file path=xl/sharedStrings.xml><?xml version="1.0" encoding="utf-8"?>
<sst xmlns="http://schemas.openxmlformats.org/spreadsheetml/2006/main" count="68" uniqueCount="61">
  <si>
    <t>Budget</t>
  </si>
  <si>
    <t>Income:</t>
  </si>
  <si>
    <t>Salary:</t>
  </si>
  <si>
    <t>Taxes(22%):</t>
  </si>
  <si>
    <t>Medical:</t>
  </si>
  <si>
    <t>Dental:</t>
  </si>
  <si>
    <t>Retirement:</t>
  </si>
  <si>
    <t>Net Income:</t>
  </si>
  <si>
    <t>Expenses:</t>
  </si>
  <si>
    <t>Rent:</t>
  </si>
  <si>
    <t>Food:</t>
  </si>
  <si>
    <t>Car/Transportation:</t>
  </si>
  <si>
    <t>Travel:</t>
  </si>
  <si>
    <t>Savings:</t>
  </si>
  <si>
    <t>Pet:</t>
  </si>
  <si>
    <t>Loans:</t>
  </si>
  <si>
    <t>Total Expenses:</t>
  </si>
  <si>
    <t>Net Savings:</t>
  </si>
  <si>
    <t>NCAA T-Shirt Vendor</t>
  </si>
  <si>
    <t>Givens:</t>
  </si>
  <si>
    <t>Fixed:</t>
  </si>
  <si>
    <t>Variable:</t>
  </si>
  <si>
    <t>per shirt</t>
  </si>
  <si>
    <t>Number of Shirts ordered:</t>
  </si>
  <si>
    <t>Costs:</t>
  </si>
  <si>
    <t>Revenue:</t>
  </si>
  <si>
    <t>Full Price:</t>
  </si>
  <si>
    <t>Reduced Price:</t>
  </si>
  <si>
    <t>Total Cost:</t>
  </si>
  <si>
    <t>Number of shirts sold(FP):</t>
  </si>
  <si>
    <t>Number of shirts sold(ReducedP):</t>
  </si>
  <si>
    <t>Total Revenue:</t>
  </si>
  <si>
    <t>Total Profit:</t>
  </si>
  <si>
    <t>Demand:</t>
  </si>
  <si>
    <t xml:space="preserve"> The Woodworks Company Co.</t>
  </si>
  <si>
    <t>cherry</t>
  </si>
  <si>
    <t>oak</t>
  </si>
  <si>
    <t>labor</t>
  </si>
  <si>
    <t>Resource:</t>
  </si>
  <si>
    <t>anticipated increase:</t>
  </si>
  <si>
    <t>zerocost:</t>
  </si>
  <si>
    <t>TABLE:</t>
  </si>
  <si>
    <t>Year</t>
  </si>
  <si>
    <t>total_cherry</t>
  </si>
  <si>
    <t>total_oak</t>
  </si>
  <si>
    <t>PETROL JEANS Costs and Profits</t>
  </si>
  <si>
    <t>Resources</t>
  </si>
  <si>
    <t>Unit Cost</t>
  </si>
  <si>
    <t>Amount per Pair of Jeans</t>
  </si>
  <si>
    <t>Cotton</t>
  </si>
  <si>
    <t>Hardware</t>
  </si>
  <si>
    <t>Labor</t>
  </si>
  <si>
    <t>Total Cost of One Jeans</t>
  </si>
  <si>
    <t>Cost per Pair of Jeans</t>
  </si>
  <si>
    <t>Revenue per Pair of Jeans</t>
  </si>
  <si>
    <t>Profit per Pair of Jeans</t>
  </si>
  <si>
    <t>Projected Costs per Pair of Jeans</t>
  </si>
  <si>
    <t>Pair of Jeans</t>
  </si>
  <si>
    <t>Cherry</t>
  </si>
  <si>
    <t>Oak</t>
  </si>
  <si>
    <t>unit cost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</si>
</sst>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quot;$&quot;#,##0.00"/>
    <numFmt numFmtId="166" formatCode="&quot;$&quot;#,##0"/>
  </numFmts>
  <fonts count="5"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0" tint="-0.249977111117893"/>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cellStyleXfs>
  <cellXfs count="21">
    <xf numFmtId="0" fontId="0" fillId="0" borderId="0" xfId="0"/>
    <xf numFmtId="0" fontId="4" fillId="0" borderId="0" xfId="0" applyFont="1"/>
    <xf numFmtId="0" fontId="0" fillId="0" borderId="0" xfId="0" applyAlignment="1">
      <alignment horizontal="center"/>
    </xf>
    <xf numFmtId="0" fontId="0" fillId="0" borderId="0" xfId="0" applyAlignment="1">
      <alignment horizontal="left" indent="2"/>
    </xf>
    <xf numFmtId="0" fontId="4" fillId="0" borderId="0" xfId="0" applyFont="1" applyAlignment="1">
      <alignment horizontal="center"/>
    </xf>
    <xf numFmtId="165" fontId="0" fillId="0" borderId="0" xfId="0" applyNumberFormat="1"/>
    <xf numFmtId="166" fontId="0" fillId="0" borderId="0" xfId="0" applyNumberFormat="1"/>
    <xf numFmtId="164" fontId="0" fillId="0" borderId="0" xfId="0" applyNumberFormat="1"/>
    <xf numFmtId="0" fontId="4" fillId="0" borderId="0" xfId="0" applyFont="1" applyAlignment="1">
      <alignment horizontal="left" indent="2"/>
    </xf>
    <xf numFmtId="166" fontId="0" fillId="0" borderId="0" xfId="1" applyNumberFormat="1" applyFont="1"/>
    <xf numFmtId="166" fontId="0" fillId="0" borderId="0" xfId="0" applyNumberFormat="1" applyAlignment="1">
      <alignment horizontal="right"/>
    </xf>
    <xf numFmtId="0" fontId="0" fillId="2" borderId="0" xfId="0" applyFill="1" applyAlignment="1">
      <alignment horizontal="right"/>
    </xf>
    <xf numFmtId="10" fontId="0" fillId="2" borderId="0" xfId="0" applyNumberFormat="1" applyFill="1"/>
    <xf numFmtId="0" fontId="2" fillId="0" borderId="1" xfId="2" applyAlignment="1">
      <alignment horizontal="center"/>
    </xf>
    <xf numFmtId="0" fontId="2" fillId="0" borderId="0" xfId="2" applyBorder="1" applyAlignment="1">
      <alignment horizontal="center"/>
    </xf>
    <xf numFmtId="0" fontId="4" fillId="0" borderId="0" xfId="0" applyFont="1" applyAlignment="1">
      <alignment horizontal="center"/>
    </xf>
    <xf numFmtId="0" fontId="3" fillId="0" borderId="0" xfId="3" applyBorder="1" applyAlignment="1">
      <alignment horizontal="center"/>
    </xf>
    <xf numFmtId="165" fontId="0" fillId="0" borderId="0" xfId="0" applyNumberFormat="1" applyAlignment="1">
      <alignment horizontal="right"/>
    </xf>
    <xf numFmtId="0" fontId="0" fillId="0" borderId="0" xfId="0" applyAlignment="1"/>
    <xf numFmtId="166" fontId="4" fillId="0" borderId="0" xfId="0" applyNumberFormat="1" applyFont="1" applyAlignment="1">
      <alignment horizontal="right"/>
    </xf>
    <xf numFmtId="166" fontId="4" fillId="3" borderId="3" xfId="0" applyNumberFormat="1" applyFont="1" applyFill="1" applyBorder="1" applyAlignment="1">
      <alignment horizontal="right"/>
    </xf>
  </cellXfs>
  <cellStyles count="4">
    <cellStyle name="Currency" xfId="1" builtinId="4"/>
    <cellStyle name="Heading 1" xfId="2" builtinId="16"/>
    <cellStyle name="Heading 2" xfId="3" builtinId="17"/>
    <cellStyle name="Normal" xfId="0" builtinId="0"/>
  </cellStyles>
  <dxfs count="16">
    <dxf>
      <numFmt numFmtId="165" formatCode="&quot;$&quot;#,##0.00"/>
    </dxf>
    <dxf>
      <numFmt numFmtId="165" formatCode="&quot;$&quot;#,##0.00"/>
    </dxf>
    <dxf>
      <numFmt numFmtId="165" formatCode="&quot;$&quot;#,##0.00"/>
    </dxf>
    <dxf>
      <numFmt numFmtId="165" formatCode="&quot;$&quot;#,##0.0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165" formatCode="&quot;$&quot;#,##0.00"/>
    </dxf>
    <dxf>
      <numFmt numFmtId="165" formatCode="&quot;$&quot;#,##0.00"/>
    </dxf>
    <dxf>
      <font>
        <b/>
        <i val="0"/>
        <strike val="0"/>
        <condense val="0"/>
        <extend val="0"/>
        <outline val="0"/>
        <shadow val="0"/>
        <u val="none"/>
        <vertAlign val="baseline"/>
        <sz val="11"/>
        <color theme="1"/>
        <name val="Calibri"/>
        <scheme val="minor"/>
      </font>
    </dxf>
    <dxf>
      <numFmt numFmtId="165" formatCode="&quot;$&quot;#,##0.00"/>
    </dxf>
    <dxf>
      <numFmt numFmtId="165" formatCode="&quot;$&quot;#,##0.00"/>
    </dxf>
    <dxf>
      <numFmt numFmtId="165" formatCode="&quot;$&quot;#,##0.00"/>
    </dxf>
    <dxf>
      <numFmt numFmtId="165" formatCode="&quot;$&quot;#,##0.00"/>
    </dxf>
    <dxf>
      <numFmt numFmtId="165" formatCode="&quot;$&quot;#,##0.0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400" b="1" i="0" baseline="0">
                <a:effectLst/>
              </a:rPr>
              <a:t>Woodworks Co.cost predictions</a:t>
            </a:r>
            <a:endParaRPr lang="en-US" sz="1400">
              <a:effectLst/>
            </a:endParaRPr>
          </a:p>
        </c:rich>
      </c:tx>
      <c:layout>
        <c:manualLayout>
          <c:xMode val="edge"/>
          <c:yMode val="edge"/>
          <c:x val="0.19663230111539257"/>
          <c:y val="2.6490066225165563E-2"/>
        </c:manualLayout>
      </c:layout>
      <c:overlay val="0"/>
    </c:title>
    <c:autoTitleDeleted val="0"/>
    <c:plotArea>
      <c:layout/>
      <c:lineChart>
        <c:grouping val="standard"/>
        <c:varyColors val="0"/>
        <c:ser>
          <c:idx val="4"/>
          <c:order val="0"/>
          <c:tx>
            <c:strRef>
              <c:f>woodworkscompany!$E$8</c:f>
              <c:strCache>
                <c:ptCount val="1"/>
                <c:pt idx="0">
                  <c:v>total_cherry</c:v>
                </c:pt>
              </c:strCache>
            </c:strRef>
          </c:tx>
          <c:marker>
            <c:symbol val="none"/>
          </c:marker>
          <c:val>
            <c:numRef>
              <c:f>woodworkscompany!$E$9:$E$14</c:f>
              <c:numCache>
                <c:formatCode>"$"#,##0.00</c:formatCode>
                <c:ptCount val="6"/>
                <c:pt idx="0">
                  <c:v>461</c:v>
                </c:pt>
                <c:pt idx="1">
                  <c:v>469.4</c:v>
                </c:pt>
                <c:pt idx="2">
                  <c:v>477.96163999999999</c:v>
                </c:pt>
                <c:pt idx="3">
                  <c:v>486.68819995999996</c:v>
                </c:pt>
                <c:pt idx="4">
                  <c:v>495.58302956803993</c:v>
                </c:pt>
                <c:pt idx="5">
                  <c:v>504.64954977880791</c:v>
                </c:pt>
              </c:numCache>
            </c:numRef>
          </c:val>
          <c:smooth val="0"/>
          <c:extLst>
            <c:ext xmlns:c16="http://schemas.microsoft.com/office/drawing/2014/chart" uri="{C3380CC4-5D6E-409C-BE32-E72D297353CC}">
              <c16:uniqueId val="{00000000-FF9A-470B-87BA-DCA824707A69}"/>
            </c:ext>
          </c:extLst>
        </c:ser>
        <c:ser>
          <c:idx val="5"/>
          <c:order val="1"/>
          <c:tx>
            <c:strRef>
              <c:f>woodworkscompany!$F$8</c:f>
              <c:strCache>
                <c:ptCount val="1"/>
                <c:pt idx="0">
                  <c:v>total_oak</c:v>
                </c:pt>
              </c:strCache>
            </c:strRef>
          </c:tx>
          <c:marker>
            <c:symbol val="none"/>
          </c:marker>
          <c:val>
            <c:numRef>
              <c:f>woodworkscompany!$F$9:$F$14</c:f>
              <c:numCache>
                <c:formatCode>"$"#,##0.00</c:formatCode>
                <c:ptCount val="6"/>
                <c:pt idx="0">
                  <c:v>425</c:v>
                </c:pt>
                <c:pt idx="1">
                  <c:v>431.63299999999998</c:v>
                </c:pt>
                <c:pt idx="2">
                  <c:v>438.36988099999996</c:v>
                </c:pt>
                <c:pt idx="3">
                  <c:v>445.21227577699995</c:v>
                </c:pt>
                <c:pt idx="4">
                  <c:v>452.16184286720886</c:v>
                </c:pt>
                <c:pt idx="5">
                  <c:v>459.22026697398138</c:v>
                </c:pt>
              </c:numCache>
            </c:numRef>
          </c:val>
          <c:smooth val="0"/>
          <c:extLst>
            <c:ext xmlns:c16="http://schemas.microsoft.com/office/drawing/2014/chart" uri="{C3380CC4-5D6E-409C-BE32-E72D297353CC}">
              <c16:uniqueId val="{00000001-FF9A-470B-87BA-DCA824707A69}"/>
            </c:ext>
          </c:extLst>
        </c:ser>
        <c:dLbls>
          <c:showLegendKey val="0"/>
          <c:showVal val="0"/>
          <c:showCatName val="0"/>
          <c:showSerName val="0"/>
          <c:showPercent val="0"/>
          <c:showBubbleSize val="0"/>
        </c:dLbls>
        <c:smooth val="0"/>
        <c:axId val="101918208"/>
        <c:axId val="141417216"/>
      </c:lineChart>
      <c:catAx>
        <c:axId val="101918208"/>
        <c:scaling>
          <c:orientation val="minMax"/>
        </c:scaling>
        <c:delete val="0"/>
        <c:axPos val="b"/>
        <c:title>
          <c:tx>
            <c:rich>
              <a:bodyPr/>
              <a:lstStyle/>
              <a:p>
                <a:pPr>
                  <a:defRPr/>
                </a:pPr>
                <a:r>
                  <a:rPr lang="en-US"/>
                  <a:t>Years in future</a:t>
                </a:r>
              </a:p>
            </c:rich>
          </c:tx>
          <c:overlay val="0"/>
        </c:title>
        <c:majorTickMark val="none"/>
        <c:minorTickMark val="none"/>
        <c:tickLblPos val="nextTo"/>
        <c:crossAx val="141417216"/>
        <c:crosses val="autoZero"/>
        <c:auto val="1"/>
        <c:lblAlgn val="ctr"/>
        <c:lblOffset val="100"/>
        <c:noMultiLvlLbl val="0"/>
      </c:catAx>
      <c:valAx>
        <c:axId val="141417216"/>
        <c:scaling>
          <c:orientation val="minMax"/>
        </c:scaling>
        <c:delete val="0"/>
        <c:axPos val="l"/>
        <c:majorGridlines/>
        <c:title>
          <c:tx>
            <c:rich>
              <a:bodyPr/>
              <a:lstStyle/>
              <a:p>
                <a:pPr>
                  <a:defRPr/>
                </a:pPr>
                <a:r>
                  <a:rPr lang="en-US"/>
                  <a:t>Cost per shelf</a:t>
                </a:r>
              </a:p>
              <a:p>
                <a:pPr>
                  <a:defRPr/>
                </a:pPr>
                <a:endParaRPr lang="en-US"/>
              </a:p>
            </c:rich>
          </c:tx>
          <c:overlay val="0"/>
        </c:title>
        <c:numFmt formatCode="&quot;$&quot;#,##0.00" sourceLinked="1"/>
        <c:majorTickMark val="out"/>
        <c:minorTickMark val="none"/>
        <c:tickLblPos val="nextTo"/>
        <c:crossAx val="1019182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361950</xdr:colOff>
      <xdr:row>0</xdr:row>
      <xdr:rowOff>142875</xdr:rowOff>
    </xdr:from>
    <xdr:ext cx="184731" cy="26456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61950" y="142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123824</xdr:colOff>
      <xdr:row>1</xdr:row>
      <xdr:rowOff>180975</xdr:rowOff>
    </xdr:from>
    <xdr:ext cx="5019675" cy="2519023"/>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5886449" y="428625"/>
          <a:ext cx="5019675" cy="2519023"/>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b="1" i="0" u="none">
              <a:solidFill>
                <a:sysClr val="windowText" lastClr="000000"/>
              </a:solidFill>
              <a:effectLst/>
              <a:latin typeface="+mn-lt"/>
              <a:ea typeface="+mn-ea"/>
              <a:cs typeface="+mn-cs"/>
            </a:rPr>
            <a:t>Scenario </a:t>
          </a:r>
        </a:p>
        <a:p>
          <a:pPr algn="ctr"/>
          <a:r>
            <a:rPr lang="en-US" sz="1200" b="0" i="0" u="none">
              <a:solidFill>
                <a:sysClr val="windowText" lastClr="000000"/>
              </a:solidFill>
              <a:effectLst/>
              <a:latin typeface="+mn-lt"/>
              <a:ea typeface="+mn-ea"/>
              <a:cs typeface="+mn-cs"/>
            </a:rPr>
            <a:t>Randy is a t-shirt vendor who plans to order t-shirts with the names of the NCAA final four teams from a manufacturer and then sell them to fans.  The fixed cost of any order is $750, the variable cost per T-shirt to Randy is $8, and Randy’s selling price is $18.  However, this price will be charged only until a week after the tournament. After that time, Randy figures that the interest in the t-shirts will be low, so he plans to sell all remaining t-shirts, if any, at $6 each.  His best guess is that the demand for the t-shirts during the full price period will be 1500.  He is thinking about ordering 1450 t-shirts, but he wants to build a spreadsheet model that will let him experiment with the uncertain demand and his order quantity.  How should he proceed?</a:t>
          </a:r>
        </a:p>
        <a:p>
          <a:pPr algn="ctr"/>
          <a:r>
            <a:rPr lang="en-US" sz="1200" b="0" i="0" u="none">
              <a:solidFill>
                <a:sysClr val="windowText" lastClr="000000"/>
              </a:solidFill>
              <a:effectLst/>
              <a:latin typeface="+mn-lt"/>
              <a:ea typeface="+mn-ea"/>
              <a:cs typeface="+mn-cs"/>
            </a:rPr>
            <a:t>Build a spreadsheet to model the scenario.</a:t>
          </a:r>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7</xdr:col>
      <xdr:colOff>171450</xdr:colOff>
      <xdr:row>0</xdr:row>
      <xdr:rowOff>95250</xdr:rowOff>
    </xdr:from>
    <xdr:to>
      <xdr:col>15</xdr:col>
      <xdr:colOff>381000</xdr:colOff>
      <xdr:row>20</xdr:row>
      <xdr:rowOff>114300</xdr:rowOff>
    </xdr:to>
    <xdr:sp macro="" textlink="">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5715000" y="95250"/>
          <a:ext cx="5086350" cy="382905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US" sz="1100" b="0" i="0" u="none" strike="noStrike" baseline="0">
              <a:solidFill>
                <a:srgbClr val="000000"/>
              </a:solidFill>
              <a:latin typeface="Calibri"/>
            </a:rPr>
            <a:t>Scenario</a:t>
          </a:r>
        </a:p>
        <a:p>
          <a:pPr algn="ctr" rtl="0">
            <a:defRPr sz="1000"/>
          </a:pPr>
          <a:r>
            <a:rPr lang="en-US" sz="1100" b="0" i="0" u="none" strike="noStrike" baseline="0">
              <a:solidFill>
                <a:srgbClr val="000000"/>
              </a:solidFill>
              <a:latin typeface="Calibri"/>
            </a:rPr>
            <a:t>The Woodworks Company produces a variety of custom-designed wood furniture, made from either cherry or oak. The company knows that wood prices and labor costs are likely to increase in the future. The table below shows the number of board-feet and labor hours required for a bookshelf, the current costs per board-foot and labor hour, and the anticipated annual increases in these costs.</a:t>
          </a:r>
        </a:p>
        <a:p>
          <a:pPr algn="ctr" rtl="0">
            <a:defRPr sz="1000"/>
          </a:pPr>
          <a:endParaRPr lang="en-US" sz="1100" b="0" i="0" u="none" strike="noStrike" baseline="0">
            <a:solidFill>
              <a:srgbClr val="000000"/>
            </a:solidFill>
            <a:latin typeface="Calibri"/>
          </a:endParaRPr>
        </a:p>
        <a:p>
          <a:pPr algn="ctr" rtl="0">
            <a:defRPr sz="1000"/>
          </a:pPr>
          <a:r>
            <a:rPr lang="en-US" sz="1100" b="0" i="0" u="none" strike="noStrike" baseline="0">
              <a:solidFill>
                <a:srgbClr val="000000"/>
              </a:solidFill>
              <a:latin typeface="Calibri"/>
            </a:rPr>
            <a:t>Build a spreadsheet model that enables the company to experiment with the growth rates in wood and labor costs so that a manager can see, both numerically and graphically, how the costs of bookshelves vary in the next few years.</a:t>
          </a:r>
        </a:p>
        <a:p>
          <a:pPr algn="l" rtl="0">
            <a:defRPr sz="1000"/>
          </a:pPr>
          <a:endParaRPr lang="en-US" sz="1100" b="0" i="0" u="none" strike="noStrike" baseline="0">
            <a:solidFill>
              <a:srgbClr val="000000"/>
            </a:solidFill>
            <a:latin typeface="Calibri"/>
          </a:endParaRPr>
        </a:p>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Calibri"/>
            </a:rPr>
            <a:t>resource		cherry	oak	labor</a:t>
          </a:r>
        </a:p>
        <a:p>
          <a:pPr algn="l" rtl="0">
            <a:defRPr sz="1000"/>
          </a:pPr>
          <a:r>
            <a:rPr lang="en-US" sz="1100" b="0" i="0" u="none" strike="noStrike" baseline="0">
              <a:solidFill>
                <a:srgbClr val="000000"/>
              </a:solidFill>
              <a:latin typeface="Calibri"/>
            </a:rPr>
            <a:t>--------------------------------------------------------------------------------------------------</a:t>
          </a:r>
        </a:p>
        <a:p>
          <a:pPr algn="l" rtl="0">
            <a:defRPr sz="1000"/>
          </a:pPr>
          <a:r>
            <a:rPr lang="en-US" sz="1100" b="0" i="0" u="none" strike="noStrike" baseline="0">
              <a:solidFill>
                <a:srgbClr val="000000"/>
              </a:solidFill>
              <a:latin typeface="Calibri"/>
            </a:rPr>
            <a:t>required per book shelf	30	30	16</a:t>
          </a:r>
        </a:p>
        <a:p>
          <a:pPr algn="l" rtl="0">
            <a:defRPr sz="1000"/>
          </a:pPr>
          <a:r>
            <a:rPr lang="en-US" sz="1100" b="0" i="0" u="none" strike="noStrike" baseline="0">
              <a:solidFill>
                <a:srgbClr val="000000"/>
              </a:solidFill>
              <a:latin typeface="Calibri"/>
            </a:rPr>
            <a:t>current unit cost	$5.50	$4.30	$18.50</a:t>
          </a:r>
        </a:p>
        <a:p>
          <a:pPr algn="l" rtl="0">
            <a:defRPr sz="1000"/>
          </a:pPr>
          <a:r>
            <a:rPr lang="en-US" sz="1100" b="0" i="0" u="none" strike="noStrike" baseline="0">
              <a:solidFill>
                <a:srgbClr val="000000"/>
              </a:solidFill>
              <a:latin typeface="Calibri"/>
            </a:rPr>
            <a:t>anticipated annual cost increase2.40%	1.70%	1.50%	</a:t>
          </a:r>
        </a:p>
        <a:p>
          <a:pPr algn="l" rtl="0">
            <a:defRPr sz="1000"/>
          </a:pPr>
          <a:endParaRPr lang="en-US" sz="1100" b="0" i="0" u="none" strike="noStrike" baseline="0">
            <a:solidFill>
              <a:srgbClr val="000000"/>
            </a:solidFill>
            <a:latin typeface="Calibri"/>
          </a:endParaRPr>
        </a:p>
      </xdr:txBody>
    </xdr:sp>
    <xdr:clientData/>
  </xdr:twoCellAnchor>
  <xdr:twoCellAnchor>
    <xdr:from>
      <xdr:col>0</xdr:col>
      <xdr:colOff>9524</xdr:colOff>
      <xdr:row>14</xdr:row>
      <xdr:rowOff>171450</xdr:rowOff>
    </xdr:from>
    <xdr:to>
      <xdr:col>6</xdr:col>
      <xdr:colOff>600075</xdr:colOff>
      <xdr:row>32</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6</xdr:col>
      <xdr:colOff>390525</xdr:colOff>
      <xdr:row>1</xdr:row>
      <xdr:rowOff>28575</xdr:rowOff>
    </xdr:from>
    <xdr:ext cx="4333875" cy="331470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639050" y="257175"/>
          <a:ext cx="4333875" cy="3314700"/>
        </a:xfrm>
        <a:prstGeom prst="rect">
          <a:avLst/>
        </a:prstGeom>
        <a:solidFill>
          <a:sysClr val="window" lastClr="FFFFFF"/>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i="0">
              <a:solidFill>
                <a:schemeClr val="tx1"/>
              </a:solidFill>
              <a:effectLst/>
              <a:latin typeface="+mn-lt"/>
              <a:ea typeface="+mn-ea"/>
              <a:cs typeface="+mn-cs"/>
            </a:rPr>
            <a:t>Scenario</a:t>
          </a:r>
        </a:p>
        <a:p>
          <a:pPr algn="l"/>
          <a:r>
            <a:rPr lang="en-US" sz="1100" b="0" i="0">
              <a:solidFill>
                <a:schemeClr val="tx1"/>
              </a:solidFill>
              <a:effectLst/>
              <a:latin typeface="+mn-lt"/>
              <a:ea typeface="+mn-ea"/>
              <a:cs typeface="+mn-cs"/>
            </a:rPr>
            <a:t>The company PETROL sells designer jeans made from cotton with steel buttons, rivets, and zippers. The current prices for materials and labor are shown in the table below.</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Resource		|	Unit Cost</a:t>
          </a:r>
        </a:p>
        <a:p>
          <a:r>
            <a:rPr lang="en-US" sz="1100" b="1" i="0">
              <a:solidFill>
                <a:schemeClr val="tx1"/>
              </a:solidFill>
              <a:effectLst/>
              <a:latin typeface="+mn-lt"/>
              <a:ea typeface="+mn-ea"/>
              <a:cs typeface="+mn-cs"/>
            </a:rPr>
            <a:t>----------------------------------------------------------------------------------------</a:t>
          </a:r>
        </a:p>
        <a:p>
          <a:r>
            <a:rPr lang="en-US" sz="1100" b="0" i="0">
              <a:solidFill>
                <a:schemeClr val="tx1"/>
              </a:solidFill>
              <a:effectLst/>
              <a:latin typeface="+mn-lt"/>
              <a:ea typeface="+mn-ea"/>
              <a:cs typeface="+mn-cs"/>
            </a:rPr>
            <a:t>Cotton			$1.65 per kilogram</a:t>
          </a:r>
        </a:p>
        <a:p>
          <a:r>
            <a:rPr lang="en-US" sz="1100" b="0" i="0">
              <a:solidFill>
                <a:schemeClr val="tx1"/>
              </a:solidFill>
              <a:effectLst/>
              <a:latin typeface="+mn-lt"/>
              <a:ea typeface="+mn-ea"/>
              <a:cs typeface="+mn-cs"/>
            </a:rPr>
            <a:t>Hardware (buttons, rivets, zipper)	$1.42 per set</a:t>
          </a:r>
        </a:p>
        <a:p>
          <a:r>
            <a:rPr lang="en-US" sz="1100" b="0" i="0">
              <a:solidFill>
                <a:schemeClr val="tx1"/>
              </a:solidFill>
              <a:effectLst/>
              <a:latin typeface="+mn-lt"/>
              <a:ea typeface="+mn-ea"/>
              <a:cs typeface="+mn-cs"/>
            </a:rPr>
            <a:t>Labor			$12 per hour</a:t>
          </a:r>
        </a:p>
        <a:p>
          <a:endParaRPr lang="en-US" sz="1100" b="0" i="0">
            <a:solidFill>
              <a:schemeClr val="tx1"/>
            </a:solidFill>
            <a:effectLst/>
            <a:latin typeface="+mn-lt"/>
            <a:ea typeface="+mn-ea"/>
            <a:cs typeface="+mn-cs"/>
          </a:endParaRPr>
        </a:p>
        <a:p>
          <a:pPr algn="l"/>
          <a:r>
            <a:rPr lang="en-US" sz="1100" b="0" i="0">
              <a:solidFill>
                <a:schemeClr val="tx1"/>
              </a:solidFill>
              <a:effectLst/>
              <a:latin typeface="+mn-lt"/>
              <a:ea typeface="+mn-ea"/>
              <a:cs typeface="+mn-cs"/>
            </a:rPr>
            <a:t>Manufacturing a single pair of jeans requires 1.2 kilogram of cotton, 1 set of hardware, and 4.5 hours of labor.</a:t>
          </a:r>
        </a:p>
        <a:p>
          <a:pPr algn="l"/>
          <a:r>
            <a:rPr lang="en-US" sz="1100" b="0" i="0">
              <a:solidFill>
                <a:schemeClr val="tx1"/>
              </a:solidFill>
              <a:effectLst/>
              <a:latin typeface="+mn-lt"/>
              <a:ea typeface="+mn-ea"/>
              <a:cs typeface="+mn-cs"/>
            </a:rPr>
            <a:t>Set up a spreadsheet to model this scenario in Excel.</a:t>
          </a:r>
        </a:p>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8:F14" totalsRowShown="0" headerRowDxfId="15">
  <autoFilter ref="A8:F14" xr:uid="{00000000-0009-0000-0100-000002000000}"/>
  <tableColumns count="6">
    <tableColumn id="1" xr3:uid="{00000000-0010-0000-0000-000001000000}" name="Year" dataDxfId="14"/>
    <tableColumn id="2" xr3:uid="{00000000-0010-0000-0000-000002000000}" name="cherry" dataDxfId="13">
      <calculatedColumnFormula>B8*(1+$B$5)</calculatedColumnFormula>
    </tableColumn>
    <tableColumn id="3" xr3:uid="{00000000-0010-0000-0000-000003000000}" name="oak" dataDxfId="12">
      <calculatedColumnFormula>C8*(1+$C$5)</calculatedColumnFormula>
    </tableColumn>
    <tableColumn id="4" xr3:uid="{00000000-0010-0000-0000-000004000000}" name="labor" dataDxfId="11">
      <calculatedColumnFormula>D8*(1+$D$5)</calculatedColumnFormula>
    </tableColumn>
    <tableColumn id="5" xr3:uid="{00000000-0010-0000-0000-000005000000}" name="total_cherry" dataDxfId="10">
      <calculatedColumnFormula>B9+D9</calculatedColumnFormula>
    </tableColumn>
    <tableColumn id="6" xr3:uid="{00000000-0010-0000-0000-000006000000}" name="total_oak" dataDxfId="9">
      <calculatedColumnFormula>C9+D9</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3:D6" totalsRowShown="0" headerRowDxfId="8">
  <autoFilter ref="A3:D6" xr:uid="{00000000-0009-0000-0100-000003000000}"/>
  <tableColumns count="4">
    <tableColumn id="1" xr3:uid="{00000000-0010-0000-0100-000001000000}" name="Resources"/>
    <tableColumn id="2" xr3:uid="{00000000-0010-0000-0100-000002000000}" name="Unit Cost" dataDxfId="7"/>
    <tableColumn id="3" xr3:uid="{00000000-0010-0000-0100-000003000000}" name="Amount per Pair of Jeans"/>
    <tableColumn id="4" xr3:uid="{00000000-0010-0000-0100-000004000000}" name="Cost per Pair of Jeans" dataDxfId="6">
      <calculatedColumnFormula>B4*C4</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4:E19" totalsRowShown="0" headerRowDxfId="5">
  <autoFilter ref="A14:E19" xr:uid="{00000000-0009-0000-0100-000004000000}"/>
  <tableColumns count="5">
    <tableColumn id="1" xr3:uid="{00000000-0010-0000-0200-000001000000}" name="Year" dataDxfId="4"/>
    <tableColumn id="2" xr3:uid="{00000000-0010-0000-0200-000002000000}" name="Cotton" dataDxfId="3">
      <calculatedColumnFormula>(1+2%)*B14</calculatedColumnFormula>
    </tableColumn>
    <tableColumn id="3" xr3:uid="{00000000-0010-0000-0200-000003000000}" name="Hardware" dataDxfId="2">
      <calculatedColumnFormula>C14*(1+3%)</calculatedColumnFormula>
    </tableColumn>
    <tableColumn id="4" xr3:uid="{00000000-0010-0000-0200-000004000000}" name="Labor" dataDxfId="1">
      <calculatedColumnFormula>D14*(1+2.5%)</calculatedColumnFormula>
    </tableColumn>
    <tableColumn id="5" xr3:uid="{00000000-0010-0000-0200-000005000000}" name="Pair of Jeans" dataDxfId="0">
      <calculatedColumnFormula>SUM(B15:D15)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
  <sheetViews>
    <sheetView workbookViewId="0">
      <selection activeCell="B12" sqref="B12"/>
    </sheetView>
  </sheetViews>
  <sheetFormatPr defaultRowHeight="14.4" x14ac:dyDescent="0.3"/>
  <cols>
    <col min="1" max="1" width="21.109375" bestFit="1" customWidth="1"/>
    <col min="2" max="2" width="11.5546875" style="6" bestFit="1" customWidth="1"/>
    <col min="3" max="3" width="15.33203125" style="1" bestFit="1" customWidth="1"/>
  </cols>
  <sheetData>
    <row r="1" spans="1:3" ht="20.399999999999999" thickBot="1" x14ac:dyDescent="0.45">
      <c r="A1" s="13" t="s">
        <v>0</v>
      </c>
      <c r="B1" s="13"/>
    </row>
    <row r="2" spans="1:3" ht="15" thickTop="1" x14ac:dyDescent="0.3"/>
    <row r="3" spans="1:3" x14ac:dyDescent="0.3">
      <c r="A3" s="1" t="s">
        <v>1</v>
      </c>
    </row>
    <row r="4" spans="1:3" x14ac:dyDescent="0.3">
      <c r="A4" s="3" t="s">
        <v>2</v>
      </c>
      <c r="B4" s="6">
        <v>50000</v>
      </c>
    </row>
    <row r="5" spans="1:3" x14ac:dyDescent="0.3">
      <c r="A5" s="3" t="s">
        <v>3</v>
      </c>
      <c r="B5" s="9">
        <f>22%*B4</f>
        <v>11000</v>
      </c>
      <c r="C5" s="1" t="str">
        <f ca="1">_xlfn.FORMULATEXT(B5)</f>
        <v>=22%*B4</v>
      </c>
    </row>
    <row r="6" spans="1:3" x14ac:dyDescent="0.3">
      <c r="A6" s="3" t="s">
        <v>4</v>
      </c>
      <c r="B6" s="6">
        <v>5000</v>
      </c>
    </row>
    <row r="7" spans="1:3" x14ac:dyDescent="0.3">
      <c r="A7" s="3" t="s">
        <v>5</v>
      </c>
      <c r="B7" s="6">
        <v>1000</v>
      </c>
    </row>
    <row r="8" spans="1:3" x14ac:dyDescent="0.3">
      <c r="A8" s="3" t="s">
        <v>6</v>
      </c>
      <c r="B8" s="6">
        <v>2000</v>
      </c>
    </row>
    <row r="9" spans="1:3" x14ac:dyDescent="0.3">
      <c r="A9" s="8" t="s">
        <v>7</v>
      </c>
      <c r="B9" s="6">
        <f>B4-B5-B6-B7-B8</f>
        <v>31000</v>
      </c>
      <c r="C9" s="1" t="str">
        <f ca="1">_xlfn.FORMULATEXT(B9)</f>
        <v>=B4-B5-B6-B7-B8</v>
      </c>
    </row>
    <row r="11" spans="1:3" x14ac:dyDescent="0.3">
      <c r="A11" s="1" t="s">
        <v>8</v>
      </c>
    </row>
    <row r="12" spans="1:3" x14ac:dyDescent="0.3">
      <c r="A12" s="3" t="s">
        <v>9</v>
      </c>
      <c r="B12" s="6">
        <f>1000*12</f>
        <v>12000</v>
      </c>
    </row>
    <row r="13" spans="1:3" x14ac:dyDescent="0.3">
      <c r="A13" s="3" t="s">
        <v>10</v>
      </c>
      <c r="B13" s="6">
        <v>2000</v>
      </c>
    </row>
    <row r="14" spans="1:3" x14ac:dyDescent="0.3">
      <c r="A14" s="3" t="s">
        <v>11</v>
      </c>
      <c r="B14" s="6">
        <v>1000</v>
      </c>
    </row>
    <row r="15" spans="1:3" x14ac:dyDescent="0.3">
      <c r="A15" s="3" t="s">
        <v>12</v>
      </c>
      <c r="B15" s="6">
        <v>1000</v>
      </c>
    </row>
    <row r="16" spans="1:3" x14ac:dyDescent="0.3">
      <c r="A16" s="3" t="s">
        <v>14</v>
      </c>
      <c r="B16" s="6">
        <v>0</v>
      </c>
    </row>
    <row r="17" spans="1:3" x14ac:dyDescent="0.3">
      <c r="A17" s="3" t="s">
        <v>13</v>
      </c>
      <c r="B17" s="6">
        <v>5000</v>
      </c>
    </row>
    <row r="18" spans="1:3" x14ac:dyDescent="0.3">
      <c r="A18" s="3" t="s">
        <v>15</v>
      </c>
      <c r="B18" s="6">
        <v>10000</v>
      </c>
    </row>
    <row r="19" spans="1:3" x14ac:dyDescent="0.3">
      <c r="A19" s="8" t="s">
        <v>16</v>
      </c>
      <c r="B19" s="6">
        <f>SUM(B12:B18)</f>
        <v>31000</v>
      </c>
      <c r="C19" s="1" t="str">
        <f ca="1">_xlfn.FORMULATEXT(B19)</f>
        <v>=SUM(B12:B18)</v>
      </c>
    </row>
    <row r="20" spans="1:3" x14ac:dyDescent="0.3">
      <c r="A20" s="8" t="s">
        <v>17</v>
      </c>
      <c r="B20" s="7">
        <f>B9-B19</f>
        <v>0</v>
      </c>
      <c r="C20" s="1" t="str">
        <f ca="1">_xlfn.FORMULATEXT(B20)</f>
        <v>=B9-B19</v>
      </c>
    </row>
  </sheetData>
  <mergeCells count="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zoomScaleNormal="100" workbookViewId="0">
      <selection activeCell="K24" sqref="K24"/>
    </sheetView>
  </sheetViews>
  <sheetFormatPr defaultRowHeight="14.4" x14ac:dyDescent="0.3"/>
  <cols>
    <col min="1" max="1" width="31.5546875" bestFit="1" customWidth="1"/>
    <col min="2" max="2" width="9.109375" style="10"/>
  </cols>
  <sheetData>
    <row r="1" spans="1:6" ht="19.8" x14ac:dyDescent="0.4">
      <c r="A1" s="14" t="s">
        <v>18</v>
      </c>
      <c r="B1" s="14"/>
    </row>
    <row r="3" spans="1:6" x14ac:dyDescent="0.3">
      <c r="A3" t="s">
        <v>19</v>
      </c>
    </row>
    <row r="4" spans="1:6" x14ac:dyDescent="0.3">
      <c r="A4" s="1" t="s">
        <v>24</v>
      </c>
    </row>
    <row r="5" spans="1:6" x14ac:dyDescent="0.3">
      <c r="A5" s="3" t="s">
        <v>20</v>
      </c>
      <c r="B5" s="10">
        <v>750</v>
      </c>
    </row>
    <row r="6" spans="1:6" x14ac:dyDescent="0.3">
      <c r="A6" s="3" t="s">
        <v>21</v>
      </c>
      <c r="B6" s="17">
        <v>8</v>
      </c>
      <c r="C6" t="s">
        <v>22</v>
      </c>
    </row>
    <row r="7" spans="1:6" x14ac:dyDescent="0.3">
      <c r="A7" s="1" t="s">
        <v>25</v>
      </c>
    </row>
    <row r="8" spans="1:6" x14ac:dyDescent="0.3">
      <c r="A8" s="3" t="s">
        <v>26</v>
      </c>
      <c r="B8" s="17">
        <v>18</v>
      </c>
      <c r="C8" t="s">
        <v>22</v>
      </c>
    </row>
    <row r="9" spans="1:6" x14ac:dyDescent="0.3">
      <c r="A9" s="3" t="s">
        <v>27</v>
      </c>
      <c r="B9" s="17">
        <v>6</v>
      </c>
      <c r="C9" t="s">
        <v>22</v>
      </c>
    </row>
    <row r="12" spans="1:6" x14ac:dyDescent="0.3">
      <c r="A12" t="s">
        <v>23</v>
      </c>
      <c r="B12" s="11">
        <v>1650</v>
      </c>
    </row>
    <row r="13" spans="1:6" x14ac:dyDescent="0.3">
      <c r="A13" t="s">
        <v>33</v>
      </c>
      <c r="B13" s="11">
        <v>1500</v>
      </c>
    </row>
    <row r="14" spans="1:6" x14ac:dyDescent="0.3">
      <c r="A14" t="s">
        <v>29</v>
      </c>
      <c r="B14" s="11">
        <f>MIN(B12,B13)</f>
        <v>1500</v>
      </c>
      <c r="C14" t="str">
        <f ca="1">_xlfn.FORMULATEXT(B14)</f>
        <v>=MIN(B12,B13)</v>
      </c>
    </row>
    <row r="15" spans="1:6" x14ac:dyDescent="0.3">
      <c r="A15" t="s">
        <v>30</v>
      </c>
      <c r="B15" s="11">
        <f>B12-B14</f>
        <v>150</v>
      </c>
      <c r="C15" t="str">
        <f ca="1">_xlfn.SINGLE(_xlfn.FORMULATEXT(B15))</f>
        <v>=B12-B14</v>
      </c>
      <c r="D15">
        <f>MAX(B12-B13,0)</f>
        <v>150</v>
      </c>
      <c r="E15" s="18" t="str">
        <f ca="1">_xlfn.FORMULATEXT(D15)</f>
        <v>=MAX(B12-B13,0)</v>
      </c>
      <c r="F15" s="18"/>
    </row>
    <row r="18" spans="1:3" x14ac:dyDescent="0.3">
      <c r="A18" s="1" t="s">
        <v>28</v>
      </c>
      <c r="B18" s="19">
        <f>B5+B6*B12</f>
        <v>13950</v>
      </c>
      <c r="C18" t="str">
        <f ca="1">_xlfn.SINGLE(_xlfn.FORMULATEXT(B18))</f>
        <v>=B5+B6*B12</v>
      </c>
    </row>
    <row r="19" spans="1:3" x14ac:dyDescent="0.3">
      <c r="A19" s="1" t="s">
        <v>31</v>
      </c>
      <c r="B19" s="19">
        <f>B14*B8+B15*B9</f>
        <v>27900</v>
      </c>
      <c r="C19" t="str">
        <f ca="1">_xlfn.SINGLE(_xlfn.FORMULATEXT(B19))</f>
        <v>=B14*B8+B15*B9</v>
      </c>
    </row>
    <row r="20" spans="1:3" x14ac:dyDescent="0.3">
      <c r="A20" s="1" t="s">
        <v>32</v>
      </c>
      <c r="B20" s="20">
        <f>B19-B18</f>
        <v>13950</v>
      </c>
      <c r="C20" t="str">
        <f ca="1">_xlfn.SINGLE(_xlfn.FORMULATEXT(B20))</f>
        <v>=B19-B18</v>
      </c>
    </row>
  </sheetData>
  <mergeCells count="1">
    <mergeCell ref="A1:B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
  <sheetViews>
    <sheetView tabSelected="1" topLeftCell="A4" workbookViewId="0">
      <selection activeCell="G5" sqref="G5"/>
    </sheetView>
  </sheetViews>
  <sheetFormatPr defaultRowHeight="14.4" x14ac:dyDescent="0.3"/>
  <cols>
    <col min="1" max="1" width="19.6640625" bestFit="1" customWidth="1"/>
    <col min="2" max="2" width="8.6640625" customWidth="1"/>
    <col min="3" max="3" width="7.5546875" bestFit="1" customWidth="1"/>
    <col min="4" max="4" width="7.6640625" customWidth="1"/>
    <col min="5" max="5" width="13.88671875" customWidth="1"/>
    <col min="6" max="6" width="11.44140625" customWidth="1"/>
  </cols>
  <sheetData>
    <row r="1" spans="1:6" x14ac:dyDescent="0.3">
      <c r="A1" s="15" t="s">
        <v>34</v>
      </c>
      <c r="B1" s="15"/>
      <c r="C1" s="15"/>
      <c r="D1" s="15"/>
      <c r="E1" s="15"/>
      <c r="F1" s="15"/>
    </row>
    <row r="3" spans="1:6" x14ac:dyDescent="0.3">
      <c r="A3" s="1" t="s">
        <v>38</v>
      </c>
      <c r="B3" s="1" t="s">
        <v>58</v>
      </c>
      <c r="C3" s="1" t="s">
        <v>59</v>
      </c>
      <c r="D3" s="1" t="s">
        <v>51</v>
      </c>
    </row>
    <row r="4" spans="1:6" x14ac:dyDescent="0.3">
      <c r="A4" t="s">
        <v>40</v>
      </c>
      <c r="B4" s="5">
        <f>5.5*30</f>
        <v>165</v>
      </c>
      <c r="C4" s="5">
        <f>4.3*30</f>
        <v>129</v>
      </c>
      <c r="D4" s="5">
        <f>18.5*16</f>
        <v>296</v>
      </c>
      <c r="E4" t="s">
        <v>60</v>
      </c>
    </row>
    <row r="5" spans="1:6" x14ac:dyDescent="0.3">
      <c r="A5" t="s">
        <v>39</v>
      </c>
      <c r="B5" s="12">
        <v>2.4E-2</v>
      </c>
      <c r="C5" s="12">
        <v>1.7000000000000001E-2</v>
      </c>
      <c r="D5" s="12">
        <v>1.4999999999999999E-2</v>
      </c>
    </row>
    <row r="7" spans="1:6" x14ac:dyDescent="0.3">
      <c r="A7" s="1" t="s">
        <v>41</v>
      </c>
    </row>
    <row r="8" spans="1:6" x14ac:dyDescent="0.3">
      <c r="A8" s="4" t="s">
        <v>42</v>
      </c>
      <c r="B8" s="1" t="s">
        <v>35</v>
      </c>
      <c r="C8" s="1" t="s">
        <v>36</v>
      </c>
      <c r="D8" s="1" t="s">
        <v>37</v>
      </c>
      <c r="E8" s="1" t="s">
        <v>43</v>
      </c>
      <c r="F8" s="1" t="s">
        <v>44</v>
      </c>
    </row>
    <row r="9" spans="1:6" x14ac:dyDescent="0.3">
      <c r="A9" s="2">
        <v>0</v>
      </c>
      <c r="B9" s="5">
        <v>165</v>
      </c>
      <c r="C9" s="5">
        <v>129</v>
      </c>
      <c r="D9" s="5">
        <v>296</v>
      </c>
      <c r="E9" s="5">
        <f t="shared" ref="E9:E14" si="0">B9+D9</f>
        <v>461</v>
      </c>
      <c r="F9" s="5">
        <f t="shared" ref="F9:F14" si="1">C9+D9</f>
        <v>425</v>
      </c>
    </row>
    <row r="10" spans="1:6" x14ac:dyDescent="0.3">
      <c r="A10" s="2">
        <v>1</v>
      </c>
      <c r="B10" s="5">
        <f>B9*(1+$B$5)</f>
        <v>168.96</v>
      </c>
      <c r="C10" s="5">
        <f>C9*(1+$C$5)</f>
        <v>131.19299999999998</v>
      </c>
      <c r="D10" s="5">
        <f>D9*(1+$D$5)</f>
        <v>300.44</v>
      </c>
      <c r="E10" s="5">
        <f t="shared" si="0"/>
        <v>469.4</v>
      </c>
      <c r="F10" s="5">
        <f t="shared" si="1"/>
        <v>431.63299999999998</v>
      </c>
    </row>
    <row r="11" spans="1:6" x14ac:dyDescent="0.3">
      <c r="A11" s="2">
        <v>2</v>
      </c>
      <c r="B11" s="5">
        <f>B10*(1+$B$5)</f>
        <v>173.01504</v>
      </c>
      <c r="C11" s="5">
        <f>C10*(1+$C$5)</f>
        <v>133.42328099999997</v>
      </c>
      <c r="D11" s="5">
        <f>D10*(1+$D$5)</f>
        <v>304.94659999999999</v>
      </c>
      <c r="E11" s="5">
        <f t="shared" si="0"/>
        <v>477.96163999999999</v>
      </c>
      <c r="F11" s="5">
        <f t="shared" si="1"/>
        <v>438.36988099999996</v>
      </c>
    </row>
    <row r="12" spans="1:6" x14ac:dyDescent="0.3">
      <c r="A12" s="2">
        <v>3</v>
      </c>
      <c r="B12" s="5">
        <f>B11*(1+$B$5)</f>
        <v>177.16740096000001</v>
      </c>
      <c r="C12" s="5">
        <f>C11*(1+$C$5)</f>
        <v>135.69147677699996</v>
      </c>
      <c r="D12" s="5">
        <f>D11*(1+$D$5)</f>
        <v>309.52079899999995</v>
      </c>
      <c r="E12" s="5">
        <f t="shared" si="0"/>
        <v>486.68819995999996</v>
      </c>
      <c r="F12" s="5">
        <f t="shared" si="1"/>
        <v>445.21227577699995</v>
      </c>
    </row>
    <row r="13" spans="1:6" x14ac:dyDescent="0.3">
      <c r="A13" s="2">
        <v>4</v>
      </c>
      <c r="B13" s="5">
        <f>B12*(1+$B$5)</f>
        <v>181.41941858304003</v>
      </c>
      <c r="C13" s="5">
        <f>C12*(1+$C$5)</f>
        <v>137.99823188220896</v>
      </c>
      <c r="D13" s="5">
        <f>D12*(1+$D$5)</f>
        <v>314.16361098499993</v>
      </c>
      <c r="E13" s="5">
        <f t="shared" si="0"/>
        <v>495.58302956803993</v>
      </c>
      <c r="F13" s="5">
        <f t="shared" si="1"/>
        <v>452.16184286720886</v>
      </c>
    </row>
    <row r="14" spans="1:6" x14ac:dyDescent="0.3">
      <c r="A14" s="2">
        <v>5</v>
      </c>
      <c r="B14" s="5">
        <f>B13*(1+$B$5)</f>
        <v>185.77348462903299</v>
      </c>
      <c r="C14" s="5">
        <f>C13*(1+$C$5)</f>
        <v>140.34420182420649</v>
      </c>
      <c r="D14" s="5">
        <f>D13*(1+$D$5)</f>
        <v>318.87606514977489</v>
      </c>
      <c r="E14" s="5">
        <f t="shared" si="0"/>
        <v>504.64954977880791</v>
      </c>
      <c r="F14" s="5">
        <f t="shared" si="1"/>
        <v>459.22026697398138</v>
      </c>
    </row>
  </sheetData>
  <mergeCells count="1">
    <mergeCell ref="A1:F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K31" sqref="K31"/>
    </sheetView>
  </sheetViews>
  <sheetFormatPr defaultRowHeight="14.4" x14ac:dyDescent="0.3"/>
  <cols>
    <col min="1" max="1" width="21.88671875" bestFit="1" customWidth="1"/>
    <col min="2" max="2" width="15" customWidth="1"/>
    <col min="3" max="3" width="25.109375" customWidth="1"/>
    <col min="4" max="4" width="23.44140625" bestFit="1" customWidth="1"/>
    <col min="5" max="5" width="14.109375" customWidth="1"/>
  </cols>
  <sheetData>
    <row r="1" spans="1:5" ht="17.399999999999999" x14ac:dyDescent="0.35">
      <c r="A1" s="16" t="s">
        <v>45</v>
      </c>
      <c r="B1" s="16"/>
      <c r="C1" s="16"/>
      <c r="D1" s="16"/>
    </row>
    <row r="3" spans="1:5" x14ac:dyDescent="0.3">
      <c r="A3" s="1" t="s">
        <v>46</v>
      </c>
      <c r="B3" s="1" t="s">
        <v>47</v>
      </c>
      <c r="C3" s="1" t="s">
        <v>48</v>
      </c>
      <c r="D3" s="1" t="s">
        <v>53</v>
      </c>
    </row>
    <row r="4" spans="1:5" x14ac:dyDescent="0.3">
      <c r="A4" t="s">
        <v>49</v>
      </c>
      <c r="B4" s="5">
        <v>1.65</v>
      </c>
      <c r="C4">
        <v>1.2</v>
      </c>
      <c r="D4" s="5">
        <f>B4*C4</f>
        <v>1.9799999999999998</v>
      </c>
    </row>
    <row r="5" spans="1:5" x14ac:dyDescent="0.3">
      <c r="A5" t="s">
        <v>50</v>
      </c>
      <c r="B5" s="5">
        <v>1.42</v>
      </c>
      <c r="C5">
        <v>1</v>
      </c>
      <c r="D5" s="5">
        <f t="shared" ref="D5:D6" si="0">B5*C5</f>
        <v>1.42</v>
      </c>
    </row>
    <row r="6" spans="1:5" x14ac:dyDescent="0.3">
      <c r="A6" t="s">
        <v>51</v>
      </c>
      <c r="B6" s="5">
        <v>12</v>
      </c>
      <c r="C6">
        <v>4.5</v>
      </c>
      <c r="D6" s="5">
        <f t="shared" si="0"/>
        <v>54</v>
      </c>
    </row>
    <row r="9" spans="1:5" x14ac:dyDescent="0.3">
      <c r="A9" s="1" t="s">
        <v>52</v>
      </c>
      <c r="B9" s="5">
        <f>SUM(D4:D6)</f>
        <v>57.4</v>
      </c>
    </row>
    <row r="10" spans="1:5" x14ac:dyDescent="0.3">
      <c r="A10" s="1" t="s">
        <v>54</v>
      </c>
      <c r="B10" s="5">
        <v>150</v>
      </c>
    </row>
    <row r="11" spans="1:5" x14ac:dyDescent="0.3">
      <c r="A11" s="1" t="s">
        <v>55</v>
      </c>
      <c r="B11" s="5">
        <f>B10-B9</f>
        <v>92.6</v>
      </c>
    </row>
    <row r="13" spans="1:5" x14ac:dyDescent="0.3">
      <c r="A13" s="15" t="s">
        <v>56</v>
      </c>
      <c r="B13" s="15"/>
      <c r="C13" s="15"/>
      <c r="D13" s="15"/>
      <c r="E13" s="15"/>
    </row>
    <row r="14" spans="1:5" x14ac:dyDescent="0.3">
      <c r="A14" s="4" t="s">
        <v>42</v>
      </c>
      <c r="B14" s="4" t="s">
        <v>49</v>
      </c>
      <c r="C14" s="4" t="s">
        <v>50</v>
      </c>
      <c r="D14" s="4" t="s">
        <v>51</v>
      </c>
      <c r="E14" s="4" t="s">
        <v>57</v>
      </c>
    </row>
    <row r="15" spans="1:5" x14ac:dyDescent="0.3">
      <c r="A15" s="2">
        <v>1</v>
      </c>
      <c r="B15" s="5">
        <f>D4</f>
        <v>1.9799999999999998</v>
      </c>
      <c r="C15" s="5">
        <f>D5</f>
        <v>1.42</v>
      </c>
      <c r="D15" s="5">
        <f>D6</f>
        <v>54</v>
      </c>
      <c r="E15" s="5">
        <f>SUM(B15:D15)</f>
        <v>57.4</v>
      </c>
    </row>
    <row r="16" spans="1:5" x14ac:dyDescent="0.3">
      <c r="A16" s="2">
        <v>2</v>
      </c>
      <c r="B16" s="5">
        <f>(1+2%)*B15</f>
        <v>2.0195999999999996</v>
      </c>
      <c r="C16" s="5">
        <f>C15*(1+3%)</f>
        <v>1.4625999999999999</v>
      </c>
      <c r="D16" s="5">
        <f>D15*(1+2.5%)</f>
        <v>55.349999999999994</v>
      </c>
      <c r="E16" s="5">
        <f>SUM(B16:D16)</f>
        <v>58.832199999999993</v>
      </c>
    </row>
    <row r="17" spans="1:5" x14ac:dyDescent="0.3">
      <c r="A17" s="2">
        <v>3</v>
      </c>
      <c r="B17" s="5">
        <f t="shared" ref="B17:B19" si="1">(1+2%)*B16</f>
        <v>2.0599919999999998</v>
      </c>
      <c r="C17" s="5">
        <f t="shared" ref="C17:C19" si="2">C16*(1+3%)</f>
        <v>1.506478</v>
      </c>
      <c r="D17" s="5">
        <f t="shared" ref="D17:D19" si="3">D16*(1+2.5%)</f>
        <v>56.733749999999986</v>
      </c>
      <c r="E17" s="5">
        <f t="shared" ref="E17:E19" si="4">SUM(B17:D17)</f>
        <v>60.300219999999989</v>
      </c>
    </row>
    <row r="18" spans="1:5" x14ac:dyDescent="0.3">
      <c r="A18" s="2">
        <v>4</v>
      </c>
      <c r="B18" s="5">
        <f t="shared" si="1"/>
        <v>2.1011918399999998</v>
      </c>
      <c r="C18" s="5">
        <f t="shared" si="2"/>
        <v>1.5516723400000001</v>
      </c>
      <c r="D18" s="5">
        <f t="shared" si="3"/>
        <v>58.152093749999977</v>
      </c>
      <c r="E18" s="5">
        <f t="shared" si="4"/>
        <v>61.804957929999979</v>
      </c>
    </row>
    <row r="19" spans="1:5" x14ac:dyDescent="0.3">
      <c r="A19" s="2">
        <v>5</v>
      </c>
      <c r="B19" s="5">
        <f t="shared" si="1"/>
        <v>2.1432156767999997</v>
      </c>
      <c r="C19" s="5">
        <f t="shared" si="2"/>
        <v>1.5982225102000001</v>
      </c>
      <c r="D19" s="5">
        <f t="shared" si="3"/>
        <v>59.605896093749969</v>
      </c>
      <c r="E19" s="5">
        <f t="shared" si="4"/>
        <v>63.347334280749969</v>
      </c>
    </row>
  </sheetData>
  <mergeCells count="2">
    <mergeCell ref="A13:E13"/>
    <mergeCell ref="A1:D1"/>
  </mergeCell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budget</vt:lpstr>
      <vt:lpstr>ncaa tshirt</vt:lpstr>
      <vt:lpstr>woodworkscompany</vt:lpstr>
      <vt:lpstr>week1_quiz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shubham kanhekar</cp:lastModifiedBy>
  <dcterms:created xsi:type="dcterms:W3CDTF">2023-07-04T06:59:09Z</dcterms:created>
  <dcterms:modified xsi:type="dcterms:W3CDTF">2024-01-14T10:44:57Z</dcterms:modified>
</cp:coreProperties>
</file>