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9E594178-D527-4DA6-81E6-06BC8471542E}" xr6:coauthVersionLast="47" xr6:coauthVersionMax="47" xr10:uidLastSave="{00000000-0000-0000-0000-000000000000}"/>
  <bookViews>
    <workbookView xWindow="28680" yWindow="-120" windowWidth="29040" windowHeight="15720" activeTab="1" xr2:uid="{00000000-000D-0000-FFFF-FFFF00000000}"/>
  </bookViews>
  <sheets>
    <sheet name="Integer_Programming" sheetId="1" r:id="rId1"/>
    <sheet name="Binary_Investment_Decision" sheetId="2" r:id="rId2"/>
    <sheet name="NonLinear_Programming" sheetId="3" r:id="rId3"/>
  </sheets>
  <definedNames>
    <definedName name="solver_adj" localSheetId="1" hidden="1">Binary_Investment_Decision!$B$57:$G$57</definedName>
    <definedName name="solver_adj" localSheetId="0" hidden="1">Integer_Programming!$B$75:$C$75</definedName>
    <definedName name="solver_adj" localSheetId="2" hidden="1">NonLinear_Programming!$B$113</definedName>
    <definedName name="solver_cvg" localSheetId="1" hidden="1">0.0001</definedName>
    <definedName name="solver_cvg" localSheetId="0" hidden="1">0.0001</definedName>
    <definedName name="solver_cvg" localSheetId="2" hidden="1">0.0001</definedName>
    <definedName name="solver_drv" localSheetId="1" hidden="1">1</definedName>
    <definedName name="solver_drv" localSheetId="0" hidden="1">1</definedName>
    <definedName name="solver_drv" localSheetId="2" hidden="1">1</definedName>
    <definedName name="solver_eng" localSheetId="1" hidden="1">2</definedName>
    <definedName name="solver_eng" localSheetId="0" hidden="1">2</definedName>
    <definedName name="solver_eng" localSheetId="2" hidden="1">1</definedName>
    <definedName name="solver_est" localSheetId="1" hidden="1">1</definedName>
    <definedName name="solver_est" localSheetId="0" hidden="1">1</definedName>
    <definedName name="solver_est" localSheetId="2" hidden="1">1</definedName>
    <definedName name="solver_itr" localSheetId="1" hidden="1">2147483647</definedName>
    <definedName name="solver_itr" localSheetId="0" hidden="1">2147483647</definedName>
    <definedName name="solver_itr" localSheetId="2" hidden="1">2147483647</definedName>
    <definedName name="solver_lhs1" localSheetId="1" hidden="1">Binary_Investment_Decision!$B$57:$G$57</definedName>
    <definedName name="solver_lhs1" localSheetId="0" hidden="1">Integer_Programming!$B$75:$C$75</definedName>
    <definedName name="solver_lhs1" localSheetId="2" hidden="1">NonLinear_Programming!$B$88:$C$88</definedName>
    <definedName name="solver_lhs2" localSheetId="1" hidden="1">Binary_Investment_Decision!$H$62:$H$69</definedName>
    <definedName name="solver_lhs2" localSheetId="0" hidden="1">Integer_Programming!$D$82:$D$84</definedName>
    <definedName name="solver_lhs2" localSheetId="2" hidden="1">NonLinear_Programming!$D$98:$D$99</definedName>
    <definedName name="solver_lhs3" localSheetId="1" hidden="1">Binary_Investment_Decision!$O$24</definedName>
    <definedName name="solver_lhs3" localSheetId="0" hidden="1">Integer_Programming!$D$16</definedName>
    <definedName name="solver_lhs4" localSheetId="1" hidden="1">Binary_Investment_Decision!$O$25</definedName>
    <definedName name="solver_lhs5" localSheetId="1" hidden="1">Binary_Investment_Decision!$O$26</definedName>
    <definedName name="solver_mip" localSheetId="1" hidden="1">2147483647</definedName>
    <definedName name="solver_mip" localSheetId="0" hidden="1">2147483647</definedName>
    <definedName name="solver_mip" localSheetId="2" hidden="1">2147483647</definedName>
    <definedName name="solver_mni" localSheetId="1" hidden="1">30</definedName>
    <definedName name="solver_mni" localSheetId="0" hidden="1">30</definedName>
    <definedName name="solver_mni" localSheetId="2" hidden="1">30</definedName>
    <definedName name="solver_mrt" localSheetId="1" hidden="1">0.075</definedName>
    <definedName name="solver_mrt" localSheetId="0" hidden="1">0.075</definedName>
    <definedName name="solver_mrt" localSheetId="2" hidden="1">0.075</definedName>
    <definedName name="solver_msl" localSheetId="1" hidden="1">2</definedName>
    <definedName name="solver_msl" localSheetId="0" hidden="1">2</definedName>
    <definedName name="solver_msl" localSheetId="2" hidden="1">2</definedName>
    <definedName name="solver_neg" localSheetId="1" hidden="1">1</definedName>
    <definedName name="solver_neg" localSheetId="0" hidden="1">1</definedName>
    <definedName name="solver_neg" localSheetId="2" hidden="1">1</definedName>
    <definedName name="solver_nod" localSheetId="1" hidden="1">2147483647</definedName>
    <definedName name="solver_nod" localSheetId="0" hidden="1">2147483647</definedName>
    <definedName name="solver_nod" localSheetId="2" hidden="1">2147483647</definedName>
    <definedName name="solver_num" localSheetId="1" hidden="1">2</definedName>
    <definedName name="solver_num" localSheetId="0" hidden="1">2</definedName>
    <definedName name="solver_num" localSheetId="2" hidden="1">0</definedName>
    <definedName name="solver_nwt" localSheetId="1" hidden="1">1</definedName>
    <definedName name="solver_nwt" localSheetId="0" hidden="1">1</definedName>
    <definedName name="solver_nwt" localSheetId="2" hidden="1">1</definedName>
    <definedName name="solver_opt" localSheetId="1" hidden="1">Binary_Investment_Decision!$N$55</definedName>
    <definedName name="solver_opt" localSheetId="0" hidden="1">Integer_Programming!$H$76</definedName>
    <definedName name="solver_opt" localSheetId="2" hidden="1">NonLinear_Programming!$F$114</definedName>
    <definedName name="solver_pre" localSheetId="1" hidden="1">0.000001</definedName>
    <definedName name="solver_pre" localSheetId="0" hidden="1">0.000001</definedName>
    <definedName name="solver_pre" localSheetId="2" hidden="1">0.000001</definedName>
    <definedName name="solver_rbv" localSheetId="1" hidden="1">1</definedName>
    <definedName name="solver_rbv" localSheetId="0" hidden="1">1</definedName>
    <definedName name="solver_rbv" localSheetId="2" hidden="1">1</definedName>
    <definedName name="solver_rel1" localSheetId="1" hidden="1">5</definedName>
    <definedName name="solver_rel1" localSheetId="0" hidden="1">4</definedName>
    <definedName name="solver_rel1" localSheetId="2" hidden="1">4</definedName>
    <definedName name="solver_rel2" localSheetId="1" hidden="1">3</definedName>
    <definedName name="solver_rel2" localSheetId="0" hidden="1">1</definedName>
    <definedName name="solver_rel2" localSheetId="2" hidden="1">1</definedName>
    <definedName name="solver_rel3" localSheetId="1" hidden="1">1</definedName>
    <definedName name="solver_rel3" localSheetId="0" hidden="1">3</definedName>
    <definedName name="solver_rel4" localSheetId="1" hidden="1">2</definedName>
    <definedName name="solver_rel5" localSheetId="1" hidden="1">1</definedName>
    <definedName name="solver_rhs1" localSheetId="1" hidden="1">binary</definedName>
    <definedName name="solver_rhs1" localSheetId="0" hidden="1">integer</definedName>
    <definedName name="solver_rhs1" localSheetId="2" hidden="1">integer</definedName>
    <definedName name="solver_rhs2" localSheetId="1" hidden="1">Binary_Investment_Decision!$J$62:$J$69</definedName>
    <definedName name="solver_rhs2" localSheetId="0" hidden="1">Integer_Programming!$F$82:$F$84</definedName>
    <definedName name="solver_rhs2" localSheetId="2" hidden="1">NonLinear_Programming!$F$98:$F$99</definedName>
    <definedName name="solver_rhs3" localSheetId="1" hidden="1">Binary_Investment_Decision!$Q$24</definedName>
    <definedName name="solver_rhs3" localSheetId="0" hidden="1">Integer_Programming!$F$16</definedName>
    <definedName name="solver_rhs4" localSheetId="1" hidden="1">Binary_Investment_Decision!$Q$25</definedName>
    <definedName name="solver_rhs5" localSheetId="1" hidden="1">Binary_Investment_Decision!$Q$26</definedName>
    <definedName name="solver_rlx" localSheetId="1" hidden="1">2</definedName>
    <definedName name="solver_rlx" localSheetId="0" hidden="1">2</definedName>
    <definedName name="solver_rlx" localSheetId="2" hidden="1">2</definedName>
    <definedName name="solver_rsd" localSheetId="1" hidden="1">0</definedName>
    <definedName name="solver_rsd" localSheetId="0" hidden="1">0</definedName>
    <definedName name="solver_rsd" localSheetId="2" hidden="1">0</definedName>
    <definedName name="solver_scl" localSheetId="1" hidden="1">1</definedName>
    <definedName name="solver_scl" localSheetId="0" hidden="1">1</definedName>
    <definedName name="solver_scl" localSheetId="2" hidden="1">1</definedName>
    <definedName name="solver_sho" localSheetId="1" hidden="1">2</definedName>
    <definedName name="solver_sho" localSheetId="0" hidden="1">2</definedName>
    <definedName name="solver_sho" localSheetId="2" hidden="1">2</definedName>
    <definedName name="solver_ssz" localSheetId="1" hidden="1">100</definedName>
    <definedName name="solver_ssz" localSheetId="0" hidden="1">100</definedName>
    <definedName name="solver_ssz" localSheetId="2" hidden="1">100</definedName>
    <definedName name="solver_tim" localSheetId="1" hidden="1">2147483647</definedName>
    <definedName name="solver_tim" localSheetId="0" hidden="1">2147483647</definedName>
    <definedName name="solver_tim" localSheetId="2" hidden="1">2147483647</definedName>
    <definedName name="solver_tol" localSheetId="1" hidden="1">0.01</definedName>
    <definedName name="solver_tol" localSheetId="0" hidden="1">0.01</definedName>
    <definedName name="solver_tol" localSheetId="2" hidden="1">0.01</definedName>
    <definedName name="solver_typ" localSheetId="1" hidden="1">2</definedName>
    <definedName name="solver_typ" localSheetId="0" hidden="1">1</definedName>
    <definedName name="solver_typ" localSheetId="2" hidden="1">1</definedName>
    <definedName name="solver_val" localSheetId="1" hidden="1">0</definedName>
    <definedName name="solver_val" localSheetId="0" hidden="1">0</definedName>
    <definedName name="solver_val" localSheetId="2" hidden="1">0</definedName>
    <definedName name="solver_ver" localSheetId="1" hidden="1">3</definedName>
    <definedName name="solver_ver" localSheetId="0" hidden="1">3</definedName>
    <definedName name="solver_ver" localSheetId="2"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6" i="3" l="1"/>
  <c r="B119" i="3" s="1"/>
  <c r="D99" i="3"/>
  <c r="D98" i="3"/>
  <c r="C99" i="3"/>
  <c r="B99" i="3"/>
  <c r="C98" i="3"/>
  <c r="B98" i="3"/>
  <c r="G89" i="3"/>
  <c r="B118" i="3" l="1"/>
  <c r="F114" i="3" s="1"/>
  <c r="B67" i="3"/>
  <c r="B66" i="3"/>
  <c r="E35" i="3"/>
  <c r="D35" i="3"/>
  <c r="D42" i="3"/>
  <c r="B68" i="3" l="1"/>
  <c r="B38" i="3"/>
  <c r="D24" i="3"/>
  <c r="D23" i="3"/>
  <c r="B15" i="3"/>
  <c r="D15" i="3"/>
  <c r="C15" i="3"/>
  <c r="H69" i="2"/>
  <c r="H63" i="2"/>
  <c r="H64" i="2"/>
  <c r="H65" i="2"/>
  <c r="H66" i="2"/>
  <c r="H67" i="2"/>
  <c r="H68" i="2"/>
  <c r="H62" i="2"/>
  <c r="N55" i="2"/>
  <c r="O26" i="2"/>
  <c r="N26" i="2"/>
  <c r="M26" i="2"/>
  <c r="L26" i="2"/>
  <c r="K26" i="2"/>
  <c r="J26" i="2"/>
  <c r="I26" i="2"/>
  <c r="H26" i="2"/>
  <c r="O25" i="2"/>
  <c r="O24" i="2"/>
  <c r="O23" i="2"/>
  <c r="H20" i="2"/>
  <c r="B20" i="3" l="1"/>
  <c r="D83" i="1"/>
  <c r="D84" i="1"/>
  <c r="D82" i="1"/>
  <c r="C82" i="1"/>
  <c r="B82" i="1"/>
  <c r="H76" i="1"/>
  <c r="D46" i="1"/>
  <c r="C48" i="1"/>
  <c r="D48" i="1" s="1"/>
  <c r="C47" i="1"/>
  <c r="C46" i="1"/>
  <c r="B48" i="1"/>
  <c r="B47" i="1"/>
  <c r="D47" i="1" s="1"/>
  <c r="B46" i="1"/>
  <c r="B42" i="1"/>
  <c r="D15" i="1"/>
  <c r="D16" i="1"/>
  <c r="D14" i="1"/>
  <c r="B10" i="1"/>
</calcChain>
</file>

<file path=xl/sharedStrings.xml><?xml version="1.0" encoding="utf-8"?>
<sst xmlns="http://schemas.openxmlformats.org/spreadsheetml/2006/main" count="261" uniqueCount="171">
  <si>
    <t>Princess Brides</t>
  </si>
  <si>
    <t>Variables:</t>
  </si>
  <si>
    <t>Peak</t>
  </si>
  <si>
    <t>Off Peak</t>
  </si>
  <si>
    <t>Constraints:</t>
  </si>
  <si>
    <t>Budget</t>
  </si>
  <si>
    <t>&lt;--dummy</t>
  </si>
  <si>
    <t>Reach</t>
  </si>
  <si>
    <t>LHS</t>
  </si>
  <si>
    <t>sign</t>
  </si>
  <si>
    <t>RHS</t>
  </si>
  <si>
    <t>&lt;=</t>
  </si>
  <si>
    <t>Objective(max):</t>
  </si>
  <si>
    <t>People Reached:</t>
  </si>
  <si>
    <t>no more than 6 OP ads</t>
  </si>
  <si>
    <t>at least 2 peak</t>
  </si>
  <si>
    <t>&gt;=</t>
  </si>
  <si>
    <t>Summary Sentence:</t>
  </si>
  <si>
    <t>Recommend 2 peak ads and 4.25 Off peak ads to reach  38075 peooople</t>
  </si>
  <si>
    <t>&lt;-- this is wrong</t>
  </si>
  <si>
    <t>Warning: DO NOT ROUND YOUR ANSWER</t>
  </si>
  <si>
    <t>Solution</t>
  </si>
  <si>
    <t>Add another constraint to solver and set the decision variables  sign to 'int'</t>
  </si>
  <si>
    <t>&lt;-- this is basically integer programming</t>
  </si>
  <si>
    <t>Correct answer:</t>
  </si>
  <si>
    <t>Buy 4 peak ads, 1 off peak ad to reach a maximum of 37900 people</t>
  </si>
  <si>
    <t>problem 2: Mixed Integer Programming</t>
  </si>
  <si>
    <t>problem 1: Pure Integer Programming Problem</t>
  </si>
  <si>
    <t>Bean</t>
  </si>
  <si>
    <t>Amount per 20 lb bag</t>
  </si>
  <si>
    <t>Amount per lb</t>
  </si>
  <si>
    <t>Amount available (lbs)</t>
  </si>
  <si>
    <t>A</t>
  </si>
  <si>
    <t>B</t>
  </si>
  <si>
    <t>C</t>
  </si>
  <si>
    <t>No. of 20 lb bags</t>
  </si>
  <si>
    <t>Lbs of grinded beans</t>
  </si>
  <si>
    <t>Objective (max):</t>
  </si>
  <si>
    <t>Profit:</t>
  </si>
  <si>
    <t>Recommend producing 44.444 20lbs bags and 0 lbs of grinded beans to maximize profit of 3777.778</t>
  </si>
  <si>
    <t>&lt;-- wrong</t>
  </si>
  <si>
    <t xml:space="preserve">use additional constraint </t>
  </si>
  <si>
    <t>additional no.of bags</t>
  </si>
  <si>
    <t>Integer</t>
  </si>
  <si>
    <t>Recommend 30 bags of 20 lbs and 20 lbs of grinded beans for max profit of $3770</t>
  </si>
  <si>
    <t>Practice Quiz:</t>
  </si>
  <si>
    <t>Art Posters</t>
  </si>
  <si>
    <t>3x4 foot</t>
  </si>
  <si>
    <t>2x3 foot</t>
  </si>
  <si>
    <t>profit each</t>
  </si>
  <si>
    <t>max sale</t>
  </si>
  <si>
    <t>time taken:</t>
  </si>
  <si>
    <t>hours</t>
  </si>
  <si>
    <t>no.of posters</t>
  </si>
  <si>
    <t>Objective (max) :</t>
  </si>
  <si>
    <t>max time</t>
  </si>
  <si>
    <t>max large posters</t>
  </si>
  <si>
    <t>max small posters</t>
  </si>
  <si>
    <t>Name</t>
  </si>
  <si>
    <t>Expected Annual Return ($1000)</t>
  </si>
  <si>
    <t>Cost for Block of Shares ($1000)</t>
  </si>
  <si>
    <t>Trans-Texas Oil</t>
  </si>
  <si>
    <t>British Petroleum (BP)</t>
  </si>
  <si>
    <t>Dutch Shell</t>
  </si>
  <si>
    <t>Houston Drilling</t>
  </si>
  <si>
    <t>Texas Petroleum</t>
  </si>
  <si>
    <t>San Diego Oil</t>
  </si>
  <si>
    <t>California Petro.</t>
  </si>
  <si>
    <t>x1</t>
  </si>
  <si>
    <t>x2</t>
  </si>
  <si>
    <t>x3</t>
  </si>
  <si>
    <t>x4</t>
  </si>
  <si>
    <t>x5</t>
  </si>
  <si>
    <t>x6</t>
  </si>
  <si>
    <t>x7</t>
  </si>
  <si>
    <t>(0,1)</t>
  </si>
  <si>
    <t>Expected Ret:</t>
  </si>
  <si>
    <t xml:space="preserve"> </t>
  </si>
  <si>
    <t>Return</t>
  </si>
  <si>
    <t>Contraints:</t>
  </si>
  <si>
    <t>texas--&gt;</t>
  </si>
  <si>
    <t>atleast 2 texas</t>
  </si>
  <si>
    <t>max one foreign</t>
  </si>
  <si>
    <t>foreign--&gt;</t>
  </si>
  <si>
    <t>only 1 of 2 cali stocks</t>
  </si>
  <si>
    <t>=</t>
  </si>
  <si>
    <t>cali</t>
  </si>
  <si>
    <t>budget</t>
  </si>
  <si>
    <t>Purchase x3 through x7 for return of $360,000</t>
  </si>
  <si>
    <t>*1000</t>
  </si>
  <si>
    <t>Tower Location</t>
  </si>
  <si>
    <t>Areas Served</t>
  </si>
  <si>
    <t>L1</t>
  </si>
  <si>
    <t>A, C, D</t>
  </si>
  <si>
    <t>L2</t>
  </si>
  <si>
    <t>B, D, G</t>
  </si>
  <si>
    <t>L3</t>
  </si>
  <si>
    <t>B, C, E, F</t>
  </si>
  <si>
    <t>L4</t>
  </si>
  <si>
    <t>E, F, H</t>
  </si>
  <si>
    <t>L5</t>
  </si>
  <si>
    <t>D, G, H</t>
  </si>
  <si>
    <t>L6</t>
  </si>
  <si>
    <t>A, D, F</t>
  </si>
  <si>
    <t>Horizon Wireless</t>
  </si>
  <si>
    <t>Coefficients</t>
  </si>
  <si>
    <t>Objective(min) No of Towers:</t>
  </si>
  <si>
    <t>D</t>
  </si>
  <si>
    <t>E</t>
  </si>
  <si>
    <t>F</t>
  </si>
  <si>
    <t>G</t>
  </si>
  <si>
    <t>H</t>
  </si>
  <si>
    <t>Problem no 1:</t>
  </si>
  <si>
    <t>Non-linear Example</t>
  </si>
  <si>
    <t>Constraint</t>
  </si>
  <si>
    <t>Variance:</t>
  </si>
  <si>
    <t>Objective (min)</t>
  </si>
  <si>
    <t>Non-linear Vars:</t>
  </si>
  <si>
    <t>x</t>
  </si>
  <si>
    <t>y</t>
  </si>
  <si>
    <t>x^2</t>
  </si>
  <si>
    <t>xy</t>
  </si>
  <si>
    <t>y^2</t>
  </si>
  <si>
    <t>all funds invested:</t>
  </si>
  <si>
    <t>Exp return 9%</t>
  </si>
  <si>
    <t>Summary Sentence: Invest 93.02% in x and 6.98% in y</t>
  </si>
  <si>
    <t>problem 2:</t>
  </si>
  <si>
    <t>Motocross Snowmobiles</t>
  </si>
  <si>
    <t>Hours</t>
  </si>
  <si>
    <t>X= xj6</t>
  </si>
  <si>
    <t>Y= xj8</t>
  </si>
  <si>
    <t>4-0.1X</t>
  </si>
  <si>
    <t>5-0.02Y</t>
  </si>
  <si>
    <t>Revenue</t>
  </si>
  <si>
    <t>(1000s)</t>
  </si>
  <si>
    <t>x and y are integers</t>
  </si>
  <si>
    <t>integer</t>
  </si>
  <si>
    <t>make 10 xj6 and 15 xj8 to maximize revenue at $100,500</t>
  </si>
  <si>
    <t>Practice Quiz</t>
  </si>
  <si>
    <t>Baseball Stadium</t>
  </si>
  <si>
    <t>cost of hot dogs:</t>
  </si>
  <si>
    <t>Price of hot dog:</t>
  </si>
  <si>
    <t>profit:</t>
  </si>
  <si>
    <t>Summary: Keep Price at $2.4 to maximize profit at $24100</t>
  </si>
  <si>
    <t>Explanation: https://www.coursera.org/learn/business-analytics-excel/quiz/2WbK9/baseball-stadium/attempt?redirectToCover=true</t>
  </si>
  <si>
    <t>Module 6 Assessment:</t>
  </si>
  <si>
    <t>Integer Programming and Nonlinear Programming</t>
  </si>
  <si>
    <t>Geometry</t>
  </si>
  <si>
    <t>Calculus</t>
  </si>
  <si>
    <t>Profit</t>
  </si>
  <si>
    <t>assembly</t>
  </si>
  <si>
    <t>proofing</t>
  </si>
  <si>
    <t>time:</t>
  </si>
  <si>
    <t>Objective:(max)</t>
  </si>
  <si>
    <t>max avail time</t>
  </si>
  <si>
    <t xml:space="preserve">hours per book </t>
  </si>
  <si>
    <t>$</t>
  </si>
  <si>
    <t>max assembly time</t>
  </si>
  <si>
    <t>max proofing time</t>
  </si>
  <si>
    <t>variables</t>
  </si>
  <si>
    <t>integers</t>
  </si>
  <si>
    <t>Summary : Print 35 Geometry books and 50 Calculus books to maximize the profit at $5050</t>
  </si>
  <si>
    <t>variable:</t>
  </si>
  <si>
    <t>p</t>
  </si>
  <si>
    <t xml:space="preserve">Objective (max) </t>
  </si>
  <si>
    <t>Cost:</t>
  </si>
  <si>
    <t>Demand:</t>
  </si>
  <si>
    <t>Revenue:</t>
  </si>
  <si>
    <t>Summary: Keep price at $3.80 to sell 32000 hamburgers and maximizing profits at $99,900</t>
  </si>
  <si>
    <t>Bolsa de Café</t>
  </si>
  <si>
    <t>Binary Integer Programing: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</si>
</sst>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_(&quot;$&quot;* #,##0.00_);_(&quot;$&quot;* \(#,##0.00\);_(&quot;$&quot;* &quot;-&quot;??_);_(@_)"/>
    <numFmt numFmtId="166" formatCode="&quot;$&quot;#,##0.00"/>
  </numFmts>
  <fonts count="13" x14ac:knownFonts="1">
    <font>
      <sz val="11"/>
      <color theme="1"/>
      <name val="Calibri"/>
      <family val="2"/>
      <scheme val="minor"/>
    </font>
    <font>
      <sz val="11"/>
      <color theme="1"/>
      <name val="Calibri"/>
      <family val="2"/>
      <scheme val="minor"/>
    </font>
    <font>
      <b/>
      <sz val="15"/>
      <color theme="3"/>
      <name val="Calibri"/>
      <family val="2"/>
      <scheme val="minor"/>
    </font>
    <font>
      <b/>
      <sz val="11"/>
      <color rgb="FF3F3F3F"/>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sz val="11"/>
      <color rgb="FFFF0000"/>
      <name val="Calibri"/>
      <family val="2"/>
      <scheme val="minor"/>
    </font>
    <font>
      <b/>
      <u/>
      <sz val="11"/>
      <color rgb="FFFF0000"/>
      <name val="Calibri"/>
      <family val="2"/>
      <scheme val="minor"/>
    </font>
    <font>
      <sz val="11"/>
      <color theme="9" tint="-0.499984740745262"/>
      <name val="Calibri"/>
      <family val="2"/>
      <scheme val="minor"/>
    </font>
    <font>
      <b/>
      <sz val="11"/>
      <color theme="3"/>
      <name val="Calibri"/>
      <family val="2"/>
      <scheme val="minor"/>
    </font>
    <font>
      <i/>
      <sz val="11"/>
      <color theme="0" tint="-0.34998626667073579"/>
      <name val="Calibri"/>
      <family val="2"/>
      <scheme val="minor"/>
    </font>
  </fonts>
  <fills count="18">
    <fill>
      <patternFill patternType="none"/>
    </fill>
    <fill>
      <patternFill patternType="gray125"/>
    </fill>
    <fill>
      <patternFill patternType="solid">
        <fgColor rgb="FFF2F2F2"/>
      </patternFill>
    </fill>
    <fill>
      <patternFill patternType="solid">
        <fgColor rgb="FFA5A5A5"/>
      </patternFill>
    </fill>
    <fill>
      <patternFill patternType="solid">
        <fgColor rgb="FFFFFFCC"/>
      </patternFill>
    </fill>
    <fill>
      <patternFill patternType="solid">
        <fgColor theme="6" tint="0.3999755851924192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rgb="FF92D050"/>
        <bgColor indexed="64"/>
      </patternFill>
    </fill>
    <fill>
      <patternFill patternType="solid">
        <fgColor theme="5" tint="0.79998168889431442"/>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0" tint="-0.34998626667073579"/>
        <bgColor indexed="64"/>
      </patternFill>
    </fill>
    <fill>
      <patternFill patternType="solid">
        <fgColor theme="6"/>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0"/>
        <bgColor indexed="64"/>
      </patternFill>
    </fill>
  </fills>
  <borders count="23">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3F3F3F"/>
      </left>
      <right/>
      <top/>
      <bottom/>
      <diagonal/>
    </border>
    <border>
      <left/>
      <right/>
      <top/>
      <bottom style="medium">
        <color theme="4"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5">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5" fillId="0" borderId="0" applyNumberFormat="0" applyFill="0" applyBorder="0" applyAlignment="0" applyProtection="0"/>
    <xf numFmtId="0" fontId="1" fillId="4" borderId="4" applyNumberFormat="0" applyFont="0" applyAlignment="0" applyProtection="0"/>
    <xf numFmtId="0" fontId="6" fillId="0" borderId="0" applyNumberFormat="0" applyFill="0" applyBorder="0" applyAlignment="0" applyProtection="0"/>
    <xf numFmtId="0" fontId="11" fillId="0" borderId="11" applyNumberFormat="0" applyFill="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1" fillId="0" borderId="0" applyNumberFormat="0" applyFill="0" applyBorder="0" applyAlignment="0" applyProtection="0"/>
  </cellStyleXfs>
  <cellXfs count="84">
    <xf numFmtId="0" fontId="0" fillId="0" borderId="0" xfId="0"/>
    <xf numFmtId="0" fontId="0" fillId="5" borderId="0" xfId="0" applyFill="1"/>
    <xf numFmtId="0" fontId="0" fillId="0" borderId="5" xfId="0" applyBorder="1"/>
    <xf numFmtId="0" fontId="7" fillId="0" borderId="5" xfId="0" applyFont="1" applyBorder="1"/>
    <xf numFmtId="0" fontId="7" fillId="0" borderId="0" xfId="0" applyFont="1"/>
    <xf numFmtId="0" fontId="6" fillId="0" borderId="0" xfId="6"/>
    <xf numFmtId="0" fontId="8" fillId="0" borderId="0" xfId="4" applyFont="1"/>
    <xf numFmtId="0" fontId="0" fillId="0" borderId="0" xfId="0" applyAlignment="1">
      <alignment horizontal="center"/>
    </xf>
    <xf numFmtId="0" fontId="4" fillId="3" borderId="3" xfId="3"/>
    <xf numFmtId="0" fontId="0" fillId="6" borderId="0" xfId="0" applyFill="1"/>
    <xf numFmtId="0" fontId="0" fillId="0" borderId="0" xfId="0" applyAlignment="1">
      <alignment wrapText="1"/>
    </xf>
    <xf numFmtId="0" fontId="7" fillId="0" borderId="0" xfId="0" applyFont="1" applyAlignment="1">
      <alignment wrapText="1"/>
    </xf>
    <xf numFmtId="0" fontId="7" fillId="0" borderId="5" xfId="0" applyFont="1" applyBorder="1" applyAlignment="1">
      <alignment wrapText="1"/>
    </xf>
    <xf numFmtId="2" fontId="0" fillId="5" borderId="0" xfId="0" applyNumberFormat="1" applyFill="1"/>
    <xf numFmtId="165" fontId="0" fillId="0" borderId="0" xfId="0" applyNumberFormat="1"/>
    <xf numFmtId="0" fontId="0" fillId="7" borderId="0" xfId="0" applyFill="1"/>
    <xf numFmtId="0" fontId="8" fillId="0" borderId="0" xfId="0" applyFont="1"/>
    <xf numFmtId="0" fontId="0" fillId="8" borderId="0" xfId="0" applyFill="1"/>
    <xf numFmtId="166" fontId="0" fillId="0" borderId="0" xfId="0" applyNumberFormat="1"/>
    <xf numFmtId="0" fontId="7" fillId="0" borderId="5" xfId="0" applyFont="1" applyBorder="1" applyAlignment="1">
      <alignment horizontal="center" wrapText="1"/>
    </xf>
    <xf numFmtId="0" fontId="0" fillId="0" borderId="5" xfId="0" applyBorder="1" applyAlignment="1">
      <alignment horizontal="center" wrapText="1"/>
    </xf>
    <xf numFmtId="0" fontId="7" fillId="0" borderId="5" xfId="0" applyFont="1" applyBorder="1" applyAlignment="1">
      <alignment horizontal="center" vertical="center" wrapText="1"/>
    </xf>
    <xf numFmtId="164" fontId="12" fillId="0" borderId="0" xfId="6" applyNumberFormat="1" applyFont="1"/>
    <xf numFmtId="0" fontId="4" fillId="3" borderId="12" xfId="3" applyBorder="1" applyAlignment="1">
      <alignment wrapText="1"/>
    </xf>
    <xf numFmtId="0" fontId="0" fillId="6" borderId="0" xfId="0" applyFill="1" applyAlignment="1">
      <alignment wrapText="1"/>
    </xf>
    <xf numFmtId="0" fontId="7" fillId="0" borderId="5" xfId="0" applyFont="1" applyBorder="1" applyAlignment="1">
      <alignment horizontal="center"/>
    </xf>
    <xf numFmtId="0" fontId="0" fillId="0" borderId="5" xfId="0" applyBorder="1" applyAlignment="1">
      <alignment horizontal="center"/>
    </xf>
    <xf numFmtId="0" fontId="0" fillId="14" borderId="0" xfId="0" applyFill="1" applyAlignment="1">
      <alignment horizontal="center" wrapText="1"/>
    </xf>
    <xf numFmtId="0" fontId="0" fillId="14" borderId="0" xfId="0" applyFill="1" applyAlignment="1">
      <alignment horizontal="center"/>
    </xf>
    <xf numFmtId="0" fontId="0" fillId="0" borderId="5" xfId="0" applyBorder="1" applyAlignment="1">
      <alignment wrapText="1"/>
    </xf>
    <xf numFmtId="0" fontId="0" fillId="13" borderId="14" xfId="0" applyFill="1" applyBorder="1"/>
    <xf numFmtId="0" fontId="1" fillId="12" borderId="15" xfId="11" applyBorder="1" applyAlignment="1"/>
    <xf numFmtId="0" fontId="1" fillId="11" borderId="18" xfId="10" applyBorder="1" applyAlignment="1">
      <alignment horizontal="center"/>
    </xf>
    <xf numFmtId="0" fontId="1" fillId="11" borderId="20" xfId="10" applyBorder="1" applyAlignment="1">
      <alignment horizontal="center"/>
    </xf>
    <xf numFmtId="0" fontId="0" fillId="0" borderId="21" xfId="0" applyBorder="1" applyAlignment="1">
      <alignment wrapText="1"/>
    </xf>
    <xf numFmtId="0" fontId="0" fillId="0" borderId="21" xfId="0" applyBorder="1"/>
    <xf numFmtId="0" fontId="1" fillId="10" borderId="16" xfId="9" applyBorder="1" applyAlignment="1"/>
    <xf numFmtId="0" fontId="1" fillId="10" borderId="17" xfId="9" applyBorder="1" applyAlignment="1"/>
    <xf numFmtId="0" fontId="1" fillId="9" borderId="5" xfId="8" applyBorder="1"/>
    <xf numFmtId="0" fontId="1" fillId="9" borderId="19" xfId="8" applyBorder="1"/>
    <xf numFmtId="0" fontId="1" fillId="9" borderId="21" xfId="8" applyBorder="1"/>
    <xf numFmtId="0" fontId="1" fillId="9" borderId="22" xfId="8" applyBorder="1"/>
    <xf numFmtId="10" fontId="0" fillId="5" borderId="0" xfId="0" applyNumberFormat="1" applyFill="1"/>
    <xf numFmtId="10" fontId="0" fillId="0" borderId="5" xfId="0" applyNumberFormat="1" applyBorder="1" applyAlignment="1">
      <alignment horizontal="center"/>
    </xf>
    <xf numFmtId="9" fontId="0" fillId="0" borderId="5" xfId="0" applyNumberFormat="1" applyBorder="1" applyAlignment="1">
      <alignment horizontal="center"/>
    </xf>
    <xf numFmtId="0" fontId="1" fillId="16" borderId="5" xfId="13" applyBorder="1" applyAlignment="1">
      <alignment horizontal="center"/>
    </xf>
    <xf numFmtId="0" fontId="0" fillId="6" borderId="0" xfId="0" applyFill="1" applyAlignment="1">
      <alignment horizontal="center"/>
    </xf>
    <xf numFmtId="0" fontId="0" fillId="14" borderId="0" xfId="0" applyFill="1"/>
    <xf numFmtId="2" fontId="0" fillId="0" borderId="0" xfId="0" applyNumberFormat="1"/>
    <xf numFmtId="0" fontId="0" fillId="0" borderId="0" xfId="0" applyAlignment="1">
      <alignment horizontal="left" indent="2"/>
    </xf>
    <xf numFmtId="0" fontId="0" fillId="13" borderId="0" xfId="0" applyFill="1"/>
    <xf numFmtId="0" fontId="7" fillId="0" borderId="5" xfId="0" applyFont="1" applyBorder="1" applyAlignment="1">
      <alignment horizontal="left"/>
    </xf>
    <xf numFmtId="0" fontId="2" fillId="0" borderId="1" xfId="1"/>
    <xf numFmtId="166" fontId="0" fillId="14" borderId="0" xfId="0" applyNumberFormat="1" applyFill="1"/>
    <xf numFmtId="0" fontId="7" fillId="0" borderId="0" xfId="0" applyFont="1" applyAlignment="1">
      <alignment horizontal="center"/>
    </xf>
    <xf numFmtId="166" fontId="0" fillId="7" borderId="0" xfId="0" applyNumberFormat="1" applyFill="1"/>
    <xf numFmtId="0" fontId="0" fillId="8" borderId="5" xfId="0" applyFill="1" applyBorder="1"/>
    <xf numFmtId="0" fontId="6" fillId="0" borderId="0" xfId="6" applyAlignment="1">
      <alignment horizontal="center"/>
    </xf>
    <xf numFmtId="0" fontId="2" fillId="0" borderId="1" xfId="1" applyAlignment="1">
      <alignment horizontal="center"/>
    </xf>
    <xf numFmtId="0" fontId="4" fillId="3" borderId="3" xfId="3" applyAlignment="1">
      <alignment horizontal="center"/>
    </xf>
    <xf numFmtId="0" fontId="10" fillId="0" borderId="0" xfId="0" applyFont="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3" fillId="2" borderId="10" xfId="2" applyBorder="1" applyAlignment="1">
      <alignment horizontal="center"/>
    </xf>
    <xf numFmtId="0" fontId="3" fillId="2" borderId="0" xfId="2" applyBorder="1" applyAlignment="1">
      <alignment horizontal="center"/>
    </xf>
    <xf numFmtId="0" fontId="2" fillId="0" borderId="1" xfId="1" applyAlignment="1">
      <alignment horizontal="center" vertical="center"/>
    </xf>
    <xf numFmtId="0" fontId="9" fillId="0" borderId="0" xfId="0" applyFont="1" applyAlignment="1">
      <alignment horizontal="center"/>
    </xf>
    <xf numFmtId="0" fontId="0" fillId="0" borderId="0" xfId="0" applyAlignment="1">
      <alignment horizontal="center"/>
    </xf>
    <xf numFmtId="0" fontId="0" fillId="4" borderId="4" xfId="5" applyFont="1" applyAlignment="1">
      <alignment horizontal="center"/>
    </xf>
    <xf numFmtId="0" fontId="0" fillId="0" borderId="6" xfId="0" applyBorder="1" applyAlignment="1">
      <alignment horizontal="center"/>
    </xf>
    <xf numFmtId="0" fontId="0" fillId="7" borderId="0" xfId="0" applyFill="1" applyAlignment="1">
      <alignment horizontal="center"/>
    </xf>
    <xf numFmtId="0" fontId="4" fillId="3" borderId="13" xfId="3" applyBorder="1" applyAlignment="1">
      <alignment horizontal="center"/>
    </xf>
    <xf numFmtId="0" fontId="4" fillId="3" borderId="14" xfId="3" applyBorder="1" applyAlignment="1">
      <alignment horizontal="center"/>
    </xf>
    <xf numFmtId="0" fontId="11" fillId="0" borderId="11" xfId="7" applyAlignment="1">
      <alignment horizontal="center"/>
    </xf>
    <xf numFmtId="0" fontId="1" fillId="12" borderId="16" xfId="1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1" fillId="15" borderId="0" xfId="12" applyAlignment="1">
      <alignment horizontal="center"/>
    </xf>
    <xf numFmtId="0" fontId="6" fillId="17" borderId="0" xfId="6" applyFill="1" applyBorder="1" applyAlignment="1">
      <alignment horizontal="center"/>
    </xf>
    <xf numFmtId="0" fontId="11" fillId="0" borderId="0" xfId="14" applyAlignment="1">
      <alignment horizontal="center"/>
    </xf>
    <xf numFmtId="0" fontId="0" fillId="0" borderId="5" xfId="0" applyBorder="1" applyAlignment="1">
      <alignment horizontal="center"/>
    </xf>
    <xf numFmtId="0" fontId="3" fillId="2" borderId="2" xfId="2" applyAlignment="1">
      <alignment horizontal="center"/>
    </xf>
    <xf numFmtId="0" fontId="0" fillId="0" borderId="0" xfId="0" quotePrefix="1"/>
  </cellXfs>
  <cellStyles count="15">
    <cellStyle name="20% - Accent1" xfId="12" builtinId="30"/>
    <cellStyle name="20% - Accent2" xfId="8" builtinId="34"/>
    <cellStyle name="20% - Accent4" xfId="13" builtinId="42"/>
    <cellStyle name="40% - Accent2" xfId="9" builtinId="35"/>
    <cellStyle name="40% - Accent4" xfId="10" builtinId="43"/>
    <cellStyle name="40% - Accent5" xfId="11" builtinId="47"/>
    <cellStyle name="Check Cell" xfId="3" builtinId="23"/>
    <cellStyle name="Explanatory Text" xfId="6" builtinId="53"/>
    <cellStyle name="Heading 1" xfId="1" builtinId="16"/>
    <cellStyle name="Heading 3" xfId="7" builtinId="18"/>
    <cellStyle name="Heading 4" xfId="14" builtinId="19"/>
    <cellStyle name="Normal" xfId="0" builtinId="0"/>
    <cellStyle name="Note" xfId="5" builtinId="10"/>
    <cellStyle name="Output" xfId="2" builtinId="21"/>
    <cellStyle name="Warning Text" xfId="4" builtinId="1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10</xdr:col>
      <xdr:colOff>504825</xdr:colOff>
      <xdr:row>1</xdr:row>
      <xdr:rowOff>76200</xdr:rowOff>
    </xdr:from>
    <xdr:ext cx="4791076" cy="195540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600825" y="266700"/>
          <a:ext cx="4791076" cy="195540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200" b="1" i="0">
              <a:solidFill>
                <a:schemeClr val="tx1">
                  <a:lumMod val="65000"/>
                  <a:lumOff val="35000"/>
                </a:schemeClr>
              </a:solidFill>
              <a:effectLst/>
              <a:latin typeface="+mn-lt"/>
              <a:ea typeface="+mn-ea"/>
              <a:cs typeface="+mn-cs"/>
            </a:rPr>
            <a:t>Scenario</a:t>
          </a:r>
        </a:p>
        <a:p>
          <a:r>
            <a:rPr lang="en-US" sz="1200" b="0" i="0">
              <a:solidFill>
                <a:schemeClr val="tx1">
                  <a:lumMod val="65000"/>
                  <a:lumOff val="35000"/>
                </a:schemeClr>
              </a:solidFill>
              <a:effectLst/>
              <a:latin typeface="+mn-lt"/>
              <a:ea typeface="+mn-ea"/>
              <a:cs typeface="+mn-cs"/>
            </a:rPr>
            <a:t>Liz Bailey is the owner of Princess Brides, a wedding dress retailer. She uses radio to market and two types of ads are available – those during prime time and those at other times. Each prime time ad costs $390 and reaches 8,200 people on average. Off-peak ads cost $240 and reach 5,100 people on average. Bailey has a budget of $1800 per week for advertising. She wants at least 2 prime time ads and no more than 6 off-peak ads. Find the best mix of ads to purchase so the most people are reached.</a:t>
          </a:r>
        </a:p>
        <a:p>
          <a:endParaRPr lang="en-US" sz="1100">
            <a:solidFill>
              <a:schemeClr val="tx1">
                <a:lumMod val="75000"/>
                <a:lumOff val="25000"/>
              </a:schemeClr>
            </a:solidFill>
          </a:endParaRPr>
        </a:p>
      </xdr:txBody>
    </xdr:sp>
    <xdr:clientData/>
  </xdr:oneCellAnchor>
  <xdr:oneCellAnchor>
    <xdr:from>
      <xdr:col>5</xdr:col>
      <xdr:colOff>266701</xdr:colOff>
      <xdr:row>28</xdr:row>
      <xdr:rowOff>114299</xdr:rowOff>
    </xdr:from>
    <xdr:ext cx="7229474" cy="1297919"/>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371976" y="5562599"/>
          <a:ext cx="7229474" cy="129791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b="1" i="0">
              <a:solidFill>
                <a:schemeClr val="tx1">
                  <a:lumMod val="75000"/>
                  <a:lumOff val="25000"/>
                </a:schemeClr>
              </a:solidFill>
              <a:effectLst/>
              <a:latin typeface="+mn-lt"/>
              <a:ea typeface="+mn-ea"/>
              <a:cs typeface="+mn-cs"/>
            </a:rPr>
            <a:t>Scenario</a:t>
          </a:r>
        </a:p>
        <a:p>
          <a:r>
            <a:rPr lang="en-US" sz="1100" b="0" i="0">
              <a:solidFill>
                <a:schemeClr val="tx1">
                  <a:lumMod val="75000"/>
                  <a:lumOff val="25000"/>
                </a:schemeClr>
              </a:solidFill>
              <a:effectLst/>
              <a:latin typeface="+mn-lt"/>
              <a:ea typeface="+mn-ea"/>
              <a:cs typeface="+mn-cs"/>
            </a:rPr>
            <a:t>Bolsa de Café is a specialty coffee shop selling custom blends of coffee using 3 types of beans.  They sell two products: 20 lb bags of blended coffee beans (whole) and individual bags of ground beans sold by the pound in bulk.  The ground beans can be produced in any quantity.  Both bags are composed of three different beans.  The 20lb bags sell for $85 and bags of ground beans sell for $1.50/lb.  Find the number of 20lb bags and number of pounds of ground beans to produce subject to the constraints in the table below so that profit is maximized.</a:t>
          </a:r>
        </a:p>
        <a:p>
          <a:endParaRPr lang="en-US" sz="1100">
            <a:solidFill>
              <a:schemeClr val="tx1">
                <a:lumMod val="75000"/>
                <a:lumOff val="25000"/>
              </a:schemeClr>
            </a:solidFill>
          </a:endParaRPr>
        </a:p>
      </xdr:txBody>
    </xdr:sp>
    <xdr:clientData/>
  </xdr:oneCellAnchor>
  <xdr:oneCellAnchor>
    <xdr:from>
      <xdr:col>0</xdr:col>
      <xdr:colOff>495300</xdr:colOff>
      <xdr:row>64</xdr:row>
      <xdr:rowOff>161924</xdr:rowOff>
    </xdr:from>
    <xdr:ext cx="10496550" cy="1352551"/>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95300" y="13087349"/>
          <a:ext cx="10496550" cy="1352551"/>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r>
            <a:rPr lang="en-US" sz="1100" b="1" i="0">
              <a:solidFill>
                <a:schemeClr val="tx1">
                  <a:lumMod val="75000"/>
                  <a:lumOff val="25000"/>
                </a:schemeClr>
              </a:solidFill>
              <a:effectLst/>
              <a:latin typeface="+mn-lt"/>
              <a:ea typeface="+mn-ea"/>
              <a:cs typeface="+mn-cs"/>
            </a:rPr>
            <a:t>Scenario</a:t>
          </a:r>
        </a:p>
        <a:p>
          <a:r>
            <a:rPr lang="en-US" sz="1100" b="0" i="0">
              <a:solidFill>
                <a:schemeClr val="tx1">
                  <a:lumMod val="75000"/>
                  <a:lumOff val="25000"/>
                </a:schemeClr>
              </a:solidFill>
              <a:effectLst/>
              <a:latin typeface="+mn-lt"/>
              <a:ea typeface="+mn-ea"/>
              <a:cs typeface="+mn-cs"/>
            </a:rPr>
            <a:t>University art student Hilda Hernandez runs a small business printing and selling wall posters. She sells two sizes of wall posters, a large 3- by 4-foot poster and a smaller 2- by 3-foot poster. The profit earned from the sale of each large poster is $5; each smaller poster earns $7. Because of her classroom schedule, Hilda has the following weekly constraints: (1) up to four large posters can be sold, (2) up to six smaller posters can be sold, and (3) up to 15 hours can be spent on posters during the week, with each large poster requiring 3 hours of work and each smaller one taking 1.5 hour.</a:t>
          </a:r>
        </a:p>
        <a:p>
          <a:r>
            <a:rPr lang="en-US" sz="1100" b="0" i="0">
              <a:solidFill>
                <a:schemeClr val="tx1">
                  <a:lumMod val="75000"/>
                  <a:lumOff val="25000"/>
                </a:schemeClr>
              </a:solidFill>
              <a:effectLst/>
              <a:latin typeface="+mn-lt"/>
              <a:ea typeface="+mn-ea"/>
              <a:cs typeface="+mn-cs"/>
            </a:rPr>
            <a:t>With the semester almost over, Hilda plans on taking a 3-month summer vacation to England. She wants to maximize her profit in her final week before leaving, and she doesn’t want to leave any unfinished posters behind. </a:t>
          </a: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161925</xdr:colOff>
      <xdr:row>3</xdr:row>
      <xdr:rowOff>104775</xdr:rowOff>
    </xdr:from>
    <xdr:ext cx="9658350" cy="1470146"/>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71525" y="676275"/>
          <a:ext cx="9658350" cy="14701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b="1" i="0">
              <a:solidFill>
                <a:schemeClr val="tx1"/>
              </a:solidFill>
              <a:effectLst/>
              <a:latin typeface="+mn-lt"/>
              <a:ea typeface="+mn-ea"/>
              <a:cs typeface="+mn-cs"/>
            </a:rPr>
            <a:t>Binary Investment Decision</a:t>
          </a:r>
        </a:p>
        <a:p>
          <a:r>
            <a:rPr lang="en-US" sz="1100" b="0" i="0">
              <a:solidFill>
                <a:schemeClr val="tx1"/>
              </a:solidFill>
              <a:effectLst/>
              <a:latin typeface="+mn-lt"/>
              <a:ea typeface="+mn-ea"/>
              <a:cs typeface="+mn-cs"/>
            </a:rPr>
            <a:t>A financial investment firm specializes in recommending oil stock portfolios for clients.  One such client made the following specifications:</a:t>
          </a:r>
        </a:p>
        <a:p>
          <a:r>
            <a:rPr lang="en-US" sz="1100" b="0" i="0">
              <a:solidFill>
                <a:schemeClr val="tx1"/>
              </a:solidFill>
              <a:effectLst/>
              <a:latin typeface="+mn-lt"/>
              <a:ea typeface="+mn-ea"/>
              <a:cs typeface="+mn-cs"/>
            </a:rPr>
            <a:t>  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At least two Texas oil firms must be in the portfolio</a:t>
          </a:r>
        </a:p>
        <a:p>
          <a:r>
            <a:rPr lang="en-US" sz="1100" b="0" i="0">
              <a:solidFill>
                <a:schemeClr val="tx1"/>
              </a:solidFill>
              <a:effectLst/>
              <a:latin typeface="+mn-lt"/>
              <a:ea typeface="+mn-ea"/>
              <a:cs typeface="+mn-cs"/>
            </a:rPr>
            <a:t>  2. No more than one investment can be made in foreign oil companies (companies outside of the United States).</a:t>
          </a:r>
        </a:p>
        <a:p>
          <a:r>
            <a:rPr lang="en-US" sz="1100" b="0" i="0">
              <a:solidFill>
                <a:schemeClr val="tx1"/>
              </a:solidFill>
              <a:effectLst/>
              <a:latin typeface="+mn-lt"/>
              <a:ea typeface="+mn-ea"/>
              <a:cs typeface="+mn-cs"/>
            </a:rPr>
            <a:t>  3. One of two California oil stocks must be purchased.</a:t>
          </a:r>
        </a:p>
        <a:p>
          <a:r>
            <a:rPr lang="en-US" sz="1100" b="0" i="0">
              <a:solidFill>
                <a:schemeClr val="tx1"/>
              </a:solidFill>
              <a:effectLst/>
              <a:latin typeface="+mn-lt"/>
              <a:ea typeface="+mn-ea"/>
              <a:cs typeface="+mn-cs"/>
            </a:rPr>
            <a:t>  4. Up to $3 million for investing to purchase single blocks of stock per table below. </a:t>
          </a:r>
        </a:p>
        <a:p>
          <a:r>
            <a:rPr lang="en-US" sz="1100" b="0" i="0">
              <a:solidFill>
                <a:schemeClr val="tx1"/>
              </a:solidFill>
              <a:effectLst/>
              <a:latin typeface="+mn-lt"/>
              <a:ea typeface="+mn-ea"/>
              <a:cs typeface="+mn-cs"/>
            </a:rPr>
            <a:t>Find the allocation of investments to maximize the return.</a:t>
          </a:r>
        </a:p>
        <a:p>
          <a:endParaRPr lang="en-US" sz="1100">
            <a:solidFill>
              <a:schemeClr val="tx1">
                <a:lumMod val="75000"/>
                <a:lumOff val="25000"/>
              </a:schemeClr>
            </a:solidFill>
          </a:endParaRPr>
        </a:p>
      </xdr:txBody>
    </xdr:sp>
    <xdr:clientData/>
  </xdr:oneCellAnchor>
  <xdr:oneCellAnchor>
    <xdr:from>
      <xdr:col>1</xdr:col>
      <xdr:colOff>523874</xdr:colOff>
      <xdr:row>36</xdr:row>
      <xdr:rowOff>85724</xdr:rowOff>
    </xdr:from>
    <xdr:ext cx="10810875" cy="1028699"/>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133474" y="7353299"/>
          <a:ext cx="10810875" cy="102869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i="0">
              <a:solidFill>
                <a:schemeClr val="tx1">
                  <a:lumMod val="75000"/>
                  <a:lumOff val="25000"/>
                </a:schemeClr>
              </a:solidFill>
              <a:effectLst/>
              <a:latin typeface="+mn-lt"/>
              <a:ea typeface="+mn-ea"/>
              <a:cs typeface="+mn-cs"/>
            </a:rPr>
            <a:t>Scenario</a:t>
          </a:r>
        </a:p>
        <a:p>
          <a:r>
            <a:rPr lang="en-US" sz="1200" b="0" i="0">
              <a:solidFill>
                <a:schemeClr val="tx1">
                  <a:lumMod val="75000"/>
                  <a:lumOff val="25000"/>
                </a:schemeClr>
              </a:solidFill>
              <a:effectLst/>
              <a:latin typeface="+mn-lt"/>
              <a:ea typeface="+mn-ea"/>
              <a:cs typeface="+mn-cs"/>
            </a:rPr>
            <a:t>Horizon Wireless, a cellular telephone company, is expanding into a new city. Relay towers are necessary to provide wireless telephone coverage to the different areas of the city. A grid is superimposed on a map of the city to help determine where the towers should be located. The grid consists of 8 areas labeled A through H. Six possible tower locations (numbered L1–L6) have been identified, and each location could serve several areas. The table below indicates the areas served by each of the towers.</a:t>
          </a:r>
        </a:p>
        <a:p>
          <a:r>
            <a:rPr lang="en-US" sz="1200" b="0" i="0">
              <a:solidFill>
                <a:schemeClr val="tx1">
                  <a:lumMod val="75000"/>
                  <a:lumOff val="25000"/>
                </a:schemeClr>
              </a:solidFill>
              <a:effectLst/>
              <a:latin typeface="+mn-lt"/>
              <a:ea typeface="+mn-ea"/>
              <a:cs typeface="+mn-cs"/>
            </a:rPr>
            <a:t>Horizon wants to make sure that all areas of the city are served, while minimizing the number of towers that need to be built.</a:t>
          </a:r>
        </a:p>
        <a:p>
          <a:endParaRPr lang="en-US" sz="1100"/>
        </a:p>
      </xdr:txBody>
    </xdr:sp>
    <xdr:clientData/>
  </xdr:oneCellAnchor>
  <xdr:twoCellAnchor>
    <xdr:from>
      <xdr:col>6</xdr:col>
      <xdr:colOff>180975</xdr:colOff>
      <xdr:row>42</xdr:row>
      <xdr:rowOff>66675</xdr:rowOff>
    </xdr:from>
    <xdr:to>
      <xdr:col>9</xdr:col>
      <xdr:colOff>219075</xdr:colOff>
      <xdr:row>51</xdr:row>
      <xdr:rowOff>161925</xdr:rowOff>
    </xdr:to>
    <xdr:sp macro="" textlink="">
      <xdr:nvSpPr>
        <xdr:cNvPr id="4" name="Oval 3">
          <a:extLst>
            <a:ext uri="{FF2B5EF4-FFF2-40B4-BE49-F238E27FC236}">
              <a16:creationId xmlns:a16="http://schemas.microsoft.com/office/drawing/2014/main" id="{00000000-0008-0000-0100-000004000000}"/>
            </a:ext>
          </a:extLst>
        </xdr:cNvPr>
        <xdr:cNvSpPr/>
      </xdr:nvSpPr>
      <xdr:spPr>
        <a:xfrm>
          <a:off x="4724400" y="8553450"/>
          <a:ext cx="2009775" cy="180975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100"/>
            <a:t>a</a:t>
          </a:r>
        </a:p>
      </xdr:txBody>
    </xdr:sp>
    <xdr:clientData/>
  </xdr:twoCellAnchor>
  <xdr:oneCellAnchor>
    <xdr:from>
      <xdr:col>7</xdr:col>
      <xdr:colOff>295275</xdr:colOff>
      <xdr:row>42</xdr:row>
      <xdr:rowOff>152400</xdr:rowOff>
    </xdr:from>
    <xdr:ext cx="258789"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5591175" y="8639175"/>
          <a:ext cx="2587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b</a:t>
          </a:r>
        </a:p>
      </xdr:txBody>
    </xdr:sp>
    <xdr:clientData/>
  </xdr:oneCellAnchor>
  <xdr:oneCellAnchor>
    <xdr:from>
      <xdr:col>7</xdr:col>
      <xdr:colOff>85725</xdr:colOff>
      <xdr:row>46</xdr:row>
      <xdr:rowOff>76200</xdr:rowOff>
    </xdr:from>
    <xdr:ext cx="244298" cy="264560"/>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591300" y="9324975"/>
          <a:ext cx="2442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a:t>
          </a:r>
        </a:p>
      </xdr:txBody>
    </xdr:sp>
    <xdr:clientData/>
  </xdr:oneCellAnchor>
  <xdr:oneCellAnchor>
    <xdr:from>
      <xdr:col>6</xdr:col>
      <xdr:colOff>457200</xdr:colOff>
      <xdr:row>46</xdr:row>
      <xdr:rowOff>161925</xdr:rowOff>
    </xdr:from>
    <xdr:ext cx="258789" cy="264560"/>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5905500" y="9410700"/>
          <a:ext cx="2587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
          </a:r>
        </a:p>
      </xdr:txBody>
    </xdr:sp>
    <xdr:clientData/>
  </xdr:oneCellAnchor>
  <xdr:oneCellAnchor>
    <xdr:from>
      <xdr:col>6</xdr:col>
      <xdr:colOff>885825</xdr:colOff>
      <xdr:row>48</xdr:row>
      <xdr:rowOff>180975</xdr:rowOff>
    </xdr:from>
    <xdr:ext cx="254878" cy="264560"/>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334125" y="9810750"/>
          <a:ext cx="25487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a:t>
          </a:r>
        </a:p>
      </xdr:txBody>
    </xdr:sp>
    <xdr:clientData/>
  </xdr:oneCellAnchor>
  <xdr:oneCellAnchor>
    <xdr:from>
      <xdr:col>8</xdr:col>
      <xdr:colOff>28575</xdr:colOff>
      <xdr:row>48</xdr:row>
      <xdr:rowOff>152400</xdr:rowOff>
    </xdr:from>
    <xdr:ext cx="227691" cy="264560"/>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000875" y="9782175"/>
          <a:ext cx="2276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t>
          </a:r>
        </a:p>
      </xdr:txBody>
    </xdr:sp>
    <xdr:clientData/>
  </xdr:oneCellAnchor>
  <xdr:oneCellAnchor>
    <xdr:from>
      <xdr:col>8</xdr:col>
      <xdr:colOff>323850</xdr:colOff>
      <xdr:row>46</xdr:row>
      <xdr:rowOff>66675</xdr:rowOff>
    </xdr:from>
    <xdr:ext cx="251094" cy="264560"/>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7296150" y="9315450"/>
          <a:ext cx="25109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a:t>
          </a:r>
        </a:p>
      </xdr:txBody>
    </xdr:sp>
    <xdr:clientData/>
  </xdr:oneCellAnchor>
  <xdr:oneCellAnchor>
    <xdr:from>
      <xdr:col>8</xdr:col>
      <xdr:colOff>76200</xdr:colOff>
      <xdr:row>44</xdr:row>
      <xdr:rowOff>28575</xdr:rowOff>
    </xdr:from>
    <xdr:ext cx="258789" cy="264560"/>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7048500" y="8896350"/>
          <a:ext cx="2587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a:t>
          </a:r>
        </a:p>
      </xdr:txBody>
    </xdr:sp>
    <xdr:clientData/>
  </xdr:oneCellAnchor>
  <xdr:twoCellAnchor>
    <xdr:from>
      <xdr:col>6</xdr:col>
      <xdr:colOff>238125</xdr:colOff>
      <xdr:row>43</xdr:row>
      <xdr:rowOff>19050</xdr:rowOff>
    </xdr:from>
    <xdr:to>
      <xdr:col>9</xdr:col>
      <xdr:colOff>223996</xdr:colOff>
      <xdr:row>51</xdr:row>
      <xdr:rowOff>123825</xdr:rowOff>
    </xdr:to>
    <xdr:sp macro="" textlink="">
      <xdr:nvSpPr>
        <xdr:cNvPr id="14" name="Freeform 13">
          <a:extLst>
            <a:ext uri="{FF2B5EF4-FFF2-40B4-BE49-F238E27FC236}">
              <a16:creationId xmlns:a16="http://schemas.microsoft.com/office/drawing/2014/main" id="{00000000-0008-0000-0100-00000E000000}"/>
            </a:ext>
          </a:extLst>
        </xdr:cNvPr>
        <xdr:cNvSpPr/>
      </xdr:nvSpPr>
      <xdr:spPr>
        <a:xfrm>
          <a:off x="4781550" y="8696325"/>
          <a:ext cx="1957546" cy="1628775"/>
        </a:xfrm>
        <a:custGeom>
          <a:avLst/>
          <a:gdLst>
            <a:gd name="connsiteX0" fmla="*/ 504825 w 1976596"/>
            <a:gd name="connsiteY0" fmla="*/ 0 h 1628775"/>
            <a:gd name="connsiteX1" fmla="*/ 514350 w 1976596"/>
            <a:gd name="connsiteY1" fmla="*/ 47625 h 1628775"/>
            <a:gd name="connsiteX2" fmla="*/ 552450 w 1976596"/>
            <a:gd name="connsiteY2" fmla="*/ 104775 h 1628775"/>
            <a:gd name="connsiteX3" fmla="*/ 561975 w 1976596"/>
            <a:gd name="connsiteY3" fmla="*/ 133350 h 1628775"/>
            <a:gd name="connsiteX4" fmla="*/ 600075 w 1976596"/>
            <a:gd name="connsiteY4" fmla="*/ 190500 h 1628775"/>
            <a:gd name="connsiteX5" fmla="*/ 609600 w 1976596"/>
            <a:gd name="connsiteY5" fmla="*/ 219075 h 1628775"/>
            <a:gd name="connsiteX6" fmla="*/ 638175 w 1976596"/>
            <a:gd name="connsiteY6" fmla="*/ 238125 h 1628775"/>
            <a:gd name="connsiteX7" fmla="*/ 647700 w 1976596"/>
            <a:gd name="connsiteY7" fmla="*/ 266700 h 1628775"/>
            <a:gd name="connsiteX8" fmla="*/ 676275 w 1976596"/>
            <a:gd name="connsiteY8" fmla="*/ 295275 h 1628775"/>
            <a:gd name="connsiteX9" fmla="*/ 762000 w 1976596"/>
            <a:gd name="connsiteY9" fmla="*/ 333375 h 1628775"/>
            <a:gd name="connsiteX10" fmla="*/ 876300 w 1976596"/>
            <a:gd name="connsiteY10" fmla="*/ 352425 h 1628775"/>
            <a:gd name="connsiteX11" fmla="*/ 923925 w 1976596"/>
            <a:gd name="connsiteY11" fmla="*/ 361950 h 1628775"/>
            <a:gd name="connsiteX12" fmla="*/ 1104900 w 1976596"/>
            <a:gd name="connsiteY12" fmla="*/ 352425 h 1628775"/>
            <a:gd name="connsiteX13" fmla="*/ 1162050 w 1976596"/>
            <a:gd name="connsiteY13" fmla="*/ 333375 h 1628775"/>
            <a:gd name="connsiteX14" fmla="*/ 1247775 w 1976596"/>
            <a:gd name="connsiteY14" fmla="*/ 285750 h 1628775"/>
            <a:gd name="connsiteX15" fmla="*/ 1276350 w 1976596"/>
            <a:gd name="connsiteY15" fmla="*/ 257175 h 1628775"/>
            <a:gd name="connsiteX16" fmla="*/ 1333500 w 1976596"/>
            <a:gd name="connsiteY16" fmla="*/ 209550 h 1628775"/>
            <a:gd name="connsiteX17" fmla="*/ 1362075 w 1976596"/>
            <a:gd name="connsiteY17" fmla="*/ 152400 h 1628775"/>
            <a:gd name="connsiteX18" fmla="*/ 1390650 w 1976596"/>
            <a:gd name="connsiteY18" fmla="*/ 95250 h 1628775"/>
            <a:gd name="connsiteX19" fmla="*/ 1371600 w 1976596"/>
            <a:gd name="connsiteY19" fmla="*/ 123825 h 1628775"/>
            <a:gd name="connsiteX20" fmla="*/ 1333500 w 1976596"/>
            <a:gd name="connsiteY20" fmla="*/ 171450 h 1628775"/>
            <a:gd name="connsiteX21" fmla="*/ 1295400 w 1976596"/>
            <a:gd name="connsiteY21" fmla="*/ 228600 h 1628775"/>
            <a:gd name="connsiteX22" fmla="*/ 1276350 w 1976596"/>
            <a:gd name="connsiteY22" fmla="*/ 257175 h 1628775"/>
            <a:gd name="connsiteX23" fmla="*/ 1247775 w 1976596"/>
            <a:gd name="connsiteY23" fmla="*/ 276225 h 1628775"/>
            <a:gd name="connsiteX24" fmla="*/ 1238250 w 1976596"/>
            <a:gd name="connsiteY24" fmla="*/ 304800 h 1628775"/>
            <a:gd name="connsiteX25" fmla="*/ 1209675 w 1976596"/>
            <a:gd name="connsiteY25" fmla="*/ 361950 h 1628775"/>
            <a:gd name="connsiteX26" fmla="*/ 1219200 w 1976596"/>
            <a:gd name="connsiteY26" fmla="*/ 466725 h 1628775"/>
            <a:gd name="connsiteX27" fmla="*/ 1238250 w 1976596"/>
            <a:gd name="connsiteY27" fmla="*/ 495300 h 1628775"/>
            <a:gd name="connsiteX28" fmla="*/ 1247775 w 1976596"/>
            <a:gd name="connsiteY28" fmla="*/ 523875 h 1628775"/>
            <a:gd name="connsiteX29" fmla="*/ 1266825 w 1976596"/>
            <a:gd name="connsiteY29" fmla="*/ 552450 h 1628775"/>
            <a:gd name="connsiteX30" fmla="*/ 1276350 w 1976596"/>
            <a:gd name="connsiteY30" fmla="*/ 581025 h 1628775"/>
            <a:gd name="connsiteX31" fmla="*/ 1314450 w 1976596"/>
            <a:gd name="connsiteY31" fmla="*/ 638175 h 1628775"/>
            <a:gd name="connsiteX32" fmla="*/ 1371600 w 1976596"/>
            <a:gd name="connsiteY32" fmla="*/ 723900 h 1628775"/>
            <a:gd name="connsiteX33" fmla="*/ 1390650 w 1976596"/>
            <a:gd name="connsiteY33" fmla="*/ 752475 h 1628775"/>
            <a:gd name="connsiteX34" fmla="*/ 1419225 w 1976596"/>
            <a:gd name="connsiteY34" fmla="*/ 733425 h 1628775"/>
            <a:gd name="connsiteX35" fmla="*/ 1504950 w 1976596"/>
            <a:gd name="connsiteY35" fmla="*/ 666750 h 1628775"/>
            <a:gd name="connsiteX36" fmla="*/ 1581150 w 1976596"/>
            <a:gd name="connsiteY36" fmla="*/ 647700 h 1628775"/>
            <a:gd name="connsiteX37" fmla="*/ 1619250 w 1976596"/>
            <a:gd name="connsiteY37" fmla="*/ 638175 h 1628775"/>
            <a:gd name="connsiteX38" fmla="*/ 1704975 w 1976596"/>
            <a:gd name="connsiteY38" fmla="*/ 609600 h 1628775"/>
            <a:gd name="connsiteX39" fmla="*/ 1733550 w 1976596"/>
            <a:gd name="connsiteY39" fmla="*/ 600075 h 1628775"/>
            <a:gd name="connsiteX40" fmla="*/ 1762125 w 1976596"/>
            <a:gd name="connsiteY40" fmla="*/ 590550 h 1628775"/>
            <a:gd name="connsiteX41" fmla="*/ 1914525 w 1976596"/>
            <a:gd name="connsiteY41" fmla="*/ 552450 h 1628775"/>
            <a:gd name="connsiteX42" fmla="*/ 1971675 w 1976596"/>
            <a:gd name="connsiteY42" fmla="*/ 514350 h 1628775"/>
            <a:gd name="connsiteX43" fmla="*/ 1924050 w 1976596"/>
            <a:gd name="connsiteY43" fmla="*/ 523875 h 1628775"/>
            <a:gd name="connsiteX44" fmla="*/ 1866900 w 1976596"/>
            <a:gd name="connsiteY44" fmla="*/ 542925 h 1628775"/>
            <a:gd name="connsiteX45" fmla="*/ 1838325 w 1976596"/>
            <a:gd name="connsiteY45" fmla="*/ 552450 h 1628775"/>
            <a:gd name="connsiteX46" fmla="*/ 1809750 w 1976596"/>
            <a:gd name="connsiteY46" fmla="*/ 561975 h 1628775"/>
            <a:gd name="connsiteX47" fmla="*/ 1781175 w 1976596"/>
            <a:gd name="connsiteY47" fmla="*/ 571500 h 1628775"/>
            <a:gd name="connsiteX48" fmla="*/ 1752600 w 1976596"/>
            <a:gd name="connsiteY48" fmla="*/ 590550 h 1628775"/>
            <a:gd name="connsiteX49" fmla="*/ 1695450 w 1976596"/>
            <a:gd name="connsiteY49" fmla="*/ 609600 h 1628775"/>
            <a:gd name="connsiteX50" fmla="*/ 1638300 w 1976596"/>
            <a:gd name="connsiteY50" fmla="*/ 628650 h 1628775"/>
            <a:gd name="connsiteX51" fmla="*/ 1609725 w 1976596"/>
            <a:gd name="connsiteY51" fmla="*/ 638175 h 1628775"/>
            <a:gd name="connsiteX52" fmla="*/ 1533525 w 1976596"/>
            <a:gd name="connsiteY52" fmla="*/ 657225 h 1628775"/>
            <a:gd name="connsiteX53" fmla="*/ 1495425 w 1976596"/>
            <a:gd name="connsiteY53" fmla="*/ 666750 h 1628775"/>
            <a:gd name="connsiteX54" fmla="*/ 1466850 w 1976596"/>
            <a:gd name="connsiteY54" fmla="*/ 676275 h 1628775"/>
            <a:gd name="connsiteX55" fmla="*/ 1447800 w 1976596"/>
            <a:gd name="connsiteY55" fmla="*/ 704850 h 1628775"/>
            <a:gd name="connsiteX56" fmla="*/ 1419225 w 1976596"/>
            <a:gd name="connsiteY56" fmla="*/ 723900 h 1628775"/>
            <a:gd name="connsiteX57" fmla="*/ 1409700 w 1976596"/>
            <a:gd name="connsiteY57" fmla="*/ 752475 h 1628775"/>
            <a:gd name="connsiteX58" fmla="*/ 1390650 w 1976596"/>
            <a:gd name="connsiteY58" fmla="*/ 781050 h 1628775"/>
            <a:gd name="connsiteX59" fmla="*/ 1419225 w 1976596"/>
            <a:gd name="connsiteY59" fmla="*/ 876300 h 1628775"/>
            <a:gd name="connsiteX60" fmla="*/ 1438275 w 1976596"/>
            <a:gd name="connsiteY60" fmla="*/ 904875 h 1628775"/>
            <a:gd name="connsiteX61" fmla="*/ 1447800 w 1976596"/>
            <a:gd name="connsiteY61" fmla="*/ 933450 h 1628775"/>
            <a:gd name="connsiteX62" fmla="*/ 1485900 w 1976596"/>
            <a:gd name="connsiteY62" fmla="*/ 990600 h 1628775"/>
            <a:gd name="connsiteX63" fmla="*/ 1495425 w 1976596"/>
            <a:gd name="connsiteY63" fmla="*/ 1019175 h 1628775"/>
            <a:gd name="connsiteX64" fmla="*/ 1533525 w 1976596"/>
            <a:gd name="connsiteY64" fmla="*/ 1076325 h 1628775"/>
            <a:gd name="connsiteX65" fmla="*/ 1581150 w 1976596"/>
            <a:gd name="connsiteY65" fmla="*/ 1143000 h 1628775"/>
            <a:gd name="connsiteX66" fmla="*/ 1619250 w 1976596"/>
            <a:gd name="connsiteY66" fmla="*/ 1200150 h 1628775"/>
            <a:gd name="connsiteX67" fmla="*/ 1638300 w 1976596"/>
            <a:gd name="connsiteY67" fmla="*/ 1228725 h 1628775"/>
            <a:gd name="connsiteX68" fmla="*/ 1666875 w 1976596"/>
            <a:gd name="connsiteY68" fmla="*/ 1247775 h 1628775"/>
            <a:gd name="connsiteX69" fmla="*/ 1704975 w 1976596"/>
            <a:gd name="connsiteY69" fmla="*/ 1304925 h 1628775"/>
            <a:gd name="connsiteX70" fmla="*/ 1771650 w 1976596"/>
            <a:gd name="connsiteY70" fmla="*/ 1390650 h 1628775"/>
            <a:gd name="connsiteX71" fmla="*/ 1752600 w 1976596"/>
            <a:gd name="connsiteY71" fmla="*/ 1362075 h 1628775"/>
            <a:gd name="connsiteX72" fmla="*/ 1724025 w 1976596"/>
            <a:gd name="connsiteY72" fmla="*/ 1266825 h 1628775"/>
            <a:gd name="connsiteX73" fmla="*/ 1714500 w 1976596"/>
            <a:gd name="connsiteY73" fmla="*/ 1238250 h 1628775"/>
            <a:gd name="connsiteX74" fmla="*/ 1695450 w 1976596"/>
            <a:gd name="connsiteY74" fmla="*/ 1209675 h 1628775"/>
            <a:gd name="connsiteX75" fmla="*/ 1685925 w 1976596"/>
            <a:gd name="connsiteY75" fmla="*/ 1181100 h 1628775"/>
            <a:gd name="connsiteX76" fmla="*/ 1628775 w 1976596"/>
            <a:gd name="connsiteY76" fmla="*/ 1123950 h 1628775"/>
            <a:gd name="connsiteX77" fmla="*/ 1581150 w 1976596"/>
            <a:gd name="connsiteY77" fmla="*/ 1066800 h 1628775"/>
            <a:gd name="connsiteX78" fmla="*/ 1543050 w 1976596"/>
            <a:gd name="connsiteY78" fmla="*/ 1009650 h 1628775"/>
            <a:gd name="connsiteX79" fmla="*/ 1524000 w 1976596"/>
            <a:gd name="connsiteY79" fmla="*/ 981075 h 1628775"/>
            <a:gd name="connsiteX80" fmla="*/ 1495425 w 1976596"/>
            <a:gd name="connsiteY80" fmla="*/ 971550 h 1628775"/>
            <a:gd name="connsiteX81" fmla="*/ 1304925 w 1976596"/>
            <a:gd name="connsiteY81" fmla="*/ 1000125 h 1628775"/>
            <a:gd name="connsiteX82" fmla="*/ 1276350 w 1976596"/>
            <a:gd name="connsiteY82" fmla="*/ 1019175 h 1628775"/>
            <a:gd name="connsiteX83" fmla="*/ 1219200 w 1976596"/>
            <a:gd name="connsiteY83" fmla="*/ 1038225 h 1628775"/>
            <a:gd name="connsiteX84" fmla="*/ 1200150 w 1976596"/>
            <a:gd name="connsiteY84" fmla="*/ 1066800 h 1628775"/>
            <a:gd name="connsiteX85" fmla="*/ 1181100 w 1976596"/>
            <a:gd name="connsiteY85" fmla="*/ 1133475 h 1628775"/>
            <a:gd name="connsiteX86" fmla="*/ 1162050 w 1976596"/>
            <a:gd name="connsiteY86" fmla="*/ 1190625 h 1628775"/>
            <a:gd name="connsiteX87" fmla="*/ 1152525 w 1976596"/>
            <a:gd name="connsiteY87" fmla="*/ 1266825 h 1628775"/>
            <a:gd name="connsiteX88" fmla="*/ 1143000 w 1976596"/>
            <a:gd name="connsiteY88" fmla="*/ 1304925 h 1628775"/>
            <a:gd name="connsiteX89" fmla="*/ 1133475 w 1976596"/>
            <a:gd name="connsiteY89" fmla="*/ 1400175 h 1628775"/>
            <a:gd name="connsiteX90" fmla="*/ 1123950 w 1976596"/>
            <a:gd name="connsiteY90" fmla="*/ 1438275 h 1628775"/>
            <a:gd name="connsiteX91" fmla="*/ 1104900 w 1976596"/>
            <a:gd name="connsiteY91" fmla="*/ 1533525 h 1628775"/>
            <a:gd name="connsiteX92" fmla="*/ 1085850 w 1976596"/>
            <a:gd name="connsiteY92" fmla="*/ 1600200 h 1628775"/>
            <a:gd name="connsiteX93" fmla="*/ 1076325 w 1976596"/>
            <a:gd name="connsiteY93" fmla="*/ 1628775 h 1628775"/>
            <a:gd name="connsiteX94" fmla="*/ 1085850 w 1976596"/>
            <a:gd name="connsiteY94" fmla="*/ 1552575 h 1628775"/>
            <a:gd name="connsiteX95" fmla="*/ 1104900 w 1976596"/>
            <a:gd name="connsiteY95" fmla="*/ 1495425 h 1628775"/>
            <a:gd name="connsiteX96" fmla="*/ 1123950 w 1976596"/>
            <a:gd name="connsiteY96" fmla="*/ 1438275 h 1628775"/>
            <a:gd name="connsiteX97" fmla="*/ 1133475 w 1976596"/>
            <a:gd name="connsiteY97" fmla="*/ 1409700 h 1628775"/>
            <a:gd name="connsiteX98" fmla="*/ 1152525 w 1976596"/>
            <a:gd name="connsiteY98" fmla="*/ 1295400 h 1628775"/>
            <a:gd name="connsiteX99" fmla="*/ 1143000 w 1976596"/>
            <a:gd name="connsiteY99" fmla="*/ 1209675 h 1628775"/>
            <a:gd name="connsiteX100" fmla="*/ 1085850 w 1976596"/>
            <a:gd name="connsiteY100" fmla="*/ 1171575 h 1628775"/>
            <a:gd name="connsiteX101" fmla="*/ 1057275 w 1976596"/>
            <a:gd name="connsiteY101" fmla="*/ 1152525 h 1628775"/>
            <a:gd name="connsiteX102" fmla="*/ 1000125 w 1976596"/>
            <a:gd name="connsiteY102" fmla="*/ 1104900 h 1628775"/>
            <a:gd name="connsiteX103" fmla="*/ 971550 w 1976596"/>
            <a:gd name="connsiteY103" fmla="*/ 1095375 h 1628775"/>
            <a:gd name="connsiteX104" fmla="*/ 914400 w 1976596"/>
            <a:gd name="connsiteY104" fmla="*/ 1066800 h 1628775"/>
            <a:gd name="connsiteX105" fmla="*/ 838200 w 1976596"/>
            <a:gd name="connsiteY105" fmla="*/ 1057275 h 1628775"/>
            <a:gd name="connsiteX106" fmla="*/ 790575 w 1976596"/>
            <a:gd name="connsiteY106" fmla="*/ 1047750 h 1628775"/>
            <a:gd name="connsiteX107" fmla="*/ 704850 w 1976596"/>
            <a:gd name="connsiteY107" fmla="*/ 1028700 h 1628775"/>
            <a:gd name="connsiteX108" fmla="*/ 676275 w 1976596"/>
            <a:gd name="connsiteY108" fmla="*/ 1009650 h 1628775"/>
            <a:gd name="connsiteX109" fmla="*/ 657225 w 1976596"/>
            <a:gd name="connsiteY109" fmla="*/ 981075 h 1628775"/>
            <a:gd name="connsiteX110" fmla="*/ 533400 w 1976596"/>
            <a:gd name="connsiteY110" fmla="*/ 971550 h 1628775"/>
            <a:gd name="connsiteX111" fmla="*/ 476250 w 1976596"/>
            <a:gd name="connsiteY111" fmla="*/ 1009650 h 1628775"/>
            <a:gd name="connsiteX112" fmla="*/ 438150 w 1976596"/>
            <a:gd name="connsiteY112" fmla="*/ 1066800 h 1628775"/>
            <a:gd name="connsiteX113" fmla="*/ 381000 w 1976596"/>
            <a:gd name="connsiteY113" fmla="*/ 1114425 h 1628775"/>
            <a:gd name="connsiteX114" fmla="*/ 361950 w 1976596"/>
            <a:gd name="connsiteY114" fmla="*/ 1143000 h 1628775"/>
            <a:gd name="connsiteX115" fmla="*/ 333375 w 1976596"/>
            <a:gd name="connsiteY115" fmla="*/ 1171575 h 1628775"/>
            <a:gd name="connsiteX116" fmla="*/ 276225 w 1976596"/>
            <a:gd name="connsiteY116" fmla="*/ 1257300 h 1628775"/>
            <a:gd name="connsiteX117" fmla="*/ 257175 w 1976596"/>
            <a:gd name="connsiteY117" fmla="*/ 1285875 h 1628775"/>
            <a:gd name="connsiteX118" fmla="*/ 228600 w 1976596"/>
            <a:gd name="connsiteY118" fmla="*/ 1304925 h 1628775"/>
            <a:gd name="connsiteX119" fmla="*/ 209550 w 1976596"/>
            <a:gd name="connsiteY119" fmla="*/ 1333500 h 1628775"/>
            <a:gd name="connsiteX120" fmla="*/ 180975 w 1976596"/>
            <a:gd name="connsiteY120" fmla="*/ 1352550 h 1628775"/>
            <a:gd name="connsiteX121" fmla="*/ 209550 w 1976596"/>
            <a:gd name="connsiteY121" fmla="*/ 1343025 h 1628775"/>
            <a:gd name="connsiteX122" fmla="*/ 266700 w 1976596"/>
            <a:gd name="connsiteY122" fmla="*/ 1304925 h 1628775"/>
            <a:gd name="connsiteX123" fmla="*/ 295275 w 1976596"/>
            <a:gd name="connsiteY123" fmla="*/ 1285875 h 1628775"/>
            <a:gd name="connsiteX124" fmla="*/ 352425 w 1976596"/>
            <a:gd name="connsiteY124" fmla="*/ 1200150 h 1628775"/>
            <a:gd name="connsiteX125" fmla="*/ 371475 w 1976596"/>
            <a:gd name="connsiteY125" fmla="*/ 1171575 h 1628775"/>
            <a:gd name="connsiteX126" fmla="*/ 400050 w 1976596"/>
            <a:gd name="connsiteY126" fmla="*/ 1114425 h 1628775"/>
            <a:gd name="connsiteX127" fmla="*/ 428625 w 1976596"/>
            <a:gd name="connsiteY127" fmla="*/ 1085850 h 1628775"/>
            <a:gd name="connsiteX128" fmla="*/ 476250 w 1976596"/>
            <a:gd name="connsiteY128" fmla="*/ 1038225 h 1628775"/>
            <a:gd name="connsiteX129" fmla="*/ 495300 w 1976596"/>
            <a:gd name="connsiteY129" fmla="*/ 1009650 h 1628775"/>
            <a:gd name="connsiteX130" fmla="*/ 523875 w 1976596"/>
            <a:gd name="connsiteY130" fmla="*/ 1000125 h 1628775"/>
            <a:gd name="connsiteX131" fmla="*/ 533400 w 1976596"/>
            <a:gd name="connsiteY131" fmla="*/ 876300 h 1628775"/>
            <a:gd name="connsiteX132" fmla="*/ 523875 w 1976596"/>
            <a:gd name="connsiteY132" fmla="*/ 742950 h 1628775"/>
            <a:gd name="connsiteX133" fmla="*/ 495300 w 1976596"/>
            <a:gd name="connsiteY133" fmla="*/ 714375 h 1628775"/>
            <a:gd name="connsiteX134" fmla="*/ 438150 w 1976596"/>
            <a:gd name="connsiteY134" fmla="*/ 676275 h 1628775"/>
            <a:gd name="connsiteX135" fmla="*/ 409575 w 1976596"/>
            <a:gd name="connsiteY135" fmla="*/ 657225 h 1628775"/>
            <a:gd name="connsiteX136" fmla="*/ 352425 w 1976596"/>
            <a:gd name="connsiteY136" fmla="*/ 609600 h 1628775"/>
            <a:gd name="connsiteX137" fmla="*/ 323850 w 1976596"/>
            <a:gd name="connsiteY137" fmla="*/ 600075 h 1628775"/>
            <a:gd name="connsiteX138" fmla="*/ 295275 w 1976596"/>
            <a:gd name="connsiteY138" fmla="*/ 581025 h 1628775"/>
            <a:gd name="connsiteX139" fmla="*/ 266700 w 1976596"/>
            <a:gd name="connsiteY139" fmla="*/ 571500 h 1628775"/>
            <a:gd name="connsiteX140" fmla="*/ 238125 w 1976596"/>
            <a:gd name="connsiteY140" fmla="*/ 552450 h 1628775"/>
            <a:gd name="connsiteX141" fmla="*/ 209550 w 1976596"/>
            <a:gd name="connsiteY141" fmla="*/ 542925 h 1628775"/>
            <a:gd name="connsiteX142" fmla="*/ 152400 w 1976596"/>
            <a:gd name="connsiteY142" fmla="*/ 504825 h 1628775"/>
            <a:gd name="connsiteX143" fmla="*/ 123825 w 1976596"/>
            <a:gd name="connsiteY143" fmla="*/ 495300 h 1628775"/>
            <a:gd name="connsiteX144" fmla="*/ 66675 w 1976596"/>
            <a:gd name="connsiteY144" fmla="*/ 457200 h 1628775"/>
            <a:gd name="connsiteX145" fmla="*/ 0 w 1976596"/>
            <a:gd name="connsiteY145" fmla="*/ 438150 h 1628775"/>
            <a:gd name="connsiteX146" fmla="*/ 57150 w 1976596"/>
            <a:gd name="connsiteY146" fmla="*/ 495300 h 1628775"/>
            <a:gd name="connsiteX147" fmla="*/ 200025 w 1976596"/>
            <a:gd name="connsiteY147" fmla="*/ 590550 h 1628775"/>
            <a:gd name="connsiteX148" fmla="*/ 228600 w 1976596"/>
            <a:gd name="connsiteY148" fmla="*/ 609600 h 1628775"/>
            <a:gd name="connsiteX149" fmla="*/ 257175 w 1976596"/>
            <a:gd name="connsiteY149" fmla="*/ 638175 h 1628775"/>
            <a:gd name="connsiteX150" fmla="*/ 342900 w 1976596"/>
            <a:gd name="connsiteY150" fmla="*/ 666750 h 1628775"/>
            <a:gd name="connsiteX151" fmla="*/ 371475 w 1976596"/>
            <a:gd name="connsiteY151" fmla="*/ 676275 h 1628775"/>
            <a:gd name="connsiteX152" fmla="*/ 628650 w 1976596"/>
            <a:gd name="connsiteY152" fmla="*/ 666750 h 1628775"/>
            <a:gd name="connsiteX153" fmla="*/ 657225 w 1976596"/>
            <a:gd name="connsiteY153" fmla="*/ 657225 h 1628775"/>
            <a:gd name="connsiteX154" fmla="*/ 695325 w 1976596"/>
            <a:gd name="connsiteY154" fmla="*/ 571500 h 1628775"/>
            <a:gd name="connsiteX155" fmla="*/ 714375 w 1976596"/>
            <a:gd name="connsiteY155" fmla="*/ 457200 h 1628775"/>
            <a:gd name="connsiteX156" fmla="*/ 723900 w 1976596"/>
            <a:gd name="connsiteY156" fmla="*/ 381000 h 1628775"/>
            <a:gd name="connsiteX157" fmla="*/ 742950 w 1976596"/>
            <a:gd name="connsiteY157" fmla="*/ 333375 h 16287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Lst>
          <a:rect l="l" t="t" r="r" b="b"/>
          <a:pathLst>
            <a:path w="1976596" h="1628775">
              <a:moveTo>
                <a:pt x="504825" y="0"/>
              </a:moveTo>
              <a:cubicBezTo>
                <a:pt x="508000" y="15875"/>
                <a:pt x="507651" y="32887"/>
                <a:pt x="514350" y="47625"/>
              </a:cubicBezTo>
              <a:cubicBezTo>
                <a:pt x="523824" y="68468"/>
                <a:pt x="545210" y="83055"/>
                <a:pt x="552450" y="104775"/>
              </a:cubicBezTo>
              <a:cubicBezTo>
                <a:pt x="555625" y="114300"/>
                <a:pt x="557099" y="124573"/>
                <a:pt x="561975" y="133350"/>
              </a:cubicBezTo>
              <a:cubicBezTo>
                <a:pt x="573094" y="153364"/>
                <a:pt x="592835" y="168780"/>
                <a:pt x="600075" y="190500"/>
              </a:cubicBezTo>
              <a:cubicBezTo>
                <a:pt x="603250" y="200025"/>
                <a:pt x="603328" y="211235"/>
                <a:pt x="609600" y="219075"/>
              </a:cubicBezTo>
              <a:cubicBezTo>
                <a:pt x="616751" y="228014"/>
                <a:pt x="628650" y="231775"/>
                <a:pt x="638175" y="238125"/>
              </a:cubicBezTo>
              <a:cubicBezTo>
                <a:pt x="641350" y="247650"/>
                <a:pt x="642131" y="258346"/>
                <a:pt x="647700" y="266700"/>
              </a:cubicBezTo>
              <a:cubicBezTo>
                <a:pt x="655172" y="277908"/>
                <a:pt x="665927" y="286651"/>
                <a:pt x="676275" y="295275"/>
              </a:cubicBezTo>
              <a:cubicBezTo>
                <a:pt x="701479" y="316278"/>
                <a:pt x="729211" y="326817"/>
                <a:pt x="762000" y="333375"/>
              </a:cubicBezTo>
              <a:cubicBezTo>
                <a:pt x="874238" y="355823"/>
                <a:pt x="734526" y="328796"/>
                <a:pt x="876300" y="352425"/>
              </a:cubicBezTo>
              <a:cubicBezTo>
                <a:pt x="892269" y="355087"/>
                <a:pt x="908050" y="358775"/>
                <a:pt x="923925" y="361950"/>
              </a:cubicBezTo>
              <a:cubicBezTo>
                <a:pt x="984250" y="358775"/>
                <a:pt x="1044922" y="359622"/>
                <a:pt x="1104900" y="352425"/>
              </a:cubicBezTo>
              <a:cubicBezTo>
                <a:pt x="1124837" y="350033"/>
                <a:pt x="1143000" y="339725"/>
                <a:pt x="1162050" y="333375"/>
              </a:cubicBezTo>
              <a:cubicBezTo>
                <a:pt x="1197983" y="321397"/>
                <a:pt x="1215023" y="318502"/>
                <a:pt x="1247775" y="285750"/>
              </a:cubicBezTo>
              <a:cubicBezTo>
                <a:pt x="1257300" y="276225"/>
                <a:pt x="1266002" y="265799"/>
                <a:pt x="1276350" y="257175"/>
              </a:cubicBezTo>
              <a:cubicBezTo>
                <a:pt x="1317218" y="223118"/>
                <a:pt x="1295554" y="255086"/>
                <a:pt x="1333500" y="209550"/>
              </a:cubicBezTo>
              <a:cubicBezTo>
                <a:pt x="1367622" y="168604"/>
                <a:pt x="1340596" y="195358"/>
                <a:pt x="1362075" y="152400"/>
              </a:cubicBezTo>
              <a:cubicBezTo>
                <a:pt x="1399004" y="78542"/>
                <a:pt x="1366709" y="167074"/>
                <a:pt x="1390650" y="95250"/>
              </a:cubicBezTo>
              <a:cubicBezTo>
                <a:pt x="1390650" y="95250"/>
                <a:pt x="1376720" y="113586"/>
                <a:pt x="1371600" y="123825"/>
              </a:cubicBezTo>
              <a:cubicBezTo>
                <a:pt x="1348596" y="169833"/>
                <a:pt x="1381670" y="139337"/>
                <a:pt x="1333500" y="171450"/>
              </a:cubicBezTo>
              <a:lnTo>
                <a:pt x="1295400" y="228600"/>
              </a:lnTo>
              <a:cubicBezTo>
                <a:pt x="1289050" y="238125"/>
                <a:pt x="1285875" y="250825"/>
                <a:pt x="1276350" y="257175"/>
              </a:cubicBezTo>
              <a:lnTo>
                <a:pt x="1247775" y="276225"/>
              </a:lnTo>
              <a:cubicBezTo>
                <a:pt x="1244600" y="285750"/>
                <a:pt x="1242740" y="295820"/>
                <a:pt x="1238250" y="304800"/>
              </a:cubicBezTo>
              <a:cubicBezTo>
                <a:pt x="1201321" y="378658"/>
                <a:pt x="1233616" y="290126"/>
                <a:pt x="1209675" y="361950"/>
              </a:cubicBezTo>
              <a:cubicBezTo>
                <a:pt x="1212850" y="396875"/>
                <a:pt x="1211852" y="432434"/>
                <a:pt x="1219200" y="466725"/>
              </a:cubicBezTo>
              <a:cubicBezTo>
                <a:pt x="1221599" y="477919"/>
                <a:pt x="1233130" y="485061"/>
                <a:pt x="1238250" y="495300"/>
              </a:cubicBezTo>
              <a:cubicBezTo>
                <a:pt x="1242740" y="504280"/>
                <a:pt x="1243285" y="514895"/>
                <a:pt x="1247775" y="523875"/>
              </a:cubicBezTo>
              <a:cubicBezTo>
                <a:pt x="1252895" y="534114"/>
                <a:pt x="1261705" y="542211"/>
                <a:pt x="1266825" y="552450"/>
              </a:cubicBezTo>
              <a:cubicBezTo>
                <a:pt x="1271315" y="561430"/>
                <a:pt x="1271474" y="572248"/>
                <a:pt x="1276350" y="581025"/>
              </a:cubicBezTo>
              <a:cubicBezTo>
                <a:pt x="1287469" y="601039"/>
                <a:pt x="1301750" y="619125"/>
                <a:pt x="1314450" y="638175"/>
              </a:cubicBezTo>
              <a:lnTo>
                <a:pt x="1371600" y="723900"/>
              </a:lnTo>
              <a:lnTo>
                <a:pt x="1390650" y="752475"/>
              </a:lnTo>
              <a:cubicBezTo>
                <a:pt x="1400175" y="746125"/>
                <a:pt x="1410431" y="740754"/>
                <a:pt x="1419225" y="733425"/>
              </a:cubicBezTo>
              <a:cubicBezTo>
                <a:pt x="1448052" y="709403"/>
                <a:pt x="1463681" y="677067"/>
                <a:pt x="1504950" y="666750"/>
              </a:cubicBezTo>
              <a:lnTo>
                <a:pt x="1581150" y="647700"/>
              </a:lnTo>
              <a:cubicBezTo>
                <a:pt x="1593850" y="644525"/>
                <a:pt x="1606831" y="642315"/>
                <a:pt x="1619250" y="638175"/>
              </a:cubicBezTo>
              <a:lnTo>
                <a:pt x="1704975" y="609600"/>
              </a:lnTo>
              <a:lnTo>
                <a:pt x="1733550" y="600075"/>
              </a:lnTo>
              <a:cubicBezTo>
                <a:pt x="1743075" y="596900"/>
                <a:pt x="1752280" y="592519"/>
                <a:pt x="1762125" y="590550"/>
              </a:cubicBezTo>
              <a:cubicBezTo>
                <a:pt x="1775864" y="587802"/>
                <a:pt x="1889420" y="569187"/>
                <a:pt x="1914525" y="552450"/>
              </a:cubicBezTo>
              <a:cubicBezTo>
                <a:pt x="1933575" y="539750"/>
                <a:pt x="1994126" y="509860"/>
                <a:pt x="1971675" y="514350"/>
              </a:cubicBezTo>
              <a:cubicBezTo>
                <a:pt x="1955800" y="517525"/>
                <a:pt x="1939669" y="519615"/>
                <a:pt x="1924050" y="523875"/>
              </a:cubicBezTo>
              <a:cubicBezTo>
                <a:pt x="1904677" y="529159"/>
                <a:pt x="1885950" y="536575"/>
                <a:pt x="1866900" y="542925"/>
              </a:cubicBezTo>
              <a:lnTo>
                <a:pt x="1838325" y="552450"/>
              </a:lnTo>
              <a:lnTo>
                <a:pt x="1809750" y="561975"/>
              </a:lnTo>
              <a:cubicBezTo>
                <a:pt x="1800225" y="565150"/>
                <a:pt x="1789529" y="565931"/>
                <a:pt x="1781175" y="571500"/>
              </a:cubicBezTo>
              <a:cubicBezTo>
                <a:pt x="1771650" y="577850"/>
                <a:pt x="1763061" y="585901"/>
                <a:pt x="1752600" y="590550"/>
              </a:cubicBezTo>
              <a:cubicBezTo>
                <a:pt x="1734250" y="598705"/>
                <a:pt x="1714500" y="603250"/>
                <a:pt x="1695450" y="609600"/>
              </a:cubicBezTo>
              <a:lnTo>
                <a:pt x="1638300" y="628650"/>
              </a:lnTo>
              <a:cubicBezTo>
                <a:pt x="1628775" y="631825"/>
                <a:pt x="1619465" y="635740"/>
                <a:pt x="1609725" y="638175"/>
              </a:cubicBezTo>
              <a:lnTo>
                <a:pt x="1533525" y="657225"/>
              </a:lnTo>
              <a:cubicBezTo>
                <a:pt x="1520825" y="660400"/>
                <a:pt x="1507844" y="662610"/>
                <a:pt x="1495425" y="666750"/>
              </a:cubicBezTo>
              <a:lnTo>
                <a:pt x="1466850" y="676275"/>
              </a:lnTo>
              <a:cubicBezTo>
                <a:pt x="1460500" y="685800"/>
                <a:pt x="1455895" y="696755"/>
                <a:pt x="1447800" y="704850"/>
              </a:cubicBezTo>
              <a:cubicBezTo>
                <a:pt x="1439705" y="712945"/>
                <a:pt x="1426376" y="714961"/>
                <a:pt x="1419225" y="723900"/>
              </a:cubicBezTo>
              <a:cubicBezTo>
                <a:pt x="1412953" y="731740"/>
                <a:pt x="1414190" y="743495"/>
                <a:pt x="1409700" y="752475"/>
              </a:cubicBezTo>
              <a:cubicBezTo>
                <a:pt x="1404580" y="762714"/>
                <a:pt x="1397000" y="771525"/>
                <a:pt x="1390650" y="781050"/>
              </a:cubicBezTo>
              <a:cubicBezTo>
                <a:pt x="1395975" y="802348"/>
                <a:pt x="1409949" y="862386"/>
                <a:pt x="1419225" y="876300"/>
              </a:cubicBezTo>
              <a:cubicBezTo>
                <a:pt x="1425575" y="885825"/>
                <a:pt x="1433155" y="894636"/>
                <a:pt x="1438275" y="904875"/>
              </a:cubicBezTo>
              <a:cubicBezTo>
                <a:pt x="1442765" y="913855"/>
                <a:pt x="1442924" y="924673"/>
                <a:pt x="1447800" y="933450"/>
              </a:cubicBezTo>
              <a:cubicBezTo>
                <a:pt x="1458919" y="953464"/>
                <a:pt x="1478660" y="968880"/>
                <a:pt x="1485900" y="990600"/>
              </a:cubicBezTo>
              <a:cubicBezTo>
                <a:pt x="1489075" y="1000125"/>
                <a:pt x="1490549" y="1010398"/>
                <a:pt x="1495425" y="1019175"/>
              </a:cubicBezTo>
              <a:cubicBezTo>
                <a:pt x="1506544" y="1039189"/>
                <a:pt x="1520825" y="1057275"/>
                <a:pt x="1533525" y="1076325"/>
              </a:cubicBezTo>
              <a:cubicBezTo>
                <a:pt x="1595459" y="1169226"/>
                <a:pt x="1498448" y="1024855"/>
                <a:pt x="1581150" y="1143000"/>
              </a:cubicBezTo>
              <a:cubicBezTo>
                <a:pt x="1594280" y="1161757"/>
                <a:pt x="1606550" y="1181100"/>
                <a:pt x="1619250" y="1200150"/>
              </a:cubicBezTo>
              <a:cubicBezTo>
                <a:pt x="1625600" y="1209675"/>
                <a:pt x="1628775" y="1222375"/>
                <a:pt x="1638300" y="1228725"/>
              </a:cubicBezTo>
              <a:lnTo>
                <a:pt x="1666875" y="1247775"/>
              </a:lnTo>
              <a:cubicBezTo>
                <a:pt x="1679575" y="1266825"/>
                <a:pt x="1688786" y="1288736"/>
                <a:pt x="1704975" y="1304925"/>
              </a:cubicBezTo>
              <a:cubicBezTo>
                <a:pt x="1749739" y="1349689"/>
                <a:pt x="1726078" y="1322292"/>
                <a:pt x="1771650" y="1390650"/>
              </a:cubicBezTo>
              <a:lnTo>
                <a:pt x="1752600" y="1362075"/>
              </a:lnTo>
              <a:cubicBezTo>
                <a:pt x="1738205" y="1304494"/>
                <a:pt x="1747215" y="1336394"/>
                <a:pt x="1724025" y="1266825"/>
              </a:cubicBezTo>
              <a:cubicBezTo>
                <a:pt x="1720850" y="1257300"/>
                <a:pt x="1720069" y="1246604"/>
                <a:pt x="1714500" y="1238250"/>
              </a:cubicBezTo>
              <a:cubicBezTo>
                <a:pt x="1708150" y="1228725"/>
                <a:pt x="1700570" y="1219914"/>
                <a:pt x="1695450" y="1209675"/>
              </a:cubicBezTo>
              <a:cubicBezTo>
                <a:pt x="1690960" y="1200695"/>
                <a:pt x="1692089" y="1189025"/>
                <a:pt x="1685925" y="1181100"/>
              </a:cubicBezTo>
              <a:cubicBezTo>
                <a:pt x="1669385" y="1159834"/>
                <a:pt x="1643719" y="1146366"/>
                <a:pt x="1628775" y="1123950"/>
              </a:cubicBezTo>
              <a:cubicBezTo>
                <a:pt x="1602253" y="1084167"/>
                <a:pt x="1617820" y="1103470"/>
                <a:pt x="1581150" y="1066800"/>
              </a:cubicBezTo>
              <a:cubicBezTo>
                <a:pt x="1564411" y="1016582"/>
                <a:pt x="1582688" y="1057216"/>
                <a:pt x="1543050" y="1009650"/>
              </a:cubicBezTo>
              <a:cubicBezTo>
                <a:pt x="1535721" y="1000856"/>
                <a:pt x="1532939" y="988226"/>
                <a:pt x="1524000" y="981075"/>
              </a:cubicBezTo>
              <a:cubicBezTo>
                <a:pt x="1516160" y="974803"/>
                <a:pt x="1504950" y="974725"/>
                <a:pt x="1495425" y="971550"/>
              </a:cubicBezTo>
              <a:cubicBezTo>
                <a:pt x="1465610" y="973680"/>
                <a:pt x="1348673" y="970960"/>
                <a:pt x="1304925" y="1000125"/>
              </a:cubicBezTo>
              <a:cubicBezTo>
                <a:pt x="1295400" y="1006475"/>
                <a:pt x="1286811" y="1014526"/>
                <a:pt x="1276350" y="1019175"/>
              </a:cubicBezTo>
              <a:cubicBezTo>
                <a:pt x="1258000" y="1027330"/>
                <a:pt x="1219200" y="1038225"/>
                <a:pt x="1219200" y="1038225"/>
              </a:cubicBezTo>
              <a:cubicBezTo>
                <a:pt x="1212850" y="1047750"/>
                <a:pt x="1205270" y="1056561"/>
                <a:pt x="1200150" y="1066800"/>
              </a:cubicBezTo>
              <a:cubicBezTo>
                <a:pt x="1192147" y="1082805"/>
                <a:pt x="1185678" y="1118216"/>
                <a:pt x="1181100" y="1133475"/>
              </a:cubicBezTo>
              <a:cubicBezTo>
                <a:pt x="1175330" y="1152709"/>
                <a:pt x="1162050" y="1190625"/>
                <a:pt x="1162050" y="1190625"/>
              </a:cubicBezTo>
              <a:cubicBezTo>
                <a:pt x="1158875" y="1216025"/>
                <a:pt x="1156733" y="1241576"/>
                <a:pt x="1152525" y="1266825"/>
              </a:cubicBezTo>
              <a:cubicBezTo>
                <a:pt x="1150373" y="1279738"/>
                <a:pt x="1144851" y="1291966"/>
                <a:pt x="1143000" y="1304925"/>
              </a:cubicBezTo>
              <a:cubicBezTo>
                <a:pt x="1138487" y="1336513"/>
                <a:pt x="1137988" y="1368587"/>
                <a:pt x="1133475" y="1400175"/>
              </a:cubicBezTo>
              <a:cubicBezTo>
                <a:pt x="1131624" y="1413134"/>
                <a:pt x="1126693" y="1425475"/>
                <a:pt x="1123950" y="1438275"/>
              </a:cubicBezTo>
              <a:cubicBezTo>
                <a:pt x="1117166" y="1469935"/>
                <a:pt x="1115139" y="1502808"/>
                <a:pt x="1104900" y="1533525"/>
              </a:cubicBezTo>
              <a:cubicBezTo>
                <a:pt x="1082062" y="1602038"/>
                <a:pt x="1109770" y="1516479"/>
                <a:pt x="1085850" y="1600200"/>
              </a:cubicBezTo>
              <a:cubicBezTo>
                <a:pt x="1083092" y="1609854"/>
                <a:pt x="1079500" y="1619250"/>
                <a:pt x="1076325" y="1628775"/>
              </a:cubicBezTo>
              <a:cubicBezTo>
                <a:pt x="1079500" y="1603375"/>
                <a:pt x="1080487" y="1577604"/>
                <a:pt x="1085850" y="1552575"/>
              </a:cubicBezTo>
              <a:cubicBezTo>
                <a:pt x="1090057" y="1532940"/>
                <a:pt x="1098550" y="1514475"/>
                <a:pt x="1104900" y="1495425"/>
              </a:cubicBezTo>
              <a:lnTo>
                <a:pt x="1123950" y="1438275"/>
              </a:lnTo>
              <a:cubicBezTo>
                <a:pt x="1127125" y="1428750"/>
                <a:pt x="1131824" y="1419604"/>
                <a:pt x="1133475" y="1409700"/>
              </a:cubicBezTo>
              <a:lnTo>
                <a:pt x="1152525" y="1295400"/>
              </a:lnTo>
              <a:cubicBezTo>
                <a:pt x="1149350" y="1266825"/>
                <a:pt x="1156631" y="1234989"/>
                <a:pt x="1143000" y="1209675"/>
              </a:cubicBezTo>
              <a:cubicBezTo>
                <a:pt x="1132145" y="1189516"/>
                <a:pt x="1104900" y="1184275"/>
                <a:pt x="1085850" y="1171575"/>
              </a:cubicBezTo>
              <a:cubicBezTo>
                <a:pt x="1076325" y="1165225"/>
                <a:pt x="1065370" y="1160620"/>
                <a:pt x="1057275" y="1152525"/>
              </a:cubicBezTo>
              <a:cubicBezTo>
                <a:pt x="1036209" y="1131459"/>
                <a:pt x="1026647" y="1118161"/>
                <a:pt x="1000125" y="1104900"/>
              </a:cubicBezTo>
              <a:cubicBezTo>
                <a:pt x="991145" y="1100410"/>
                <a:pt x="980530" y="1099865"/>
                <a:pt x="971550" y="1095375"/>
              </a:cubicBezTo>
              <a:cubicBezTo>
                <a:pt x="936688" y="1077944"/>
                <a:pt x="952022" y="1073640"/>
                <a:pt x="914400" y="1066800"/>
              </a:cubicBezTo>
              <a:cubicBezTo>
                <a:pt x="889215" y="1062221"/>
                <a:pt x="863500" y="1061167"/>
                <a:pt x="838200" y="1057275"/>
              </a:cubicBezTo>
              <a:cubicBezTo>
                <a:pt x="822199" y="1054813"/>
                <a:pt x="806503" y="1050646"/>
                <a:pt x="790575" y="1047750"/>
              </a:cubicBezTo>
              <a:cubicBezTo>
                <a:pt x="767580" y="1043569"/>
                <a:pt x="728842" y="1040696"/>
                <a:pt x="704850" y="1028700"/>
              </a:cubicBezTo>
              <a:cubicBezTo>
                <a:pt x="694611" y="1023580"/>
                <a:pt x="685800" y="1016000"/>
                <a:pt x="676275" y="1009650"/>
              </a:cubicBezTo>
              <a:cubicBezTo>
                <a:pt x="669925" y="1000125"/>
                <a:pt x="665320" y="989170"/>
                <a:pt x="657225" y="981075"/>
              </a:cubicBezTo>
              <a:cubicBezTo>
                <a:pt x="618805" y="942655"/>
                <a:pt x="593480" y="965542"/>
                <a:pt x="533400" y="971550"/>
              </a:cubicBezTo>
              <a:cubicBezTo>
                <a:pt x="514350" y="984250"/>
                <a:pt x="488950" y="990600"/>
                <a:pt x="476250" y="1009650"/>
              </a:cubicBezTo>
              <a:cubicBezTo>
                <a:pt x="463550" y="1028700"/>
                <a:pt x="457200" y="1054100"/>
                <a:pt x="438150" y="1066800"/>
              </a:cubicBezTo>
              <a:cubicBezTo>
                <a:pt x="410053" y="1085531"/>
                <a:pt x="403919" y="1086923"/>
                <a:pt x="381000" y="1114425"/>
              </a:cubicBezTo>
              <a:cubicBezTo>
                <a:pt x="373671" y="1123219"/>
                <a:pt x="369279" y="1134206"/>
                <a:pt x="361950" y="1143000"/>
              </a:cubicBezTo>
              <a:cubicBezTo>
                <a:pt x="353326" y="1153348"/>
                <a:pt x="341645" y="1160942"/>
                <a:pt x="333375" y="1171575"/>
              </a:cubicBezTo>
              <a:lnTo>
                <a:pt x="276225" y="1257300"/>
              </a:lnTo>
              <a:cubicBezTo>
                <a:pt x="269875" y="1266825"/>
                <a:pt x="266700" y="1279525"/>
                <a:pt x="257175" y="1285875"/>
              </a:cubicBezTo>
              <a:lnTo>
                <a:pt x="228600" y="1304925"/>
              </a:lnTo>
              <a:cubicBezTo>
                <a:pt x="222250" y="1314450"/>
                <a:pt x="217645" y="1325405"/>
                <a:pt x="209550" y="1333500"/>
              </a:cubicBezTo>
              <a:cubicBezTo>
                <a:pt x="201455" y="1341595"/>
                <a:pt x="180975" y="1341102"/>
                <a:pt x="180975" y="1352550"/>
              </a:cubicBezTo>
              <a:cubicBezTo>
                <a:pt x="180975" y="1362590"/>
                <a:pt x="200773" y="1347901"/>
                <a:pt x="209550" y="1343025"/>
              </a:cubicBezTo>
              <a:cubicBezTo>
                <a:pt x="229564" y="1331906"/>
                <a:pt x="247650" y="1317625"/>
                <a:pt x="266700" y="1304925"/>
              </a:cubicBezTo>
              <a:lnTo>
                <a:pt x="295275" y="1285875"/>
              </a:lnTo>
              <a:lnTo>
                <a:pt x="352425" y="1200150"/>
              </a:lnTo>
              <a:cubicBezTo>
                <a:pt x="358775" y="1190625"/>
                <a:pt x="367855" y="1182435"/>
                <a:pt x="371475" y="1171575"/>
              </a:cubicBezTo>
              <a:cubicBezTo>
                <a:pt x="381021" y="1142936"/>
                <a:pt x="379534" y="1139044"/>
                <a:pt x="400050" y="1114425"/>
              </a:cubicBezTo>
              <a:cubicBezTo>
                <a:pt x="408674" y="1104077"/>
                <a:pt x="420001" y="1096198"/>
                <a:pt x="428625" y="1085850"/>
              </a:cubicBezTo>
              <a:cubicBezTo>
                <a:pt x="468312" y="1038225"/>
                <a:pt x="423863" y="1073150"/>
                <a:pt x="476250" y="1038225"/>
              </a:cubicBezTo>
              <a:cubicBezTo>
                <a:pt x="482600" y="1028700"/>
                <a:pt x="486361" y="1016801"/>
                <a:pt x="495300" y="1009650"/>
              </a:cubicBezTo>
              <a:cubicBezTo>
                <a:pt x="503140" y="1003378"/>
                <a:pt x="521117" y="1009779"/>
                <a:pt x="523875" y="1000125"/>
              </a:cubicBezTo>
              <a:cubicBezTo>
                <a:pt x="535248" y="960321"/>
                <a:pt x="530225" y="917575"/>
                <a:pt x="533400" y="876300"/>
              </a:cubicBezTo>
              <a:cubicBezTo>
                <a:pt x="530225" y="831850"/>
                <a:pt x="534082" y="786329"/>
                <a:pt x="523875" y="742950"/>
              </a:cubicBezTo>
              <a:cubicBezTo>
                <a:pt x="520790" y="729838"/>
                <a:pt x="505933" y="722645"/>
                <a:pt x="495300" y="714375"/>
              </a:cubicBezTo>
              <a:cubicBezTo>
                <a:pt x="477228" y="700319"/>
                <a:pt x="457200" y="688975"/>
                <a:pt x="438150" y="676275"/>
              </a:cubicBezTo>
              <a:cubicBezTo>
                <a:pt x="428625" y="669925"/>
                <a:pt x="417670" y="665320"/>
                <a:pt x="409575" y="657225"/>
              </a:cubicBezTo>
              <a:cubicBezTo>
                <a:pt x="388509" y="636159"/>
                <a:pt x="378947" y="622861"/>
                <a:pt x="352425" y="609600"/>
              </a:cubicBezTo>
              <a:cubicBezTo>
                <a:pt x="343445" y="605110"/>
                <a:pt x="332830" y="604565"/>
                <a:pt x="323850" y="600075"/>
              </a:cubicBezTo>
              <a:cubicBezTo>
                <a:pt x="313611" y="594955"/>
                <a:pt x="305514" y="586145"/>
                <a:pt x="295275" y="581025"/>
              </a:cubicBezTo>
              <a:cubicBezTo>
                <a:pt x="286295" y="576535"/>
                <a:pt x="275680" y="575990"/>
                <a:pt x="266700" y="571500"/>
              </a:cubicBezTo>
              <a:cubicBezTo>
                <a:pt x="256461" y="566380"/>
                <a:pt x="248364" y="557570"/>
                <a:pt x="238125" y="552450"/>
              </a:cubicBezTo>
              <a:cubicBezTo>
                <a:pt x="229145" y="547960"/>
                <a:pt x="218327" y="547801"/>
                <a:pt x="209550" y="542925"/>
              </a:cubicBezTo>
              <a:cubicBezTo>
                <a:pt x="189536" y="531806"/>
                <a:pt x="174120" y="512065"/>
                <a:pt x="152400" y="504825"/>
              </a:cubicBezTo>
              <a:cubicBezTo>
                <a:pt x="142875" y="501650"/>
                <a:pt x="132602" y="500176"/>
                <a:pt x="123825" y="495300"/>
              </a:cubicBezTo>
              <a:cubicBezTo>
                <a:pt x="103811" y="484181"/>
                <a:pt x="88395" y="464440"/>
                <a:pt x="66675" y="457200"/>
              </a:cubicBezTo>
              <a:cubicBezTo>
                <a:pt x="25681" y="443535"/>
                <a:pt x="47840" y="450110"/>
                <a:pt x="0" y="438150"/>
              </a:cubicBezTo>
              <a:cubicBezTo>
                <a:pt x="19050" y="457200"/>
                <a:pt x="34734" y="480356"/>
                <a:pt x="57150" y="495300"/>
              </a:cubicBezTo>
              <a:lnTo>
                <a:pt x="200025" y="590550"/>
              </a:lnTo>
              <a:cubicBezTo>
                <a:pt x="209550" y="596900"/>
                <a:pt x="220505" y="601505"/>
                <a:pt x="228600" y="609600"/>
              </a:cubicBezTo>
              <a:cubicBezTo>
                <a:pt x="238125" y="619125"/>
                <a:pt x="245400" y="631633"/>
                <a:pt x="257175" y="638175"/>
              </a:cubicBezTo>
              <a:lnTo>
                <a:pt x="342900" y="666750"/>
              </a:lnTo>
              <a:lnTo>
                <a:pt x="371475" y="676275"/>
              </a:lnTo>
              <a:cubicBezTo>
                <a:pt x="457200" y="673100"/>
                <a:pt x="543056" y="672456"/>
                <a:pt x="628650" y="666750"/>
              </a:cubicBezTo>
              <a:cubicBezTo>
                <a:pt x="638668" y="666082"/>
                <a:pt x="649385" y="663497"/>
                <a:pt x="657225" y="657225"/>
              </a:cubicBezTo>
              <a:cubicBezTo>
                <a:pt x="675894" y="642290"/>
                <a:pt x="692862" y="586276"/>
                <a:pt x="695325" y="571500"/>
              </a:cubicBezTo>
              <a:cubicBezTo>
                <a:pt x="701675" y="533400"/>
                <a:pt x="709584" y="495527"/>
                <a:pt x="714375" y="457200"/>
              </a:cubicBezTo>
              <a:cubicBezTo>
                <a:pt x="717550" y="431800"/>
                <a:pt x="719321" y="406185"/>
                <a:pt x="723900" y="381000"/>
              </a:cubicBezTo>
              <a:cubicBezTo>
                <a:pt x="727263" y="362504"/>
                <a:pt x="734880" y="349516"/>
                <a:pt x="742950" y="33337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590550</xdr:colOff>
      <xdr:row>1</xdr:row>
      <xdr:rowOff>133350</xdr:rowOff>
    </xdr:from>
    <xdr:ext cx="7334250" cy="167640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590925" y="323850"/>
          <a:ext cx="7334250" cy="16764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r>
            <a:rPr lang="en-US" sz="1200" b="1" i="0">
              <a:solidFill>
                <a:schemeClr val="tx1">
                  <a:lumMod val="75000"/>
                  <a:lumOff val="25000"/>
                </a:schemeClr>
              </a:solidFill>
              <a:effectLst/>
              <a:latin typeface="+mn-lt"/>
              <a:ea typeface="+mn-ea"/>
              <a:cs typeface="+mn-cs"/>
            </a:rPr>
            <a:t>Scenario</a:t>
          </a:r>
        </a:p>
        <a:p>
          <a:r>
            <a:rPr lang="en-US" sz="1200" b="0" i="0">
              <a:solidFill>
                <a:schemeClr val="tx1">
                  <a:lumMod val="75000"/>
                  <a:lumOff val="25000"/>
                </a:schemeClr>
              </a:solidFill>
              <a:effectLst/>
              <a:latin typeface="+mn-lt"/>
              <a:ea typeface="+mn-ea"/>
              <a:cs typeface="+mn-cs"/>
            </a:rPr>
            <a:t>Ryan, a financial investor for PB&amp;J, is evaluating two stocks in a particular industry.  He want to minimize the variance of a portfolio consisting of these two stocks, but wants to have an expected return of 9%.  After obtaining historical data on past variances and returns, he develops the following </a:t>
          </a:r>
          <a:r>
            <a:rPr lang="en-US" sz="1200" b="0" i="1">
              <a:solidFill>
                <a:schemeClr val="tx1">
                  <a:lumMod val="75000"/>
                  <a:lumOff val="25000"/>
                </a:schemeClr>
              </a:solidFill>
              <a:effectLst/>
              <a:latin typeface="+mn-lt"/>
              <a:ea typeface="+mn-ea"/>
              <a:cs typeface="+mn-cs"/>
            </a:rPr>
            <a:t>non-linear</a:t>
          </a:r>
          <a:r>
            <a:rPr lang="en-US" sz="1200" b="0" i="0">
              <a:solidFill>
                <a:schemeClr val="tx1">
                  <a:lumMod val="75000"/>
                  <a:lumOff val="25000"/>
                </a:schemeClr>
              </a:solidFill>
              <a:effectLst/>
              <a:latin typeface="+mn-lt"/>
              <a:ea typeface="+mn-ea"/>
              <a:cs typeface="+mn-cs"/>
            </a:rPr>
            <a:t> program: </a:t>
          </a:r>
        </a:p>
        <a:p>
          <a:r>
            <a:rPr lang="en-US" sz="1200" b="0" i="1">
              <a:solidFill>
                <a:schemeClr val="tx1">
                  <a:lumMod val="75000"/>
                  <a:lumOff val="25000"/>
                </a:schemeClr>
              </a:solidFill>
              <a:effectLst/>
              <a:latin typeface="+mn-lt"/>
              <a:ea typeface="+mn-ea"/>
              <a:cs typeface="+mn-cs"/>
            </a:rPr>
            <a:t>  X</a:t>
          </a:r>
          <a:r>
            <a:rPr lang="en-US" sz="1200" b="0" i="0">
              <a:solidFill>
                <a:schemeClr val="tx1">
                  <a:lumMod val="75000"/>
                  <a:lumOff val="25000"/>
                </a:schemeClr>
              </a:solidFill>
              <a:effectLst/>
              <a:latin typeface="+mn-lt"/>
              <a:ea typeface="+mn-ea"/>
              <a:cs typeface="+mn-cs"/>
            </a:rPr>
            <a:t> = proportion of money to invest in Stock 1</a:t>
          </a:r>
        </a:p>
        <a:p>
          <a:r>
            <a:rPr lang="en-US" sz="1200" b="0" i="1">
              <a:solidFill>
                <a:schemeClr val="tx1">
                  <a:lumMod val="75000"/>
                  <a:lumOff val="25000"/>
                </a:schemeClr>
              </a:solidFill>
              <a:effectLst/>
              <a:latin typeface="+mn-lt"/>
              <a:ea typeface="+mn-ea"/>
              <a:cs typeface="+mn-cs"/>
            </a:rPr>
            <a:t>  Y</a:t>
          </a:r>
          <a:r>
            <a:rPr lang="en-US" sz="1200" b="0" i="0">
              <a:solidFill>
                <a:schemeClr val="tx1">
                  <a:lumMod val="75000"/>
                  <a:lumOff val="25000"/>
                </a:schemeClr>
              </a:solidFill>
              <a:effectLst/>
              <a:latin typeface="+mn-lt"/>
              <a:ea typeface="+mn-ea"/>
              <a:cs typeface="+mn-cs"/>
            </a:rPr>
            <a:t> = proportion of money to invest in Stock 2</a:t>
          </a:r>
        </a:p>
        <a:p>
          <a:r>
            <a:rPr lang="en-US" sz="1200" b="0" i="0">
              <a:solidFill>
                <a:schemeClr val="tx1">
                  <a:lumMod val="75000"/>
                  <a:lumOff val="25000"/>
                </a:schemeClr>
              </a:solidFill>
              <a:effectLst/>
              <a:latin typeface="+mn-lt"/>
              <a:ea typeface="+mn-ea"/>
              <a:cs typeface="+mn-cs"/>
            </a:rPr>
            <a:t>All funds must be invested. Historical return on Stock 1 is 11%; Historical return on Stock 2 is 8%.</a:t>
          </a:r>
        </a:p>
        <a:p>
          <a:r>
            <a:rPr lang="en-US" sz="1200" b="0" i="0">
              <a:solidFill>
                <a:schemeClr val="tx1">
                  <a:lumMod val="75000"/>
                  <a:lumOff val="25000"/>
                </a:schemeClr>
              </a:solidFill>
              <a:effectLst/>
              <a:latin typeface="+mn-lt"/>
              <a:ea typeface="+mn-ea"/>
              <a:cs typeface="+mn-cs"/>
            </a:rPr>
            <a:t>Min: Var=0.16x^2+0.2xy+0.9y^2</a:t>
          </a:r>
        </a:p>
        <a:p>
          <a:endParaRPr lang="en-US" sz="1100">
            <a:solidFill>
              <a:schemeClr val="tx1">
                <a:lumMod val="75000"/>
                <a:lumOff val="25000"/>
              </a:schemeClr>
            </a:solidFill>
          </a:endParaRPr>
        </a:p>
      </xdr:txBody>
    </xdr:sp>
    <xdr:clientData/>
  </xdr:oneCellAnchor>
  <xdr:oneCellAnchor>
    <xdr:from>
      <xdr:col>10</xdr:col>
      <xdr:colOff>304800</xdr:colOff>
      <xdr:row>33</xdr:row>
      <xdr:rowOff>19050</xdr:rowOff>
    </xdr:from>
    <xdr:ext cx="4705350" cy="1971052"/>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962775" y="6419850"/>
          <a:ext cx="4705350" cy="1971052"/>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en-US" sz="1200" b="1" i="0">
              <a:solidFill>
                <a:schemeClr val="tx1">
                  <a:lumMod val="75000"/>
                  <a:lumOff val="25000"/>
                </a:schemeClr>
              </a:solidFill>
              <a:effectLst/>
              <a:latin typeface="+mn-lt"/>
              <a:ea typeface="+mn-ea"/>
              <a:cs typeface="+mn-cs"/>
            </a:rPr>
            <a:t>Scenario</a:t>
          </a:r>
        </a:p>
        <a:p>
          <a:r>
            <a:rPr lang="en-US" sz="1200" b="0" i="0">
              <a:solidFill>
                <a:schemeClr val="tx1">
                  <a:lumMod val="75000"/>
                  <a:lumOff val="25000"/>
                </a:schemeClr>
              </a:solidFill>
              <a:effectLst/>
              <a:latin typeface="+mn-lt"/>
              <a:ea typeface="+mn-ea"/>
              <a:cs typeface="+mn-cs"/>
            </a:rPr>
            <a:t>Motorcross of Wisconsin produces two models of snowmobiles, XJ6 and XJ8.  In any given production-planning week, Motorcross has 40 hours available in its final testing bay.  Each XJ6 requires 1 hour to test and each XJ8 requires 2 hours.  The revenue (in $1,000s) is given as follows:</a:t>
          </a:r>
        </a:p>
        <a:p>
          <a:r>
            <a:rPr lang="en-US" sz="1200" b="0" i="0">
              <a:solidFill>
                <a:schemeClr val="tx1">
                  <a:lumMod val="75000"/>
                  <a:lumOff val="25000"/>
                </a:schemeClr>
              </a:solidFill>
              <a:effectLst/>
              <a:latin typeface="+mn-lt"/>
              <a:ea typeface="+mn-ea"/>
              <a:cs typeface="+mn-cs"/>
            </a:rPr>
            <a:t> If </a:t>
          </a:r>
          <a:r>
            <a:rPr lang="en-US" sz="1200" b="0" i="1">
              <a:solidFill>
                <a:schemeClr val="tx1">
                  <a:lumMod val="75000"/>
                  <a:lumOff val="25000"/>
                </a:schemeClr>
              </a:solidFill>
              <a:effectLst/>
              <a:latin typeface="+mn-lt"/>
              <a:ea typeface="+mn-ea"/>
              <a:cs typeface="+mn-cs"/>
            </a:rPr>
            <a:t>X</a:t>
          </a:r>
          <a:r>
            <a:rPr lang="en-US" sz="1200" b="0" i="0">
              <a:solidFill>
                <a:schemeClr val="tx1">
                  <a:lumMod val="75000"/>
                  <a:lumOff val="25000"/>
                </a:schemeClr>
              </a:solidFill>
              <a:effectLst/>
              <a:latin typeface="+mn-lt"/>
              <a:ea typeface="+mn-ea"/>
              <a:cs typeface="+mn-cs"/>
            </a:rPr>
            <a:t> = # of XJ6 and   </a:t>
          </a:r>
          <a:r>
            <a:rPr lang="en-US" sz="1200" b="0" i="1">
              <a:solidFill>
                <a:schemeClr val="tx1">
                  <a:lumMod val="75000"/>
                  <a:lumOff val="25000"/>
                </a:schemeClr>
              </a:solidFill>
              <a:effectLst/>
              <a:latin typeface="+mn-lt"/>
              <a:ea typeface="+mn-ea"/>
              <a:cs typeface="+mn-cs"/>
            </a:rPr>
            <a:t>Y</a:t>
          </a:r>
          <a:r>
            <a:rPr lang="en-US" sz="1200" b="0" i="0">
              <a:solidFill>
                <a:schemeClr val="tx1">
                  <a:lumMod val="75000"/>
                  <a:lumOff val="25000"/>
                </a:schemeClr>
              </a:solidFill>
              <a:effectLst/>
              <a:latin typeface="+mn-lt"/>
              <a:ea typeface="+mn-ea"/>
              <a:cs typeface="+mn-cs"/>
            </a:rPr>
            <a:t> = # of XJ8, the revenue is then </a:t>
          </a:r>
          <a:r>
            <a:rPr lang="en-US" sz="1200" b="0" i="0" baseline="0">
              <a:solidFill>
                <a:schemeClr val="tx1">
                  <a:lumMod val="75000"/>
                  <a:lumOff val="25000"/>
                </a:schemeClr>
              </a:solidFill>
              <a:effectLst/>
              <a:latin typeface="+mn-lt"/>
              <a:ea typeface="+mn-ea"/>
              <a:cs typeface="+mn-cs"/>
            </a:rPr>
            <a:t> </a:t>
          </a:r>
        </a:p>
        <a:p>
          <a:r>
            <a:rPr lang="en-US" sz="1200" b="0" i="1">
              <a:solidFill>
                <a:schemeClr val="tx1">
                  <a:lumMod val="75000"/>
                  <a:lumOff val="25000"/>
                </a:schemeClr>
              </a:solidFill>
              <a:effectLst/>
              <a:latin typeface="+mn-lt"/>
              <a:ea typeface="+mn-ea"/>
              <a:cs typeface="+mn-cs"/>
            </a:rPr>
            <a:t>R</a:t>
          </a:r>
          <a:r>
            <a:rPr lang="en-US" sz="1200" b="0" i="0">
              <a:solidFill>
                <a:schemeClr val="tx1">
                  <a:lumMod val="75000"/>
                  <a:lumOff val="25000"/>
                </a:schemeClr>
              </a:solidFill>
              <a:effectLst/>
              <a:latin typeface="+mn-lt"/>
              <a:ea typeface="+mn-ea"/>
              <a:cs typeface="+mn-cs"/>
            </a:rPr>
            <a:t>=</a:t>
          </a:r>
          <a:r>
            <a:rPr lang="en-US" sz="1200" b="0" i="1">
              <a:solidFill>
                <a:schemeClr val="tx1">
                  <a:lumMod val="75000"/>
                  <a:lumOff val="25000"/>
                </a:schemeClr>
              </a:solidFill>
              <a:effectLst/>
              <a:latin typeface="+mn-lt"/>
              <a:ea typeface="+mn-ea"/>
              <a:cs typeface="+mn-cs"/>
            </a:rPr>
            <a:t>X</a:t>
          </a:r>
          <a:r>
            <a:rPr lang="en-US" sz="1200" b="0" i="0">
              <a:solidFill>
                <a:schemeClr val="tx1">
                  <a:lumMod val="75000"/>
                  <a:lumOff val="25000"/>
                </a:schemeClr>
              </a:solidFill>
              <a:effectLst/>
              <a:latin typeface="+mn-lt"/>
              <a:ea typeface="+mn-ea"/>
              <a:cs typeface="+mn-cs"/>
            </a:rPr>
            <a:t>(4−0.1</a:t>
          </a:r>
          <a:r>
            <a:rPr lang="en-US" sz="1200" b="0" i="1">
              <a:solidFill>
                <a:schemeClr val="tx1">
                  <a:lumMod val="75000"/>
                  <a:lumOff val="25000"/>
                </a:schemeClr>
              </a:solidFill>
              <a:effectLst/>
              <a:latin typeface="+mn-lt"/>
              <a:ea typeface="+mn-ea"/>
              <a:cs typeface="+mn-cs"/>
            </a:rPr>
            <a:t>X</a:t>
          </a:r>
          <a:r>
            <a:rPr lang="en-US" sz="1200" b="0" i="0">
              <a:solidFill>
                <a:schemeClr val="tx1">
                  <a:lumMod val="75000"/>
                  <a:lumOff val="25000"/>
                </a:schemeClr>
              </a:solidFill>
              <a:effectLst/>
              <a:latin typeface="+mn-lt"/>
              <a:ea typeface="+mn-ea"/>
              <a:cs typeface="+mn-cs"/>
            </a:rPr>
            <a:t>)+</a:t>
          </a:r>
          <a:r>
            <a:rPr lang="en-US" sz="1200" b="0" i="1">
              <a:solidFill>
                <a:schemeClr val="tx1">
                  <a:lumMod val="75000"/>
                  <a:lumOff val="25000"/>
                </a:schemeClr>
              </a:solidFill>
              <a:effectLst/>
              <a:latin typeface="+mn-lt"/>
              <a:ea typeface="+mn-ea"/>
              <a:cs typeface="+mn-cs"/>
            </a:rPr>
            <a:t>Y</a:t>
          </a:r>
          <a:r>
            <a:rPr lang="en-US" sz="1200" b="0" i="0">
              <a:solidFill>
                <a:schemeClr val="tx1">
                  <a:lumMod val="75000"/>
                  <a:lumOff val="25000"/>
                </a:schemeClr>
              </a:solidFill>
              <a:effectLst/>
              <a:latin typeface="+mn-lt"/>
              <a:ea typeface="+mn-ea"/>
              <a:cs typeface="+mn-cs"/>
            </a:rPr>
            <a:t>(5−.02</a:t>
          </a:r>
          <a:r>
            <a:rPr lang="en-US" sz="1200" b="0" i="1">
              <a:solidFill>
                <a:schemeClr val="tx1">
                  <a:lumMod val="75000"/>
                  <a:lumOff val="25000"/>
                </a:schemeClr>
              </a:solidFill>
              <a:effectLst/>
              <a:latin typeface="+mn-lt"/>
              <a:ea typeface="+mn-ea"/>
              <a:cs typeface="+mn-cs"/>
            </a:rPr>
            <a:t>Y</a:t>
          </a:r>
          <a:r>
            <a:rPr lang="en-US" sz="1200" b="0" i="0">
              <a:solidFill>
                <a:schemeClr val="tx1">
                  <a:lumMod val="75000"/>
                  <a:lumOff val="25000"/>
                </a:schemeClr>
              </a:solidFill>
              <a:effectLst/>
              <a:latin typeface="+mn-lt"/>
              <a:ea typeface="+mn-ea"/>
              <a:cs typeface="+mn-cs"/>
            </a:rPr>
            <a:t>)</a:t>
          </a:r>
        </a:p>
        <a:p>
          <a:r>
            <a:rPr lang="en-US" sz="1200" b="0" i="0">
              <a:solidFill>
                <a:schemeClr val="tx1">
                  <a:lumMod val="75000"/>
                  <a:lumOff val="25000"/>
                </a:schemeClr>
              </a:solidFill>
              <a:effectLst/>
              <a:latin typeface="+mn-lt"/>
              <a:ea typeface="+mn-ea"/>
              <a:cs typeface="+mn-cs"/>
            </a:rPr>
            <a:t>Find the number of XJ6 and XJ8s to produce so that the revenue is maximized.</a:t>
          </a:r>
        </a:p>
        <a:p>
          <a:endParaRPr lang="en-US" sz="1200">
            <a:solidFill>
              <a:schemeClr val="tx1">
                <a:lumMod val="75000"/>
                <a:lumOff val="25000"/>
              </a:schemeClr>
            </a:solidFill>
          </a:endParaRPr>
        </a:p>
      </xdr:txBody>
    </xdr:sp>
    <xdr:clientData/>
  </xdr:oneCellAnchor>
  <xdr:oneCellAnchor>
    <xdr:from>
      <xdr:col>0</xdr:col>
      <xdr:colOff>790575</xdr:colOff>
      <xdr:row>52</xdr:row>
      <xdr:rowOff>123824</xdr:rowOff>
    </xdr:from>
    <xdr:ext cx="8696325" cy="1297919"/>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790575" y="10248899"/>
          <a:ext cx="8696325" cy="129791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lumMod val="75000"/>
                  <a:lumOff val="25000"/>
                </a:schemeClr>
              </a:solidFill>
              <a:effectLst/>
              <a:latin typeface="+mn-lt"/>
              <a:ea typeface="+mn-ea"/>
              <a:cs typeface="+mn-cs"/>
            </a:rPr>
            <a:t>Scenario</a:t>
          </a:r>
        </a:p>
        <a:p>
          <a:r>
            <a:rPr lang="en-US" sz="1100" b="0" i="0">
              <a:solidFill>
                <a:schemeClr val="tx1">
                  <a:lumMod val="75000"/>
                  <a:lumOff val="25000"/>
                </a:schemeClr>
              </a:solidFill>
              <a:effectLst/>
              <a:latin typeface="+mn-lt"/>
              <a:ea typeface="+mn-ea"/>
              <a:cs typeface="+mn-cs"/>
            </a:rPr>
            <a:t>Hot dogs are sold at Camden Yards during the Baltimore Orioles’ baseball games. The current price is $2.50 per hot dog, but management is thinking about changing the price to increase profit. </a:t>
          </a:r>
        </a:p>
        <a:p>
          <a:r>
            <a:rPr lang="en-US" sz="1100" b="0" i="0">
              <a:solidFill>
                <a:schemeClr val="tx1">
                  <a:lumMod val="75000"/>
                  <a:lumOff val="25000"/>
                </a:schemeClr>
              </a:solidFill>
              <a:effectLst/>
              <a:latin typeface="+mn-lt"/>
              <a:ea typeface="+mn-ea"/>
              <a:cs typeface="+mn-cs"/>
            </a:rPr>
            <a:t>The price determines the number of hot dogs sold. If </a:t>
          </a:r>
          <a:r>
            <a:rPr lang="en-US" sz="1100" b="0" i="1">
              <a:solidFill>
                <a:schemeClr val="tx1">
                  <a:lumMod val="75000"/>
                  <a:lumOff val="25000"/>
                </a:schemeClr>
              </a:solidFill>
              <a:effectLst/>
              <a:latin typeface="+mn-lt"/>
              <a:ea typeface="+mn-ea"/>
              <a:cs typeface="+mn-cs"/>
            </a:rPr>
            <a:t>x</a:t>
          </a:r>
          <a:r>
            <a:rPr lang="en-US" sz="1100" b="0" i="0">
              <a:solidFill>
                <a:schemeClr val="tx1">
                  <a:lumMod val="75000"/>
                  <a:lumOff val="25000"/>
                </a:schemeClr>
              </a:solidFill>
              <a:effectLst/>
              <a:latin typeface="+mn-lt"/>
              <a:ea typeface="+mn-ea"/>
              <a:cs typeface="+mn-cs"/>
            </a:rPr>
            <a:t> is the number of hot dogs sold, then the price is given by</a:t>
          </a:r>
          <a:r>
            <a:rPr lang="en-US" sz="1100" b="0" i="0" baseline="0">
              <a:solidFill>
                <a:schemeClr val="tx1">
                  <a:lumMod val="75000"/>
                  <a:lumOff val="25000"/>
                </a:schemeClr>
              </a:solidFill>
              <a:effectLst/>
              <a:latin typeface="+mn-lt"/>
              <a:ea typeface="+mn-ea"/>
              <a:cs typeface="+mn-cs"/>
            </a:rPr>
            <a:t> </a:t>
          </a:r>
        </a:p>
        <a:p>
          <a:r>
            <a:rPr lang="en-US" sz="1100" b="0" i="1">
              <a:solidFill>
                <a:schemeClr val="tx1">
                  <a:lumMod val="75000"/>
                  <a:lumOff val="25000"/>
                </a:schemeClr>
              </a:solidFill>
              <a:effectLst/>
              <a:latin typeface="+mn-lt"/>
              <a:ea typeface="+mn-ea"/>
              <a:cs typeface="+mn-cs"/>
            </a:rPr>
            <a:t>p</a:t>
          </a:r>
          <a:r>
            <a:rPr lang="en-US" sz="1100" b="0" i="0">
              <a:solidFill>
                <a:schemeClr val="tx1">
                  <a:lumMod val="75000"/>
                  <a:lumOff val="25000"/>
                </a:schemeClr>
              </a:solidFill>
              <a:effectLst/>
              <a:latin typeface="+mn-lt"/>
              <a:ea typeface="+mn-ea"/>
              <a:cs typeface="+mn-cs"/>
            </a:rPr>
            <a:t>(</a:t>
          </a:r>
          <a:r>
            <a:rPr lang="en-US" sz="1100" b="0" i="1">
              <a:solidFill>
                <a:schemeClr val="tx1">
                  <a:lumMod val="75000"/>
                  <a:lumOff val="25000"/>
                </a:schemeClr>
              </a:solidFill>
              <a:effectLst/>
              <a:latin typeface="+mn-lt"/>
              <a:ea typeface="+mn-ea"/>
              <a:cs typeface="+mn-cs"/>
            </a:rPr>
            <a:t>x</a:t>
          </a:r>
          <a:r>
            <a:rPr lang="en-US" sz="1100" b="0" i="0">
              <a:solidFill>
                <a:schemeClr val="tx1">
                  <a:lumMod val="75000"/>
                  <a:lumOff val="25000"/>
                </a:schemeClr>
              </a:solidFill>
              <a:effectLst/>
              <a:latin typeface="+mn-lt"/>
              <a:ea typeface="+mn-ea"/>
              <a:cs typeface="+mn-cs"/>
            </a:rPr>
            <a:t>)=−0.0001</a:t>
          </a:r>
          <a:r>
            <a:rPr lang="en-US" sz="1100" b="0" i="1">
              <a:solidFill>
                <a:schemeClr val="tx1">
                  <a:lumMod val="75000"/>
                  <a:lumOff val="25000"/>
                </a:schemeClr>
              </a:solidFill>
              <a:effectLst/>
              <a:latin typeface="+mn-lt"/>
              <a:ea typeface="+mn-ea"/>
              <a:cs typeface="+mn-cs"/>
            </a:rPr>
            <a:t>x</a:t>
          </a:r>
          <a:r>
            <a:rPr lang="en-US" sz="1100" b="0" i="0">
              <a:solidFill>
                <a:schemeClr val="tx1">
                  <a:lumMod val="75000"/>
                  <a:lumOff val="25000"/>
                </a:schemeClr>
              </a:solidFill>
              <a:effectLst/>
              <a:latin typeface="+mn-lt"/>
              <a:ea typeface="+mn-ea"/>
              <a:cs typeface="+mn-cs"/>
            </a:rPr>
            <a:t>+4 </a:t>
          </a:r>
        </a:p>
        <a:p>
          <a:r>
            <a:rPr lang="en-US" sz="1100" b="0" i="0">
              <a:solidFill>
                <a:schemeClr val="tx1">
                  <a:lumMod val="75000"/>
                  <a:lumOff val="25000"/>
                </a:schemeClr>
              </a:solidFill>
              <a:effectLst/>
              <a:latin typeface="+mn-lt"/>
              <a:ea typeface="+mn-ea"/>
              <a:cs typeface="+mn-cs"/>
            </a:rPr>
            <a:t>Costs associated with the selling of hot dogs include a fixed cost of $1500 for equipment and a variable cost of $0.80 per hot dog.</a:t>
          </a:r>
        </a:p>
        <a:p>
          <a:endParaRPr lang="en-US" sz="1100"/>
        </a:p>
      </xdr:txBody>
    </xdr:sp>
    <xdr:clientData/>
  </xdr:oneCellAnchor>
  <xdr:oneCellAnchor>
    <xdr:from>
      <xdr:col>0</xdr:col>
      <xdr:colOff>942975</xdr:colOff>
      <xdr:row>75</xdr:row>
      <xdr:rowOff>123824</xdr:rowOff>
    </xdr:from>
    <xdr:ext cx="10391775" cy="1642373"/>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942975" y="14678024"/>
          <a:ext cx="10391775" cy="1642373"/>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pPr algn="ctr"/>
          <a:r>
            <a:rPr lang="en-US" sz="1100" b="1" i="0">
              <a:solidFill>
                <a:schemeClr val="tx1"/>
              </a:solidFill>
              <a:effectLst/>
              <a:latin typeface="+mn-lt"/>
              <a:ea typeface="+mn-ea"/>
              <a:cs typeface="+mn-cs"/>
            </a:rPr>
            <a:t>Part I: Textbook Company</a:t>
          </a:r>
        </a:p>
        <a:p>
          <a:r>
            <a:rPr lang="en-US" sz="1100" b="1" i="0">
              <a:solidFill>
                <a:schemeClr val="tx1">
                  <a:lumMod val="75000"/>
                  <a:lumOff val="25000"/>
                </a:schemeClr>
              </a:solidFill>
              <a:effectLst/>
              <a:latin typeface="+mn-lt"/>
              <a:ea typeface="+mn-ea"/>
              <a:cs typeface="+mn-cs"/>
            </a:rPr>
            <a:t>Scenario</a:t>
          </a:r>
        </a:p>
        <a:p>
          <a:r>
            <a:rPr lang="en-US" sz="1100" b="0" i="0">
              <a:solidFill>
                <a:schemeClr val="tx1">
                  <a:lumMod val="75000"/>
                  <a:lumOff val="25000"/>
                </a:schemeClr>
              </a:solidFill>
              <a:effectLst/>
              <a:latin typeface="+mn-lt"/>
              <a:ea typeface="+mn-ea"/>
              <a:cs typeface="+mn-cs"/>
            </a:rPr>
            <a:t>Justin Brody is the production manager for a math textbook manufacturing company. The company produces Geometry and Calculus texts. Each Geometry text generates a profit of $80 and requires 3 hours assembly time and 4 hours of proofing. Each Calculus text generates $45 of profit and requires 5 hours of assembly and 2 hours of proofing. There are 360 hours of assembly time and 240 hours of proofing time available each month.</a:t>
          </a:r>
        </a:p>
        <a:p>
          <a:r>
            <a:rPr lang="en-US" sz="1100" b="1" i="0">
              <a:solidFill>
                <a:schemeClr val="tx1">
                  <a:lumMod val="75000"/>
                  <a:lumOff val="25000"/>
                </a:schemeClr>
              </a:solidFill>
              <a:effectLst/>
              <a:latin typeface="+mn-lt"/>
              <a:ea typeface="+mn-ea"/>
              <a:cs typeface="+mn-cs"/>
            </a:rPr>
            <a:t>Optimal Solution </a:t>
          </a:r>
        </a:p>
        <a:p>
          <a:r>
            <a:rPr lang="en-US" sz="1100" b="0" i="0">
              <a:solidFill>
                <a:schemeClr val="tx1">
                  <a:lumMod val="75000"/>
                  <a:lumOff val="25000"/>
                </a:schemeClr>
              </a:solidFill>
              <a:effectLst/>
              <a:latin typeface="+mn-lt"/>
              <a:ea typeface="+mn-ea"/>
              <a:cs typeface="+mn-cs"/>
            </a:rPr>
            <a:t>Find the number of Geometry and Calculus texts to make that maximizes the profit each month.</a:t>
          </a:r>
        </a:p>
        <a:p>
          <a:r>
            <a:rPr lang="en-US" sz="1100" b="0" i="1">
              <a:solidFill>
                <a:schemeClr val="tx1">
                  <a:lumMod val="75000"/>
                  <a:lumOff val="25000"/>
                </a:schemeClr>
              </a:solidFill>
              <a:effectLst/>
              <a:latin typeface="+mn-lt"/>
              <a:ea typeface="+mn-ea"/>
              <a:cs typeface="+mn-cs"/>
            </a:rPr>
            <a:t>Enter a number only for the questions below. Entering units may cause an error.</a:t>
          </a:r>
          <a:endParaRPr lang="en-US" sz="1100" b="0" i="0">
            <a:solidFill>
              <a:schemeClr val="tx1">
                <a:lumMod val="75000"/>
                <a:lumOff val="25000"/>
              </a:schemeClr>
            </a:solidFill>
            <a:effectLst/>
            <a:latin typeface="+mn-lt"/>
            <a:ea typeface="+mn-ea"/>
            <a:cs typeface="+mn-cs"/>
          </a:endParaRPr>
        </a:p>
        <a:p>
          <a:endParaRPr lang="en-US" sz="1100">
            <a:solidFill>
              <a:schemeClr val="tx1">
                <a:lumMod val="75000"/>
                <a:lumOff val="25000"/>
              </a:schemeClr>
            </a:solidFill>
          </a:endParaRPr>
        </a:p>
      </xdr:txBody>
    </xdr:sp>
    <xdr:clientData/>
  </xdr:oneCellAnchor>
  <xdr:oneCellAnchor>
    <xdr:from>
      <xdr:col>0</xdr:col>
      <xdr:colOff>828675</xdr:colOff>
      <xdr:row>103</xdr:row>
      <xdr:rowOff>171449</xdr:rowOff>
    </xdr:from>
    <xdr:ext cx="9601200" cy="1203919"/>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828675" y="20135849"/>
          <a:ext cx="9601200" cy="1203919"/>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pPr algn="ctr"/>
          <a:r>
            <a:rPr lang="en-US" sz="1200" b="1" i="0">
              <a:solidFill>
                <a:schemeClr val="tx1">
                  <a:lumMod val="75000"/>
                  <a:lumOff val="25000"/>
                </a:schemeClr>
              </a:solidFill>
              <a:effectLst/>
              <a:latin typeface="+mn-lt"/>
              <a:ea typeface="+mn-ea"/>
              <a:cs typeface="+mn-cs"/>
            </a:rPr>
            <a:t>Part II: M&amp;T Stadium</a:t>
          </a:r>
        </a:p>
        <a:p>
          <a:r>
            <a:rPr lang="en-US" sz="1200" b="1" i="0">
              <a:solidFill>
                <a:schemeClr val="tx1">
                  <a:lumMod val="75000"/>
                  <a:lumOff val="25000"/>
                </a:schemeClr>
              </a:solidFill>
              <a:effectLst/>
              <a:latin typeface="+mn-lt"/>
              <a:ea typeface="+mn-ea"/>
              <a:cs typeface="+mn-cs"/>
            </a:rPr>
            <a:t>Scenario</a:t>
          </a:r>
        </a:p>
        <a:p>
          <a:r>
            <a:rPr lang="en-US" sz="1200" b="0" i="0">
              <a:solidFill>
                <a:schemeClr val="tx1">
                  <a:lumMod val="75000"/>
                  <a:lumOff val="25000"/>
                </a:schemeClr>
              </a:solidFill>
              <a:effectLst/>
              <a:latin typeface="+mn-lt"/>
              <a:ea typeface="+mn-ea"/>
              <a:cs typeface="+mn-cs"/>
            </a:rPr>
            <a:t>The demand for hamburgers sold at M&amp;T Stadium (home of the Baltimore Ravens) depends on the price. If </a:t>
          </a:r>
          <a:r>
            <a:rPr lang="en-US" sz="1200" b="0" i="1">
              <a:solidFill>
                <a:schemeClr val="tx1">
                  <a:lumMod val="75000"/>
                  <a:lumOff val="25000"/>
                </a:schemeClr>
              </a:solidFill>
              <a:effectLst/>
              <a:latin typeface="+mn-lt"/>
              <a:ea typeface="+mn-ea"/>
              <a:cs typeface="+mn-cs"/>
            </a:rPr>
            <a:t>p</a:t>
          </a:r>
          <a:r>
            <a:rPr lang="en-US" sz="1200" b="0" i="0">
              <a:solidFill>
                <a:schemeClr val="tx1">
                  <a:lumMod val="75000"/>
                  <a:lumOff val="25000"/>
                </a:schemeClr>
              </a:solidFill>
              <a:effectLst/>
              <a:latin typeface="+mn-lt"/>
              <a:ea typeface="+mn-ea"/>
              <a:cs typeface="+mn-cs"/>
            </a:rPr>
            <a:t> is the price of a hamburger, then the demand is given by −10000</a:t>
          </a:r>
          <a:r>
            <a:rPr lang="en-US" sz="1200" b="0" i="1">
              <a:solidFill>
                <a:schemeClr val="tx1">
                  <a:lumMod val="75000"/>
                  <a:lumOff val="25000"/>
                </a:schemeClr>
              </a:solidFill>
              <a:effectLst/>
              <a:latin typeface="+mn-lt"/>
              <a:ea typeface="+mn-ea"/>
              <a:cs typeface="+mn-cs"/>
            </a:rPr>
            <a:t>p</a:t>
          </a:r>
          <a:r>
            <a:rPr lang="en-US" sz="1200" b="0" i="0">
              <a:solidFill>
                <a:schemeClr val="tx1">
                  <a:lumMod val="75000"/>
                  <a:lumOff val="25000"/>
                </a:schemeClr>
              </a:solidFill>
              <a:effectLst/>
              <a:latin typeface="+mn-lt"/>
              <a:ea typeface="+mn-ea"/>
              <a:cs typeface="+mn-cs"/>
            </a:rPr>
            <a:t>+70000. </a:t>
          </a:r>
        </a:p>
        <a:p>
          <a:r>
            <a:rPr lang="en-US" sz="1200" b="0" i="0">
              <a:solidFill>
                <a:schemeClr val="tx1">
                  <a:lumMod val="75000"/>
                  <a:lumOff val="25000"/>
                </a:schemeClr>
              </a:solidFill>
              <a:effectLst/>
              <a:latin typeface="+mn-lt"/>
              <a:ea typeface="+mn-ea"/>
              <a:cs typeface="+mn-cs"/>
            </a:rPr>
            <a:t>If the vendor’s fixed costs are $2,500 and variable costs are $0.60 per hamburger, find the price of a hamburger that will maximize the profit.</a:t>
          </a:r>
        </a:p>
        <a:p>
          <a:endParaRPr lang="en-US"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4"/>
  <sheetViews>
    <sheetView topLeftCell="A31" workbookViewId="0">
      <selection activeCell="J41" sqref="J41"/>
    </sheetView>
  </sheetViews>
  <sheetFormatPr defaultRowHeight="14.4" x14ac:dyDescent="0.3"/>
  <cols>
    <col min="1" max="1" width="21" bestFit="1" customWidth="1"/>
    <col min="4" max="4" width="13.109375" customWidth="1"/>
  </cols>
  <sheetData>
    <row r="1" spans="1:10" x14ac:dyDescent="0.3">
      <c r="A1" s="57" t="s">
        <v>27</v>
      </c>
      <c r="B1" s="57"/>
      <c r="C1" s="57"/>
      <c r="D1" s="57"/>
      <c r="E1" s="57"/>
    </row>
    <row r="2" spans="1:10" ht="20.399999999999999" thickBot="1" x14ac:dyDescent="0.35">
      <c r="A2" s="66" t="s">
        <v>0</v>
      </c>
      <c r="B2" s="66"/>
      <c r="C2" s="66"/>
      <c r="D2" s="66"/>
      <c r="E2" s="66"/>
      <c r="F2" s="66"/>
      <c r="G2" s="66"/>
      <c r="H2" s="66"/>
      <c r="I2" s="66"/>
      <c r="J2" s="66"/>
    </row>
    <row r="3" spans="1:10" ht="15" thickTop="1" x14ac:dyDescent="0.3"/>
    <row r="5" spans="1:10" x14ac:dyDescent="0.3">
      <c r="A5" t="s">
        <v>1</v>
      </c>
      <c r="B5" t="s">
        <v>2</v>
      </c>
      <c r="C5" t="s">
        <v>3</v>
      </c>
    </row>
    <row r="6" spans="1:10" x14ac:dyDescent="0.3">
      <c r="B6" s="1">
        <v>4</v>
      </c>
      <c r="C6" s="1">
        <v>1</v>
      </c>
      <c r="D6" t="s">
        <v>6</v>
      </c>
    </row>
    <row r="7" spans="1:10" x14ac:dyDescent="0.3">
      <c r="A7" t="s">
        <v>7</v>
      </c>
      <c r="B7">
        <v>8200</v>
      </c>
      <c r="C7">
        <v>5100</v>
      </c>
    </row>
    <row r="9" spans="1:10" x14ac:dyDescent="0.3">
      <c r="A9" t="s">
        <v>12</v>
      </c>
    </row>
    <row r="10" spans="1:10" x14ac:dyDescent="0.3">
      <c r="A10" t="s">
        <v>13</v>
      </c>
      <c r="B10">
        <f>SUMPRODUCT(B7:C7,B6:C6)</f>
        <v>37900</v>
      </c>
    </row>
    <row r="13" spans="1:10" x14ac:dyDescent="0.3">
      <c r="A13" s="3" t="s">
        <v>4</v>
      </c>
      <c r="B13" s="3"/>
      <c r="C13" s="3"/>
      <c r="D13" s="3" t="s">
        <v>8</v>
      </c>
      <c r="E13" s="3" t="s">
        <v>9</v>
      </c>
      <c r="F13" s="3" t="s">
        <v>10</v>
      </c>
    </row>
    <row r="14" spans="1:10" x14ac:dyDescent="0.3">
      <c r="A14" s="3" t="s">
        <v>5</v>
      </c>
      <c r="B14" s="2">
        <v>390</v>
      </c>
      <c r="C14" s="2">
        <v>240</v>
      </c>
      <c r="D14" s="2">
        <f>SUMPRODUCT($B$6:$C$6,B14:C14)</f>
        <v>1800</v>
      </c>
      <c r="E14" s="2" t="s">
        <v>11</v>
      </c>
      <c r="F14" s="2">
        <v>1800</v>
      </c>
    </row>
    <row r="15" spans="1:10" x14ac:dyDescent="0.3">
      <c r="A15" s="3" t="s">
        <v>14</v>
      </c>
      <c r="B15" s="2">
        <v>0</v>
      </c>
      <c r="C15" s="2">
        <v>1</v>
      </c>
      <c r="D15" s="2">
        <f t="shared" ref="D15:D16" si="0">SUMPRODUCT($B$6:$C$6,B15:C15)</f>
        <v>1</v>
      </c>
      <c r="E15" s="2" t="s">
        <v>11</v>
      </c>
      <c r="F15" s="2">
        <v>6</v>
      </c>
    </row>
    <row r="16" spans="1:10" x14ac:dyDescent="0.3">
      <c r="A16" s="3" t="s">
        <v>15</v>
      </c>
      <c r="B16" s="2">
        <v>1</v>
      </c>
      <c r="C16" s="2"/>
      <c r="D16" s="2">
        <f t="shared" si="0"/>
        <v>4</v>
      </c>
      <c r="E16" s="2" t="s">
        <v>16</v>
      </c>
      <c r="F16" s="2">
        <v>2</v>
      </c>
    </row>
    <row r="18" spans="1:19" x14ac:dyDescent="0.3">
      <c r="A18" s="4" t="s">
        <v>17</v>
      </c>
      <c r="B18" s="68" t="s">
        <v>18</v>
      </c>
      <c r="C18" s="68"/>
      <c r="D18" s="68"/>
      <c r="E18" s="68"/>
      <c r="F18" s="68"/>
      <c r="G18" s="68"/>
      <c r="H18" s="68"/>
      <c r="I18" s="6" t="s">
        <v>19</v>
      </c>
    </row>
    <row r="19" spans="1:19" x14ac:dyDescent="0.3">
      <c r="A19" s="67" t="s">
        <v>20</v>
      </c>
      <c r="B19" s="67"/>
      <c r="C19" s="67"/>
      <c r="D19" s="67"/>
    </row>
    <row r="21" spans="1:19" x14ac:dyDescent="0.3">
      <c r="A21" t="s">
        <v>21</v>
      </c>
    </row>
    <row r="22" spans="1:19" x14ac:dyDescent="0.3">
      <c r="A22" s="69" t="s">
        <v>22</v>
      </c>
      <c r="B22" s="69"/>
      <c r="C22" s="69"/>
      <c r="D22" s="69"/>
      <c r="E22" s="69"/>
      <c r="F22" s="69"/>
      <c r="G22" s="70" t="s">
        <v>23</v>
      </c>
      <c r="H22" s="68"/>
      <c r="I22" s="68"/>
      <c r="J22" s="68"/>
    </row>
    <row r="23" spans="1:19" ht="15" thickBot="1" x14ac:dyDescent="0.35"/>
    <row r="24" spans="1:19" ht="15.6" thickTop="1" thickBot="1" x14ac:dyDescent="0.35">
      <c r="A24" s="8" t="s">
        <v>24</v>
      </c>
      <c r="B24" s="59" t="s">
        <v>25</v>
      </c>
      <c r="C24" s="59"/>
      <c r="D24" s="59"/>
      <c r="E24" s="59"/>
      <c r="F24" s="59"/>
      <c r="G24" s="59"/>
      <c r="H24" s="59"/>
    </row>
    <row r="25" spans="1:19" ht="15" thickTop="1" x14ac:dyDescent="0.3"/>
    <row r="27" spans="1:19" x14ac:dyDescent="0.3">
      <c r="A27" s="9"/>
      <c r="B27" s="9"/>
      <c r="C27" s="9"/>
      <c r="D27" s="9"/>
      <c r="E27" s="9"/>
      <c r="F27" s="9"/>
      <c r="G27" s="9"/>
      <c r="H27" s="9"/>
      <c r="I27" s="9"/>
      <c r="J27" s="9"/>
      <c r="K27" s="9"/>
      <c r="L27" s="9"/>
      <c r="M27" s="9"/>
      <c r="N27" s="9"/>
      <c r="O27" s="9"/>
      <c r="P27" s="9"/>
      <c r="Q27" s="9"/>
      <c r="R27" s="9"/>
      <c r="S27" s="9"/>
    </row>
    <row r="28" spans="1:19" x14ac:dyDescent="0.3">
      <c r="A28" s="57" t="s">
        <v>26</v>
      </c>
      <c r="B28" s="57"/>
      <c r="C28" s="57"/>
      <c r="D28" s="57"/>
    </row>
    <row r="29" spans="1:19" ht="20.399999999999999" thickBot="1" x14ac:dyDescent="0.45">
      <c r="A29" s="58" t="s">
        <v>169</v>
      </c>
      <c r="B29" s="58"/>
      <c r="C29" s="58"/>
      <c r="D29" s="58"/>
    </row>
    <row r="30" spans="1:19" ht="15" thickTop="1" x14ac:dyDescent="0.3"/>
    <row r="31" spans="1:19" ht="28.5" customHeight="1" x14ac:dyDescent="0.3">
      <c r="A31" s="3" t="s">
        <v>28</v>
      </c>
      <c r="B31" s="12" t="s">
        <v>29</v>
      </c>
      <c r="C31" s="12" t="s">
        <v>30</v>
      </c>
      <c r="D31" s="12" t="s">
        <v>31</v>
      </c>
    </row>
    <row r="32" spans="1:19" x14ac:dyDescent="0.3">
      <c r="A32" s="3" t="s">
        <v>32</v>
      </c>
      <c r="B32" s="2">
        <v>30</v>
      </c>
      <c r="C32" s="2">
        <v>0.5</v>
      </c>
      <c r="D32" s="2">
        <v>2000</v>
      </c>
    </row>
    <row r="33" spans="1:6" x14ac:dyDescent="0.3">
      <c r="A33" s="3" t="s">
        <v>33</v>
      </c>
      <c r="B33" s="2">
        <v>18</v>
      </c>
      <c r="C33" s="2">
        <v>0.4</v>
      </c>
      <c r="D33" s="2">
        <v>800</v>
      </c>
    </row>
    <row r="34" spans="1:6" x14ac:dyDescent="0.3">
      <c r="A34" s="3" t="s">
        <v>34</v>
      </c>
      <c r="B34" s="2">
        <v>2</v>
      </c>
      <c r="C34" s="2">
        <v>0.1</v>
      </c>
      <c r="D34" s="2">
        <v>200</v>
      </c>
    </row>
    <row r="37" spans="1:6" ht="43.2" x14ac:dyDescent="0.3">
      <c r="A37" s="4" t="s">
        <v>1</v>
      </c>
      <c r="B37" s="11" t="s">
        <v>35</v>
      </c>
      <c r="C37" s="11" t="s">
        <v>36</v>
      </c>
    </row>
    <row r="38" spans="1:6" x14ac:dyDescent="0.3">
      <c r="B38" s="1">
        <v>44</v>
      </c>
      <c r="C38" s="13">
        <v>20</v>
      </c>
    </row>
    <row r="39" spans="1:6" x14ac:dyDescent="0.3">
      <c r="B39" s="14">
        <v>85</v>
      </c>
      <c r="C39" s="14">
        <v>1.5</v>
      </c>
    </row>
    <row r="41" spans="1:6" x14ac:dyDescent="0.3">
      <c r="A41" t="s">
        <v>37</v>
      </c>
    </row>
    <row r="42" spans="1:6" x14ac:dyDescent="0.3">
      <c r="A42" s="4" t="s">
        <v>38</v>
      </c>
      <c r="B42" s="15">
        <f>SUMPRODUCT(B39:C39,B38:C38)</f>
        <v>3770</v>
      </c>
    </row>
    <row r="45" spans="1:6" x14ac:dyDescent="0.3">
      <c r="A45" s="3" t="s">
        <v>4</v>
      </c>
      <c r="B45" s="2"/>
      <c r="C45" s="2"/>
      <c r="D45" s="3" t="s">
        <v>8</v>
      </c>
      <c r="E45" s="3" t="s">
        <v>9</v>
      </c>
      <c r="F45" s="3" t="s">
        <v>10</v>
      </c>
    </row>
    <row r="46" spans="1:6" x14ac:dyDescent="0.3">
      <c r="A46" s="3" t="s">
        <v>32</v>
      </c>
      <c r="B46" s="2">
        <f t="shared" ref="B46:C48" si="1">B32</f>
        <v>30</v>
      </c>
      <c r="C46" s="2">
        <f t="shared" si="1"/>
        <v>0.5</v>
      </c>
      <c r="D46" s="2">
        <f>SUMPRODUCT(B46:C46,$B$38:$C$38)</f>
        <v>1330</v>
      </c>
      <c r="E46" s="2" t="s">
        <v>11</v>
      </c>
      <c r="F46" s="2">
        <v>2000</v>
      </c>
    </row>
    <row r="47" spans="1:6" x14ac:dyDescent="0.3">
      <c r="A47" s="3" t="s">
        <v>33</v>
      </c>
      <c r="B47" s="2">
        <f t="shared" si="1"/>
        <v>18</v>
      </c>
      <c r="C47" s="2">
        <f t="shared" si="1"/>
        <v>0.4</v>
      </c>
      <c r="D47" s="2">
        <f t="shared" ref="D47:D48" si="2">SUMPRODUCT(B47:C47,$B$38:$C$38)</f>
        <v>800</v>
      </c>
      <c r="E47" s="2" t="s">
        <v>11</v>
      </c>
      <c r="F47" s="2">
        <v>800</v>
      </c>
    </row>
    <row r="48" spans="1:6" x14ac:dyDescent="0.3">
      <c r="A48" s="3" t="s">
        <v>34</v>
      </c>
      <c r="B48" s="2">
        <f t="shared" si="1"/>
        <v>2</v>
      </c>
      <c r="C48" s="2">
        <f t="shared" si="1"/>
        <v>0.1</v>
      </c>
      <c r="D48" s="2">
        <f t="shared" si="2"/>
        <v>90</v>
      </c>
      <c r="E48" s="2" t="s">
        <v>11</v>
      </c>
      <c r="F48" s="2">
        <v>200</v>
      </c>
    </row>
    <row r="49" spans="1:18" x14ac:dyDescent="0.3">
      <c r="A49" s="2" t="s">
        <v>42</v>
      </c>
      <c r="B49" s="2"/>
      <c r="C49" s="2"/>
      <c r="D49" s="61" t="s">
        <v>43</v>
      </c>
      <c r="E49" s="62"/>
      <c r="F49" s="63"/>
    </row>
    <row r="50" spans="1:18" x14ac:dyDescent="0.3">
      <c r="A50" s="2"/>
      <c r="B50" s="2"/>
      <c r="C50" s="2"/>
      <c r="D50" s="2"/>
      <c r="E50" s="2"/>
      <c r="F50" s="2"/>
    </row>
    <row r="52" spans="1:18" x14ac:dyDescent="0.3">
      <c r="A52" t="s">
        <v>17</v>
      </c>
    </row>
    <row r="53" spans="1:18" x14ac:dyDescent="0.3">
      <c r="A53" s="60" t="s">
        <v>39</v>
      </c>
      <c r="B53" s="60"/>
      <c r="C53" s="60"/>
      <c r="D53" s="60"/>
      <c r="E53" s="60"/>
      <c r="F53" s="60"/>
      <c r="G53" s="60"/>
      <c r="H53" s="60"/>
      <c r="I53" s="16" t="s">
        <v>40</v>
      </c>
    </row>
    <row r="55" spans="1:18" x14ac:dyDescent="0.3">
      <c r="A55" t="s">
        <v>41</v>
      </c>
    </row>
    <row r="57" spans="1:18" x14ac:dyDescent="0.3">
      <c r="A57" s="4" t="s">
        <v>17</v>
      </c>
    </row>
    <row r="58" spans="1:18" x14ac:dyDescent="0.3">
      <c r="A58" s="64" t="s">
        <v>44</v>
      </c>
      <c r="B58" s="65"/>
      <c r="C58" s="65"/>
      <c r="D58" s="65"/>
      <c r="E58" s="65"/>
      <c r="F58" s="65"/>
      <c r="G58" s="65"/>
      <c r="H58" s="65"/>
    </row>
    <row r="60" spans="1:18" x14ac:dyDescent="0.3">
      <c r="A60" s="9"/>
      <c r="B60" s="9"/>
      <c r="C60" s="9"/>
      <c r="D60" s="9"/>
      <c r="E60" s="9"/>
      <c r="F60" s="9"/>
      <c r="G60" s="9"/>
      <c r="H60" s="9"/>
      <c r="I60" s="9"/>
      <c r="J60" s="9"/>
      <c r="K60" s="9"/>
      <c r="L60" s="9"/>
      <c r="M60" s="9"/>
      <c r="N60" s="9"/>
      <c r="O60" s="9"/>
      <c r="P60" s="9"/>
      <c r="Q60" s="9"/>
      <c r="R60" s="9"/>
    </row>
    <row r="62" spans="1:18" x14ac:dyDescent="0.3">
      <c r="A62" s="57" t="s">
        <v>45</v>
      </c>
      <c r="B62" s="57"/>
      <c r="C62" s="57"/>
    </row>
    <row r="64" spans="1:18" ht="20.399999999999999" thickBot="1" x14ac:dyDescent="0.45">
      <c r="A64" s="58" t="s">
        <v>46</v>
      </c>
      <c r="B64" s="58"/>
      <c r="C64" s="58"/>
      <c r="D64" s="58"/>
      <c r="E64" s="58"/>
      <c r="F64" s="58"/>
      <c r="G64" s="58"/>
      <c r="H64" s="58"/>
      <c r="I64" s="58"/>
    </row>
    <row r="65" spans="1:8" ht="15" thickTop="1" x14ac:dyDescent="0.3"/>
    <row r="74" spans="1:8" x14ac:dyDescent="0.3">
      <c r="A74" t="s">
        <v>1</v>
      </c>
      <c r="B74" t="s">
        <v>47</v>
      </c>
      <c r="C74" t="s">
        <v>48</v>
      </c>
    </row>
    <row r="75" spans="1:8" x14ac:dyDescent="0.3">
      <c r="B75" s="17">
        <v>2</v>
      </c>
      <c r="C75" s="17">
        <v>6</v>
      </c>
      <c r="D75" s="5" t="s">
        <v>53</v>
      </c>
      <c r="G75" t="s">
        <v>54</v>
      </c>
    </row>
    <row r="76" spans="1:8" x14ac:dyDescent="0.3">
      <c r="A76" t="s">
        <v>49</v>
      </c>
      <c r="B76" s="18">
        <v>5</v>
      </c>
      <c r="C76" s="18">
        <v>7</v>
      </c>
      <c r="D76" s="5"/>
      <c r="G76" t="s">
        <v>38</v>
      </c>
      <c r="H76" s="15">
        <f>SUMPRODUCT(B76:C76,B75:C75)</f>
        <v>52</v>
      </c>
    </row>
    <row r="77" spans="1:8" x14ac:dyDescent="0.3">
      <c r="A77" t="s">
        <v>50</v>
      </c>
      <c r="B77">
        <v>4</v>
      </c>
      <c r="C77">
        <v>6</v>
      </c>
      <c r="D77" s="5" t="s">
        <v>53</v>
      </c>
    </row>
    <row r="78" spans="1:8" x14ac:dyDescent="0.3">
      <c r="A78" t="s">
        <v>51</v>
      </c>
      <c r="B78">
        <v>3</v>
      </c>
      <c r="C78">
        <v>1.5</v>
      </c>
      <c r="D78" s="5" t="s">
        <v>52</v>
      </c>
    </row>
    <row r="81" spans="1:6" x14ac:dyDescent="0.3">
      <c r="A81" s="3" t="s">
        <v>4</v>
      </c>
      <c r="B81" s="3"/>
      <c r="C81" s="3"/>
      <c r="D81" s="3" t="s">
        <v>8</v>
      </c>
      <c r="E81" s="3" t="s">
        <v>9</v>
      </c>
      <c r="F81" s="3" t="s">
        <v>10</v>
      </c>
    </row>
    <row r="82" spans="1:6" x14ac:dyDescent="0.3">
      <c r="A82" s="3" t="s">
        <v>55</v>
      </c>
      <c r="B82" s="2">
        <f>B78</f>
        <v>3</v>
      </c>
      <c r="C82" s="2">
        <f>C78</f>
        <v>1.5</v>
      </c>
      <c r="D82" s="2">
        <f>SUMPRODUCT(B82:C82,$B$75:$C$75)</f>
        <v>15</v>
      </c>
      <c r="E82" s="2" t="s">
        <v>11</v>
      </c>
      <c r="F82" s="2">
        <v>15</v>
      </c>
    </row>
    <row r="83" spans="1:6" x14ac:dyDescent="0.3">
      <c r="A83" s="3" t="s">
        <v>56</v>
      </c>
      <c r="B83" s="2">
        <v>1</v>
      </c>
      <c r="C83" s="2">
        <v>0</v>
      </c>
      <c r="D83" s="2">
        <f t="shared" ref="D83:D84" si="3">SUMPRODUCT(B83:C83,$B$75:$C$75)</f>
        <v>2</v>
      </c>
      <c r="E83" s="2" t="s">
        <v>11</v>
      </c>
      <c r="F83" s="2">
        <v>4</v>
      </c>
    </row>
    <row r="84" spans="1:6" x14ac:dyDescent="0.3">
      <c r="A84" s="3" t="s">
        <v>57</v>
      </c>
      <c r="B84" s="2">
        <v>0</v>
      </c>
      <c r="C84" s="2">
        <v>1</v>
      </c>
      <c r="D84" s="2">
        <f t="shared" si="3"/>
        <v>6</v>
      </c>
      <c r="E84" s="2" t="s">
        <v>11</v>
      </c>
      <c r="F84" s="2">
        <v>6</v>
      </c>
    </row>
  </sheetData>
  <mergeCells count="14">
    <mergeCell ref="A62:C62"/>
    <mergeCell ref="A64:I64"/>
    <mergeCell ref="B24:H24"/>
    <mergeCell ref="A28:D28"/>
    <mergeCell ref="A1:E1"/>
    <mergeCell ref="A53:H53"/>
    <mergeCell ref="D49:F49"/>
    <mergeCell ref="A58:H58"/>
    <mergeCell ref="A2:J2"/>
    <mergeCell ref="A19:D19"/>
    <mergeCell ref="B18:H18"/>
    <mergeCell ref="A22:F22"/>
    <mergeCell ref="G22:J22"/>
    <mergeCell ref="A29:D2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S69"/>
  <sheetViews>
    <sheetView tabSelected="1" topLeftCell="A10" zoomScale="130" zoomScaleNormal="130" workbookViewId="0">
      <selection activeCell="S14" sqref="S14"/>
    </sheetView>
  </sheetViews>
  <sheetFormatPr defaultRowHeight="14.4" x14ac:dyDescent="0.3"/>
  <cols>
    <col min="1" max="1" width="11.6640625" customWidth="1"/>
    <col min="2" max="2" width="11.33203125" style="10" customWidth="1"/>
    <col min="3" max="8" width="11.33203125" customWidth="1"/>
    <col min="9" max="10" width="7" customWidth="1"/>
    <col min="11" max="11" width="9.33203125" customWidth="1"/>
    <col min="12" max="14" width="7" customWidth="1"/>
  </cols>
  <sheetData>
    <row r="3" spans="1:19" x14ac:dyDescent="0.3">
      <c r="A3" s="57" t="s">
        <v>170</v>
      </c>
      <c r="B3" s="57"/>
      <c r="C3" s="57"/>
    </row>
    <row r="14" spans="1:19" ht="57.6" x14ac:dyDescent="0.3">
      <c r="B14" s="21" t="s">
        <v>58</v>
      </c>
      <c r="C14" s="21" t="s">
        <v>59</v>
      </c>
      <c r="D14" s="21" t="s">
        <v>60</v>
      </c>
      <c r="S14" s="83"/>
    </row>
    <row r="15" spans="1:19" ht="28.8" x14ac:dyDescent="0.3">
      <c r="A15" t="s">
        <v>80</v>
      </c>
      <c r="B15" s="19" t="s">
        <v>61</v>
      </c>
      <c r="C15" s="20">
        <v>50</v>
      </c>
      <c r="D15" s="20">
        <v>480</v>
      </c>
      <c r="G15" s="3" t="s">
        <v>1</v>
      </c>
      <c r="H15" s="26" t="s">
        <v>68</v>
      </c>
      <c r="I15" s="26" t="s">
        <v>69</v>
      </c>
      <c r="J15" s="26" t="s">
        <v>70</v>
      </c>
      <c r="K15" s="26" t="s">
        <v>71</v>
      </c>
      <c r="L15" s="26" t="s">
        <v>72</v>
      </c>
      <c r="M15" s="26" t="s">
        <v>73</v>
      </c>
      <c r="N15" s="26" t="s">
        <v>74</v>
      </c>
    </row>
    <row r="16" spans="1:19" ht="43.2" x14ac:dyDescent="0.3">
      <c r="A16" t="s">
        <v>83</v>
      </c>
      <c r="B16" s="19" t="s">
        <v>62</v>
      </c>
      <c r="C16" s="20">
        <v>80</v>
      </c>
      <c r="D16" s="20">
        <v>540</v>
      </c>
      <c r="G16" s="2" t="s">
        <v>75</v>
      </c>
      <c r="H16" s="56">
        <v>0</v>
      </c>
      <c r="I16" s="56">
        <v>0</v>
      </c>
      <c r="J16" s="56">
        <v>1</v>
      </c>
      <c r="K16" s="56">
        <v>1</v>
      </c>
      <c r="L16" s="56">
        <v>1</v>
      </c>
      <c r="M16" s="56">
        <v>1</v>
      </c>
      <c r="N16" s="56">
        <v>0</v>
      </c>
    </row>
    <row r="17" spans="1:18" x14ac:dyDescent="0.3">
      <c r="A17" t="s">
        <v>83</v>
      </c>
      <c r="B17" s="19" t="s">
        <v>63</v>
      </c>
      <c r="C17" s="20">
        <v>90</v>
      </c>
      <c r="D17" s="20">
        <v>680</v>
      </c>
      <c r="G17" s="3" t="s">
        <v>76</v>
      </c>
      <c r="H17" s="20">
        <v>50</v>
      </c>
      <c r="I17" s="20">
        <v>80</v>
      </c>
      <c r="J17" s="20">
        <v>90</v>
      </c>
      <c r="K17" s="20">
        <v>120</v>
      </c>
      <c r="L17" s="20">
        <v>110</v>
      </c>
      <c r="M17" s="20">
        <v>40</v>
      </c>
      <c r="N17" s="20">
        <v>75</v>
      </c>
    </row>
    <row r="18" spans="1:18" ht="28.8" x14ac:dyDescent="0.3">
      <c r="A18" t="s">
        <v>80</v>
      </c>
      <c r="B18" s="19" t="s">
        <v>64</v>
      </c>
      <c r="C18" s="20">
        <v>120</v>
      </c>
      <c r="D18" s="20">
        <v>1000</v>
      </c>
    </row>
    <row r="19" spans="1:18" ht="28.8" x14ac:dyDescent="0.3">
      <c r="A19" t="s">
        <v>80</v>
      </c>
      <c r="B19" s="19" t="s">
        <v>65</v>
      </c>
      <c r="C19" s="20">
        <v>110</v>
      </c>
      <c r="D19" s="20">
        <v>700</v>
      </c>
      <c r="G19" s="4" t="s">
        <v>37</v>
      </c>
    </row>
    <row r="20" spans="1:18" ht="28.8" x14ac:dyDescent="0.3">
      <c r="A20" t="s">
        <v>77</v>
      </c>
      <c r="B20" s="19" t="s">
        <v>66</v>
      </c>
      <c r="C20" s="20">
        <v>40</v>
      </c>
      <c r="D20" s="20">
        <v>510</v>
      </c>
      <c r="G20" t="s">
        <v>78</v>
      </c>
      <c r="H20" s="71">
        <f>SUMPRODUCT(H17:N17,H16:N16)</f>
        <v>360</v>
      </c>
      <c r="I20" s="71"/>
      <c r="J20" s="71"/>
      <c r="K20" s="22" t="s">
        <v>89</v>
      </c>
    </row>
    <row r="21" spans="1:18" ht="28.8" x14ac:dyDescent="0.3">
      <c r="A21" t="s">
        <v>86</v>
      </c>
      <c r="B21" s="19" t="s">
        <v>67</v>
      </c>
      <c r="C21" s="20">
        <v>75</v>
      </c>
      <c r="D21" s="20">
        <v>900</v>
      </c>
      <c r="J21" t="s">
        <v>77</v>
      </c>
    </row>
    <row r="22" spans="1:18" x14ac:dyDescent="0.3">
      <c r="G22" s="2" t="s">
        <v>79</v>
      </c>
      <c r="H22" s="2"/>
      <c r="I22" s="2"/>
      <c r="J22" s="2"/>
      <c r="K22" s="2"/>
      <c r="L22" s="2"/>
      <c r="M22" s="2"/>
      <c r="N22" s="2"/>
      <c r="O22" s="3" t="s">
        <v>8</v>
      </c>
      <c r="P22" s="3" t="s">
        <v>9</v>
      </c>
      <c r="Q22" s="3" t="s">
        <v>10</v>
      </c>
    </row>
    <row r="23" spans="1:18" x14ac:dyDescent="0.3">
      <c r="G23" s="2" t="s">
        <v>81</v>
      </c>
      <c r="H23" s="2">
        <v>1</v>
      </c>
      <c r="I23" s="2"/>
      <c r="J23" s="2"/>
      <c r="K23" s="2">
        <v>1</v>
      </c>
      <c r="L23" s="2">
        <v>1</v>
      </c>
      <c r="M23" s="2"/>
      <c r="N23" s="2"/>
      <c r="O23" s="2">
        <f>SUMPRODUCT(H23:N23,$H$16:$N$16)</f>
        <v>2</v>
      </c>
      <c r="P23" s="2" t="s">
        <v>16</v>
      </c>
      <c r="Q23" s="2">
        <v>2</v>
      </c>
    </row>
    <row r="24" spans="1:18" x14ac:dyDescent="0.3">
      <c r="G24" s="2" t="s">
        <v>82</v>
      </c>
      <c r="H24" s="2"/>
      <c r="I24" s="2">
        <v>1</v>
      </c>
      <c r="J24" s="2">
        <v>1</v>
      </c>
      <c r="K24" s="2"/>
      <c r="L24" s="2"/>
      <c r="M24" s="2"/>
      <c r="N24" s="2"/>
      <c r="O24" s="2">
        <f>SUMPRODUCT(H24:N24,$H$16:$N$16)</f>
        <v>1</v>
      </c>
      <c r="P24" s="2" t="s">
        <v>11</v>
      </c>
      <c r="Q24" s="2">
        <v>1</v>
      </c>
    </row>
    <row r="25" spans="1:18" x14ac:dyDescent="0.3">
      <c r="G25" s="2" t="s">
        <v>84</v>
      </c>
      <c r="H25" s="2"/>
      <c r="I25" s="2"/>
      <c r="J25" s="2"/>
      <c r="K25" s="2"/>
      <c r="L25" s="2"/>
      <c r="M25" s="2">
        <v>1</v>
      </c>
      <c r="N25" s="2">
        <v>1</v>
      </c>
      <c r="O25" s="2">
        <f>SUMPRODUCT(H25:N25,$H$16:$N$16)</f>
        <v>1</v>
      </c>
      <c r="P25" s="2" t="s">
        <v>85</v>
      </c>
      <c r="Q25" s="2">
        <v>1</v>
      </c>
    </row>
    <row r="26" spans="1:18" x14ac:dyDescent="0.3">
      <c r="G26" s="2" t="s">
        <v>87</v>
      </c>
      <c r="H26" s="2">
        <f>D15</f>
        <v>480</v>
      </c>
      <c r="I26" s="2">
        <f>D16</f>
        <v>540</v>
      </c>
      <c r="J26" s="2">
        <f>D17</f>
        <v>680</v>
      </c>
      <c r="K26" s="2">
        <f>D18</f>
        <v>1000</v>
      </c>
      <c r="L26" s="2">
        <f>D19</f>
        <v>700</v>
      </c>
      <c r="M26" s="2">
        <f>D20</f>
        <v>510</v>
      </c>
      <c r="N26" s="2">
        <f>D21</f>
        <v>900</v>
      </c>
      <c r="O26" s="2">
        <f>SUMPRODUCT(H26:N26,$H$16:$N$16)</f>
        <v>2890</v>
      </c>
      <c r="P26" s="2" t="s">
        <v>11</v>
      </c>
      <c r="Q26" s="2">
        <v>3000</v>
      </c>
    </row>
    <row r="27" spans="1:18" x14ac:dyDescent="0.3">
      <c r="G27" s="3"/>
      <c r="H27" s="2"/>
      <c r="I27" s="2"/>
      <c r="J27" s="2"/>
      <c r="K27" s="2"/>
      <c r="L27" s="2"/>
      <c r="M27" s="2"/>
      <c r="N27" s="2"/>
      <c r="O27" s="2"/>
      <c r="P27" s="2"/>
      <c r="Q27" s="2"/>
    </row>
    <row r="28" spans="1:18" ht="15" thickBot="1" x14ac:dyDescent="0.35"/>
    <row r="29" spans="1:18" ht="29.4" thickBot="1" x14ac:dyDescent="0.35">
      <c r="B29" s="23" t="s">
        <v>17</v>
      </c>
      <c r="C29" s="72" t="s">
        <v>88</v>
      </c>
      <c r="D29" s="72"/>
      <c r="E29" s="72"/>
      <c r="F29" s="73"/>
      <c r="J29" t="s">
        <v>77</v>
      </c>
    </row>
    <row r="32" spans="1:18" x14ac:dyDescent="0.3">
      <c r="A32" s="9"/>
      <c r="B32" s="24"/>
      <c r="C32" s="9"/>
      <c r="D32" s="9"/>
      <c r="E32" s="9"/>
      <c r="F32" s="9"/>
      <c r="G32" s="9"/>
      <c r="H32" s="9"/>
      <c r="I32" s="9"/>
      <c r="J32" s="9"/>
      <c r="K32" s="9"/>
      <c r="L32" s="9"/>
      <c r="M32" s="9"/>
      <c r="N32" s="9"/>
      <c r="O32" s="9"/>
      <c r="P32" s="9"/>
      <c r="Q32" s="9"/>
      <c r="R32" s="9"/>
    </row>
    <row r="34" spans="1:7" ht="15" thickBot="1" x14ac:dyDescent="0.35">
      <c r="A34" s="74" t="s">
        <v>45</v>
      </c>
      <c r="B34" s="74"/>
      <c r="C34" s="74"/>
    </row>
    <row r="35" spans="1:7" ht="20.399999999999999" thickBot="1" x14ac:dyDescent="0.45">
      <c r="A35" s="58" t="s">
        <v>104</v>
      </c>
      <c r="B35" s="58"/>
      <c r="C35" s="58"/>
      <c r="D35" s="58"/>
      <c r="E35" s="58"/>
      <c r="F35" s="58"/>
      <c r="G35" s="58"/>
    </row>
    <row r="36" spans="1:7" ht="15" thickTop="1" x14ac:dyDescent="0.3"/>
    <row r="43" spans="1:7" ht="28.8" x14ac:dyDescent="0.3">
      <c r="B43" s="19" t="s">
        <v>90</v>
      </c>
      <c r="C43" s="25" t="s">
        <v>91</v>
      </c>
    </row>
    <row r="44" spans="1:7" x14ac:dyDescent="0.3">
      <c r="B44" s="19" t="s">
        <v>92</v>
      </c>
      <c r="C44" s="26" t="s">
        <v>93</v>
      </c>
    </row>
    <row r="45" spans="1:7" x14ac:dyDescent="0.3">
      <c r="B45" s="19" t="s">
        <v>94</v>
      </c>
      <c r="C45" s="26" t="s">
        <v>95</v>
      </c>
    </row>
    <row r="46" spans="1:7" x14ac:dyDescent="0.3">
      <c r="B46" s="19" t="s">
        <v>96</v>
      </c>
      <c r="C46" s="26" t="s">
        <v>97</v>
      </c>
    </row>
    <row r="47" spans="1:7" x14ac:dyDescent="0.3">
      <c r="B47" s="19" t="s">
        <v>98</v>
      </c>
      <c r="C47" s="26" t="s">
        <v>99</v>
      </c>
    </row>
    <row r="48" spans="1:7" x14ac:dyDescent="0.3">
      <c r="B48" s="19" t="s">
        <v>100</v>
      </c>
      <c r="C48" s="26" t="s">
        <v>101</v>
      </c>
    </row>
    <row r="49" spans="1:14" x14ac:dyDescent="0.3">
      <c r="B49" s="19" t="s">
        <v>102</v>
      </c>
      <c r="C49" s="26" t="s">
        <v>103</v>
      </c>
    </row>
    <row r="54" spans="1:14" ht="15" thickBot="1" x14ac:dyDescent="0.35"/>
    <row r="55" spans="1:14" ht="15" thickBot="1" x14ac:dyDescent="0.35">
      <c r="B55" s="11" t="s">
        <v>1</v>
      </c>
      <c r="J55" s="76" t="s">
        <v>106</v>
      </c>
      <c r="K55" s="77"/>
      <c r="L55" s="77"/>
      <c r="M55" s="77"/>
      <c r="N55" s="30">
        <f>SUM(B57:G57)</f>
        <v>3</v>
      </c>
    </row>
    <row r="56" spans="1:14" x14ac:dyDescent="0.3">
      <c r="B56" s="19" t="s">
        <v>92</v>
      </c>
      <c r="C56" s="19" t="s">
        <v>94</v>
      </c>
      <c r="D56" s="19" t="s">
        <v>96</v>
      </c>
      <c r="E56" s="19" t="s">
        <v>98</v>
      </c>
      <c r="F56" s="19" t="s">
        <v>100</v>
      </c>
      <c r="G56" s="19" t="s">
        <v>102</v>
      </c>
    </row>
    <row r="57" spans="1:14" x14ac:dyDescent="0.3">
      <c r="B57" s="27">
        <v>1</v>
      </c>
      <c r="C57" s="28">
        <v>1</v>
      </c>
      <c r="D57" s="28">
        <v>0</v>
      </c>
      <c r="E57" s="28">
        <v>1</v>
      </c>
      <c r="F57" s="28">
        <v>0</v>
      </c>
      <c r="G57" s="28">
        <v>0</v>
      </c>
    </row>
    <row r="60" spans="1:14" ht="15" thickBot="1" x14ac:dyDescent="0.35"/>
    <row r="61" spans="1:14" x14ac:dyDescent="0.3">
      <c r="A61" s="31" t="s">
        <v>4</v>
      </c>
      <c r="B61" s="75" t="s">
        <v>105</v>
      </c>
      <c r="C61" s="75"/>
      <c r="D61" s="75"/>
      <c r="E61" s="75"/>
      <c r="F61" s="75"/>
      <c r="G61" s="75"/>
      <c r="H61" s="36" t="s">
        <v>8</v>
      </c>
      <c r="I61" s="36" t="s">
        <v>9</v>
      </c>
      <c r="J61" s="37" t="s">
        <v>10</v>
      </c>
    </row>
    <row r="62" spans="1:14" x14ac:dyDescent="0.3">
      <c r="A62" s="32" t="s">
        <v>32</v>
      </c>
      <c r="B62" s="29">
        <v>1</v>
      </c>
      <c r="C62" s="2"/>
      <c r="D62" s="2"/>
      <c r="E62" s="2"/>
      <c r="F62" s="2"/>
      <c r="G62" s="2">
        <v>1</v>
      </c>
      <c r="H62" s="38">
        <f>SUMPRODUCT(B62:G62,$B$57:$G$57)</f>
        <v>1</v>
      </c>
      <c r="I62" s="38" t="s">
        <v>16</v>
      </c>
      <c r="J62" s="39">
        <v>1</v>
      </c>
    </row>
    <row r="63" spans="1:14" x14ac:dyDescent="0.3">
      <c r="A63" s="32" t="s">
        <v>33</v>
      </c>
      <c r="B63" s="29"/>
      <c r="C63" s="2">
        <v>1</v>
      </c>
      <c r="D63" s="2">
        <v>1</v>
      </c>
      <c r="E63" s="2"/>
      <c r="F63" s="2"/>
      <c r="G63" s="2"/>
      <c r="H63" s="38">
        <f t="shared" ref="H63:H68" si="0">SUMPRODUCT(B63:G63,$B$57:$G$57)</f>
        <v>1</v>
      </c>
      <c r="I63" s="38" t="s">
        <v>16</v>
      </c>
      <c r="J63" s="39">
        <v>1</v>
      </c>
    </row>
    <row r="64" spans="1:14" x14ac:dyDescent="0.3">
      <c r="A64" s="32" t="s">
        <v>34</v>
      </c>
      <c r="B64" s="29">
        <v>1</v>
      </c>
      <c r="C64" s="2"/>
      <c r="D64" s="2">
        <v>1</v>
      </c>
      <c r="E64" s="2"/>
      <c r="F64" s="2"/>
      <c r="G64" s="2"/>
      <c r="H64" s="38">
        <f t="shared" si="0"/>
        <v>1</v>
      </c>
      <c r="I64" s="38" t="s">
        <v>16</v>
      </c>
      <c r="J64" s="39">
        <v>1</v>
      </c>
    </row>
    <row r="65" spans="1:10" x14ac:dyDescent="0.3">
      <c r="A65" s="32" t="s">
        <v>107</v>
      </c>
      <c r="B65" s="29">
        <v>1</v>
      </c>
      <c r="C65" s="2">
        <v>1</v>
      </c>
      <c r="D65" s="2"/>
      <c r="E65" s="2"/>
      <c r="F65" s="2">
        <v>1</v>
      </c>
      <c r="G65" s="2">
        <v>1</v>
      </c>
      <c r="H65" s="38">
        <f t="shared" si="0"/>
        <v>2</v>
      </c>
      <c r="I65" s="38" t="s">
        <v>16</v>
      </c>
      <c r="J65" s="39">
        <v>1</v>
      </c>
    </row>
    <row r="66" spans="1:10" x14ac:dyDescent="0.3">
      <c r="A66" s="32" t="s">
        <v>108</v>
      </c>
      <c r="B66" s="29"/>
      <c r="C66" s="2"/>
      <c r="D66" s="2">
        <v>1</v>
      </c>
      <c r="E66" s="2">
        <v>1</v>
      </c>
      <c r="F66" s="2"/>
      <c r="G66" s="2"/>
      <c r="H66" s="38">
        <f t="shared" si="0"/>
        <v>1</v>
      </c>
      <c r="I66" s="38" t="s">
        <v>16</v>
      </c>
      <c r="J66" s="39">
        <v>1</v>
      </c>
    </row>
    <row r="67" spans="1:10" x14ac:dyDescent="0.3">
      <c r="A67" s="32" t="s">
        <v>109</v>
      </c>
      <c r="B67" s="29"/>
      <c r="C67" s="2"/>
      <c r="D67" s="2">
        <v>1</v>
      </c>
      <c r="E67" s="2">
        <v>1</v>
      </c>
      <c r="F67" s="2"/>
      <c r="G67" s="2">
        <v>1</v>
      </c>
      <c r="H67" s="38">
        <f t="shared" si="0"/>
        <v>1</v>
      </c>
      <c r="I67" s="38" t="s">
        <v>16</v>
      </c>
      <c r="J67" s="39">
        <v>1</v>
      </c>
    </row>
    <row r="68" spans="1:10" x14ac:dyDescent="0.3">
      <c r="A68" s="32" t="s">
        <v>110</v>
      </c>
      <c r="B68" s="29"/>
      <c r="C68" s="2">
        <v>1</v>
      </c>
      <c r="D68" s="2"/>
      <c r="E68" s="2"/>
      <c r="F68" s="2">
        <v>1</v>
      </c>
      <c r="G68" s="2"/>
      <c r="H68" s="38">
        <f t="shared" si="0"/>
        <v>1</v>
      </c>
      <c r="I68" s="38" t="s">
        <v>16</v>
      </c>
      <c r="J68" s="39">
        <v>1</v>
      </c>
    </row>
    <row r="69" spans="1:10" ht="15" thickBot="1" x14ac:dyDescent="0.35">
      <c r="A69" s="33" t="s">
        <v>111</v>
      </c>
      <c r="B69" s="34"/>
      <c r="C69" s="35"/>
      <c r="D69" s="35"/>
      <c r="E69" s="35">
        <v>1</v>
      </c>
      <c r="F69" s="35">
        <v>1</v>
      </c>
      <c r="G69" s="35"/>
      <c r="H69" s="40">
        <f>SUMPRODUCT(B69:G69,$B$57:$G$57)</f>
        <v>1</v>
      </c>
      <c r="I69" s="40" t="s">
        <v>16</v>
      </c>
      <c r="J69" s="41">
        <v>1</v>
      </c>
    </row>
  </sheetData>
  <mergeCells count="7">
    <mergeCell ref="B61:G61"/>
    <mergeCell ref="J55:M55"/>
    <mergeCell ref="A3:C3"/>
    <mergeCell ref="H20:J20"/>
    <mergeCell ref="C29:F29"/>
    <mergeCell ref="A34:C34"/>
    <mergeCell ref="A35:G3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T119"/>
  <sheetViews>
    <sheetView topLeftCell="A2" workbookViewId="0">
      <selection activeCell="U105" sqref="U105"/>
    </sheetView>
  </sheetViews>
  <sheetFormatPr defaultRowHeight="14.4" x14ac:dyDescent="0.3"/>
  <cols>
    <col min="1" max="1" width="18.88671875" bestFit="1" customWidth="1"/>
    <col min="2" max="2" width="11.109375" bestFit="1" customWidth="1"/>
    <col min="6" max="6" width="10.109375" bestFit="1" customWidth="1"/>
  </cols>
  <sheetData>
    <row r="2" spans="1:13" x14ac:dyDescent="0.3">
      <c r="A2" s="57" t="s">
        <v>112</v>
      </c>
      <c r="B2" s="57"/>
      <c r="C2" s="78" t="s">
        <v>113</v>
      </c>
      <c r="D2" s="78"/>
    </row>
    <row r="11" spans="1:13" x14ac:dyDescent="0.3">
      <c r="B11" t="s">
        <v>118</v>
      </c>
      <c r="C11" t="s">
        <v>119</v>
      </c>
    </row>
    <row r="12" spans="1:13" x14ac:dyDescent="0.3">
      <c r="B12" s="42">
        <v>0.93023295036811371</v>
      </c>
      <c r="C12" s="42">
        <v>6.9767481761410483E-2</v>
      </c>
    </row>
    <row r="14" spans="1:13" ht="15" thickBot="1" x14ac:dyDescent="0.35">
      <c r="A14" t="s">
        <v>117</v>
      </c>
      <c r="B14" s="45" t="s">
        <v>120</v>
      </c>
      <c r="C14" s="45" t="s">
        <v>121</v>
      </c>
      <c r="D14" s="45" t="s">
        <v>122</v>
      </c>
    </row>
    <row r="15" spans="1:13" ht="15.6" thickTop="1" thickBot="1" x14ac:dyDescent="0.35">
      <c r="B15" s="26">
        <f>B12^2</f>
        <v>0.86533334195056555</v>
      </c>
      <c r="C15" s="26">
        <f>B12*C12</f>
        <v>6.4900010398670438E-2</v>
      </c>
      <c r="D15" s="26">
        <f>C12^2</f>
        <v>4.8675015113287447E-3</v>
      </c>
      <c r="H15" s="59" t="s">
        <v>125</v>
      </c>
      <c r="I15" s="59"/>
      <c r="J15" s="59"/>
      <c r="K15" s="59"/>
      <c r="L15" s="59"/>
      <c r="M15" s="59"/>
    </row>
    <row r="16" spans="1:13" ht="15" thickTop="1" x14ac:dyDescent="0.3">
      <c r="B16" s="26">
        <v>0.16</v>
      </c>
      <c r="C16" s="26">
        <v>0.2</v>
      </c>
      <c r="D16" s="26">
        <v>0.9</v>
      </c>
    </row>
    <row r="19" spans="1:19" x14ac:dyDescent="0.3">
      <c r="A19" t="s">
        <v>116</v>
      </c>
    </row>
    <row r="20" spans="1:19" x14ac:dyDescent="0.3">
      <c r="A20" t="s">
        <v>115</v>
      </c>
      <c r="B20" s="15">
        <f>SUMPRODUCT(B16:D16,B15:D15)</f>
        <v>0.15581408815202044</v>
      </c>
    </row>
    <row r="22" spans="1:19" x14ac:dyDescent="0.3">
      <c r="A22" s="26" t="s">
        <v>114</v>
      </c>
      <c r="B22" s="26"/>
      <c r="C22" s="26"/>
      <c r="D22" s="26" t="s">
        <v>8</v>
      </c>
      <c r="E22" s="26" t="s">
        <v>9</v>
      </c>
      <c r="F22" s="26" t="s">
        <v>10</v>
      </c>
    </row>
    <row r="23" spans="1:19" x14ac:dyDescent="0.3">
      <c r="A23" s="26" t="s">
        <v>123</v>
      </c>
      <c r="B23" s="26">
        <v>1</v>
      </c>
      <c r="C23" s="26">
        <v>1</v>
      </c>
      <c r="D23" s="26">
        <f>SUMPRODUCT(B23:C23,$B$12:$C$12)</f>
        <v>1.0000004321295242</v>
      </c>
      <c r="E23" s="26" t="s">
        <v>85</v>
      </c>
      <c r="F23" s="43">
        <v>1</v>
      </c>
    </row>
    <row r="24" spans="1:19" x14ac:dyDescent="0.3">
      <c r="A24" s="26" t="s">
        <v>124</v>
      </c>
      <c r="B24" s="44">
        <v>0.11</v>
      </c>
      <c r="C24" s="44">
        <v>0.08</v>
      </c>
      <c r="D24" s="26">
        <f>SUMPRODUCT(B24:C24,$B$12:$C$12)</f>
        <v>0.10790702308140535</v>
      </c>
      <c r="E24" s="26" t="s">
        <v>16</v>
      </c>
      <c r="F24" s="44">
        <v>0.09</v>
      </c>
    </row>
    <row r="25" spans="1:19" x14ac:dyDescent="0.3">
      <c r="A25" s="26"/>
      <c r="B25" s="26"/>
      <c r="C25" s="26"/>
      <c r="D25" s="26"/>
      <c r="E25" s="26"/>
      <c r="F25" s="26"/>
    </row>
    <row r="26" spans="1:19" x14ac:dyDescent="0.3">
      <c r="A26" s="7"/>
      <c r="B26" s="7"/>
      <c r="C26" s="7"/>
      <c r="D26" s="7"/>
      <c r="E26" s="7"/>
      <c r="F26" s="7"/>
    </row>
    <row r="27" spans="1:19" x14ac:dyDescent="0.3">
      <c r="A27" s="7"/>
      <c r="B27" s="7"/>
      <c r="C27" s="7"/>
      <c r="D27" s="7"/>
      <c r="E27" s="7"/>
      <c r="F27" s="7"/>
    </row>
    <row r="28" spans="1:19" x14ac:dyDescent="0.3">
      <c r="A28" s="46"/>
      <c r="B28" s="46"/>
      <c r="C28" s="46"/>
      <c r="D28" s="46"/>
      <c r="E28" s="46"/>
      <c r="F28" s="46"/>
      <c r="G28" s="9"/>
      <c r="H28" s="9"/>
      <c r="I28" s="9"/>
      <c r="J28" s="9"/>
      <c r="K28" s="9"/>
      <c r="L28" s="9"/>
      <c r="M28" s="9"/>
      <c r="N28" s="9"/>
      <c r="O28" s="9"/>
      <c r="P28" s="9"/>
      <c r="Q28" s="9"/>
      <c r="R28" s="9"/>
      <c r="S28" s="9"/>
    </row>
    <row r="30" spans="1:19" x14ac:dyDescent="0.3">
      <c r="A30" s="79" t="s">
        <v>126</v>
      </c>
      <c r="B30" s="79"/>
      <c r="C30" s="79"/>
    </row>
    <row r="32" spans="1:19" ht="20.399999999999999" thickBot="1" x14ac:dyDescent="0.45">
      <c r="A32" s="58" t="s">
        <v>127</v>
      </c>
      <c r="B32" s="58"/>
      <c r="C32" s="58"/>
      <c r="D32" s="58"/>
      <c r="E32" s="58"/>
      <c r="F32" s="58"/>
      <c r="G32" s="58"/>
      <c r="H32" s="58"/>
      <c r="I32" s="58"/>
    </row>
    <row r="33" spans="1:20" ht="15" thickTop="1" x14ac:dyDescent="0.3"/>
    <row r="34" spans="1:20" x14ac:dyDescent="0.3">
      <c r="A34" t="s">
        <v>1</v>
      </c>
      <c r="B34" t="s">
        <v>129</v>
      </c>
      <c r="C34" t="s">
        <v>130</v>
      </c>
      <c r="D34" t="s">
        <v>131</v>
      </c>
      <c r="E34" t="s">
        <v>132</v>
      </c>
    </row>
    <row r="35" spans="1:20" x14ac:dyDescent="0.3">
      <c r="B35" s="47">
        <v>10</v>
      </c>
      <c r="C35" s="47">
        <v>15</v>
      </c>
      <c r="D35" s="48">
        <f>4-0.1*B35</f>
        <v>3</v>
      </c>
      <c r="E35" s="48">
        <f>5-0.02*C35</f>
        <v>4.7</v>
      </c>
    </row>
    <row r="37" spans="1:20" x14ac:dyDescent="0.3">
      <c r="A37" t="s">
        <v>12</v>
      </c>
    </row>
    <row r="38" spans="1:20" x14ac:dyDescent="0.3">
      <c r="A38" t="s">
        <v>133</v>
      </c>
      <c r="B38" s="15">
        <f>B35*D35+C35*E35</f>
        <v>100.5</v>
      </c>
      <c r="C38" s="5" t="s">
        <v>134</v>
      </c>
    </row>
    <row r="41" spans="1:20" x14ac:dyDescent="0.3">
      <c r="A41" s="25" t="s">
        <v>4</v>
      </c>
      <c r="B41" s="25"/>
      <c r="C41" s="25"/>
      <c r="D41" s="25" t="s">
        <v>8</v>
      </c>
      <c r="E41" s="25" t="s">
        <v>9</v>
      </c>
      <c r="F41" s="25" t="s">
        <v>10</v>
      </c>
    </row>
    <row r="42" spans="1:20" x14ac:dyDescent="0.3">
      <c r="A42" s="25" t="s">
        <v>128</v>
      </c>
      <c r="B42" s="26">
        <v>1</v>
      </c>
      <c r="C42" s="26">
        <v>2</v>
      </c>
      <c r="D42" s="26">
        <f>SUMPRODUCT(B42:C42,B35:C35)</f>
        <v>40</v>
      </c>
      <c r="E42" s="26" t="s">
        <v>11</v>
      </c>
      <c r="F42" s="26">
        <v>40</v>
      </c>
    </row>
    <row r="43" spans="1:20" x14ac:dyDescent="0.3">
      <c r="A43" s="2" t="s">
        <v>135</v>
      </c>
      <c r="B43" s="2"/>
      <c r="C43" s="2"/>
      <c r="D43" s="61" t="s">
        <v>136</v>
      </c>
      <c r="E43" s="62"/>
      <c r="F43" s="63"/>
    </row>
    <row r="44" spans="1:20" ht="15" thickBot="1" x14ac:dyDescent="0.35"/>
    <row r="45" spans="1:20" ht="15.6" thickTop="1" thickBot="1" x14ac:dyDescent="0.35">
      <c r="A45" s="8" t="s">
        <v>17</v>
      </c>
      <c r="B45" s="59" t="s">
        <v>137</v>
      </c>
      <c r="C45" s="59"/>
      <c r="D45" s="59"/>
      <c r="E45" s="59"/>
      <c r="F45" s="59"/>
      <c r="G45" s="59"/>
      <c r="H45" s="59"/>
    </row>
    <row r="46" spans="1:20" ht="15" thickTop="1" x14ac:dyDescent="0.3"/>
    <row r="48" spans="1:20" x14ac:dyDescent="0.3">
      <c r="A48" s="9"/>
      <c r="B48" s="9"/>
      <c r="C48" s="9"/>
      <c r="D48" s="9"/>
      <c r="E48" s="9"/>
      <c r="F48" s="9"/>
      <c r="G48" s="9"/>
      <c r="H48" s="9"/>
      <c r="I48" s="9"/>
      <c r="J48" s="9"/>
      <c r="K48" s="9"/>
      <c r="L48" s="9"/>
      <c r="M48" s="9"/>
      <c r="N48" s="9"/>
      <c r="O48" s="9"/>
      <c r="P48" s="9"/>
      <c r="Q48" s="9"/>
      <c r="R48" s="9"/>
      <c r="S48" s="9"/>
      <c r="T48" s="9"/>
    </row>
    <row r="50" spans="1:11" x14ac:dyDescent="0.3">
      <c r="A50" s="5" t="s">
        <v>138</v>
      </c>
    </row>
    <row r="52" spans="1:11" ht="20.399999999999999" thickBot="1" x14ac:dyDescent="0.45">
      <c r="A52" s="58" t="s">
        <v>139</v>
      </c>
      <c r="B52" s="58"/>
      <c r="C52" s="58"/>
      <c r="D52" s="58"/>
      <c r="E52" s="58"/>
      <c r="F52" s="58"/>
      <c r="G52" s="58"/>
      <c r="H52" s="58"/>
      <c r="I52" s="58"/>
    </row>
    <row r="53" spans="1:11" ht="15" thickTop="1" x14ac:dyDescent="0.3"/>
    <row r="62" spans="1:11" x14ac:dyDescent="0.3">
      <c r="A62" t="s">
        <v>1</v>
      </c>
      <c r="B62" t="s">
        <v>118</v>
      </c>
    </row>
    <row r="63" spans="1:11" ht="15" thickBot="1" x14ac:dyDescent="0.35">
      <c r="B63" s="1">
        <v>16000</v>
      </c>
    </row>
    <row r="64" spans="1:11" ht="15.6" thickTop="1" thickBot="1" x14ac:dyDescent="0.35">
      <c r="E64" s="59" t="s">
        <v>143</v>
      </c>
      <c r="F64" s="59"/>
      <c r="G64" s="59"/>
      <c r="H64" s="59"/>
      <c r="I64" s="59"/>
      <c r="J64" s="59"/>
      <c r="K64" s="59"/>
    </row>
    <row r="65" spans="1:19" ht="15" thickTop="1" x14ac:dyDescent="0.3"/>
    <row r="66" spans="1:19" x14ac:dyDescent="0.3">
      <c r="A66" t="s">
        <v>140</v>
      </c>
      <c r="B66">
        <f>1500+B63*0.8</f>
        <v>14300</v>
      </c>
      <c r="E66" s="68" t="s">
        <v>144</v>
      </c>
      <c r="F66" s="68"/>
      <c r="G66" s="68"/>
      <c r="H66" s="68"/>
      <c r="I66" s="68"/>
      <c r="J66" s="68"/>
      <c r="K66" s="68"/>
      <c r="L66" s="68"/>
      <c r="M66" s="68"/>
      <c r="N66" s="68"/>
      <c r="O66" s="68"/>
      <c r="P66" s="68"/>
      <c r="Q66" s="68"/>
      <c r="R66" s="68"/>
    </row>
    <row r="67" spans="1:19" x14ac:dyDescent="0.3">
      <c r="A67" t="s">
        <v>141</v>
      </c>
      <c r="B67">
        <f>-0.0001*B63+4</f>
        <v>2.4</v>
      </c>
    </row>
    <row r="68" spans="1:19" x14ac:dyDescent="0.3">
      <c r="A68" t="s">
        <v>142</v>
      </c>
      <c r="B68" s="15">
        <f>B67*B63-B66</f>
        <v>24100</v>
      </c>
    </row>
    <row r="72" spans="1:19" x14ac:dyDescent="0.3">
      <c r="A72" s="9"/>
      <c r="B72" s="9"/>
      <c r="C72" s="9"/>
      <c r="D72" s="9"/>
      <c r="E72" s="9"/>
      <c r="F72" s="9"/>
      <c r="G72" s="9"/>
      <c r="H72" s="9"/>
      <c r="I72" s="9"/>
      <c r="J72" s="9"/>
      <c r="K72" s="9"/>
      <c r="L72" s="9"/>
      <c r="M72" s="9"/>
      <c r="N72" s="9"/>
      <c r="O72" s="9"/>
      <c r="P72" s="9"/>
      <c r="Q72" s="9"/>
      <c r="R72" s="9"/>
      <c r="S72" s="9"/>
    </row>
    <row r="74" spans="1:19" x14ac:dyDescent="0.3">
      <c r="A74" s="57" t="s">
        <v>145</v>
      </c>
      <c r="B74" s="57"/>
      <c r="C74" s="57"/>
    </row>
    <row r="75" spans="1:19" x14ac:dyDescent="0.3">
      <c r="A75" s="80" t="s">
        <v>146</v>
      </c>
      <c r="B75" s="80"/>
      <c r="C75" s="80"/>
      <c r="D75" s="80"/>
    </row>
    <row r="87" spans="1:16" x14ac:dyDescent="0.3">
      <c r="A87" t="s">
        <v>1</v>
      </c>
      <c r="B87" t="s">
        <v>147</v>
      </c>
      <c r="C87" t="s">
        <v>148</v>
      </c>
    </row>
    <row r="88" spans="1:16" x14ac:dyDescent="0.3">
      <c r="B88" s="47">
        <v>35</v>
      </c>
      <c r="C88" s="47">
        <v>50</v>
      </c>
      <c r="F88" t="s">
        <v>153</v>
      </c>
    </row>
    <row r="89" spans="1:16" x14ac:dyDescent="0.3">
      <c r="A89" t="s">
        <v>149</v>
      </c>
      <c r="B89">
        <v>80</v>
      </c>
      <c r="C89">
        <v>45</v>
      </c>
      <c r="D89" s="5" t="s">
        <v>156</v>
      </c>
      <c r="F89" t="s">
        <v>149</v>
      </c>
      <c r="G89" s="50">
        <f>SUMPRODUCT(B89:C89,B88:C88)</f>
        <v>5050</v>
      </c>
    </row>
    <row r="90" spans="1:16" x14ac:dyDescent="0.3">
      <c r="A90" t="s">
        <v>152</v>
      </c>
    </row>
    <row r="91" spans="1:16" x14ac:dyDescent="0.3">
      <c r="A91" s="49" t="s">
        <v>150</v>
      </c>
      <c r="B91">
        <v>3</v>
      </c>
      <c r="C91">
        <v>5</v>
      </c>
      <c r="D91" s="5" t="s">
        <v>155</v>
      </c>
    </row>
    <row r="92" spans="1:16" x14ac:dyDescent="0.3">
      <c r="A92" s="49" t="s">
        <v>151</v>
      </c>
      <c r="B92">
        <v>4</v>
      </c>
      <c r="C92">
        <v>2</v>
      </c>
      <c r="D92" s="5" t="s">
        <v>155</v>
      </c>
      <c r="H92" s="82" t="s">
        <v>161</v>
      </c>
      <c r="I92" s="82"/>
      <c r="J92" s="82"/>
      <c r="K92" s="82"/>
      <c r="L92" s="82"/>
      <c r="M92" s="82"/>
      <c r="N92" s="82"/>
      <c r="O92" s="82"/>
      <c r="P92" s="82"/>
    </row>
    <row r="93" spans="1:16" x14ac:dyDescent="0.3">
      <c r="A93" t="s">
        <v>154</v>
      </c>
    </row>
    <row r="94" spans="1:16" x14ac:dyDescent="0.3">
      <c r="A94" s="49" t="s">
        <v>150</v>
      </c>
      <c r="B94">
        <v>360</v>
      </c>
      <c r="C94" s="5" t="s">
        <v>52</v>
      </c>
    </row>
    <row r="95" spans="1:16" x14ac:dyDescent="0.3">
      <c r="A95" s="49" t="s">
        <v>151</v>
      </c>
      <c r="B95">
        <v>240</v>
      </c>
      <c r="C95" s="5" t="s">
        <v>52</v>
      </c>
    </row>
    <row r="97" spans="1:15" x14ac:dyDescent="0.3">
      <c r="A97" s="51" t="s">
        <v>79</v>
      </c>
      <c r="B97" s="3"/>
      <c r="C97" s="3"/>
      <c r="D97" s="3" t="s">
        <v>8</v>
      </c>
      <c r="E97" s="3" t="s">
        <v>9</v>
      </c>
      <c r="F97" s="3" t="s">
        <v>10</v>
      </c>
    </row>
    <row r="98" spans="1:15" x14ac:dyDescent="0.3">
      <c r="A98" s="51" t="s">
        <v>157</v>
      </c>
      <c r="B98" s="2">
        <f>B91</f>
        <v>3</v>
      </c>
      <c r="C98" s="2">
        <f>C91</f>
        <v>5</v>
      </c>
      <c r="D98" s="2">
        <f>SUMPRODUCT(B98:C98,$B$88:$C$88)</f>
        <v>355</v>
      </c>
      <c r="E98" s="2" t="s">
        <v>11</v>
      </c>
      <c r="F98" s="2">
        <v>360</v>
      </c>
    </row>
    <row r="99" spans="1:15" x14ac:dyDescent="0.3">
      <c r="A99" s="3" t="s">
        <v>158</v>
      </c>
      <c r="B99" s="2">
        <f>B92</f>
        <v>4</v>
      </c>
      <c r="C99" s="2">
        <f>C92</f>
        <v>2</v>
      </c>
      <c r="D99" s="2">
        <f>SUMPRODUCT(B99:C99,$B$88:$C$88)</f>
        <v>240</v>
      </c>
      <c r="E99" s="2" t="s">
        <v>11</v>
      </c>
      <c r="F99" s="2">
        <v>240</v>
      </c>
    </row>
    <row r="100" spans="1:15" x14ac:dyDescent="0.3">
      <c r="A100" s="3" t="s">
        <v>159</v>
      </c>
      <c r="B100" s="2"/>
      <c r="C100" s="2"/>
      <c r="D100" s="81" t="s">
        <v>160</v>
      </c>
      <c r="E100" s="81"/>
      <c r="F100" s="81"/>
    </row>
    <row r="102" spans="1:15" ht="20.399999999999999" thickBot="1" x14ac:dyDescent="0.45">
      <c r="A102" s="52"/>
      <c r="B102" s="52"/>
      <c r="C102" s="52"/>
      <c r="D102" s="52"/>
      <c r="E102" s="52"/>
      <c r="F102" s="52"/>
      <c r="G102" s="52"/>
      <c r="H102" s="52"/>
      <c r="I102" s="52"/>
      <c r="J102" s="52"/>
      <c r="K102" s="52"/>
      <c r="L102" s="52"/>
      <c r="M102" s="52"/>
      <c r="N102" s="52"/>
      <c r="O102" s="52"/>
    </row>
    <row r="103" spans="1:15" ht="15" thickTop="1" x14ac:dyDescent="0.3"/>
    <row r="112" spans="1:15" x14ac:dyDescent="0.3">
      <c r="A112" s="4" t="s">
        <v>162</v>
      </c>
      <c r="B112" s="54" t="s">
        <v>163</v>
      </c>
    </row>
    <row r="113" spans="1:13" x14ac:dyDescent="0.3">
      <c r="B113" s="53">
        <v>3.8</v>
      </c>
      <c r="E113" s="4" t="s">
        <v>164</v>
      </c>
    </row>
    <row r="114" spans="1:13" x14ac:dyDescent="0.3">
      <c r="E114" s="4" t="s">
        <v>38</v>
      </c>
      <c r="F114" s="55">
        <f>B119-B118</f>
        <v>99900</v>
      </c>
    </row>
    <row r="116" spans="1:13" x14ac:dyDescent="0.3">
      <c r="A116" s="4" t="s">
        <v>166</v>
      </c>
      <c r="B116">
        <f>-10000*B113+70000</f>
        <v>32000</v>
      </c>
      <c r="E116" s="82" t="s">
        <v>168</v>
      </c>
      <c r="F116" s="82"/>
      <c r="G116" s="82"/>
      <c r="H116" s="82"/>
      <c r="I116" s="82"/>
      <c r="J116" s="82"/>
      <c r="K116" s="82"/>
      <c r="L116" s="82"/>
      <c r="M116" s="82"/>
    </row>
    <row r="118" spans="1:13" x14ac:dyDescent="0.3">
      <c r="A118" s="4" t="s">
        <v>165</v>
      </c>
      <c r="B118">
        <f>2500+0.6*B116</f>
        <v>21700</v>
      </c>
    </row>
    <row r="119" spans="1:13" x14ac:dyDescent="0.3">
      <c r="A119" s="4" t="s">
        <v>167</v>
      </c>
      <c r="B119" s="18">
        <f>B116*B113</f>
        <v>121600</v>
      </c>
    </row>
  </sheetData>
  <mergeCells count="15">
    <mergeCell ref="A74:C74"/>
    <mergeCell ref="A75:D75"/>
    <mergeCell ref="D100:F100"/>
    <mergeCell ref="E116:M116"/>
    <mergeCell ref="H92:P92"/>
    <mergeCell ref="A2:B2"/>
    <mergeCell ref="H15:M15"/>
    <mergeCell ref="C2:D2"/>
    <mergeCell ref="A32:I32"/>
    <mergeCell ref="A30:C30"/>
    <mergeCell ref="D43:F43"/>
    <mergeCell ref="B45:H45"/>
    <mergeCell ref="A52:I52"/>
    <mergeCell ref="E64:K64"/>
    <mergeCell ref="E66:R6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Integer_Programming</vt:lpstr>
      <vt:lpstr>Binary_Investment_Decision</vt:lpstr>
      <vt:lpstr>NonLinear_Programming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2024-01-28T17:01:33Z</dcterms:modified>
</cp:coreProperties>
</file>