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urses\Business Analyst\Assignments\Excel(Done)\2\"/>
    </mc:Choice>
  </mc:AlternateContent>
  <bookViews>
    <workbookView xWindow="0" yWindow="0" windowWidth="28800" windowHeight="12300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definedNames>
    <definedName name="_xlnm._FilterDatabase" localSheetId="0" hidden="1">'Exercise 1'!$A$1:$G$25</definedName>
  </definedNames>
  <calcPr calcId="162913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D2" i="2"/>
  <c r="C3" i="3"/>
  <c r="C4" i="3"/>
  <c r="C5" i="3"/>
  <c r="C2" i="3"/>
  <c r="B3" i="3"/>
  <c r="B4" i="3"/>
  <c r="B5" i="3"/>
  <c r="B2" i="3"/>
  <c r="F52" i="1" l="1"/>
  <c r="F45" i="1"/>
  <c r="F39" i="1"/>
  <c r="F49" i="1" l="1"/>
  <c r="B9" i="2"/>
  <c r="F48" i="1"/>
  <c r="F47" i="1"/>
  <c r="F44" i="1" l="1"/>
  <c r="F43" i="1"/>
  <c r="F42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F3" i="2"/>
  <c r="F4" i="2"/>
  <c r="F5" i="2"/>
  <c r="F2" i="2"/>
  <c r="E3" i="2"/>
  <c r="E4" i="2"/>
  <c r="E5" i="2"/>
  <c r="E2" i="2"/>
  <c r="D3" i="2"/>
  <c r="D4" i="2"/>
  <c r="D5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<sst xmlns="http://schemas.openxmlformats.org/spreadsheetml/2006/main" count="1531" uniqueCount="76">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</sst>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3" workbookViewId="0">
      <selection activeCell="F48" sqref="F48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3")</f>
        <v>8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COUNTIFS(E2:E25,"&lt;20")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White",F2:F25,"truck 1")</f>
        <v>2</v>
      </c>
    </row>
    <row r="44" spans="5:6" x14ac:dyDescent="0.25">
      <c r="E44" s="4" t="s">
        <v>41</v>
      </c>
      <c r="F44">
        <f>COUNTIFS(G2:G25,"Boston",B2:B25,"&gt;2/3/2013")</f>
        <v>2</v>
      </c>
    </row>
    <row r="45" spans="5:6" x14ac:dyDescent="0.25">
      <c r="E45" s="4" t="s">
        <v>42</v>
      </c>
      <c r="F45">
        <f>COUNTIFS(B2:B25,"&gt;=2/3/2013",B2:B25,"&lt;=2/6/2013")</f>
        <v>14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SUMIFS(E2:E25,G2:G25,"Pittsburgh",F2:F25,"truck 1")</f>
        <v>75</v>
      </c>
    </row>
    <row r="49" spans="5:6" x14ac:dyDescent="0.25">
      <c r="E49" s="4" t="s">
        <v>43</v>
      </c>
      <c r="F49">
        <f>SUMIFS(E2:E25,B2:B25,"&gt;=2/3/2013",B2:B25,"&lt;=2/6/2013")</f>
        <v>309</v>
      </c>
    </row>
    <row r="52" spans="5:6" x14ac:dyDescent="0.25">
      <c r="E52" s="4" t="s">
        <v>32</v>
      </c>
      <c r="F52">
        <f>SUMIF(G2:G25,"NY",E2:E25)+SUMIF(G2:G25,"Baltimore",E2:E25)+SUMIF(G2:G25,"Philadelphia",E2:E25)</f>
        <v>386</v>
      </c>
    </row>
  </sheetData>
  <autoFilter ref="A1:G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H12" sqref="H12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COUNTIF($B$16:$B$241,$A2)</f>
        <v>71</v>
      </c>
      <c r="C2" s="2">
        <f>SUMIF($B$16:$B$241,$A2,$E$16:$E$241)</f>
        <v>717</v>
      </c>
      <c r="D2" s="2">
        <f>COUNTIFS($B$16:$B$241,$A2,$D$16:$D$241,"cash")</f>
        <v>42</v>
      </c>
      <c r="E2" s="2">
        <f>COUNTIFS($B$16:$B$241,$A2,$D$16:$D$241,"credit card")</f>
        <v>29</v>
      </c>
      <c r="F2" s="2">
        <f>SUMIFS($E$16:$E$241,$D$16:$D$241,"cash",$B$16:$B$241,$A2)</f>
        <v>414</v>
      </c>
    </row>
    <row r="3" spans="1:6" x14ac:dyDescent="0.25">
      <c r="A3" s="9" t="s">
        <v>47</v>
      </c>
      <c r="B3" s="2">
        <f t="shared" ref="B3:B5" si="0">COUNTIF($B$16:$B$241,$A3)</f>
        <v>46</v>
      </c>
      <c r="C3" s="2">
        <f t="shared" ref="C3:C5" si="1">SUMIF($B$16:$B$241,$A3,$E$16:$E$241)</f>
        <v>1934</v>
      </c>
      <c r="D3" s="2">
        <f t="shared" ref="D3:D5" si="2">COUNTIFS($B$16:$B$241,$A3,$D$16:$D$241,"cash")</f>
        <v>31</v>
      </c>
      <c r="E3" s="2">
        <f t="shared" ref="E3:E5" si="3">COUNTIFS($B$16:$B$241,$A3,$D$16:$D$241,"credit card")</f>
        <v>15</v>
      </c>
      <c r="F3" s="2">
        <f t="shared" ref="F3:F5" si="4">SUMIFS($E$16:$E$241,$D$16:$D$241,"cash",$B$16:$B$241,$A3)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COUNTIF($C$16:$C$241,$A9)</f>
        <v>25</v>
      </c>
      <c r="C9" s="2">
        <f>SUMIFS($E$16:$E$241,$C$16:$C$241,$A9)</f>
        <v>688</v>
      </c>
      <c r="D9" s="2">
        <f>COUNTIFS($C$16:$C$241,$A9,$B$16:$B$241,"Shaving")</f>
        <v>7</v>
      </c>
      <c r="E9" s="2">
        <f>COUNTIFS($C$16:$C$241,$A9,$B$16:$B$241,"Kids")</f>
        <v>1</v>
      </c>
      <c r="F9" s="2">
        <f>SUMIFS($E$16:$E$241,$C$16:$C$241,$A9,$B$16:$B$241,"Shaving",$A$16:$A$241,"&gt;=5/10/2013",$A$16:$A$241,"&lt;=5/20/2013")</f>
        <v>31</v>
      </c>
    </row>
    <row r="10" spans="1:6" x14ac:dyDescent="0.25">
      <c r="A10" s="9" t="s">
        <v>54</v>
      </c>
      <c r="B10" s="2">
        <f t="shared" ref="B10:B11" si="5">COUNTIF($C$16:$C$241,$A10)</f>
        <v>31</v>
      </c>
      <c r="C10" s="2">
        <f t="shared" ref="C10:C11" si="6">SUMIFS($E$16:$E$241,$C$16:$C$241,$A10)</f>
        <v>965</v>
      </c>
      <c r="D10" s="2">
        <f t="shared" ref="D10:D11" si="7">COUNTIFS($C$16:$C$241,$A10,$B$16:$B$241,"Shaving")</f>
        <v>8</v>
      </c>
      <c r="E10" s="2">
        <f t="shared" ref="E10:E11" si="8">COUNTIFS($C$16:$C$241,$A10,$B$16:$B$241,"Kids")</f>
        <v>1</v>
      </c>
      <c r="F10" s="2">
        <f t="shared" ref="F10:F11" si="9">SUMIFS($E$16:$E$241,$C$16:$C$241,$A10,$B$16:$B$241,"Shaving",$A$16:$A$241,"&gt;=5/10/2013",$A$16:$A$241,"&lt;=5/20/2013")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F9" sqref="F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8.7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SHUBHAM L</cp:lastModifiedBy>
  <dcterms:created xsi:type="dcterms:W3CDTF">2013-06-05T17:23:06Z</dcterms:created>
  <dcterms:modified xsi:type="dcterms:W3CDTF">2022-07-16T17:55:31Z</dcterms:modified>
</cp:coreProperties>
</file>