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6278bc6c6205a/Desktop/Shantanu assignment/"/>
    </mc:Choice>
  </mc:AlternateContent>
  <xr:revisionPtr revIDLastSave="0" documentId="8_{A26D53D4-C525-4F1B-ADF9-D94B1AB2B014}" xr6:coauthVersionLast="47" xr6:coauthVersionMax="47" xr10:uidLastSave="{00000000-0000-0000-0000-000000000000}"/>
  <bookViews>
    <workbookView xWindow="-108" yWindow="-108" windowWidth="23256" windowHeight="13176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_xlnm._FilterDatabase" localSheetId="1" hidden="1">Brainstorm!$D$13:$D$27</definedName>
    <definedName name="_xlnm.Extract" localSheetId="1">Brainstorm!$L$15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H15" i="4"/>
  <c r="D11" i="4" s="1"/>
  <c r="E11" i="4" s="1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D7" i="4"/>
  <c r="D10" i="4" l="1"/>
  <c r="E10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14" i="4"/>
  <c r="I14" i="4" s="1"/>
  <c r="H29" i="2"/>
  <c r="H30" i="2"/>
  <c r="H31" i="2"/>
  <c r="H32" i="2"/>
  <c r="H33" i="2"/>
  <c r="H34" i="2"/>
  <c r="H35" i="2"/>
  <c r="H36" i="2"/>
  <c r="H37" i="2"/>
  <c r="H28" i="2"/>
  <c r="D22" i="2"/>
  <c r="D21" i="2"/>
  <c r="D20" i="2"/>
  <c r="D19" i="2"/>
  <c r="D18" i="2"/>
  <c r="D17" i="2"/>
  <c r="D16" i="2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C29" i="2" l="1"/>
  <c r="C30" i="2"/>
  <c r="C31" i="2"/>
  <c r="C32" i="2"/>
  <c r="C28" i="2"/>
  <c r="C7" i="2"/>
  <c r="C8" i="2"/>
  <c r="C9" i="2"/>
  <c r="C10" i="2"/>
  <c r="C6" i="2"/>
</calcChain>
</file>

<file path=xl/sharedStrings.xml><?xml version="1.0" encoding="utf-8"?>
<sst xmlns="http://schemas.openxmlformats.org/spreadsheetml/2006/main" count="221" uniqueCount="106">
  <si>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</si>
  <si>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</si>
  <si>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</si>
  <si>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</si>
  <si>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</si>
  <si>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</si>
  <si>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</si>
  <si>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</si>
  <si>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</si>
  <si>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</si>
  <si>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</si>
  <si>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</si>
  <si>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</si>
  <si>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</si>
  <si>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</si>
  <si>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</si>
  <si>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</si>
  <si>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</si>
  <si>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</si>
  <si>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</si>
  <si>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</si>
  <si>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</si>
  <si>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</si>
  <si>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</si>
  <si>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</si>
  <si>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</si>
  <si>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</si>
  <si>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</si>
  <si>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</si>
  <si>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</si>
  <si>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</si>
  <si>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</si>
  <si>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</si>
  <si>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</si>
  <si>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</si>
  <si>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</si>
  <si>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</si>
  <si>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</si>
  <si>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</si>
  <si>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</si>
  <si>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</si>
  <si>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</si>
  <si>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</si>
  <si>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</si>
  <si>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</si>
  <si>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</si>
  <si>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</si>
  <si>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</si>
  <si>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</si>
  <si>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</si>
  <si>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</si>
  <si>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</si>
  <si>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</si>
  <si>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</si>
  <si>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</si>
  <si>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</si>
  <si>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</si>
  <si>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</si>
  <si>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</si>
  <si>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</si>
  <si>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</si>
  <si>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</si>
  <si>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</si>
  <si>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</si>
  <si>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</si>
  <si>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</si>
  <si>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</si>
  <si>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</si>
  <si>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</si>
  <si>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</si>
  <si>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</si>
  <si>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</si>
  <si>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</si>
  <si>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</si>
  <si>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</si>
  <si>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</si>
  <si>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</si>
  <si>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</si>
  <si>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</si>
  <si>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</si>
  <si>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</si>
  <si>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</si>
  <si>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</si>
  <si>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</si>
  <si>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</si>
  <si>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</si>
  <si>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</si>
  <si>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</si>
  <si>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</si>
  <si>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</si>
  <si>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</si>
  <si>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</si>
  <si>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</si>
  <si>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</si>
  <si>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</si>
  <si>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</si>
  <si>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</si>
  <si>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</si>
  <si>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</si>
  <si>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</si>
  <si>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</si>
  <si>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pm</t>
  </si>
  <si>
    <t>product</t>
  </si>
  <si>
    <t>manufacturing price</t>
  </si>
  <si>
    <t>gross sale=unit sold*sales price</t>
  </si>
  <si>
    <t>profit=gross sale-(unitsold*manufacturing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</si>
</sst>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0" fillId="4" borderId="0" xfId="0" applyFill="1"/>
    <xf numFmtId="0" fontId="5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tabSelected="1" zoomScale="85" zoomScaleNormal="85" workbookViewId="0">
      <selection activeCell="K17" sqref="K17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D5" s="2" t="s">
        <v>35</v>
      </c>
    </row>
    <row r="6" spans="2:4" x14ac:dyDescent="0.3">
      <c r="B6" s="1" t="s">
        <v>34</v>
      </c>
      <c r="D6" s="1" t="s">
        <v>34</v>
      </c>
    </row>
    <row r="7" spans="2:4" x14ac:dyDescent="0.3">
      <c r="B7" s="1" t="s">
        <v>33</v>
      </c>
      <c r="D7" s="1" t="s">
        <v>33</v>
      </c>
    </row>
    <row r="8" spans="2:4" x14ac:dyDescent="0.3">
      <c r="B8" s="1" t="s">
        <v>32</v>
      </c>
      <c r="D8" s="1" t="s">
        <v>32</v>
      </c>
    </row>
    <row r="9" spans="2:4" x14ac:dyDescent="0.3">
      <c r="B9" s="1" t="s">
        <v>31</v>
      </c>
      <c r="D9" s="1" t="s">
        <v>31</v>
      </c>
    </row>
    <row r="10" spans="2:4" x14ac:dyDescent="0.3">
      <c r="B10" s="1" t="s">
        <v>30</v>
      </c>
      <c r="D10" s="1" t="s">
        <v>30</v>
      </c>
    </row>
    <row r="11" spans="2:4" x14ac:dyDescent="0.3">
      <c r="B11" s="1" t="s">
        <v>29</v>
      </c>
      <c r="D11" s="1" t="s">
        <v>29</v>
      </c>
    </row>
    <row r="12" spans="2:4" x14ac:dyDescent="0.3">
      <c r="B12" s="1" t="s">
        <v>28</v>
      </c>
      <c r="D12" s="1" t="s">
        <v>28</v>
      </c>
    </row>
    <row r="13" spans="2:4" x14ac:dyDescent="0.3">
      <c r="B13" s="1" t="s">
        <v>27</v>
      </c>
      <c r="D13" s="1" t="s">
        <v>27</v>
      </c>
    </row>
    <row r="14" spans="2:4" x14ac:dyDescent="0.3">
      <c r="B14" s="1" t="s">
        <v>26</v>
      </c>
      <c r="D14" s="1" t="s">
        <v>26</v>
      </c>
    </row>
    <row r="15" spans="2:4" x14ac:dyDescent="0.3">
      <c r="B15" s="1" t="s">
        <v>25</v>
      </c>
      <c r="D15" s="1" t="s">
        <v>9</v>
      </c>
    </row>
    <row r="16" spans="2:4" x14ac:dyDescent="0.3">
      <c r="B16" s="1" t="s">
        <v>24</v>
      </c>
      <c r="D16" s="1" t="s">
        <v>8</v>
      </c>
    </row>
    <row r="17" spans="2:4" x14ac:dyDescent="0.3">
      <c r="B17" s="1" t="s">
        <v>23</v>
      </c>
      <c r="D17" s="1" t="s">
        <v>7</v>
      </c>
    </row>
    <row r="18" spans="2:4" x14ac:dyDescent="0.3">
      <c r="B18" s="1" t="s">
        <v>22</v>
      </c>
      <c r="D18" s="1" t="s">
        <v>21</v>
      </c>
    </row>
    <row r="19" spans="2:4" x14ac:dyDescent="0.3">
      <c r="B19" s="1" t="s">
        <v>20</v>
      </c>
      <c r="D19" s="1" t="s">
        <v>19</v>
      </c>
    </row>
    <row r="20" spans="2:4" x14ac:dyDescent="0.3">
      <c r="B20" s="1" t="s">
        <v>18</v>
      </c>
      <c r="D20" s="1" t="s">
        <v>6</v>
      </c>
    </row>
    <row r="21" spans="2:4" x14ac:dyDescent="0.3">
      <c r="B21" s="1" t="s">
        <v>17</v>
      </c>
      <c r="D21" s="1" t="s">
        <v>5</v>
      </c>
    </row>
    <row r="22" spans="2:4" x14ac:dyDescent="0.3">
      <c r="B22" s="1" t="s">
        <v>16</v>
      </c>
      <c r="D22" s="1" t="s">
        <v>15</v>
      </c>
    </row>
    <row r="23" spans="2:4" x14ac:dyDescent="0.3">
      <c r="B23" s="1" t="s">
        <v>14</v>
      </c>
      <c r="D23" s="1" t="s">
        <v>3</v>
      </c>
    </row>
    <row r="24" spans="2:4" x14ac:dyDescent="0.3">
      <c r="B24" s="1" t="s">
        <v>13</v>
      </c>
      <c r="D24" s="1" t="s">
        <v>12</v>
      </c>
    </row>
    <row r="25" spans="2:4" x14ac:dyDescent="0.3">
      <c r="B25" s="1" t="s">
        <v>11</v>
      </c>
    </row>
    <row r="26" spans="2:4" x14ac:dyDescent="0.3">
      <c r="B26" s="1" t="s">
        <v>10</v>
      </c>
    </row>
    <row r="27" spans="2:4" x14ac:dyDescent="0.3">
      <c r="B27" s="1" t="s">
        <v>9</v>
      </c>
    </row>
    <row r="28" spans="2:4" x14ac:dyDescent="0.3">
      <c r="B28" s="1" t="s">
        <v>8</v>
      </c>
    </row>
    <row r="29" spans="2:4" x14ac:dyDescent="0.3">
      <c r="B29" s="1" t="s">
        <v>7</v>
      </c>
    </row>
    <row r="30" spans="2:4" x14ac:dyDescent="0.3">
      <c r="B30" s="1" t="s">
        <v>6</v>
      </c>
    </row>
    <row r="31" spans="2:4" x14ac:dyDescent="0.3">
      <c r="B31" s="1" t="s">
        <v>5</v>
      </c>
    </row>
    <row r="32" spans="2:4" x14ac:dyDescent="0.3">
      <c r="B32" s="1" t="s">
        <v>4</v>
      </c>
    </row>
    <row r="33" spans="2:2" x14ac:dyDescent="0.3">
      <c r="B33" s="1" t="s">
        <v>3</v>
      </c>
    </row>
    <row r="34" spans="2:2" x14ac:dyDescent="0.3">
      <c r="B34" s="1" t="s">
        <v>2</v>
      </c>
    </row>
    <row r="35" spans="2:2" x14ac:dyDescent="0.3">
      <c r="B35" s="1" t="s">
        <v>1</v>
      </c>
    </row>
    <row r="36" spans="2:2" x14ac:dyDescent="0.3">
      <c r="B36" s="1" t="s">
        <v>0</v>
      </c>
    </row>
  </sheetData>
  <conditionalFormatting sqref="B6:B36 D6:D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M27"/>
  <sheetViews>
    <sheetView workbookViewId="0">
      <selection activeCell="E8" sqref="E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6640625" bestFit="1" customWidth="1"/>
    <col min="5" max="5" width="19.33203125" bestFit="1" customWidth="1"/>
    <col min="6" max="6" width="19.109375" customWidth="1"/>
    <col min="7" max="7" width="11.6640625" customWidth="1"/>
    <col min="8" max="8" width="28.33203125" customWidth="1"/>
    <col min="13" max="13" width="19.5546875" customWidth="1"/>
  </cols>
  <sheetData>
    <row r="2" spans="2:13" ht="15.6" x14ac:dyDescent="0.3">
      <c r="B2" s="10" t="s">
        <v>59</v>
      </c>
    </row>
    <row r="3" spans="2:13" ht="18" x14ac:dyDescent="0.35">
      <c r="B3" s="10" t="s">
        <v>60</v>
      </c>
      <c r="G3" s="11"/>
    </row>
    <row r="4" spans="2:13" ht="18" x14ac:dyDescent="0.35">
      <c r="B4" s="10" t="s">
        <v>61</v>
      </c>
      <c r="G4" s="11"/>
    </row>
    <row r="5" spans="2:13" ht="18" x14ac:dyDescent="0.35">
      <c r="G5" s="11"/>
    </row>
    <row r="6" spans="2:13" x14ac:dyDescent="0.3">
      <c r="B6" s="12" t="s">
        <v>62</v>
      </c>
      <c r="C6" s="12" t="s">
        <v>63</v>
      </c>
      <c r="D6" s="12" t="s">
        <v>64</v>
      </c>
      <c r="E6" s="12" t="s">
        <v>65</v>
      </c>
      <c r="L6" s="1" t="s">
        <v>102</v>
      </c>
      <c r="M6" s="1" t="s">
        <v>103</v>
      </c>
    </row>
    <row r="7" spans="2:13" x14ac:dyDescent="0.3">
      <c r="B7" s="1" t="s">
        <v>74</v>
      </c>
      <c r="C7" s="1" t="s">
        <v>76</v>
      </c>
      <c r="D7" s="6">
        <f>SUMIFS(G13:G27,B13:B27,B7,C13:C27,C7)</f>
        <v>600</v>
      </c>
      <c r="E7" s="6">
        <f>COUNTIFS(B13:B27,B7,C13:C27,C7)</f>
        <v>2</v>
      </c>
      <c r="L7" s="1" t="s">
        <v>48</v>
      </c>
      <c r="M7" s="1">
        <v>10</v>
      </c>
    </row>
    <row r="8" spans="2:13" x14ac:dyDescent="0.3">
      <c r="L8" s="1" t="s">
        <v>50</v>
      </c>
      <c r="M8" s="1">
        <v>120</v>
      </c>
    </row>
    <row r="9" spans="2:13" x14ac:dyDescent="0.3">
      <c r="C9" s="1"/>
      <c r="D9" s="1"/>
      <c r="E9" s="12" t="s">
        <v>66</v>
      </c>
      <c r="L9" s="1" t="s">
        <v>44</v>
      </c>
      <c r="M9" s="1">
        <v>260</v>
      </c>
    </row>
    <row r="10" spans="2:13" x14ac:dyDescent="0.3">
      <c r="C10" s="12" t="s">
        <v>67</v>
      </c>
      <c r="D10" s="6">
        <f>MAX(H14:H27)</f>
        <v>1140750</v>
      </c>
      <c r="E10" s="6" t="str">
        <f>INDEX(B13:I27,MATCH(D10,H13:H27,0),3)</f>
        <v>Montana</v>
      </c>
      <c r="H10" t="s">
        <v>104</v>
      </c>
      <c r="L10" s="1" t="s">
        <v>56</v>
      </c>
      <c r="M10" s="1">
        <v>5</v>
      </c>
    </row>
    <row r="11" spans="2:13" x14ac:dyDescent="0.3">
      <c r="C11" s="12" t="s">
        <v>68</v>
      </c>
      <c r="D11" s="6">
        <f>MIN(H14:H27)</f>
        <v>702450</v>
      </c>
      <c r="E11" s="6" t="str">
        <f>INDEX(B13:I27,MATCH(D11,H13:H27,0),3)</f>
        <v>Paseo</v>
      </c>
      <c r="H11" t="s">
        <v>105</v>
      </c>
      <c r="L11" s="1" t="s">
        <v>81</v>
      </c>
      <c r="M11" s="1">
        <v>250</v>
      </c>
    </row>
    <row r="13" spans="2:13" x14ac:dyDescent="0.3">
      <c r="B13" s="1" t="s">
        <v>62</v>
      </c>
      <c r="C13" s="1" t="s">
        <v>69</v>
      </c>
      <c r="D13" s="1" t="s">
        <v>41</v>
      </c>
      <c r="E13" s="1" t="s">
        <v>42</v>
      </c>
      <c r="F13" s="6" t="s">
        <v>70</v>
      </c>
      <c r="G13" s="1" t="s">
        <v>71</v>
      </c>
      <c r="H13" s="6" t="s">
        <v>72</v>
      </c>
      <c r="I13" s="6" t="s">
        <v>73</v>
      </c>
    </row>
    <row r="14" spans="2:13" x14ac:dyDescent="0.3">
      <c r="B14" s="1" t="s">
        <v>74</v>
      </c>
      <c r="C14" s="1" t="s">
        <v>75</v>
      </c>
      <c r="D14" s="1" t="s">
        <v>48</v>
      </c>
      <c r="E14" s="1">
        <v>2851</v>
      </c>
      <c r="F14" s="6">
        <f>VLOOKUP(D14,$L$6:$M$11,2,FALSE)</f>
        <v>10</v>
      </c>
      <c r="G14" s="1">
        <v>350</v>
      </c>
      <c r="H14" s="6">
        <f>$E14*$G14</f>
        <v>997850</v>
      </c>
      <c r="I14" s="6">
        <f>$H14-($E14*$F14)</f>
        <v>969340</v>
      </c>
    </row>
    <row r="15" spans="2:13" x14ac:dyDescent="0.3">
      <c r="B15" s="1" t="s">
        <v>74</v>
      </c>
      <c r="C15" s="1" t="s">
        <v>76</v>
      </c>
      <c r="D15" s="1" t="s">
        <v>48</v>
      </c>
      <c r="E15" s="1">
        <v>3495</v>
      </c>
      <c r="F15" s="6">
        <f t="shared" ref="F15:F27" si="0">VLOOKUP(D15,$L$6:$M$11,2,FALSE)</f>
        <v>10</v>
      </c>
      <c r="G15" s="1">
        <v>300</v>
      </c>
      <c r="H15" s="6">
        <f t="shared" ref="H15:H27" si="1">$E15*$G15</f>
        <v>1048500</v>
      </c>
      <c r="I15" s="6">
        <f t="shared" ref="I15:I27" si="2">$H15-($E15*$F15)</f>
        <v>1013550</v>
      </c>
      <c r="L15" s="1" t="s">
        <v>41</v>
      </c>
    </row>
    <row r="16" spans="2:13" x14ac:dyDescent="0.3">
      <c r="B16" s="1" t="s">
        <v>77</v>
      </c>
      <c r="C16" s="1" t="s">
        <v>78</v>
      </c>
      <c r="D16" s="1" t="s">
        <v>48</v>
      </c>
      <c r="E16" s="1">
        <v>2632</v>
      </c>
      <c r="F16" s="6">
        <f t="shared" si="0"/>
        <v>10</v>
      </c>
      <c r="G16" s="1">
        <v>350</v>
      </c>
      <c r="H16" s="6">
        <f t="shared" si="1"/>
        <v>921200</v>
      </c>
      <c r="I16" s="6">
        <f t="shared" si="2"/>
        <v>894880</v>
      </c>
      <c r="L16" s="1" t="s">
        <v>48</v>
      </c>
    </row>
    <row r="17" spans="2:12" x14ac:dyDescent="0.3">
      <c r="B17" s="1" t="s">
        <v>77</v>
      </c>
      <c r="C17" s="1" t="s">
        <v>78</v>
      </c>
      <c r="D17" s="1" t="s">
        <v>50</v>
      </c>
      <c r="E17" s="1">
        <v>2632</v>
      </c>
      <c r="F17" s="6">
        <f t="shared" si="0"/>
        <v>120</v>
      </c>
      <c r="G17" s="1">
        <v>350</v>
      </c>
      <c r="H17" s="6">
        <f t="shared" si="1"/>
        <v>921200</v>
      </c>
      <c r="I17" s="6">
        <f t="shared" si="2"/>
        <v>605360</v>
      </c>
      <c r="L17" s="1" t="s">
        <v>50</v>
      </c>
    </row>
    <row r="18" spans="2:12" x14ac:dyDescent="0.3">
      <c r="B18" s="1" t="s">
        <v>77</v>
      </c>
      <c r="C18" s="1" t="s">
        <v>76</v>
      </c>
      <c r="D18" s="1" t="s">
        <v>50</v>
      </c>
      <c r="E18" s="1">
        <v>2574</v>
      </c>
      <c r="F18" s="6">
        <f t="shared" si="0"/>
        <v>120</v>
      </c>
      <c r="G18" s="1">
        <v>300</v>
      </c>
      <c r="H18" s="6">
        <f t="shared" si="1"/>
        <v>772200</v>
      </c>
      <c r="I18" s="6">
        <f t="shared" si="2"/>
        <v>463320</v>
      </c>
      <c r="L18" s="1" t="s">
        <v>44</v>
      </c>
    </row>
    <row r="19" spans="2:12" x14ac:dyDescent="0.3">
      <c r="B19" s="1" t="s">
        <v>74</v>
      </c>
      <c r="C19" s="1" t="s">
        <v>75</v>
      </c>
      <c r="D19" s="1" t="s">
        <v>48</v>
      </c>
      <c r="E19" s="1">
        <v>2151</v>
      </c>
      <c r="F19" s="6">
        <f t="shared" si="0"/>
        <v>10</v>
      </c>
      <c r="G19" s="1">
        <v>350</v>
      </c>
      <c r="H19" s="6">
        <f t="shared" si="1"/>
        <v>752850</v>
      </c>
      <c r="I19" s="6">
        <f t="shared" si="2"/>
        <v>731340</v>
      </c>
      <c r="L19" s="1" t="s">
        <v>56</v>
      </c>
    </row>
    <row r="20" spans="2:12" x14ac:dyDescent="0.3">
      <c r="B20" s="1" t="s">
        <v>77</v>
      </c>
      <c r="C20" s="1" t="s">
        <v>79</v>
      </c>
      <c r="D20" s="1" t="s">
        <v>44</v>
      </c>
      <c r="E20" s="1">
        <v>2475</v>
      </c>
      <c r="F20" s="6">
        <f t="shared" si="0"/>
        <v>260</v>
      </c>
      <c r="G20" s="1">
        <v>300</v>
      </c>
      <c r="H20" s="6">
        <f t="shared" si="1"/>
        <v>742500</v>
      </c>
      <c r="I20" s="6">
        <f t="shared" si="2"/>
        <v>99000</v>
      </c>
      <c r="L20" s="1" t="s">
        <v>81</v>
      </c>
    </row>
    <row r="21" spans="2:12" x14ac:dyDescent="0.3">
      <c r="B21" s="1" t="s">
        <v>80</v>
      </c>
      <c r="C21" s="1" t="s">
        <v>78</v>
      </c>
      <c r="D21" s="1" t="s">
        <v>56</v>
      </c>
      <c r="E21" s="1">
        <v>2227.5</v>
      </c>
      <c r="F21" s="6">
        <f t="shared" si="0"/>
        <v>5</v>
      </c>
      <c r="G21" s="1">
        <v>350</v>
      </c>
      <c r="H21" s="6">
        <f t="shared" si="1"/>
        <v>779625</v>
      </c>
      <c r="I21" s="6">
        <f t="shared" si="2"/>
        <v>768487.5</v>
      </c>
    </row>
    <row r="22" spans="2:12" x14ac:dyDescent="0.3">
      <c r="B22" s="1" t="s">
        <v>74</v>
      </c>
      <c r="C22" s="1" t="s">
        <v>76</v>
      </c>
      <c r="D22" s="1" t="s">
        <v>81</v>
      </c>
      <c r="E22" s="1">
        <v>2541</v>
      </c>
      <c r="F22" s="6">
        <f t="shared" si="0"/>
        <v>250</v>
      </c>
      <c r="G22" s="1">
        <v>300</v>
      </c>
      <c r="H22" s="6">
        <f t="shared" si="1"/>
        <v>762300</v>
      </c>
      <c r="I22" s="6">
        <f t="shared" si="2"/>
        <v>127050</v>
      </c>
    </row>
    <row r="23" spans="2:12" x14ac:dyDescent="0.3">
      <c r="B23" s="1" t="s">
        <v>80</v>
      </c>
      <c r="C23" s="1" t="s">
        <v>82</v>
      </c>
      <c r="D23" s="1" t="s">
        <v>50</v>
      </c>
      <c r="E23" s="1">
        <v>2536</v>
      </c>
      <c r="F23" s="6">
        <f t="shared" si="0"/>
        <v>120</v>
      </c>
      <c r="G23" s="1">
        <v>300</v>
      </c>
      <c r="H23" s="6">
        <f t="shared" si="1"/>
        <v>760800</v>
      </c>
      <c r="I23" s="6">
        <f t="shared" si="2"/>
        <v>456480</v>
      </c>
    </row>
    <row r="24" spans="2:12" x14ac:dyDescent="0.3">
      <c r="B24" s="1" t="s">
        <v>77</v>
      </c>
      <c r="C24" s="1" t="s">
        <v>76</v>
      </c>
      <c r="D24" s="1" t="s">
        <v>48</v>
      </c>
      <c r="E24" s="1">
        <v>2007</v>
      </c>
      <c r="F24" s="6">
        <f t="shared" si="0"/>
        <v>10</v>
      </c>
      <c r="G24" s="1">
        <v>350</v>
      </c>
      <c r="H24" s="6">
        <f t="shared" si="1"/>
        <v>702450</v>
      </c>
      <c r="I24" s="6">
        <f t="shared" si="2"/>
        <v>682380</v>
      </c>
    </row>
    <row r="25" spans="2:12" x14ac:dyDescent="0.3">
      <c r="B25" s="1" t="s">
        <v>83</v>
      </c>
      <c r="C25" s="1" t="s">
        <v>76</v>
      </c>
      <c r="D25" s="1" t="s">
        <v>50</v>
      </c>
      <c r="E25" s="1">
        <v>2460</v>
      </c>
      <c r="F25" s="6">
        <f t="shared" si="0"/>
        <v>120</v>
      </c>
      <c r="G25" s="1">
        <v>300</v>
      </c>
      <c r="H25" s="6">
        <f t="shared" si="1"/>
        <v>738000</v>
      </c>
      <c r="I25" s="6">
        <f t="shared" si="2"/>
        <v>442800</v>
      </c>
    </row>
    <row r="26" spans="2:12" x14ac:dyDescent="0.3">
      <c r="B26" s="1" t="s">
        <v>84</v>
      </c>
      <c r="C26" s="1" t="s">
        <v>78</v>
      </c>
      <c r="D26" s="1" t="s">
        <v>56</v>
      </c>
      <c r="E26" s="1">
        <v>3802.5</v>
      </c>
      <c r="F26" s="6">
        <f t="shared" si="0"/>
        <v>5</v>
      </c>
      <c r="G26" s="1">
        <v>300</v>
      </c>
      <c r="H26" s="6">
        <f t="shared" si="1"/>
        <v>1140750</v>
      </c>
      <c r="I26" s="6">
        <f t="shared" si="2"/>
        <v>1121737.5</v>
      </c>
    </row>
    <row r="27" spans="2:12" x14ac:dyDescent="0.3">
      <c r="B27" s="1" t="s">
        <v>74</v>
      </c>
      <c r="C27" s="1" t="s">
        <v>78</v>
      </c>
      <c r="D27" s="1" t="s">
        <v>50</v>
      </c>
      <c r="E27" s="1">
        <v>3793.5</v>
      </c>
      <c r="F27" s="6">
        <f t="shared" si="0"/>
        <v>120</v>
      </c>
      <c r="G27" s="1">
        <v>300</v>
      </c>
      <c r="H27" s="6">
        <f t="shared" si="1"/>
        <v>1138050</v>
      </c>
      <c r="I27" s="6">
        <f t="shared" si="2"/>
        <v>682830</v>
      </c>
    </row>
  </sheetData>
  <dataValidations count="2">
    <dataValidation type="list" allowBlank="1" showInputMessage="1" showErrorMessage="1" sqref="B7" xr:uid="{CF4FB78F-DCFB-4958-82A3-1E4D0D63C2B5}">
      <formula1>$B$14:$B$27</formula1>
    </dataValidation>
    <dataValidation type="list" allowBlank="1" showInputMessage="1" showErrorMessage="1" sqref="C7" xr:uid="{C50F8845-7ADA-4343-A6CE-EC24EBD4E414}">
      <formula1>$C$14:$C$27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A3:FS37"/>
  <sheetViews>
    <sheetView workbookViewId="0">
      <selection activeCell="I21" sqref="I21"/>
    </sheetView>
  </sheetViews>
  <sheetFormatPr defaultRowHeight="14.4" x14ac:dyDescent="0.3"/>
  <cols>
    <col min="2" max="2" width="33.33203125" bestFit="1" customWidth="1"/>
    <col min="3" max="3" width="9.109375" bestFit="1" customWidth="1"/>
    <col min="6" max="6" width="9.6640625" bestFit="1" customWidth="1"/>
    <col min="7" max="7" width="9.44140625" bestFit="1" customWidth="1"/>
    <col min="8" max="8" width="15.6640625" customWidth="1"/>
  </cols>
  <sheetData>
    <row r="3" spans="1:175" x14ac:dyDescent="0.3">
      <c r="B3" s="4" t="s">
        <v>40</v>
      </c>
    </row>
    <row r="4" spans="1:175" x14ac:dyDescent="0.3">
      <c r="B4" s="4"/>
    </row>
    <row r="5" spans="1:175" x14ac:dyDescent="0.3">
      <c r="B5" s="13" t="s">
        <v>41</v>
      </c>
      <c r="C5" s="13" t="s">
        <v>42</v>
      </c>
      <c r="F5" s="13" t="s">
        <v>41</v>
      </c>
      <c r="G5" s="13" t="s">
        <v>42</v>
      </c>
    </row>
    <row r="6" spans="1:175" x14ac:dyDescent="0.3">
      <c r="B6" s="1" t="s">
        <v>43</v>
      </c>
      <c r="C6" s="1">
        <f>VLOOKUP($B6,$H$27:$I$37,2,FALSE)</f>
        <v>2574</v>
      </c>
      <c r="F6" s="1" t="s">
        <v>44</v>
      </c>
      <c r="G6" s="1">
        <v>2475</v>
      </c>
    </row>
    <row r="7" spans="1:175" x14ac:dyDescent="0.3">
      <c r="B7" s="1" t="s">
        <v>45</v>
      </c>
      <c r="C7" s="1">
        <f t="shared" ref="C7:C10" si="0">VLOOKUP($B7,$H$27:$I$37,2,FALSE)</f>
        <v>2151</v>
      </c>
      <c r="F7" s="1" t="s">
        <v>46</v>
      </c>
      <c r="G7" s="1">
        <v>2227.5</v>
      </c>
    </row>
    <row r="8" spans="1:175" x14ac:dyDescent="0.3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1:175" x14ac:dyDescent="0.3">
      <c r="B9" s="1" t="s">
        <v>49</v>
      </c>
      <c r="C9" s="1" t="e">
        <f t="shared" si="0"/>
        <v>#N/A</v>
      </c>
      <c r="F9" s="1" t="s">
        <v>50</v>
      </c>
      <c r="G9" s="1">
        <v>2574</v>
      </c>
    </row>
    <row r="10" spans="1:175" x14ac:dyDescent="0.3">
      <c r="B10" s="1" t="s">
        <v>51</v>
      </c>
      <c r="C10" s="1" t="e">
        <f t="shared" si="0"/>
        <v>#N/A</v>
      </c>
      <c r="F10" s="1" t="s">
        <v>52</v>
      </c>
      <c r="G10" s="1">
        <v>2541</v>
      </c>
    </row>
    <row r="12" spans="1:175" s="5" customForma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</row>
    <row r="13" spans="1:175" x14ac:dyDescent="0.3">
      <c r="B13" s="4" t="s">
        <v>53</v>
      </c>
    </row>
    <row r="14" spans="1:175" x14ac:dyDescent="0.3">
      <c r="F14" s="13" t="s">
        <v>48</v>
      </c>
      <c r="G14" s="13"/>
      <c r="I14" s="13" t="s">
        <v>44</v>
      </c>
      <c r="J14" s="13"/>
      <c r="L14" s="13" t="s">
        <v>46</v>
      </c>
      <c r="M14" s="13"/>
    </row>
    <row r="15" spans="1:175" x14ac:dyDescent="0.3">
      <c r="B15" s="13" t="s">
        <v>41</v>
      </c>
      <c r="C15" s="13" t="s">
        <v>54</v>
      </c>
      <c r="D15" s="13" t="s">
        <v>55</v>
      </c>
      <c r="F15" s="13" t="s">
        <v>54</v>
      </c>
      <c r="G15" s="13" t="s">
        <v>55</v>
      </c>
      <c r="I15" s="13" t="s">
        <v>54</v>
      </c>
      <c r="J15" s="13" t="s">
        <v>55</v>
      </c>
      <c r="L15" s="13" t="s">
        <v>54</v>
      </c>
      <c r="M15" s="13" t="s">
        <v>55</v>
      </c>
    </row>
    <row r="16" spans="1:175" x14ac:dyDescent="0.3">
      <c r="B16" s="1" t="s">
        <v>48</v>
      </c>
      <c r="C16" s="1">
        <v>1655.08</v>
      </c>
      <c r="D16" s="15">
        <f>VLOOKUP(C16,F14:G20,2,TRUE)</f>
        <v>0.125</v>
      </c>
      <c r="F16" s="1">
        <v>0</v>
      </c>
      <c r="G16" s="7">
        <v>0.05</v>
      </c>
      <c r="I16" s="1">
        <v>0</v>
      </c>
      <c r="J16" s="8">
        <v>2.5000000000000001E-2</v>
      </c>
      <c r="L16" s="1">
        <v>0</v>
      </c>
      <c r="M16" s="8">
        <v>1.4999999999999999E-2</v>
      </c>
    </row>
    <row r="17" spans="1:175" x14ac:dyDescent="0.3">
      <c r="B17" s="1" t="s">
        <v>44</v>
      </c>
      <c r="C17" s="1">
        <v>1822.59</v>
      </c>
      <c r="D17" s="15">
        <f>VLOOKUP(C17,I14:J20,2,TRUE)</f>
        <v>7.0000000000000007E-2</v>
      </c>
      <c r="F17" s="1">
        <v>500</v>
      </c>
      <c r="G17" s="8">
        <v>7.4999999999999997E-2</v>
      </c>
      <c r="I17" s="1">
        <v>500</v>
      </c>
      <c r="J17" s="7">
        <v>0.04</v>
      </c>
      <c r="L17" s="1">
        <v>500</v>
      </c>
      <c r="M17" s="7">
        <v>0.03</v>
      </c>
    </row>
    <row r="18" spans="1:175" x14ac:dyDescent="0.3">
      <c r="B18" s="1" t="s">
        <v>44</v>
      </c>
      <c r="C18" s="1">
        <v>1730.54</v>
      </c>
      <c r="D18" s="15">
        <f>VLOOKUP(C17,I14:J20,2,TRUE)</f>
        <v>7.0000000000000007E-2</v>
      </c>
      <c r="F18" s="1">
        <v>1000</v>
      </c>
      <c r="G18" s="7">
        <v>0.1</v>
      </c>
      <c r="I18" s="1">
        <v>1000</v>
      </c>
      <c r="J18" s="8">
        <v>5.5E-2</v>
      </c>
      <c r="L18" s="1">
        <v>1000</v>
      </c>
      <c r="M18" s="8">
        <v>5.5E-2</v>
      </c>
    </row>
    <row r="19" spans="1:175" x14ac:dyDescent="0.3">
      <c r="B19" s="1" t="s">
        <v>46</v>
      </c>
      <c r="C19" s="1">
        <v>1685.6</v>
      </c>
      <c r="D19" s="15">
        <f>VLOOKUP(C19,L14:M20,2,TRUE)</f>
        <v>7.0000000000000007E-2</v>
      </c>
      <c r="F19" s="1">
        <v>1500</v>
      </c>
      <c r="G19" s="8">
        <v>0.125</v>
      </c>
      <c r="I19" s="1">
        <v>1500</v>
      </c>
      <c r="J19" s="7">
        <v>7.0000000000000007E-2</v>
      </c>
      <c r="L19" s="1">
        <v>1500</v>
      </c>
      <c r="M19" s="8">
        <v>7.0000000000000007E-2</v>
      </c>
    </row>
    <row r="20" spans="1:175" x14ac:dyDescent="0.3">
      <c r="B20" s="1" t="s">
        <v>48</v>
      </c>
      <c r="C20" s="1">
        <v>1685.6</v>
      </c>
      <c r="D20" s="15">
        <f>VLOOKUP(C20,F14:G19,2,TRUE)</f>
        <v>0.125</v>
      </c>
      <c r="F20" s="1">
        <v>2000</v>
      </c>
      <c r="G20" s="7">
        <v>0.15</v>
      </c>
      <c r="I20" s="1">
        <v>2000</v>
      </c>
      <c r="J20" s="8">
        <v>8.5000000000000006E-2</v>
      </c>
      <c r="L20" s="1">
        <v>2000</v>
      </c>
      <c r="M20" s="7">
        <v>9.3333333333333296E-2</v>
      </c>
    </row>
    <row r="21" spans="1:175" x14ac:dyDescent="0.3">
      <c r="B21" s="1" t="s">
        <v>56</v>
      </c>
      <c r="C21" s="1">
        <v>1763.8600000000001</v>
      </c>
      <c r="D21" s="15">
        <f>VLOOKUP(C21,L14:M20,2,TRUE)</f>
        <v>7.0000000000000007E-2</v>
      </c>
    </row>
    <row r="22" spans="1:175" x14ac:dyDescent="0.3">
      <c r="B22" s="1" t="s">
        <v>48</v>
      </c>
      <c r="C22" s="1">
        <v>2293.1999999999998</v>
      </c>
      <c r="D22" s="15">
        <f>VLOOKUP(C22,F14:G20,2,TRUE)</f>
        <v>0.15</v>
      </c>
    </row>
    <row r="24" spans="1:175" s="5" customForma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</row>
    <row r="25" spans="1:175" x14ac:dyDescent="0.3">
      <c r="B25" s="4" t="s">
        <v>57</v>
      </c>
    </row>
    <row r="27" spans="1:175" x14ac:dyDescent="0.3">
      <c r="B27" s="13" t="s">
        <v>41</v>
      </c>
      <c r="C27" s="13" t="s">
        <v>42</v>
      </c>
      <c r="F27" s="13" t="s">
        <v>41</v>
      </c>
      <c r="G27" s="13" t="s">
        <v>58</v>
      </c>
      <c r="H27" s="13" t="s">
        <v>101</v>
      </c>
      <c r="I27" s="13" t="s">
        <v>42</v>
      </c>
    </row>
    <row r="28" spans="1:175" x14ac:dyDescent="0.3">
      <c r="B28" s="1" t="s">
        <v>43</v>
      </c>
      <c r="C28" s="1">
        <f>VLOOKUP(B28,$H$27:$I$37,2,FALSE)</f>
        <v>2574</v>
      </c>
      <c r="F28" s="1" t="s">
        <v>48</v>
      </c>
      <c r="G28" s="9">
        <v>895</v>
      </c>
      <c r="H28" s="9" t="str">
        <f>_xlfn.CONCAT(F28," ","-"," ",G28)</f>
        <v>Paseo - 895</v>
      </c>
      <c r="I28" s="1">
        <v>2151</v>
      </c>
    </row>
    <row r="29" spans="1:175" x14ac:dyDescent="0.3">
      <c r="B29" s="1" t="s">
        <v>45</v>
      </c>
      <c r="C29" s="1">
        <f t="shared" ref="C29:C32" si="1">VLOOKUP(B29,$H$27:$I$37,2,FALSE)</f>
        <v>2151</v>
      </c>
      <c r="F29" s="1" t="s">
        <v>46</v>
      </c>
      <c r="G29" s="9">
        <v>125</v>
      </c>
      <c r="H29" s="9" t="str">
        <f t="shared" ref="H29:H37" si="2">_xlfn.CONCAT(F29," ","-"," ",G29)</f>
        <v>Montana  - 125</v>
      </c>
      <c r="I29" s="1">
        <v>2227.5</v>
      </c>
    </row>
    <row r="30" spans="1:175" x14ac:dyDescent="0.3">
      <c r="B30" s="1" t="s">
        <v>47</v>
      </c>
      <c r="C30" s="1">
        <f t="shared" si="1"/>
        <v>2475</v>
      </c>
      <c r="F30" s="1" t="s">
        <v>44</v>
      </c>
      <c r="G30" s="9">
        <v>145</v>
      </c>
      <c r="H30" s="9" t="str">
        <f t="shared" si="2"/>
        <v>Amarilla - 145</v>
      </c>
      <c r="I30" s="1">
        <v>2475</v>
      </c>
    </row>
    <row r="31" spans="1:175" x14ac:dyDescent="0.3">
      <c r="B31" s="1" t="s">
        <v>49</v>
      </c>
      <c r="C31" s="1" t="e">
        <f t="shared" si="1"/>
        <v>#N/A</v>
      </c>
      <c r="F31" s="1" t="s">
        <v>46</v>
      </c>
      <c r="G31" s="9">
        <v>848</v>
      </c>
      <c r="H31" s="9" t="str">
        <f t="shared" si="2"/>
        <v>Montana  - 848</v>
      </c>
      <c r="I31" s="9">
        <v>2537.25</v>
      </c>
    </row>
    <row r="32" spans="1:175" x14ac:dyDescent="0.3">
      <c r="B32" s="1" t="s">
        <v>51</v>
      </c>
      <c r="C32" s="1" t="e">
        <f t="shared" si="1"/>
        <v>#N/A</v>
      </c>
      <c r="F32" s="1" t="s">
        <v>52</v>
      </c>
      <c r="G32" s="9">
        <v>777</v>
      </c>
      <c r="H32" s="9" t="str">
        <f t="shared" si="2"/>
        <v>VTT  - 777</v>
      </c>
      <c r="I32" s="1">
        <v>2541</v>
      </c>
    </row>
    <row r="33" spans="6:9" x14ac:dyDescent="0.3">
      <c r="F33" s="1" t="s">
        <v>50</v>
      </c>
      <c r="G33" s="9">
        <v>235</v>
      </c>
      <c r="H33" s="9" t="str">
        <f t="shared" si="2"/>
        <v>Velo - 235</v>
      </c>
      <c r="I33" s="1">
        <v>2574</v>
      </c>
    </row>
    <row r="34" spans="6:9" x14ac:dyDescent="0.3">
      <c r="F34" s="1" t="s">
        <v>48</v>
      </c>
      <c r="G34" s="9">
        <v>985</v>
      </c>
      <c r="H34" s="9" t="str">
        <f t="shared" si="2"/>
        <v>Paseo - 985</v>
      </c>
      <c r="I34" s="9">
        <v>2585.1</v>
      </c>
    </row>
    <row r="35" spans="6:9" x14ac:dyDescent="0.3">
      <c r="F35" s="1" t="s">
        <v>50</v>
      </c>
      <c r="G35" s="9">
        <v>1122</v>
      </c>
      <c r="H35" s="9" t="str">
        <f t="shared" si="2"/>
        <v>Velo - 1122</v>
      </c>
      <c r="I35" s="9">
        <v>2632.95</v>
      </c>
    </row>
    <row r="36" spans="6:9" x14ac:dyDescent="0.3">
      <c r="F36" s="1" t="s">
        <v>52</v>
      </c>
      <c r="G36" s="9">
        <v>1260</v>
      </c>
      <c r="H36" s="9" t="str">
        <f t="shared" si="2"/>
        <v>VTT  - 1260</v>
      </c>
      <c r="I36" s="9">
        <v>2680.8</v>
      </c>
    </row>
    <row r="37" spans="6:9" x14ac:dyDescent="0.3">
      <c r="F37" s="1" t="s">
        <v>44</v>
      </c>
      <c r="G37" s="9">
        <v>1397</v>
      </c>
      <c r="H37" s="9" t="str">
        <f t="shared" si="2"/>
        <v>Amarilla - 1397</v>
      </c>
      <c r="I37" s="9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D5" sqref="D5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87</v>
      </c>
      <c r="I2" t="s">
        <v>88</v>
      </c>
    </row>
    <row r="4" spans="2:11" x14ac:dyDescent="0.3">
      <c r="B4" s="12" t="s">
        <v>41</v>
      </c>
      <c r="C4" s="12" t="s">
        <v>85</v>
      </c>
      <c r="D4" s="12" t="s">
        <v>86</v>
      </c>
    </row>
    <row r="5" spans="2:11" x14ac:dyDescent="0.3">
      <c r="B5" s="1" t="s">
        <v>34</v>
      </c>
      <c r="C5" s="1">
        <v>2851</v>
      </c>
      <c r="D5" s="1">
        <f>RANK(C5,$C$5:$C$18)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RANK(C6,$C$5:$C$18)</f>
        <v>3</v>
      </c>
      <c r="I6" s="12" t="s">
        <v>99</v>
      </c>
      <c r="J6" s="12" t="s">
        <v>100</v>
      </c>
      <c r="K6" s="12" t="s">
        <v>86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RANK(J8,$J$7:$J$16)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3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Compare</vt:lpstr>
      <vt:lpstr>Brainstorm</vt:lpstr>
      <vt:lpstr>Vlookup Advanced</vt:lpstr>
      <vt:lpstr>Rank</vt:lpstr>
      <vt:lpstr>Brainstorm!Extract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Nagpure</cp:lastModifiedBy>
  <dcterms:created xsi:type="dcterms:W3CDTF">2022-07-27T07:17:57Z</dcterms:created>
  <dcterms:modified xsi:type="dcterms:W3CDTF">2022-12-23T07:40:04Z</dcterms:modified>
</cp:coreProperties>
</file>