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hubh\Downloads\"/>
    </mc:Choice>
  </mc:AlternateContent>
  <xr:revisionPtr revIDLastSave="0" documentId="8_{59B8D8A7-81B6-4BEF-B401-9A220170D441}" xr6:coauthVersionLast="47" xr6:coauthVersionMax="47" xr10:uidLastSave="{00000000-0000-0000-0000-000000000000}"/>
  <bookViews>
    <workbookView xWindow="-108" yWindow="-108" windowWidth="23256" windowHeight="12456" activeTab="1" xr2:uid="{00000000-000D-0000-FFFF-FFFF00000000}"/>
  </bookViews>
  <sheets>
    <sheet name="Instructions" sheetId="11" r:id="rId1"/>
    <sheet name="Q.1" sheetId="1" r:id="rId2"/>
    <sheet name="Q.2" sheetId="2" r:id="rId3"/>
    <sheet name="Q.3" sheetId="3" r:id="rId4"/>
    <sheet name="Q.4" sheetId="4" r:id="rId5"/>
    <sheet name="Q.5" sheetId="5" r:id="rId6"/>
    <sheet name="Q.6" sheetId="6" r:id="rId7"/>
    <sheet name="Q.7" sheetId="7" r:id="rId8"/>
    <sheet name="Q.8" sheetId="8" r:id="rId9"/>
    <sheet name="Q.9" sheetId="9" r:id="rId10"/>
    <sheet name="Q.10"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7" i="4" l="1"/>
  <c r="J17" i="4"/>
  <c r="K17" i="4"/>
  <c r="I18" i="4"/>
  <c r="J18" i="4"/>
  <c r="K18" i="4"/>
  <c r="I19" i="4"/>
  <c r="J19" i="4"/>
  <c r="K19" i="4"/>
  <c r="I20" i="4"/>
  <c r="J20" i="4"/>
  <c r="K20" i="4"/>
  <c r="I21" i="4"/>
  <c r="J21" i="4"/>
  <c r="K21" i="4"/>
  <c r="I22" i="4"/>
  <c r="J22" i="4"/>
  <c r="K22" i="4"/>
  <c r="I23" i="4"/>
  <c r="J23" i="4"/>
  <c r="K23" i="4"/>
  <c r="I24" i="4"/>
  <c r="J24" i="4"/>
  <c r="K24" i="4"/>
  <c r="J16" i="4"/>
  <c r="K16" i="4"/>
  <c r="I16" i="4"/>
  <c r="F17" i="4"/>
  <c r="G17" i="4"/>
  <c r="H17" i="4"/>
  <c r="F18" i="4"/>
  <c r="G18" i="4"/>
  <c r="H18" i="4"/>
  <c r="F19" i="4"/>
  <c r="G19" i="4"/>
  <c r="H19" i="4"/>
  <c r="F20" i="4"/>
  <c r="G20" i="4"/>
  <c r="H20" i="4"/>
  <c r="F21" i="4"/>
  <c r="G21" i="4"/>
  <c r="H21" i="4"/>
  <c r="F22" i="4"/>
  <c r="G22" i="4"/>
  <c r="H22" i="4"/>
  <c r="F23" i="4"/>
  <c r="G23" i="4"/>
  <c r="H23" i="4"/>
  <c r="F24" i="4"/>
  <c r="G24" i="4"/>
  <c r="H24" i="4"/>
  <c r="G16" i="4"/>
  <c r="H16" i="4"/>
  <c r="F16" i="4"/>
  <c r="H15" i="4"/>
  <c r="G15" i="4"/>
  <c r="F15" i="4"/>
  <c r="R7" i="6"/>
  <c r="R8" i="6"/>
  <c r="R9" i="6"/>
  <c r="R10" i="6"/>
  <c r="R11" i="6"/>
  <c r="R12" i="6"/>
  <c r="R13" i="6"/>
  <c r="R14" i="6"/>
  <c r="R15" i="6"/>
  <c r="R6" i="6"/>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0" i="7"/>
  <c r="H23" i="8"/>
  <c r="J24" i="10"/>
  <c r="G17" i="9"/>
  <c r="F12" i="9"/>
  <c r="I16" i="9"/>
  <c r="I11" i="9"/>
  <c r="H14" i="9"/>
  <c r="J14" i="9" s="1"/>
  <c r="H11" i="9"/>
  <c r="J11" i="9" s="1"/>
  <c r="J18" i="9"/>
  <c r="J17" i="9"/>
  <c r="J16" i="9"/>
  <c r="J15" i="9"/>
  <c r="J13" i="9"/>
  <c r="J12" i="9"/>
  <c r="J10" i="9"/>
  <c r="J9" i="9"/>
  <c r="J8" i="9"/>
  <c r="H18" i="8"/>
  <c r="H17" i="8"/>
  <c r="H16" i="8"/>
  <c r="H15" i="8"/>
  <c r="H14" i="8"/>
  <c r="H13" i="8"/>
  <c r="H12" i="8"/>
  <c r="H11" i="8"/>
  <c r="H10" i="8"/>
  <c r="H9" i="8"/>
  <c r="H8" i="8"/>
  <c r="M10" i="7" a="1"/>
  <c r="M10" i="7" s="1"/>
  <c r="E17" i="4"/>
  <c r="E18" i="4"/>
  <c r="E19" i="4"/>
  <c r="E20" i="4"/>
  <c r="E21" i="4"/>
  <c r="E22" i="4"/>
  <c r="E23" i="4"/>
  <c r="E24" i="4"/>
  <c r="E16" i="4"/>
  <c r="I14" i="4"/>
  <c r="A26"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<sst xmlns="http://schemas.openxmlformats.org/spreadsheetml/2006/main" count="704" uniqueCount="313">
  <si>
    <t>Rajesh</t>
  </si>
  <si>
    <t>Chandan</t>
  </si>
  <si>
    <t>Mohit</t>
  </si>
  <si>
    <t>Punit</t>
  </si>
  <si>
    <t>radhey</t>
  </si>
  <si>
    <t>Varun</t>
  </si>
  <si>
    <t>Lokesh</t>
  </si>
  <si>
    <t>Sanjeev</t>
  </si>
  <si>
    <t>Retail Selling Price by Profit Margin</t>
  </si>
  <si>
    <t>Items</t>
  </si>
  <si>
    <t>New Price</t>
  </si>
  <si>
    <t>Assumption Table</t>
  </si>
  <si>
    <t>Increase in Price</t>
  </si>
  <si>
    <t>Costs:</t>
  </si>
  <si>
    <t>Increment</t>
  </si>
  <si>
    <t>Data Analytics</t>
  </si>
  <si>
    <t>Data Science</t>
  </si>
  <si>
    <t>Business Analytics</t>
  </si>
  <si>
    <t>Data Engineering</t>
  </si>
  <si>
    <t>Excel</t>
  </si>
  <si>
    <t>Power BI</t>
  </si>
  <si>
    <t>Tableau</t>
  </si>
  <si>
    <t>Python</t>
  </si>
  <si>
    <t>R</t>
  </si>
  <si>
    <t>cost price + 30% of SP = SP</t>
  </si>
  <si>
    <t>cost price = SP-30% of SP</t>
  </si>
  <si>
    <t>cost price = SP(1-30%)</t>
  </si>
  <si>
    <t>cost price = SP*70%</t>
  </si>
  <si>
    <t>SP = cost price/70%</t>
  </si>
  <si>
    <t>Hint for calulation of Retail Price</t>
  </si>
  <si>
    <t>Table 1</t>
  </si>
  <si>
    <t>Table 2</t>
  </si>
  <si>
    <t>Date</t>
  </si>
  <si>
    <t>Student ID</t>
  </si>
  <si>
    <t>Course</t>
  </si>
  <si>
    <t>Fee</t>
  </si>
  <si>
    <t>Paid</t>
  </si>
  <si>
    <t>CA001</t>
  </si>
  <si>
    <t>Yes</t>
  </si>
  <si>
    <t>CA002</t>
  </si>
  <si>
    <t>Name of Student</t>
  </si>
  <si>
    <t>Ramesh</t>
  </si>
  <si>
    <t>Suresh</t>
  </si>
  <si>
    <t>No</t>
  </si>
  <si>
    <t>CA003</t>
  </si>
  <si>
    <t>Mahesh</t>
  </si>
  <si>
    <t>CA004</t>
  </si>
  <si>
    <t>Sita</t>
  </si>
  <si>
    <t>CA005</t>
  </si>
  <si>
    <t>Rita</t>
  </si>
  <si>
    <t>CA006</t>
  </si>
  <si>
    <t>Manish</t>
  </si>
  <si>
    <t>CA007</t>
  </si>
  <si>
    <t>Savita</t>
  </si>
  <si>
    <t>CA008</t>
  </si>
  <si>
    <t>Kavita</t>
  </si>
  <si>
    <t>09-0-2025</t>
  </si>
  <si>
    <t>CA009</t>
  </si>
  <si>
    <t>PowerBI</t>
  </si>
  <si>
    <t>CA010</t>
  </si>
  <si>
    <t>Krunal</t>
  </si>
  <si>
    <t>Student Name</t>
  </si>
  <si>
    <t>Asgmt_1_Excel</t>
  </si>
  <si>
    <t>Asgmt_2_AdvExcel</t>
  </si>
  <si>
    <t>Asgmt_3_SQL</t>
  </si>
  <si>
    <t>Asgmt_4_AdvSQL</t>
  </si>
  <si>
    <t>Asgmt_5_PowerBI</t>
  </si>
  <si>
    <t>Asgmt_6_Tableau</t>
  </si>
  <si>
    <t>Asgmt_7_Python</t>
  </si>
  <si>
    <t>Asgmt_8_R</t>
  </si>
  <si>
    <t>Asgmt_9_EDA</t>
  </si>
  <si>
    <t>Asgmt_10_Inf.Stat</t>
  </si>
  <si>
    <t>Asgmt_11_ML</t>
  </si>
  <si>
    <t>Asgmt_12_All</t>
  </si>
  <si>
    <t>Total</t>
  </si>
  <si>
    <t>Avg Marks</t>
  </si>
  <si>
    <t>No.</t>
  </si>
  <si>
    <t>First Name</t>
  </si>
  <si>
    <t>Last Name</t>
  </si>
  <si>
    <t>Gender</t>
  </si>
  <si>
    <t>Aarav</t>
  </si>
  <si>
    <t>Sharma</t>
  </si>
  <si>
    <t>Male</t>
  </si>
  <si>
    <t>Ananya</t>
  </si>
  <si>
    <t>Gupta</t>
  </si>
  <si>
    <t>Female</t>
  </si>
  <si>
    <t>Rohan</t>
  </si>
  <si>
    <t>Singh</t>
  </si>
  <si>
    <t>Ishita</t>
  </si>
  <si>
    <t>Verma</t>
  </si>
  <si>
    <t>Arjun</t>
  </si>
  <si>
    <t>Patel</t>
  </si>
  <si>
    <t>Sneha</t>
  </si>
  <si>
    <t>Joshi</t>
  </si>
  <si>
    <t>Karan</t>
  </si>
  <si>
    <t>Mehta</t>
  </si>
  <si>
    <t>Pooja</t>
  </si>
  <si>
    <t>Nair</t>
  </si>
  <si>
    <t>Aditya</t>
  </si>
  <si>
    <t>Iyer</t>
  </si>
  <si>
    <t>Priya</t>
  </si>
  <si>
    <t>Reddy</t>
  </si>
  <si>
    <t>Krish</t>
  </si>
  <si>
    <t>Kumar</t>
  </si>
  <si>
    <t>Kavya</t>
  </si>
  <si>
    <t>Desai</t>
  </si>
  <si>
    <t>Dhruv</t>
  </si>
  <si>
    <t>Choudhary</t>
  </si>
  <si>
    <t>Nisha</t>
  </si>
  <si>
    <t>Bhatia</t>
  </si>
  <si>
    <t>Raj</t>
  </si>
  <si>
    <t>Malhotra</t>
  </si>
  <si>
    <t>Meera</t>
  </si>
  <si>
    <t>Menon</t>
  </si>
  <si>
    <t>Siddharth</t>
  </si>
  <si>
    <t>Pandey</t>
  </si>
  <si>
    <t>Aditi</t>
  </si>
  <si>
    <t>Bhardwaj</t>
  </si>
  <si>
    <t>Yash</t>
  </si>
  <si>
    <t>Agarwal</t>
  </si>
  <si>
    <t>Riya</t>
  </si>
  <si>
    <t>Mathur</t>
  </si>
  <si>
    <t>Aryan</t>
  </si>
  <si>
    <t>Chauhan</t>
  </si>
  <si>
    <t>Tanishka</t>
  </si>
  <si>
    <t>Kapoor</t>
  </si>
  <si>
    <t>Vihaan</t>
  </si>
  <si>
    <t>Dutta</t>
  </si>
  <si>
    <t>Tanya</t>
  </si>
  <si>
    <t>Saxena</t>
  </si>
  <si>
    <t>Harsh</t>
  </si>
  <si>
    <t>Goswami</t>
  </si>
  <si>
    <t>Shruti</t>
  </si>
  <si>
    <t>Mahajan</t>
  </si>
  <si>
    <t>Das</t>
  </si>
  <si>
    <t>Neha</t>
  </si>
  <si>
    <t>Chakraborty</t>
  </si>
  <si>
    <t>Manav</t>
  </si>
  <si>
    <t>Banerjee</t>
  </si>
  <si>
    <t>Divya</t>
  </si>
  <si>
    <t>Roy</t>
  </si>
  <si>
    <t>Abhinav</t>
  </si>
  <si>
    <t>Ghosh</t>
  </si>
  <si>
    <t>Nikita</t>
  </si>
  <si>
    <t>Sengupta</t>
  </si>
  <si>
    <t>Kunal</t>
  </si>
  <si>
    <t>Paul</t>
  </si>
  <si>
    <t>Simran</t>
  </si>
  <si>
    <t>Mukherjee</t>
  </si>
  <si>
    <t>Vivek</t>
  </si>
  <si>
    <t>Chaudhary</t>
  </si>
  <si>
    <t>Aarya</t>
  </si>
  <si>
    <t>Shukla</t>
  </si>
  <si>
    <t>Akash</t>
  </si>
  <si>
    <t>Mishra</t>
  </si>
  <si>
    <t>Sanjana</t>
  </si>
  <si>
    <t>Srivastava</t>
  </si>
  <si>
    <t>Raghav</t>
  </si>
  <si>
    <t>Bansal</t>
  </si>
  <si>
    <t>Pallavi</t>
  </si>
  <si>
    <t>Kohli</t>
  </si>
  <si>
    <t>Ashwin</t>
  </si>
  <si>
    <t>Rana</t>
  </si>
  <si>
    <t>Kritika</t>
  </si>
  <si>
    <t>Shekhawat</t>
  </si>
  <si>
    <t>Parth</t>
  </si>
  <si>
    <t>Sinha</t>
  </si>
  <si>
    <t>Mahima</t>
  </si>
  <si>
    <t>Tiwari</t>
  </si>
  <si>
    <t>Sahil</t>
  </si>
  <si>
    <t>Jaiswal</t>
  </si>
  <si>
    <t>Bhavana</t>
  </si>
  <si>
    <t>Rathore</t>
  </si>
  <si>
    <t>Tarun</t>
  </si>
  <si>
    <t>Solanki</t>
  </si>
  <si>
    <t>Ekta</t>
  </si>
  <si>
    <t>Tyagi</t>
  </si>
  <si>
    <t>Om</t>
  </si>
  <si>
    <t>Janhavi</t>
  </si>
  <si>
    <t>Rawat</t>
  </si>
  <si>
    <t>Ansh</t>
  </si>
  <si>
    <t>Bajaj</t>
  </si>
  <si>
    <t>Palak</t>
  </si>
  <si>
    <t>Vohra</t>
  </si>
  <si>
    <t>Nikhil</t>
  </si>
  <si>
    <t>Bhalla</t>
  </si>
  <si>
    <t>Anjali</t>
  </si>
  <si>
    <t>Laksh</t>
  </si>
  <si>
    <t>Tripathi</t>
  </si>
  <si>
    <t>Sejal</t>
  </si>
  <si>
    <t>Jindal</t>
  </si>
  <si>
    <t>Harshith</t>
  </si>
  <si>
    <t>Sahni</t>
  </si>
  <si>
    <t>Prerna</t>
  </si>
  <si>
    <t>Oberoi</t>
  </si>
  <si>
    <t>Rudra</t>
  </si>
  <si>
    <t>Khurana</t>
  </si>
  <si>
    <t>Charvi</t>
  </si>
  <si>
    <t>Kaushik</t>
  </si>
  <si>
    <t>Abhay</t>
  </si>
  <si>
    <t>Ahuja</t>
  </si>
  <si>
    <t>Ishani</t>
  </si>
  <si>
    <t>Bedi</t>
  </si>
  <si>
    <t>Omkar</t>
  </si>
  <si>
    <t>Luthra</t>
  </si>
  <si>
    <t>Rachna</t>
  </si>
  <si>
    <t>Yadav</t>
  </si>
  <si>
    <t>Devesh</t>
  </si>
  <si>
    <t>Talwar</t>
  </si>
  <si>
    <t>Karishma</t>
  </si>
  <si>
    <t>Shreyas</t>
  </si>
  <si>
    <t>Sandhu</t>
  </si>
  <si>
    <t>Aakriti</t>
  </si>
  <si>
    <t>Saluja</t>
  </si>
  <si>
    <t>Ujjwal</t>
  </si>
  <si>
    <t>Grover</t>
  </si>
  <si>
    <t>Garima</t>
  </si>
  <si>
    <t>Madan</t>
  </si>
  <si>
    <t>Aniket</t>
  </si>
  <si>
    <t>Sethi</t>
  </si>
  <si>
    <t>Bhavika</t>
  </si>
  <si>
    <t>Awasthi</t>
  </si>
  <si>
    <t>Aarush</t>
  </si>
  <si>
    <t>Johar</t>
  </si>
  <si>
    <t>Lavanya</t>
  </si>
  <si>
    <t>Gulati</t>
  </si>
  <si>
    <t>Shaurya</t>
  </si>
  <si>
    <t>Wadhwa</t>
  </si>
  <si>
    <t>Chhavi</t>
  </si>
  <si>
    <t>Ayush</t>
  </si>
  <si>
    <t>Chopra</t>
  </si>
  <si>
    <t>Amrita</t>
  </si>
  <si>
    <t>Gautam</t>
  </si>
  <si>
    <t>Advani</t>
  </si>
  <si>
    <t>Sakshi</t>
  </si>
  <si>
    <t>Walia</t>
  </si>
  <si>
    <t>Arav</t>
  </si>
  <si>
    <t>Duggal</t>
  </si>
  <si>
    <t>Isha</t>
  </si>
  <si>
    <t>Pranav</t>
  </si>
  <si>
    <t>Khatri</t>
  </si>
  <si>
    <t>Saloni</t>
  </si>
  <si>
    <t>Sachdev</t>
  </si>
  <si>
    <t>Anirudh</t>
  </si>
  <si>
    <t>Handa</t>
  </si>
  <si>
    <t>Bajpai</t>
  </si>
  <si>
    <t>Tejas</t>
  </si>
  <si>
    <t>Bhargava</t>
  </si>
  <si>
    <t>Anika</t>
  </si>
  <si>
    <t>Pillai</t>
  </si>
  <si>
    <t>Vats</t>
  </si>
  <si>
    <t>Aashi</t>
  </si>
  <si>
    <t>Ritesh</t>
  </si>
  <si>
    <t>Esha</t>
  </si>
  <si>
    <t>Suri</t>
  </si>
  <si>
    <t>Jaideep</t>
  </si>
  <si>
    <t>Priyanka</t>
  </si>
  <si>
    <t>Ishaan</t>
  </si>
  <si>
    <t>Kaur</t>
  </si>
  <si>
    <t>Kriti</t>
  </si>
  <si>
    <t>Keshav</t>
  </si>
  <si>
    <t>Aman</t>
  </si>
  <si>
    <t>Pankhuri</t>
  </si>
  <si>
    <t>Age</t>
  </si>
  <si>
    <t>Education</t>
  </si>
  <si>
    <t>Job</t>
  </si>
  <si>
    <t>Primary</t>
  </si>
  <si>
    <t>Peon</t>
  </si>
  <si>
    <t>Post-Graduate</t>
  </si>
  <si>
    <t>Manager</t>
  </si>
  <si>
    <t>Middle</t>
  </si>
  <si>
    <t>LDC</t>
  </si>
  <si>
    <t>Doctorate</t>
  </si>
  <si>
    <t>Director</t>
  </si>
  <si>
    <t>High-School</t>
  </si>
  <si>
    <t>UDC</t>
  </si>
  <si>
    <t>Inter-School</t>
  </si>
  <si>
    <t>Junior Officer</t>
  </si>
  <si>
    <t>Illierate</t>
  </si>
  <si>
    <t>Office Boy</t>
  </si>
  <si>
    <t>Graduate</t>
  </si>
  <si>
    <t>Senior Officer</t>
  </si>
  <si>
    <t>Salary</t>
  </si>
  <si>
    <t>Lookup Array</t>
  </si>
  <si>
    <t>No. of Students</t>
  </si>
  <si>
    <t>Batch ID</t>
  </si>
  <si>
    <t>CA/DA/0125</t>
  </si>
  <si>
    <t>CA/DS/0125</t>
  </si>
  <si>
    <t>CA/BA/0125</t>
  </si>
  <si>
    <t>CA/DE/0125</t>
  </si>
  <si>
    <t>CA/EX/0125</t>
  </si>
  <si>
    <t>CA/PB/0125</t>
  </si>
  <si>
    <t>CA/TB/0125</t>
  </si>
  <si>
    <t>CA/PY/0125</t>
  </si>
  <si>
    <t>CA/RP/0125</t>
  </si>
  <si>
    <t>CA/DA/0225</t>
  </si>
  <si>
    <t>CA/DA/0325</t>
  </si>
  <si>
    <t>&gt;4</t>
  </si>
  <si>
    <t>Jan</t>
  </si>
  <si>
    <t>Feb</t>
  </si>
  <si>
    <t>Mar</t>
  </si>
  <si>
    <t>Apr</t>
  </si>
  <si>
    <t>May</t>
  </si>
  <si>
    <t>Jun</t>
  </si>
  <si>
    <t>Jul</t>
  </si>
  <si>
    <t>Aug</t>
  </si>
  <si>
    <t>Sep</t>
  </si>
  <si>
    <t>Oct</t>
  </si>
  <si>
    <t>Nov</t>
  </si>
  <si>
    <t>Dec</t>
  </si>
  <si>
    <t>Courses</t>
  </si>
  <si>
    <t>Month</t>
  </si>
  <si>
    <t>Admissions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</si>
</sst>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4009]\ * #,##0.00_ ;_ [$₹-4009]\ * \-#,##0.00_ ;_ [$₹-4009]\ * &quot;-&quot;??_ ;_ @_ "/>
    <numFmt numFmtId="166" formatCode="[&gt;=0]#;&quot;Please enter positive value&quot;"/>
    <numFmt numFmtId="167" formatCode="&quot;Mr &quot;@"/>
    <numFmt numFmtId="168" formatCode="&quot;+91 &quot;#"/>
  </numFmts>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Calibri"/>
      <family val="2"/>
    </font>
    <font>
      <sz val="10"/>
      <name val="Arial"/>
      <family val="2"/>
    </font>
    <font>
      <sz val="10"/>
      <color theme="0"/>
      <name val="Arial"/>
      <family val="2"/>
    </font>
  </fonts>
  <fills count="15">
    <fill>
      <patternFill patternType="none"/>
    </fill>
    <fill>
      <patternFill patternType="gray125"/>
    </fill>
    <fill>
      <patternFill patternType="solid">
        <fgColor theme="1"/>
        <bgColor indexed="64"/>
      </patternFill>
    </fill>
    <fill>
      <patternFill patternType="solid">
        <fgColor rgb="FF0070C0"/>
        <bgColor indexed="64"/>
      </patternFill>
    </fill>
    <fill>
      <patternFill patternType="solid">
        <fgColor rgb="FF00206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7"/>
        <bgColor indexed="64"/>
      </patternFill>
    </fill>
    <fill>
      <patternFill patternType="solid">
        <fgColor theme="5" tint="-0.499984740745262"/>
        <bgColor theme="4" tint="0.79998168889431442"/>
      </patternFill>
    </fill>
    <fill>
      <patternFill patternType="solid">
        <fgColor theme="5" tint="-0.499984740745262"/>
        <bgColor theme="4" tint="0.59999389629810485"/>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0" fillId="0" borderId="3" xfId="0" applyBorder="1"/>
    <xf numFmtId="0" fontId="5" fillId="0" borderId="0" xfId="0" applyFont="1"/>
    <xf numFmtId="0" fontId="6" fillId="2" borderId="0" xfId="0" applyFont="1" applyFill="1" applyAlignment="1">
      <alignment horizontal="centerContinuous" wrapText="1"/>
    </xf>
    <xf numFmtId="0" fontId="6" fillId="3" borderId="4" xfId="0" applyFont="1" applyFill="1" applyBorder="1" applyAlignment="1">
      <alignment horizontal="centerContinuous" wrapText="1"/>
    </xf>
    <xf numFmtId="0" fontId="6" fillId="3" borderId="5" xfId="0" applyFont="1" applyFill="1" applyBorder="1" applyAlignment="1">
      <alignment horizontal="centerContinuous" wrapText="1"/>
    </xf>
    <xf numFmtId="0" fontId="6" fillId="3" borderId="6" xfId="0" applyFont="1" applyFill="1" applyBorder="1" applyAlignment="1">
      <alignment horizontal="centerContinuous" wrapText="1"/>
    </xf>
    <xf numFmtId="0" fontId="6" fillId="4" borderId="3" xfId="0" applyFont="1" applyFill="1" applyBorder="1"/>
    <xf numFmtId="9" fontId="6" fillId="4" borderId="3" xfId="0" applyNumberFormat="1" applyFont="1" applyFill="1" applyBorder="1" applyAlignment="1">
      <alignment horizontal="center"/>
    </xf>
    <xf numFmtId="0" fontId="6" fillId="4" borderId="3" xfId="0" applyFont="1" applyFill="1" applyBorder="1" applyAlignment="1">
      <alignment wrapText="1"/>
    </xf>
    <xf numFmtId="0" fontId="5" fillId="0" borderId="3" xfId="0" applyFont="1" applyBorder="1" applyAlignment="1">
      <alignment horizontal="left"/>
    </xf>
    <xf numFmtId="0" fontId="3" fillId="6" borderId="0" xfId="0" applyFont="1" applyFill="1" applyAlignment="1">
      <alignment horizontal="centerContinuous" wrapText="1"/>
    </xf>
    <xf numFmtId="0" fontId="5" fillId="0" borderId="3" xfId="0" applyFont="1" applyBorder="1"/>
    <xf numFmtId="0" fontId="5" fillId="0" borderId="3" xfId="0" applyFont="1" applyBorder="1" applyAlignment="1">
      <alignment horizontal="left" indent="2"/>
    </xf>
    <xf numFmtId="0" fontId="5" fillId="0" borderId="3" xfId="0" applyFont="1" applyBorder="1" applyAlignment="1">
      <alignment wrapText="1"/>
    </xf>
    <xf numFmtId="164" fontId="5" fillId="0" borderId="3" xfId="0" applyNumberFormat="1" applyFont="1" applyBorder="1"/>
    <xf numFmtId="165" fontId="0" fillId="0" borderId="3" xfId="0" applyNumberFormat="1" applyBorder="1"/>
    <xf numFmtId="0" fontId="2" fillId="7" borderId="3" xfId="0" applyFont="1" applyFill="1" applyBorder="1"/>
    <xf numFmtId="0" fontId="0" fillId="8" borderId="3" xfId="0" applyFill="1" applyBorder="1"/>
    <xf numFmtId="14" fontId="0" fillId="0" borderId="3" xfId="0" applyNumberFormat="1" applyBorder="1"/>
    <xf numFmtId="0" fontId="2" fillId="8" borderId="3" xfId="0" applyFont="1" applyFill="1" applyBorder="1"/>
    <xf numFmtId="2" fontId="0" fillId="0" borderId="3" xfId="0" applyNumberFormat="1" applyBorder="1"/>
    <xf numFmtId="0" fontId="0" fillId="0" borderId="3" xfId="0" applyBorder="1" applyAlignment="1">
      <alignment vertical="center" wrapText="1"/>
    </xf>
    <xf numFmtId="1" fontId="0" fillId="0" borderId="3" xfId="0" applyNumberFormat="1" applyBorder="1"/>
    <xf numFmtId="0" fontId="2" fillId="8" borderId="3" xfId="0" applyFont="1" applyFill="1" applyBorder="1" applyAlignment="1">
      <alignment horizontal="center" vertical="center" wrapText="1"/>
    </xf>
    <xf numFmtId="0" fontId="1" fillId="9" borderId="7" xfId="0" applyFont="1" applyFill="1" applyBorder="1"/>
    <xf numFmtId="0" fontId="1" fillId="9" borderId="8" xfId="0" applyFont="1" applyFill="1" applyBorder="1"/>
    <xf numFmtId="0" fontId="1" fillId="9" borderId="3" xfId="0" applyFont="1" applyFill="1" applyBorder="1"/>
    <xf numFmtId="0" fontId="0" fillId="11" borderId="7" xfId="0" applyFill="1" applyBorder="1"/>
    <xf numFmtId="0" fontId="0" fillId="10" borderId="7" xfId="0" applyFill="1" applyBorder="1"/>
    <xf numFmtId="0" fontId="0" fillId="10" borderId="8" xfId="0" applyFill="1" applyBorder="1"/>
    <xf numFmtId="0" fontId="0" fillId="0" borderId="7" xfId="0" applyBorder="1"/>
    <xf numFmtId="0" fontId="0" fillId="11" borderId="8" xfId="0" applyFill="1" applyBorder="1"/>
    <xf numFmtId="0" fontId="0" fillId="11" borderId="4" xfId="0" applyFill="1" applyBorder="1"/>
    <xf numFmtId="0" fontId="0" fillId="10" borderId="4" xfId="0" applyFill="1" applyBorder="1"/>
    <xf numFmtId="0" fontId="0" fillId="10" borderId="3" xfId="0" applyFill="1" applyBorder="1"/>
    <xf numFmtId="0" fontId="2" fillId="12" borderId="0" xfId="0" applyFont="1" applyFill="1"/>
    <xf numFmtId="0" fontId="2" fillId="0" borderId="0" xfId="0" applyFont="1" applyAlignment="1">
      <alignment horizontal="center"/>
    </xf>
    <xf numFmtId="0" fontId="2" fillId="0" borderId="2" xfId="0" applyFont="1" applyBorder="1" applyAlignment="1">
      <alignment horizontal="center"/>
    </xf>
    <xf numFmtId="0" fontId="0" fillId="13" borderId="7" xfId="0" applyFill="1" applyBorder="1"/>
    <xf numFmtId="0" fontId="0" fillId="14" borderId="7" xfId="0" applyFill="1" applyBorder="1"/>
    <xf numFmtId="0" fontId="0" fillId="14" borderId="8" xfId="0" applyFill="1" applyBorder="1"/>
    <xf numFmtId="0" fontId="0" fillId="13" borderId="8" xfId="0" applyFill="1" applyBorder="1"/>
    <xf numFmtId="0" fontId="0" fillId="14" borderId="3" xfId="0" applyFill="1" applyBorder="1"/>
    <xf numFmtId="165" fontId="5" fillId="5" borderId="3" xfId="0" applyNumberFormat="1" applyFont="1" applyFill="1" applyBorder="1"/>
    <xf numFmtId="165" fontId="5" fillId="7" borderId="3" xfId="0" applyNumberFormat="1" applyFont="1" applyFill="1" applyBorder="1"/>
    <xf numFmtId="166" fontId="0" fillId="0" borderId="3" xfId="0" applyNumberFormat="1" applyBorder="1"/>
    <xf numFmtId="167" fontId="4" fillId="0" borderId="1" xfId="0" applyNumberFormat="1" applyFont="1" applyBorder="1"/>
    <xf numFmtId="168" fontId="4" fillId="0" borderId="1" xfId="0" applyNumberFormat="1" applyFont="1" applyBorder="1"/>
  </cellXfs>
  <cellStyles count="1">
    <cellStyle name="Normal" xfId="0" builtinId="0"/>
  </cellStyles>
  <dxfs count="13">
    <dxf>
      <fill>
        <patternFill>
          <bgColor theme="9"/>
        </patternFill>
      </fill>
    </dxf>
    <dxf>
      <fill>
        <patternFill>
          <bgColor theme="9"/>
        </patternFill>
      </fill>
    </dxf>
    <dxf>
      <fill>
        <patternFill>
          <bgColor theme="9"/>
        </patternFill>
      </fill>
    </dxf>
    <dxf>
      <fill>
        <patternFill>
          <bgColor theme="9"/>
        </patternFill>
      </fill>
    </dxf>
    <dxf>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ill>
        <patternFill>
          <bgColor rgb="FFFFC7CE"/>
        </patternFill>
      </fill>
    </dxf>
    <dxf>
      <fill>
        <patternFill>
          <bgColor rgb="FFFFC7CE"/>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510540</xdr:colOff>
      <xdr:row>1</xdr:row>
      <xdr:rowOff>129540</xdr:rowOff>
    </xdr:from>
    <xdr:to>
      <xdr:col>17</xdr:col>
      <xdr:colOff>556260</xdr:colOff>
      <xdr:row>19</xdr:row>
      <xdr:rowOff>53340</xdr:rowOff>
    </xdr:to>
    <xdr:sp macro="" textlink="">
      <xdr:nvSpPr>
        <xdr:cNvPr id="2" name="Rectangle 1">
          <a:extLst>
            <a:ext uri="{FF2B5EF4-FFF2-40B4-BE49-F238E27FC236}">
              <a16:creationId xmlns:a16="http://schemas.microsoft.com/office/drawing/2014/main" id="{8A842B74-2AB3-F77D-32F3-DB72611432BD}"/>
            </a:ext>
          </a:extLst>
        </xdr:cNvPr>
        <xdr:cNvSpPr/>
      </xdr:nvSpPr>
      <xdr:spPr>
        <a:xfrm>
          <a:off x="510540" y="312420"/>
          <a:ext cx="10408920" cy="32156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kern="1200"/>
            <a:t>This is your first assignment.</a:t>
          </a:r>
          <a:r>
            <a:rPr lang="en-US" sz="1800" kern="1200" baseline="0"/>
            <a:t> There are 10 worksheets, each worksheet has one task. Each question has 1 mark. Pleae complete the tasks and submit the sheet through email id cypheranalytica@gmail.com by 12 noon Monday date 20th January 2025.</a:t>
          </a:r>
          <a:endParaRPr lang="en-US" sz="18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7620</xdr:rowOff>
    </xdr:from>
    <xdr:to>
      <xdr:col>10</xdr:col>
      <xdr:colOff>213360</xdr:colOff>
      <xdr:row>3</xdr:row>
      <xdr:rowOff>38100</xdr:rowOff>
    </xdr:to>
    <xdr:sp macro="" textlink="">
      <xdr:nvSpPr>
        <xdr:cNvPr id="2" name="Rectangle: Rounded Corners 1">
          <a:extLst>
            <a:ext uri="{FF2B5EF4-FFF2-40B4-BE49-F238E27FC236}">
              <a16:creationId xmlns:a16="http://schemas.microsoft.com/office/drawing/2014/main" id="{E0D7AFDC-83F0-2A74-0B5D-7D26EA2619AC}"/>
            </a:ext>
          </a:extLst>
        </xdr:cNvPr>
        <xdr:cNvSpPr/>
      </xdr:nvSpPr>
      <xdr:spPr>
        <a:xfrm>
          <a:off x="114300" y="7620"/>
          <a:ext cx="6598920" cy="5791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kern="1200"/>
            <a:t>Q1. Please Inter +91 and space before</a:t>
          </a:r>
          <a:r>
            <a:rPr lang="en-US" sz="2000" kern="1200" baseline="0"/>
            <a:t> mobile numbers.</a:t>
          </a:r>
          <a:endParaRPr lang="en-US" sz="2000" kern="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7620</xdr:rowOff>
    </xdr:from>
    <xdr:to>
      <xdr:col>9</xdr:col>
      <xdr:colOff>495300</xdr:colOff>
      <xdr:row>3</xdr:row>
      <xdr:rowOff>38100</xdr:rowOff>
    </xdr:to>
    <xdr:sp macro="" textlink="">
      <xdr:nvSpPr>
        <xdr:cNvPr id="2" name="Rectangle: Rounded Corners 1">
          <a:extLst>
            <a:ext uri="{FF2B5EF4-FFF2-40B4-BE49-F238E27FC236}">
              <a16:creationId xmlns:a16="http://schemas.microsoft.com/office/drawing/2014/main" id="{2ED52563-10B9-4B35-B9FC-F2D936D7C928}"/>
            </a:ext>
          </a:extLst>
        </xdr:cNvPr>
        <xdr:cNvSpPr/>
      </xdr:nvSpPr>
      <xdr:spPr>
        <a:xfrm>
          <a:off x="0" y="7620"/>
          <a:ext cx="6598920" cy="5791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kern="1200"/>
            <a:t>Q2. Please title</a:t>
          </a:r>
          <a:r>
            <a:rPr lang="en-US" sz="2000" kern="1200" baseline="0"/>
            <a:t> Mr. before name.</a:t>
          </a:r>
          <a:endParaRPr lang="en-US" sz="20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22860</xdr:colOff>
      <xdr:row>0</xdr:row>
      <xdr:rowOff>60960</xdr:rowOff>
    </xdr:from>
    <xdr:to>
      <xdr:col>9</xdr:col>
      <xdr:colOff>76200</xdr:colOff>
      <xdr:row>5</xdr:row>
      <xdr:rowOff>7620</xdr:rowOff>
    </xdr:to>
    <xdr:sp macro="" textlink="">
      <xdr:nvSpPr>
        <xdr:cNvPr id="2" name="Rectangle: Rounded Corners 1">
          <a:extLst>
            <a:ext uri="{FF2B5EF4-FFF2-40B4-BE49-F238E27FC236}">
              <a16:creationId xmlns:a16="http://schemas.microsoft.com/office/drawing/2014/main" id="{65D892A0-377A-413F-80B4-09FBCA88FF52}"/>
            </a:ext>
          </a:extLst>
        </xdr:cNvPr>
        <xdr:cNvSpPr/>
      </xdr:nvSpPr>
      <xdr:spPr>
        <a:xfrm>
          <a:off x="22860" y="60960"/>
          <a:ext cx="6598920" cy="8610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kern="1200"/>
            <a:t>Q3. Please enter number. if</a:t>
          </a:r>
          <a:r>
            <a:rPr lang="en-US" sz="2000" kern="1200" baseline="0"/>
            <a:t> number is negative then there should be a statement "Enter positive value".</a:t>
          </a:r>
          <a:endParaRPr lang="en-US" sz="2000" kern="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76200</xdr:colOff>
      <xdr:row>0</xdr:row>
      <xdr:rowOff>0</xdr:rowOff>
    </xdr:from>
    <xdr:to>
      <xdr:col>14</xdr:col>
      <xdr:colOff>76200</xdr:colOff>
      <xdr:row>6</xdr:row>
      <xdr:rowOff>167640</xdr:rowOff>
    </xdr:to>
    <xdr:sp macro="" textlink="">
      <xdr:nvSpPr>
        <xdr:cNvPr id="2" name="Rectangle 1">
          <a:extLst>
            <a:ext uri="{FF2B5EF4-FFF2-40B4-BE49-F238E27FC236}">
              <a16:creationId xmlns:a16="http://schemas.microsoft.com/office/drawing/2014/main" id="{2FEF27B1-E155-26AE-12AF-4801F8B5CB8B}"/>
            </a:ext>
          </a:extLst>
        </xdr:cNvPr>
        <xdr:cNvSpPr/>
      </xdr:nvSpPr>
      <xdr:spPr>
        <a:xfrm>
          <a:off x="76200" y="0"/>
          <a:ext cx="13860780" cy="12649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kern="1200"/>
            <a:t>Q.4: Table 1 is Assumption</a:t>
          </a:r>
          <a:r>
            <a:rPr lang="en-US" sz="1800" kern="1200" baseline="0"/>
            <a:t> table. With the help of assumption table you have to complete the Table 2 with profit morgin given in table 1,  30% with the increamen of 10% mentioned in table 1.  </a:t>
          </a:r>
          <a:endParaRPr lang="en-US" sz="1800" kern="12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604345</xdr:colOff>
      <xdr:row>0</xdr:row>
      <xdr:rowOff>15766</xdr:rowOff>
    </xdr:from>
    <xdr:to>
      <xdr:col>9</xdr:col>
      <xdr:colOff>5255</xdr:colOff>
      <xdr:row>3</xdr:row>
      <xdr:rowOff>178676</xdr:rowOff>
    </xdr:to>
    <xdr:sp macro="" textlink="">
      <xdr:nvSpPr>
        <xdr:cNvPr id="2" name="Rectangle 1">
          <a:extLst>
            <a:ext uri="{FF2B5EF4-FFF2-40B4-BE49-F238E27FC236}">
              <a16:creationId xmlns:a16="http://schemas.microsoft.com/office/drawing/2014/main" id="{880A0B4C-854A-7193-63C0-21656CD590CE}"/>
            </a:ext>
          </a:extLst>
        </xdr:cNvPr>
        <xdr:cNvSpPr/>
      </xdr:nvSpPr>
      <xdr:spPr>
        <a:xfrm>
          <a:off x="604345" y="15766"/>
          <a:ext cx="6342993" cy="71470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Q.5 Highlight Entire</a:t>
          </a:r>
          <a:r>
            <a:rPr lang="en-US" sz="1100" kern="1200" baseline="0"/>
            <a:t> Record using Student ID. Use custom list in Cell "B8" .</a:t>
          </a:r>
          <a:endParaRPr lang="en-US" sz="1100" kern="1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19049</xdr:colOff>
      <xdr:row>0</xdr:row>
      <xdr:rowOff>28575</xdr:rowOff>
    </xdr:from>
    <xdr:to>
      <xdr:col>17</xdr:col>
      <xdr:colOff>614363</xdr:colOff>
      <xdr:row>2</xdr:row>
      <xdr:rowOff>176213</xdr:rowOff>
    </xdr:to>
    <xdr:sp macro="" textlink="">
      <xdr:nvSpPr>
        <xdr:cNvPr id="2" name="Rectangle 1">
          <a:extLst>
            <a:ext uri="{FF2B5EF4-FFF2-40B4-BE49-F238E27FC236}">
              <a16:creationId xmlns:a16="http://schemas.microsoft.com/office/drawing/2014/main" id="{337BE6A9-832E-E63E-75B5-A5F397DFE377}"/>
            </a:ext>
          </a:extLst>
        </xdr:cNvPr>
        <xdr:cNvSpPr/>
      </xdr:nvSpPr>
      <xdr:spPr>
        <a:xfrm>
          <a:off x="2457449" y="28575"/>
          <a:ext cx="13025439" cy="50958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Q.6 Apply conditional formating on Asgmt</a:t>
          </a:r>
          <a:r>
            <a:rPr lang="en-US" sz="1100" kern="1200" baseline="0"/>
            <a:t>s: Less than 4 red, between 4 to 6 yellow and more than 6 green. And compute average marks and apply conditional formating &gt;6 with green fill dark green text.</a:t>
          </a:r>
          <a:endParaRPr lang="en-US" sz="1100" kern="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160020</xdr:colOff>
      <xdr:row>1</xdr:row>
      <xdr:rowOff>7620</xdr:rowOff>
    </xdr:from>
    <xdr:to>
      <xdr:col>14</xdr:col>
      <xdr:colOff>114300</xdr:colOff>
      <xdr:row>5</xdr:row>
      <xdr:rowOff>129540</xdr:rowOff>
    </xdr:to>
    <xdr:sp macro="" textlink="">
      <xdr:nvSpPr>
        <xdr:cNvPr id="2" name="Rectangle 1">
          <a:extLst>
            <a:ext uri="{FF2B5EF4-FFF2-40B4-BE49-F238E27FC236}">
              <a16:creationId xmlns:a16="http://schemas.microsoft.com/office/drawing/2014/main" id="{A772C1AE-1F40-DFDD-0EC4-A8D0A749BE3C}"/>
            </a:ext>
          </a:extLst>
        </xdr:cNvPr>
        <xdr:cNvSpPr/>
      </xdr:nvSpPr>
      <xdr:spPr>
        <a:xfrm>
          <a:off x="160020" y="190500"/>
          <a:ext cx="10774680" cy="8534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kern="1200"/>
            <a:t>Q7.</a:t>
          </a:r>
          <a:r>
            <a:rPr lang="en-US" sz="2400" kern="1200" baseline="0"/>
            <a:t> </a:t>
          </a:r>
          <a:r>
            <a:rPr lang="en-US" sz="2400" kern="1200"/>
            <a:t>Using VLOOKUP fill</a:t>
          </a:r>
          <a:r>
            <a:rPr lang="en-US" sz="2400" kern="1200" baseline="0"/>
            <a:t> the values in salary column.</a:t>
          </a:r>
          <a:endParaRPr lang="en-US" sz="2400" kern="12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578069</xdr:colOff>
      <xdr:row>0</xdr:row>
      <xdr:rowOff>31531</xdr:rowOff>
    </xdr:from>
    <xdr:to>
      <xdr:col>8</xdr:col>
      <xdr:colOff>0</xdr:colOff>
      <xdr:row>3</xdr:row>
      <xdr:rowOff>120869</xdr:rowOff>
    </xdr:to>
    <xdr:sp macro="" textlink="">
      <xdr:nvSpPr>
        <xdr:cNvPr id="2" name="Rectangle 1">
          <a:extLst>
            <a:ext uri="{FF2B5EF4-FFF2-40B4-BE49-F238E27FC236}">
              <a16:creationId xmlns:a16="http://schemas.microsoft.com/office/drawing/2014/main" id="{7F464311-02EB-E05B-A201-EE61BB8A1CC3}"/>
            </a:ext>
          </a:extLst>
        </xdr:cNvPr>
        <xdr:cNvSpPr/>
      </xdr:nvSpPr>
      <xdr:spPr>
        <a:xfrm>
          <a:off x="1797269" y="31531"/>
          <a:ext cx="5428593" cy="6411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Q.8</a:t>
          </a:r>
          <a:r>
            <a:rPr lang="en-US" sz="1100" kern="1200" baseline="0"/>
            <a:t> Using Database function find the total fee.</a:t>
          </a:r>
          <a:endParaRPr lang="en-US" sz="1100" kern="12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593766</xdr:colOff>
      <xdr:row>0</xdr:row>
      <xdr:rowOff>79169</xdr:rowOff>
    </xdr:from>
    <xdr:to>
      <xdr:col>9</xdr:col>
      <xdr:colOff>450272</xdr:colOff>
      <xdr:row>4</xdr:row>
      <xdr:rowOff>89065</xdr:rowOff>
    </xdr:to>
    <xdr:sp macro="" textlink="">
      <xdr:nvSpPr>
        <xdr:cNvPr id="2" name="Rectangle 1">
          <a:extLst>
            <a:ext uri="{FF2B5EF4-FFF2-40B4-BE49-F238E27FC236}">
              <a16:creationId xmlns:a16="http://schemas.microsoft.com/office/drawing/2014/main" id="{A9CE35C3-01C7-A01A-51D1-D7ED218DB0C1}"/>
            </a:ext>
          </a:extLst>
        </xdr:cNvPr>
        <xdr:cNvSpPr/>
      </xdr:nvSpPr>
      <xdr:spPr>
        <a:xfrm>
          <a:off x="3028208" y="79169"/>
          <a:ext cx="3686298" cy="74220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Q.9 Highlight the cell having Formulae.</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30480</xdr:colOff>
      <xdr:row>0</xdr:row>
      <xdr:rowOff>76200</xdr:rowOff>
    </xdr:from>
    <xdr:to>
      <xdr:col>17</xdr:col>
      <xdr:colOff>548640</xdr:colOff>
      <xdr:row>5</xdr:row>
      <xdr:rowOff>53340</xdr:rowOff>
    </xdr:to>
    <xdr:sp macro="" textlink="">
      <xdr:nvSpPr>
        <xdr:cNvPr id="2" name="Rectangle 1">
          <a:extLst>
            <a:ext uri="{FF2B5EF4-FFF2-40B4-BE49-F238E27FC236}">
              <a16:creationId xmlns:a16="http://schemas.microsoft.com/office/drawing/2014/main" id="{CC489B6C-ECC4-01C6-09D4-48CBA669B8C1}"/>
            </a:ext>
          </a:extLst>
        </xdr:cNvPr>
        <xdr:cNvSpPr/>
      </xdr:nvSpPr>
      <xdr:spPr>
        <a:xfrm>
          <a:off x="3787140" y="76200"/>
          <a:ext cx="8641080" cy="8915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kern="1200"/>
            <a:t>Q.10 Please create the custom drop</a:t>
          </a:r>
          <a:r>
            <a:rPr lang="en-US" sz="1600" kern="1200" baseline="0"/>
            <a:t> down list for course and month in cell "H24" and "I24" respectively. And the create the operation which dinamically fetch the number of admissions in cell "J24" occured on the basis of course and month.</a:t>
          </a:r>
          <a:endParaRPr lang="en-US" sz="16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C3A54-C0E0-4EEE-ABA3-60E8BA2189A9}">
  <dimension ref="A1"/>
  <sheetViews>
    <sheetView workbookViewId="0">
      <selection activeCell="U16" sqref="U16"/>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5:D14"/>
  <sheetViews>
    <sheetView tabSelected="1" workbookViewId="0">
      <selection activeCell="O15" sqref="O15"/>
    </sheetView>
  </sheetViews>
  <sheetFormatPr defaultRowHeight="14.4" x14ac:dyDescent="0.3"/>
  <cols>
    <col min="4" max="4" width="14.77734375" bestFit="1" customWidth="1"/>
  </cols>
  <sheetData>
    <row r="5" spans="4:4" x14ac:dyDescent="0.3">
      <c r="D5" s="48">
        <v>9911176564</v>
      </c>
    </row>
    <row r="6" spans="4:4" x14ac:dyDescent="0.3">
      <c r="D6" s="48">
        <v>9911176564</v>
      </c>
    </row>
    <row r="7" spans="4:4" x14ac:dyDescent="0.3">
      <c r="D7" s="48">
        <v>9911176564</v>
      </c>
    </row>
    <row r="8" spans="4:4" x14ac:dyDescent="0.3">
      <c r="D8" s="48">
        <v>9911176564</v>
      </c>
    </row>
    <row r="9" spans="4:4" x14ac:dyDescent="0.3">
      <c r="D9" s="48">
        <v>9911176564</v>
      </c>
    </row>
    <row r="10" spans="4:4" x14ac:dyDescent="0.3">
      <c r="D10" s="48">
        <v>9911176564</v>
      </c>
    </row>
    <row r="11" spans="4:4" x14ac:dyDescent="0.3">
      <c r="D11" s="48">
        <v>9911176564</v>
      </c>
    </row>
    <row r="12" spans="4:4" x14ac:dyDescent="0.3">
      <c r="D12" s="48">
        <v>9911176564</v>
      </c>
    </row>
    <row r="13" spans="4:4" x14ac:dyDescent="0.3">
      <c r="D13" s="48">
        <v>9911176564</v>
      </c>
    </row>
    <row r="14" spans="4:4" x14ac:dyDescent="0.3">
      <c r="D14" s="48">
        <v>9911176564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E2458-23A2-4145-8E28-F1CE193C3C89}">
  <dimension ref="D6:D14"/>
  <sheetViews>
    <sheetView workbookViewId="0">
      <selection activeCell="M16" sqref="M16"/>
    </sheetView>
  </sheetViews>
  <sheetFormatPr defaultRowHeight="14.4" x14ac:dyDescent="0.3"/>
  <cols>
    <col min="4" max="4" width="17.88671875" customWidth="1"/>
  </cols>
  <sheetData>
    <row r="6" spans="4:4" x14ac:dyDescent="0.3">
      <c r="D6" s="47" t="s">
        <v>0</v>
      </c>
    </row>
    <row r="7" spans="4:4" x14ac:dyDescent="0.3">
      <c r="D7" s="47" t="s">
        <v>1</v>
      </c>
    </row>
    <row r="8" spans="4:4" x14ac:dyDescent="0.3">
      <c r="D8" s="47" t="s">
        <v>2</v>
      </c>
    </row>
    <row r="9" spans="4:4" x14ac:dyDescent="0.3">
      <c r="D9" s="47" t="s">
        <v>3</v>
      </c>
    </row>
    <row r="10" spans="4:4" x14ac:dyDescent="0.3">
      <c r="D10" s="47" t="s">
        <v>4</v>
      </c>
    </row>
    <row r="11" spans="4:4" x14ac:dyDescent="0.3">
      <c r="D11" s="47" t="s">
        <v>5</v>
      </c>
    </row>
    <row r="12" spans="4:4" x14ac:dyDescent="0.3">
      <c r="D12" s="47" t="s">
        <v>6</v>
      </c>
    </row>
    <row r="13" spans="4:4" x14ac:dyDescent="0.3">
      <c r="D13" s="47" t="s">
        <v>7</v>
      </c>
    </row>
    <row r="14" spans="4:4" x14ac:dyDescent="0.3">
      <c r="D14" s="47" t="s">
        <v>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C3554-4F65-4779-8A51-AF5A64F8681F}">
  <dimension ref="E7:E18"/>
  <sheetViews>
    <sheetView workbookViewId="0">
      <selection activeCell="E17" sqref="E17"/>
    </sheetView>
  </sheetViews>
  <sheetFormatPr defaultRowHeight="14.4" x14ac:dyDescent="0.3"/>
  <cols>
    <col min="5" max="5" width="24.33203125" customWidth="1"/>
  </cols>
  <sheetData>
    <row r="7" spans="5:5" x14ac:dyDescent="0.3">
      <c r="E7" s="46">
        <v>45</v>
      </c>
    </row>
    <row r="8" spans="5:5" x14ac:dyDescent="0.3">
      <c r="E8" s="46">
        <v>-78</v>
      </c>
    </row>
    <row r="9" spans="5:5" x14ac:dyDescent="0.3">
      <c r="E9" s="46">
        <v>52</v>
      </c>
    </row>
    <row r="10" spans="5:5" x14ac:dyDescent="0.3">
      <c r="E10" s="46">
        <v>52</v>
      </c>
    </row>
    <row r="11" spans="5:5" x14ac:dyDescent="0.3">
      <c r="E11" s="46">
        <v>-78</v>
      </c>
    </row>
    <row r="12" spans="5:5" x14ac:dyDescent="0.3">
      <c r="E12" s="46">
        <v>-89</v>
      </c>
    </row>
    <row r="13" spans="5:5" x14ac:dyDescent="0.3">
      <c r="E13" s="46">
        <v>32</v>
      </c>
    </row>
    <row r="14" spans="5:5" x14ac:dyDescent="0.3">
      <c r="E14" s="46">
        <v>65</v>
      </c>
    </row>
    <row r="15" spans="5:5" x14ac:dyDescent="0.3">
      <c r="E15" s="46">
        <v>52</v>
      </c>
    </row>
    <row r="16" spans="5:5" x14ac:dyDescent="0.3">
      <c r="E16" s="46">
        <v>48</v>
      </c>
    </row>
    <row r="17" spans="5:5" x14ac:dyDescent="0.3">
      <c r="E17" s="46"/>
    </row>
    <row r="18" spans="5:5" x14ac:dyDescent="0.3">
      <c r="E18" s="4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D7AB4-5130-495F-BA0D-BA7C2F827F53}">
  <dimension ref="A13:N27"/>
  <sheetViews>
    <sheetView topLeftCell="A5" workbookViewId="0">
      <selection activeCell="J26" sqref="J26"/>
    </sheetView>
  </sheetViews>
  <sheetFormatPr defaultRowHeight="14.4" x14ac:dyDescent="0.3"/>
  <cols>
    <col min="1" max="1" width="25.44140625" customWidth="1"/>
    <col min="2" max="2" width="14.109375" customWidth="1"/>
    <col min="5" max="5" width="25.44140625" customWidth="1"/>
    <col min="6" max="6" width="11.77734375" bestFit="1" customWidth="1"/>
    <col min="7" max="7" width="15.44140625" customWidth="1"/>
    <col min="8" max="8" width="11.5546875" customWidth="1"/>
    <col min="9" max="11" width="11.77734375" bestFit="1" customWidth="1"/>
    <col min="14" max="14" width="27.44140625" customWidth="1"/>
  </cols>
  <sheetData>
    <row r="13" spans="1:14" x14ac:dyDescent="0.3">
      <c r="A13" s="37" t="s">
        <v>30</v>
      </c>
      <c r="B13" s="37"/>
      <c r="E13" s="37" t="s">
        <v>31</v>
      </c>
      <c r="F13" s="37"/>
      <c r="G13" s="37"/>
      <c r="H13" s="37"/>
      <c r="I13" s="37"/>
      <c r="J13" s="37"/>
      <c r="K13" s="37"/>
    </row>
    <row r="14" spans="1:14" x14ac:dyDescent="0.3">
      <c r="A14" s="11" t="s">
        <v>11</v>
      </c>
      <c r="B14" s="11"/>
      <c r="E14" s="2"/>
      <c r="F14" s="3" t="s">
        <v>8</v>
      </c>
      <c r="G14" s="3"/>
      <c r="H14" s="3"/>
      <c r="I14" s="4" t="str">
        <f>"Increase all prices by "&amp;TEXT(B15-1,"0.0%")</f>
        <v>Increase all prices by 5.0%</v>
      </c>
      <c r="J14" s="5"/>
      <c r="K14" s="6"/>
      <c r="N14" s="17" t="s">
        <v>29</v>
      </c>
    </row>
    <row r="15" spans="1:14" x14ac:dyDescent="0.3">
      <c r="A15" s="10" t="s">
        <v>12</v>
      </c>
      <c r="B15" s="1">
        <v>1.05</v>
      </c>
      <c r="E15" s="7" t="s">
        <v>9</v>
      </c>
      <c r="F15" s="8">
        <f>$B$26</f>
        <v>0.3</v>
      </c>
      <c r="G15" s="8">
        <f>F$15+$B$27</f>
        <v>0.4</v>
      </c>
      <c r="H15" s="8">
        <f>G$15+$B$27</f>
        <v>0.5</v>
      </c>
      <c r="I15" s="9" t="s">
        <v>10</v>
      </c>
      <c r="J15" s="9" t="s">
        <v>10</v>
      </c>
      <c r="K15" s="9" t="s">
        <v>10</v>
      </c>
      <c r="N15" s="18" t="s">
        <v>24</v>
      </c>
    </row>
    <row r="16" spans="1:14" x14ac:dyDescent="0.3">
      <c r="A16" s="12" t="s">
        <v>13</v>
      </c>
      <c r="B16" s="12"/>
      <c r="E16" s="10" t="str">
        <f>A17</f>
        <v>Data Analytics</v>
      </c>
      <c r="F16" s="44">
        <f>$B17/(1-F$15)</f>
        <v>28571.428571428572</v>
      </c>
      <c r="G16" s="44">
        <f t="shared" ref="G16:H16" si="0">$B17/(1-G$15)</f>
        <v>33333.333333333336</v>
      </c>
      <c r="H16" s="44">
        <f t="shared" si="0"/>
        <v>40000</v>
      </c>
      <c r="I16" s="45">
        <f>F16*$B$15</f>
        <v>30000.000000000004</v>
      </c>
      <c r="J16" s="45">
        <f t="shared" ref="J16:K16" si="1">G16*$B$15</f>
        <v>35000.000000000007</v>
      </c>
      <c r="K16" s="45">
        <f t="shared" si="1"/>
        <v>42000</v>
      </c>
      <c r="N16" s="18" t="s">
        <v>25</v>
      </c>
    </row>
    <row r="17" spans="1:14" x14ac:dyDescent="0.3">
      <c r="A17" s="13" t="s">
        <v>15</v>
      </c>
      <c r="B17" s="16">
        <v>20000</v>
      </c>
      <c r="E17" s="10" t="str">
        <f t="shared" ref="E17:E24" si="2">A18</f>
        <v>Data Science</v>
      </c>
      <c r="F17" s="44">
        <f t="shared" ref="F17:F24" si="3">$B18/(1-F$15)</f>
        <v>57142.857142857145</v>
      </c>
      <c r="G17" s="44">
        <f t="shared" ref="G17:G24" si="4">$B18/(1-G$15)</f>
        <v>66666.666666666672</v>
      </c>
      <c r="H17" s="44">
        <f t="shared" ref="H17:H24" si="5">$B18/(1-H$15)</f>
        <v>80000</v>
      </c>
      <c r="I17" s="45">
        <f t="shared" ref="I17:I24" si="6">F17*$B$15</f>
        <v>60000.000000000007</v>
      </c>
      <c r="J17" s="45">
        <f t="shared" ref="J17:J24" si="7">G17*$B$15</f>
        <v>70000.000000000015</v>
      </c>
      <c r="K17" s="45">
        <f t="shared" ref="K17:K24" si="8">H17*$B$15</f>
        <v>84000</v>
      </c>
      <c r="N17" s="18" t="s">
        <v>26</v>
      </c>
    </row>
    <row r="18" spans="1:14" x14ac:dyDescent="0.3">
      <c r="A18" s="13" t="s">
        <v>16</v>
      </c>
      <c r="B18" s="16">
        <v>40000</v>
      </c>
      <c r="E18" s="10" t="str">
        <f t="shared" si="2"/>
        <v>Business Analytics</v>
      </c>
      <c r="F18" s="44">
        <f t="shared" si="3"/>
        <v>21428.571428571431</v>
      </c>
      <c r="G18" s="44">
        <f t="shared" si="4"/>
        <v>25000</v>
      </c>
      <c r="H18" s="44">
        <f t="shared" si="5"/>
        <v>30000</v>
      </c>
      <c r="I18" s="45">
        <f t="shared" si="6"/>
        <v>22500.000000000004</v>
      </c>
      <c r="J18" s="45">
        <f t="shared" si="7"/>
        <v>26250</v>
      </c>
      <c r="K18" s="45">
        <f t="shared" si="8"/>
        <v>31500</v>
      </c>
      <c r="N18" s="18" t="s">
        <v>27</v>
      </c>
    </row>
    <row r="19" spans="1:14" x14ac:dyDescent="0.3">
      <c r="A19" s="13" t="s">
        <v>17</v>
      </c>
      <c r="B19" s="16">
        <v>15000</v>
      </c>
      <c r="E19" s="10" t="str">
        <f t="shared" si="2"/>
        <v>Data Engineering</v>
      </c>
      <c r="F19" s="44">
        <f t="shared" si="3"/>
        <v>64285.71428571429</v>
      </c>
      <c r="G19" s="44">
        <f t="shared" si="4"/>
        <v>75000</v>
      </c>
      <c r="H19" s="44">
        <f t="shared" si="5"/>
        <v>90000</v>
      </c>
      <c r="I19" s="45">
        <f t="shared" si="6"/>
        <v>67500</v>
      </c>
      <c r="J19" s="45">
        <f t="shared" si="7"/>
        <v>78750</v>
      </c>
      <c r="K19" s="45">
        <f t="shared" si="8"/>
        <v>94500</v>
      </c>
      <c r="N19" s="18" t="s">
        <v>28</v>
      </c>
    </row>
    <row r="20" spans="1:14" x14ac:dyDescent="0.3">
      <c r="A20" s="13" t="s">
        <v>18</v>
      </c>
      <c r="B20" s="16">
        <v>45000</v>
      </c>
      <c r="E20" s="10" t="str">
        <f t="shared" si="2"/>
        <v>Excel</v>
      </c>
      <c r="F20" s="44">
        <f t="shared" si="3"/>
        <v>8571.4285714285725</v>
      </c>
      <c r="G20" s="44">
        <f t="shared" si="4"/>
        <v>10000</v>
      </c>
      <c r="H20" s="44">
        <f t="shared" si="5"/>
        <v>12000</v>
      </c>
      <c r="I20" s="45">
        <f t="shared" si="6"/>
        <v>9000.0000000000018</v>
      </c>
      <c r="J20" s="45">
        <f t="shared" si="7"/>
        <v>10500</v>
      </c>
      <c r="K20" s="45">
        <f t="shared" si="8"/>
        <v>12600</v>
      </c>
    </row>
    <row r="21" spans="1:14" x14ac:dyDescent="0.3">
      <c r="A21" s="13" t="s">
        <v>19</v>
      </c>
      <c r="B21" s="16">
        <v>6000</v>
      </c>
      <c r="E21" s="10" t="str">
        <f t="shared" si="2"/>
        <v>Power BI</v>
      </c>
      <c r="F21" s="44">
        <f t="shared" si="3"/>
        <v>7142.8571428571431</v>
      </c>
      <c r="G21" s="44">
        <f t="shared" si="4"/>
        <v>8333.3333333333339</v>
      </c>
      <c r="H21" s="44">
        <f t="shared" si="5"/>
        <v>10000</v>
      </c>
      <c r="I21" s="45">
        <f t="shared" si="6"/>
        <v>7500.0000000000009</v>
      </c>
      <c r="J21" s="45">
        <f t="shared" si="7"/>
        <v>8750.0000000000018</v>
      </c>
      <c r="K21" s="45">
        <f t="shared" si="8"/>
        <v>10500</v>
      </c>
    </row>
    <row r="22" spans="1:14" x14ac:dyDescent="0.3">
      <c r="A22" s="13" t="s">
        <v>20</v>
      </c>
      <c r="B22" s="16">
        <v>5000</v>
      </c>
      <c r="E22" s="10" t="str">
        <f t="shared" si="2"/>
        <v>Tableau</v>
      </c>
      <c r="F22" s="44">
        <f t="shared" si="3"/>
        <v>7142.8571428571431</v>
      </c>
      <c r="G22" s="44">
        <f t="shared" si="4"/>
        <v>8333.3333333333339</v>
      </c>
      <c r="H22" s="44">
        <f t="shared" si="5"/>
        <v>10000</v>
      </c>
      <c r="I22" s="45">
        <f t="shared" si="6"/>
        <v>7500.0000000000009</v>
      </c>
      <c r="J22" s="45">
        <f t="shared" si="7"/>
        <v>8750.0000000000018</v>
      </c>
      <c r="K22" s="45">
        <f t="shared" si="8"/>
        <v>10500</v>
      </c>
    </row>
    <row r="23" spans="1:14" x14ac:dyDescent="0.3">
      <c r="A23" s="13" t="s">
        <v>21</v>
      </c>
      <c r="B23" s="16">
        <v>5000</v>
      </c>
      <c r="E23" s="10" t="str">
        <f t="shared" si="2"/>
        <v>Python</v>
      </c>
      <c r="F23" s="44">
        <f t="shared" si="3"/>
        <v>11428.571428571429</v>
      </c>
      <c r="G23" s="44">
        <f t="shared" si="4"/>
        <v>13333.333333333334</v>
      </c>
      <c r="H23" s="44">
        <f t="shared" si="5"/>
        <v>16000</v>
      </c>
      <c r="I23" s="45">
        <f t="shared" si="6"/>
        <v>12000.000000000002</v>
      </c>
      <c r="J23" s="45">
        <f t="shared" si="7"/>
        <v>14000.000000000002</v>
      </c>
      <c r="K23" s="45">
        <f t="shared" si="8"/>
        <v>16800</v>
      </c>
    </row>
    <row r="24" spans="1:14" x14ac:dyDescent="0.3">
      <c r="A24" s="13" t="s">
        <v>22</v>
      </c>
      <c r="B24" s="16">
        <v>8000</v>
      </c>
      <c r="E24" s="10" t="str">
        <f t="shared" si="2"/>
        <v>R</v>
      </c>
      <c r="F24" s="44">
        <f t="shared" si="3"/>
        <v>11428.571428571429</v>
      </c>
      <c r="G24" s="44">
        <f t="shared" si="4"/>
        <v>13333.333333333334</v>
      </c>
      <c r="H24" s="44">
        <f t="shared" si="5"/>
        <v>16000</v>
      </c>
      <c r="I24" s="45">
        <f t="shared" si="6"/>
        <v>12000.000000000002</v>
      </c>
      <c r="J24" s="45">
        <f t="shared" si="7"/>
        <v>14000.000000000002</v>
      </c>
      <c r="K24" s="45">
        <f t="shared" si="8"/>
        <v>16800</v>
      </c>
    </row>
    <row r="25" spans="1:14" x14ac:dyDescent="0.3">
      <c r="A25" s="13" t="s">
        <v>23</v>
      </c>
      <c r="B25" s="16">
        <v>8000</v>
      </c>
    </row>
    <row r="26" spans="1:14" ht="36.6" customHeight="1" x14ac:dyDescent="0.3">
      <c r="A26" s="14" t="str">
        <f>F14&amp;" Starting Point"</f>
        <v>Retail Selling Price by Profit Margin Starting Point</v>
      </c>
      <c r="B26" s="15">
        <v>0.3</v>
      </c>
    </row>
    <row r="27" spans="1:14" x14ac:dyDescent="0.3">
      <c r="A27" s="10" t="s">
        <v>14</v>
      </c>
      <c r="B27" s="15">
        <v>0.1</v>
      </c>
    </row>
  </sheetData>
  <mergeCells count="2">
    <mergeCell ref="A13:B13"/>
    <mergeCell ref="E13:K1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D0112-5B4A-4204-BB17-A441834AF73D}">
  <dimension ref="B7:I17"/>
  <sheetViews>
    <sheetView topLeftCell="A4" zoomScale="145" zoomScaleNormal="145" workbookViewId="0">
      <selection activeCell="K10" sqref="K10"/>
    </sheetView>
  </sheetViews>
  <sheetFormatPr defaultRowHeight="14.4" x14ac:dyDescent="0.3"/>
  <cols>
    <col min="2" max="2" width="10.21875" customWidth="1"/>
    <col min="4" max="4" width="10.6640625" bestFit="1" customWidth="1"/>
    <col min="5" max="5" width="9.6640625" bestFit="1" customWidth="1"/>
    <col min="6" max="6" width="17.88671875" customWidth="1"/>
    <col min="7" max="7" width="17.33203125" customWidth="1"/>
  </cols>
  <sheetData>
    <row r="7" spans="2:9" x14ac:dyDescent="0.3">
      <c r="B7" s="18" t="s">
        <v>33</v>
      </c>
      <c r="D7" s="18" t="s">
        <v>32</v>
      </c>
      <c r="E7" s="18" t="s">
        <v>33</v>
      </c>
      <c r="F7" s="18" t="s">
        <v>40</v>
      </c>
      <c r="G7" s="18" t="s">
        <v>34</v>
      </c>
      <c r="H7" s="18" t="s">
        <v>35</v>
      </c>
      <c r="I7" s="18" t="s">
        <v>36</v>
      </c>
    </row>
    <row r="8" spans="2:9" x14ac:dyDescent="0.3">
      <c r="B8" s="1" t="s">
        <v>52</v>
      </c>
      <c r="D8" s="19">
        <v>45658</v>
      </c>
      <c r="E8" s="1" t="s">
        <v>37</v>
      </c>
      <c r="F8" s="1" t="s">
        <v>41</v>
      </c>
      <c r="G8" s="1" t="s">
        <v>15</v>
      </c>
      <c r="H8" s="1">
        <v>30000</v>
      </c>
      <c r="I8" s="1" t="s">
        <v>38</v>
      </c>
    </row>
    <row r="9" spans="2:9" x14ac:dyDescent="0.3">
      <c r="D9" s="19">
        <v>45660</v>
      </c>
      <c r="E9" s="1" t="s">
        <v>39</v>
      </c>
      <c r="F9" s="1" t="s">
        <v>42</v>
      </c>
      <c r="G9" s="1" t="s">
        <v>17</v>
      </c>
      <c r="H9" s="1">
        <v>20000</v>
      </c>
      <c r="I9" s="1" t="s">
        <v>43</v>
      </c>
    </row>
    <row r="10" spans="2:9" x14ac:dyDescent="0.3">
      <c r="D10" s="19">
        <v>45661</v>
      </c>
      <c r="E10" s="1" t="s">
        <v>44</v>
      </c>
      <c r="F10" s="1" t="s">
        <v>45</v>
      </c>
      <c r="G10" s="1" t="s">
        <v>15</v>
      </c>
      <c r="H10" s="1">
        <v>30000</v>
      </c>
      <c r="I10" s="1" t="s">
        <v>38</v>
      </c>
    </row>
    <row r="11" spans="2:9" x14ac:dyDescent="0.3">
      <c r="D11" s="19">
        <v>45661</v>
      </c>
      <c r="E11" s="1" t="s">
        <v>46</v>
      </c>
      <c r="F11" s="1" t="s">
        <v>47</v>
      </c>
      <c r="G11" s="1" t="s">
        <v>15</v>
      </c>
      <c r="H11" s="1">
        <v>30000</v>
      </c>
      <c r="I11" s="1" t="s">
        <v>43</v>
      </c>
    </row>
    <row r="12" spans="2:9" x14ac:dyDescent="0.3">
      <c r="D12" s="19">
        <v>45663</v>
      </c>
      <c r="E12" s="1" t="s">
        <v>48</v>
      </c>
      <c r="F12" s="1" t="s">
        <v>49</v>
      </c>
      <c r="G12" s="1" t="s">
        <v>17</v>
      </c>
      <c r="H12" s="1">
        <v>20000</v>
      </c>
      <c r="I12" s="1" t="s">
        <v>38</v>
      </c>
    </row>
    <row r="13" spans="2:9" x14ac:dyDescent="0.3">
      <c r="D13" s="19">
        <v>45664</v>
      </c>
      <c r="E13" s="1" t="s">
        <v>50</v>
      </c>
      <c r="F13" s="1" t="s">
        <v>51</v>
      </c>
      <c r="G13" s="1" t="s">
        <v>18</v>
      </c>
      <c r="H13" s="1">
        <v>60000</v>
      </c>
      <c r="I13" s="1" t="s">
        <v>38</v>
      </c>
    </row>
    <row r="14" spans="2:9" x14ac:dyDescent="0.3">
      <c r="D14" s="19">
        <v>45665</v>
      </c>
      <c r="E14" s="1" t="s">
        <v>52</v>
      </c>
      <c r="F14" s="1" t="s">
        <v>53</v>
      </c>
      <c r="G14" s="1" t="s">
        <v>16</v>
      </c>
      <c r="H14" s="1">
        <v>60000</v>
      </c>
      <c r="I14" s="1" t="s">
        <v>43</v>
      </c>
    </row>
    <row r="15" spans="2:9" x14ac:dyDescent="0.3">
      <c r="D15" s="19">
        <v>45666</v>
      </c>
      <c r="E15" s="1" t="s">
        <v>54</v>
      </c>
      <c r="F15" s="1" t="s">
        <v>55</v>
      </c>
      <c r="G15" s="1" t="s">
        <v>19</v>
      </c>
      <c r="H15" s="1">
        <v>10000</v>
      </c>
      <c r="I15" s="1" t="s">
        <v>38</v>
      </c>
    </row>
    <row r="16" spans="2:9" x14ac:dyDescent="0.3">
      <c r="D16" s="1" t="s">
        <v>56</v>
      </c>
      <c r="E16" s="1" t="s">
        <v>57</v>
      </c>
      <c r="F16" s="1" t="s">
        <v>2</v>
      </c>
      <c r="G16" s="1" t="s">
        <v>58</v>
      </c>
      <c r="H16" s="1">
        <v>8000</v>
      </c>
      <c r="I16" s="1" t="s">
        <v>38</v>
      </c>
    </row>
    <row r="17" spans="4:9" x14ac:dyDescent="0.3">
      <c r="D17" s="19">
        <v>45667</v>
      </c>
      <c r="E17" s="1" t="s">
        <v>59</v>
      </c>
      <c r="F17" s="1" t="s">
        <v>60</v>
      </c>
      <c r="G17" s="1" t="s">
        <v>22</v>
      </c>
      <c r="H17" s="1">
        <v>10000</v>
      </c>
      <c r="I17" s="1" t="s">
        <v>43</v>
      </c>
    </row>
  </sheetData>
  <conditionalFormatting sqref="B8">
    <cfRule type="expression" dxfId="3" priority="2">
      <formula>$B$8=E$7</formula>
    </cfRule>
  </conditionalFormatting>
  <conditionalFormatting sqref="D7:I18">
    <cfRule type="expression" dxfId="2" priority="1">
      <formula>$B$8=$E7</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83205-617C-43AE-B741-DCF82B306E36}">
  <dimension ref="E5:R15"/>
  <sheetViews>
    <sheetView topLeftCell="C1" zoomScale="91" zoomScaleNormal="115" workbookViewId="0">
      <selection activeCell="N21" sqref="N21"/>
    </sheetView>
  </sheetViews>
  <sheetFormatPr defaultRowHeight="14.4" x14ac:dyDescent="0.3"/>
  <cols>
    <col min="5" max="5" width="12.5546875" bestFit="1" customWidth="1"/>
    <col min="6" max="6" width="13.44140625" customWidth="1"/>
    <col min="7" max="7" width="16.33203125" bestFit="1" customWidth="1"/>
    <col min="8" max="8" width="12.5546875" customWidth="1"/>
    <col min="9" max="9" width="15.33203125" bestFit="1" customWidth="1"/>
    <col min="10" max="10" width="16" bestFit="1" customWidth="1"/>
    <col min="11" max="11" width="15.5546875" bestFit="1" customWidth="1"/>
    <col min="12" max="12" width="14.6640625" customWidth="1"/>
    <col min="13" max="13" width="10.77734375" customWidth="1"/>
    <col min="14" max="14" width="12.33203125" customWidth="1"/>
    <col min="15" max="15" width="16.109375" bestFit="1" customWidth="1"/>
    <col min="16" max="16" width="13.109375" bestFit="1" customWidth="1"/>
    <col min="17" max="17" width="12.44140625" bestFit="1" customWidth="1"/>
    <col min="18" max="18" width="9.88671875" bestFit="1" customWidth="1"/>
  </cols>
  <sheetData>
    <row r="5" spans="5:18" x14ac:dyDescent="0.3">
      <c r="E5" s="20" t="s">
        <v>61</v>
      </c>
      <c r="F5" s="20" t="s">
        <v>62</v>
      </c>
      <c r="G5" s="20" t="s">
        <v>63</v>
      </c>
      <c r="H5" s="20" t="s">
        <v>64</v>
      </c>
      <c r="I5" s="20" t="s">
        <v>65</v>
      </c>
      <c r="J5" s="20" t="s">
        <v>66</v>
      </c>
      <c r="K5" s="20" t="s">
        <v>67</v>
      </c>
      <c r="L5" s="20" t="s">
        <v>68</v>
      </c>
      <c r="M5" s="20" t="s">
        <v>69</v>
      </c>
      <c r="N5" s="20" t="s">
        <v>70</v>
      </c>
      <c r="O5" s="20" t="s">
        <v>71</v>
      </c>
      <c r="P5" s="20" t="s">
        <v>72</v>
      </c>
      <c r="Q5" s="20" t="s">
        <v>73</v>
      </c>
      <c r="R5" s="20" t="s">
        <v>75</v>
      </c>
    </row>
    <row r="6" spans="5:18" x14ac:dyDescent="0.3">
      <c r="E6" s="1" t="s">
        <v>41</v>
      </c>
      <c r="F6" s="1">
        <v>2</v>
      </c>
      <c r="G6" s="1">
        <v>2</v>
      </c>
      <c r="H6" s="1">
        <v>10</v>
      </c>
      <c r="I6" s="1">
        <v>2</v>
      </c>
      <c r="J6" s="1">
        <v>3</v>
      </c>
      <c r="K6" s="1">
        <v>9</v>
      </c>
      <c r="L6" s="1">
        <v>5</v>
      </c>
      <c r="M6" s="1">
        <v>4</v>
      </c>
      <c r="N6" s="1">
        <v>3</v>
      </c>
      <c r="O6" s="1">
        <v>5</v>
      </c>
      <c r="P6" s="1">
        <v>4</v>
      </c>
      <c r="Q6" s="1">
        <v>7</v>
      </c>
      <c r="R6" s="21">
        <f>AVERAGE(F6:Q6)</f>
        <v>4.666666666666667</v>
      </c>
    </row>
    <row r="7" spans="5:18" x14ac:dyDescent="0.3">
      <c r="E7" s="1" t="s">
        <v>42</v>
      </c>
      <c r="F7" s="1">
        <v>9</v>
      </c>
      <c r="G7" s="1">
        <v>5</v>
      </c>
      <c r="H7" s="1">
        <v>8</v>
      </c>
      <c r="I7" s="1">
        <v>2</v>
      </c>
      <c r="J7" s="1">
        <v>4</v>
      </c>
      <c r="K7" s="1">
        <v>7</v>
      </c>
      <c r="L7" s="1">
        <v>3</v>
      </c>
      <c r="M7" s="1">
        <v>3</v>
      </c>
      <c r="N7" s="1">
        <v>1</v>
      </c>
      <c r="O7" s="1">
        <v>7</v>
      </c>
      <c r="P7" s="1">
        <v>8</v>
      </c>
      <c r="Q7" s="1">
        <v>2</v>
      </c>
      <c r="R7" s="21">
        <f t="shared" ref="R7:R15" si="0">AVERAGE(F7:Q7)</f>
        <v>4.916666666666667</v>
      </c>
    </row>
    <row r="8" spans="5:18" x14ac:dyDescent="0.3">
      <c r="E8" s="1" t="s">
        <v>45</v>
      </c>
      <c r="F8" s="1">
        <v>8</v>
      </c>
      <c r="G8" s="1">
        <v>6</v>
      </c>
      <c r="H8" s="1">
        <v>9</v>
      </c>
      <c r="I8" s="1">
        <v>4</v>
      </c>
      <c r="J8" s="1">
        <v>5</v>
      </c>
      <c r="K8" s="1">
        <v>2</v>
      </c>
      <c r="L8" s="1">
        <v>6</v>
      </c>
      <c r="M8" s="1">
        <v>8</v>
      </c>
      <c r="N8" s="1">
        <v>7</v>
      </c>
      <c r="O8" s="1">
        <v>7</v>
      </c>
      <c r="P8" s="1">
        <v>9</v>
      </c>
      <c r="Q8" s="1">
        <v>7</v>
      </c>
      <c r="R8" s="21">
        <f t="shared" si="0"/>
        <v>6.5</v>
      </c>
    </row>
    <row r="9" spans="5:18" x14ac:dyDescent="0.3">
      <c r="E9" s="1" t="s">
        <v>47</v>
      </c>
      <c r="F9" s="1">
        <v>8</v>
      </c>
      <c r="G9" s="1">
        <v>6</v>
      </c>
      <c r="H9" s="1">
        <v>8</v>
      </c>
      <c r="I9" s="1">
        <v>2</v>
      </c>
      <c r="J9" s="1">
        <v>9</v>
      </c>
      <c r="K9" s="1">
        <v>2</v>
      </c>
      <c r="L9" s="1">
        <v>5</v>
      </c>
      <c r="M9" s="1">
        <v>8</v>
      </c>
      <c r="N9" s="1">
        <v>5</v>
      </c>
      <c r="O9" s="1">
        <v>7</v>
      </c>
      <c r="P9" s="1">
        <v>10</v>
      </c>
      <c r="Q9" s="1">
        <v>1</v>
      </c>
      <c r="R9" s="21">
        <f t="shared" si="0"/>
        <v>5.916666666666667</v>
      </c>
    </row>
    <row r="10" spans="5:18" x14ac:dyDescent="0.3">
      <c r="E10" s="1" t="s">
        <v>49</v>
      </c>
      <c r="F10" s="1">
        <v>8</v>
      </c>
      <c r="G10" s="1">
        <v>7</v>
      </c>
      <c r="H10" s="1">
        <v>5</v>
      </c>
      <c r="I10" s="1">
        <v>9</v>
      </c>
      <c r="J10" s="1">
        <v>1</v>
      </c>
      <c r="K10" s="1">
        <v>8</v>
      </c>
      <c r="L10" s="1">
        <v>7</v>
      </c>
      <c r="M10" s="1">
        <v>4</v>
      </c>
      <c r="N10" s="1">
        <v>9</v>
      </c>
      <c r="O10" s="1">
        <v>7</v>
      </c>
      <c r="P10" s="1">
        <v>2</v>
      </c>
      <c r="Q10" s="1">
        <v>6</v>
      </c>
      <c r="R10" s="21">
        <f t="shared" si="0"/>
        <v>6.083333333333333</v>
      </c>
    </row>
    <row r="11" spans="5:18" x14ac:dyDescent="0.3">
      <c r="E11" s="1" t="s">
        <v>51</v>
      </c>
      <c r="F11" s="1">
        <v>7</v>
      </c>
      <c r="G11" s="1">
        <v>2</v>
      </c>
      <c r="H11" s="1">
        <v>3</v>
      </c>
      <c r="I11" s="1">
        <v>2</v>
      </c>
      <c r="J11" s="1">
        <v>9</v>
      </c>
      <c r="K11" s="1">
        <v>5</v>
      </c>
      <c r="L11" s="1">
        <v>5</v>
      </c>
      <c r="M11" s="1">
        <v>7</v>
      </c>
      <c r="N11" s="1">
        <v>5</v>
      </c>
      <c r="O11" s="1">
        <v>7</v>
      </c>
      <c r="P11" s="1">
        <v>2</v>
      </c>
      <c r="Q11" s="1">
        <v>3</v>
      </c>
      <c r="R11" s="21">
        <f t="shared" si="0"/>
        <v>4.75</v>
      </c>
    </row>
    <row r="12" spans="5:18" x14ac:dyDescent="0.3">
      <c r="E12" s="1" t="s">
        <v>53</v>
      </c>
      <c r="F12" s="1">
        <v>1</v>
      </c>
      <c r="G12" s="1">
        <v>10</v>
      </c>
      <c r="H12" s="1">
        <v>7</v>
      </c>
      <c r="I12" s="1">
        <v>8</v>
      </c>
      <c r="J12" s="1">
        <v>8</v>
      </c>
      <c r="K12" s="1">
        <v>4</v>
      </c>
      <c r="L12" s="1">
        <v>5</v>
      </c>
      <c r="M12" s="1">
        <v>2</v>
      </c>
      <c r="N12" s="1">
        <v>10</v>
      </c>
      <c r="O12" s="1">
        <v>7</v>
      </c>
      <c r="P12" s="1">
        <v>4</v>
      </c>
      <c r="Q12" s="1">
        <v>7</v>
      </c>
      <c r="R12" s="21">
        <f t="shared" si="0"/>
        <v>6.083333333333333</v>
      </c>
    </row>
    <row r="13" spans="5:18" x14ac:dyDescent="0.3">
      <c r="E13" s="1" t="s">
        <v>55</v>
      </c>
      <c r="F13" s="1">
        <v>6</v>
      </c>
      <c r="G13" s="1">
        <v>9</v>
      </c>
      <c r="H13" s="1">
        <v>5</v>
      </c>
      <c r="I13" s="1">
        <v>2</v>
      </c>
      <c r="J13" s="1">
        <v>3</v>
      </c>
      <c r="K13" s="1">
        <v>2</v>
      </c>
      <c r="L13" s="1">
        <v>6</v>
      </c>
      <c r="M13" s="1">
        <v>10</v>
      </c>
      <c r="N13" s="1">
        <v>9</v>
      </c>
      <c r="O13" s="1">
        <v>7</v>
      </c>
      <c r="P13" s="1">
        <v>9</v>
      </c>
      <c r="Q13" s="1">
        <v>5</v>
      </c>
      <c r="R13" s="21">
        <f t="shared" si="0"/>
        <v>6.083333333333333</v>
      </c>
    </row>
    <row r="14" spans="5:18" x14ac:dyDescent="0.3">
      <c r="E14" s="1" t="s">
        <v>2</v>
      </c>
      <c r="F14" s="1">
        <v>7</v>
      </c>
      <c r="G14" s="1">
        <v>6</v>
      </c>
      <c r="H14" s="1">
        <v>3</v>
      </c>
      <c r="I14" s="1">
        <v>6</v>
      </c>
      <c r="J14" s="1">
        <v>7</v>
      </c>
      <c r="K14" s="1">
        <v>6</v>
      </c>
      <c r="L14" s="1">
        <v>8</v>
      </c>
      <c r="M14" s="1">
        <v>8</v>
      </c>
      <c r="N14" s="1">
        <v>2</v>
      </c>
      <c r="O14" s="1">
        <v>2</v>
      </c>
      <c r="P14" s="1">
        <v>8</v>
      </c>
      <c r="Q14" s="1">
        <v>3</v>
      </c>
      <c r="R14" s="21">
        <f t="shared" si="0"/>
        <v>5.5</v>
      </c>
    </row>
    <row r="15" spans="5:18" x14ac:dyDescent="0.3">
      <c r="E15" s="1" t="s">
        <v>60</v>
      </c>
      <c r="F15" s="1">
        <v>3</v>
      </c>
      <c r="G15" s="1">
        <v>3</v>
      </c>
      <c r="H15" s="1">
        <v>8</v>
      </c>
      <c r="I15" s="1">
        <v>4</v>
      </c>
      <c r="J15" s="1">
        <v>8</v>
      </c>
      <c r="K15" s="1">
        <v>5</v>
      </c>
      <c r="L15" s="1">
        <v>6</v>
      </c>
      <c r="M15" s="1">
        <v>10</v>
      </c>
      <c r="N15" s="1">
        <v>6</v>
      </c>
      <c r="O15" s="1">
        <v>1</v>
      </c>
      <c r="P15" s="1">
        <v>4</v>
      </c>
      <c r="Q15" s="1">
        <v>1</v>
      </c>
      <c r="R15" s="21">
        <f t="shared" si="0"/>
        <v>4.916666666666667</v>
      </c>
    </row>
  </sheetData>
  <conditionalFormatting sqref="F6:R15">
    <cfRule type="cellIs" dxfId="4" priority="3" operator="lessThan">
      <formula>4</formula>
    </cfRule>
    <cfRule type="cellIs" dxfId="5" priority="2" operator="between">
      <formula>4</formula>
      <formula>6</formula>
    </cfRule>
    <cfRule type="cellIs" dxfId="6" priority="1" operator="greaterThan">
      <formula>6</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9182B-2279-4B77-83FE-16566BCFB57B}">
  <dimension ref="A8:N109"/>
  <sheetViews>
    <sheetView zoomScale="85" workbookViewId="0">
      <selection activeCell="H10" sqref="H10:H109"/>
    </sheetView>
  </sheetViews>
  <sheetFormatPr defaultRowHeight="14.4" x14ac:dyDescent="0.3"/>
  <cols>
    <col min="1" max="1" width="8.109375" customWidth="1"/>
    <col min="2" max="2" width="14.5546875" customWidth="1"/>
    <col min="3" max="3" width="14.33203125" customWidth="1"/>
    <col min="4" max="4" width="14.21875" customWidth="1"/>
    <col min="5" max="5" width="15.21875" customWidth="1"/>
    <col min="7" max="7" width="12.21875" bestFit="1" customWidth="1"/>
    <col min="13" max="13" width="12.21875" bestFit="1" customWidth="1"/>
    <col min="14" max="14" width="13.5546875" customWidth="1"/>
  </cols>
  <sheetData>
    <row r="8" spans="1:14" x14ac:dyDescent="0.3">
      <c r="M8" s="38" t="s">
        <v>283</v>
      </c>
      <c r="N8" s="38"/>
    </row>
    <row r="9" spans="1:14" x14ac:dyDescent="0.3">
      <c r="A9" s="24" t="s">
        <v>76</v>
      </c>
      <c r="B9" s="24" t="s">
        <v>77</v>
      </c>
      <c r="C9" s="24" t="s">
        <v>78</v>
      </c>
      <c r="D9" s="24" t="s">
        <v>79</v>
      </c>
      <c r="E9" s="20" t="s">
        <v>263</v>
      </c>
      <c r="F9" s="20" t="s">
        <v>264</v>
      </c>
      <c r="G9" s="20" t="s">
        <v>265</v>
      </c>
      <c r="H9" s="20" t="s">
        <v>282</v>
      </c>
      <c r="M9" s="20" t="s">
        <v>265</v>
      </c>
      <c r="N9" s="20" t="s">
        <v>282</v>
      </c>
    </row>
    <row r="10" spans="1:14" x14ac:dyDescent="0.3">
      <c r="A10" s="22">
        <v>1</v>
      </c>
      <c r="B10" s="22" t="s">
        <v>80</v>
      </c>
      <c r="C10" s="22" t="s">
        <v>81</v>
      </c>
      <c r="D10" s="22" t="s">
        <v>82</v>
      </c>
      <c r="E10" s="1">
        <v>47</v>
      </c>
      <c r="F10" s="1" t="s">
        <v>266</v>
      </c>
      <c r="G10" s="23" t="s">
        <v>267</v>
      </c>
      <c r="H10" s="1">
        <f>VLOOKUP(G10,$M$10:$N$17,2,0)</f>
        <v>10000</v>
      </c>
      <c r="M10" s="1" t="str" cm="1">
        <f t="array" ref="M10:M17">_xlfn.UNIQUE(G10:G109)</f>
        <v>Peon</v>
      </c>
      <c r="N10" s="1">
        <v>10000</v>
      </c>
    </row>
    <row r="11" spans="1:14" x14ac:dyDescent="0.3">
      <c r="A11" s="22">
        <v>2</v>
      </c>
      <c r="B11" s="22" t="s">
        <v>83</v>
      </c>
      <c r="C11" s="22" t="s">
        <v>84</v>
      </c>
      <c r="D11" s="22" t="s">
        <v>85</v>
      </c>
      <c r="E11" s="1">
        <v>23</v>
      </c>
      <c r="F11" s="1" t="s">
        <v>268</v>
      </c>
      <c r="G11" s="23" t="s">
        <v>269</v>
      </c>
      <c r="H11" s="1">
        <f t="shared" ref="H11:H74" si="0">VLOOKUP(G11,$M$10:$N$17,2,0)</f>
        <v>110000</v>
      </c>
      <c r="M11" s="1" t="str">
        <v>Manager</v>
      </c>
      <c r="N11" s="1">
        <v>110000</v>
      </c>
    </row>
    <row r="12" spans="1:14" x14ac:dyDescent="0.3">
      <c r="A12" s="22">
        <v>3</v>
      </c>
      <c r="B12" s="22" t="s">
        <v>86</v>
      </c>
      <c r="C12" s="22" t="s">
        <v>87</v>
      </c>
      <c r="D12" s="22" t="s">
        <v>82</v>
      </c>
      <c r="E12" s="1">
        <v>61</v>
      </c>
      <c r="F12" s="1" t="s">
        <v>270</v>
      </c>
      <c r="G12" s="23" t="s">
        <v>271</v>
      </c>
      <c r="H12" s="1">
        <f t="shared" si="0"/>
        <v>25000</v>
      </c>
      <c r="M12" s="1" t="str">
        <v>LDC</v>
      </c>
      <c r="N12" s="1">
        <v>25000</v>
      </c>
    </row>
    <row r="13" spans="1:14" x14ac:dyDescent="0.3">
      <c r="A13" s="22">
        <v>4</v>
      </c>
      <c r="B13" s="22" t="s">
        <v>88</v>
      </c>
      <c r="C13" s="22" t="s">
        <v>89</v>
      </c>
      <c r="D13" s="22" t="s">
        <v>85</v>
      </c>
      <c r="E13" s="1">
        <v>39</v>
      </c>
      <c r="F13" s="1" t="s">
        <v>270</v>
      </c>
      <c r="G13" s="23" t="s">
        <v>271</v>
      </c>
      <c r="H13" s="1">
        <f t="shared" si="0"/>
        <v>25000</v>
      </c>
      <c r="M13" s="1" t="str">
        <v>Director</v>
      </c>
      <c r="N13" s="1">
        <v>150000</v>
      </c>
    </row>
    <row r="14" spans="1:14" x14ac:dyDescent="0.3">
      <c r="A14" s="22">
        <v>5</v>
      </c>
      <c r="B14" s="22" t="s">
        <v>90</v>
      </c>
      <c r="C14" s="22" t="s">
        <v>91</v>
      </c>
      <c r="D14" s="22" t="s">
        <v>82</v>
      </c>
      <c r="E14" s="1">
        <v>38</v>
      </c>
      <c r="F14" s="1" t="s">
        <v>270</v>
      </c>
      <c r="G14" s="23" t="s">
        <v>271</v>
      </c>
      <c r="H14" s="1">
        <f t="shared" si="0"/>
        <v>25000</v>
      </c>
      <c r="M14" s="1" t="str">
        <v>UDC</v>
      </c>
      <c r="N14" s="1">
        <v>45000</v>
      </c>
    </row>
    <row r="15" spans="1:14" x14ac:dyDescent="0.3">
      <c r="A15" s="22">
        <v>6</v>
      </c>
      <c r="B15" s="22" t="s">
        <v>92</v>
      </c>
      <c r="C15" s="22" t="s">
        <v>93</v>
      </c>
      <c r="D15" s="22" t="s">
        <v>85</v>
      </c>
      <c r="E15" s="1">
        <v>56</v>
      </c>
      <c r="F15" s="1" t="s">
        <v>272</v>
      </c>
      <c r="G15" s="23" t="s">
        <v>273</v>
      </c>
      <c r="H15" s="1">
        <f t="shared" si="0"/>
        <v>150000</v>
      </c>
      <c r="M15" s="1" t="str">
        <v>Junior Officer</v>
      </c>
      <c r="N15" s="1">
        <v>50000</v>
      </c>
    </row>
    <row r="16" spans="1:14" x14ac:dyDescent="0.3">
      <c r="A16" s="22">
        <v>7</v>
      </c>
      <c r="B16" s="22" t="s">
        <v>94</v>
      </c>
      <c r="C16" s="22" t="s">
        <v>95</v>
      </c>
      <c r="D16" s="22" t="s">
        <v>82</v>
      </c>
      <c r="E16" s="1">
        <v>58</v>
      </c>
      <c r="F16" s="1" t="s">
        <v>274</v>
      </c>
      <c r="G16" s="23" t="s">
        <v>275</v>
      </c>
      <c r="H16" s="1">
        <f t="shared" si="0"/>
        <v>45000</v>
      </c>
      <c r="M16" s="1" t="str">
        <v>Office Boy</v>
      </c>
      <c r="N16" s="1">
        <v>8000</v>
      </c>
    </row>
    <row r="17" spans="1:14" x14ac:dyDescent="0.3">
      <c r="A17" s="22">
        <v>8</v>
      </c>
      <c r="B17" s="22" t="s">
        <v>96</v>
      </c>
      <c r="C17" s="22" t="s">
        <v>97</v>
      </c>
      <c r="D17" s="22" t="s">
        <v>85</v>
      </c>
      <c r="E17" s="1">
        <v>56</v>
      </c>
      <c r="F17" s="1" t="s">
        <v>276</v>
      </c>
      <c r="G17" s="23" t="s">
        <v>277</v>
      </c>
      <c r="H17" s="1">
        <f t="shared" si="0"/>
        <v>50000</v>
      </c>
      <c r="M17" s="1" t="str">
        <v>Senior Officer</v>
      </c>
      <c r="N17" s="1">
        <v>55000</v>
      </c>
    </row>
    <row r="18" spans="1:14" x14ac:dyDescent="0.3">
      <c r="A18" s="22">
        <v>9</v>
      </c>
      <c r="B18" s="22" t="s">
        <v>98</v>
      </c>
      <c r="C18" s="22" t="s">
        <v>99</v>
      </c>
      <c r="D18" s="22" t="s">
        <v>82</v>
      </c>
      <c r="E18" s="1">
        <v>29</v>
      </c>
      <c r="F18" s="1" t="s">
        <v>278</v>
      </c>
      <c r="G18" s="23" t="s">
        <v>279</v>
      </c>
      <c r="H18" s="1">
        <f t="shared" si="0"/>
        <v>8000</v>
      </c>
    </row>
    <row r="19" spans="1:14" x14ac:dyDescent="0.3">
      <c r="A19" s="22">
        <v>10</v>
      </c>
      <c r="B19" s="22" t="s">
        <v>100</v>
      </c>
      <c r="C19" s="22" t="s">
        <v>101</v>
      </c>
      <c r="D19" s="22" t="s">
        <v>85</v>
      </c>
      <c r="E19" s="1">
        <v>63</v>
      </c>
      <c r="F19" s="1" t="s">
        <v>266</v>
      </c>
      <c r="G19" s="23" t="s">
        <v>267</v>
      </c>
      <c r="H19" s="1">
        <f t="shared" si="0"/>
        <v>10000</v>
      </c>
    </row>
    <row r="20" spans="1:14" x14ac:dyDescent="0.3">
      <c r="A20" s="22">
        <v>11</v>
      </c>
      <c r="B20" s="22" t="s">
        <v>102</v>
      </c>
      <c r="C20" s="22" t="s">
        <v>103</v>
      </c>
      <c r="D20" s="22" t="s">
        <v>82</v>
      </c>
      <c r="E20" s="1">
        <v>22</v>
      </c>
      <c r="F20" s="1" t="s">
        <v>268</v>
      </c>
      <c r="G20" s="23" t="s">
        <v>269</v>
      </c>
      <c r="H20" s="1">
        <f t="shared" si="0"/>
        <v>110000</v>
      </c>
    </row>
    <row r="21" spans="1:14" x14ac:dyDescent="0.3">
      <c r="A21" s="22">
        <v>12</v>
      </c>
      <c r="B21" s="22" t="s">
        <v>104</v>
      </c>
      <c r="C21" s="22" t="s">
        <v>105</v>
      </c>
      <c r="D21" s="22" t="s">
        <v>85</v>
      </c>
      <c r="E21" s="1">
        <v>22</v>
      </c>
      <c r="F21" s="1" t="s">
        <v>272</v>
      </c>
      <c r="G21" s="23" t="s">
        <v>273</v>
      </c>
      <c r="H21" s="1">
        <f t="shared" si="0"/>
        <v>150000</v>
      </c>
    </row>
    <row r="22" spans="1:14" x14ac:dyDescent="0.3">
      <c r="A22" s="22">
        <v>13</v>
      </c>
      <c r="B22" s="22" t="s">
        <v>106</v>
      </c>
      <c r="C22" s="22" t="s">
        <v>107</v>
      </c>
      <c r="D22" s="22" t="s">
        <v>82</v>
      </c>
      <c r="E22" s="1">
        <v>49</v>
      </c>
      <c r="F22" s="1" t="s">
        <v>268</v>
      </c>
      <c r="G22" s="23" t="s">
        <v>269</v>
      </c>
      <c r="H22" s="1">
        <f t="shared" si="0"/>
        <v>110000</v>
      </c>
    </row>
    <row r="23" spans="1:14" x14ac:dyDescent="0.3">
      <c r="A23" s="22">
        <v>14</v>
      </c>
      <c r="B23" s="22" t="s">
        <v>108</v>
      </c>
      <c r="C23" s="22" t="s">
        <v>109</v>
      </c>
      <c r="D23" s="22" t="s">
        <v>85</v>
      </c>
      <c r="E23" s="1">
        <v>30</v>
      </c>
      <c r="F23" s="1" t="s">
        <v>272</v>
      </c>
      <c r="G23" s="23" t="s">
        <v>273</v>
      </c>
      <c r="H23" s="1">
        <f t="shared" si="0"/>
        <v>150000</v>
      </c>
    </row>
    <row r="24" spans="1:14" x14ac:dyDescent="0.3">
      <c r="A24" s="22">
        <v>15</v>
      </c>
      <c r="B24" s="22" t="s">
        <v>110</v>
      </c>
      <c r="C24" s="22" t="s">
        <v>111</v>
      </c>
      <c r="D24" s="22" t="s">
        <v>82</v>
      </c>
      <c r="E24" s="1">
        <v>20</v>
      </c>
      <c r="F24" s="1" t="s">
        <v>280</v>
      </c>
      <c r="G24" s="23" t="s">
        <v>281</v>
      </c>
      <c r="H24" s="1">
        <f t="shared" si="0"/>
        <v>55000</v>
      </c>
    </row>
    <row r="25" spans="1:14" x14ac:dyDescent="0.3">
      <c r="A25" s="22">
        <v>16</v>
      </c>
      <c r="B25" s="22" t="s">
        <v>112</v>
      </c>
      <c r="C25" s="22" t="s">
        <v>113</v>
      </c>
      <c r="D25" s="22" t="s">
        <v>85</v>
      </c>
      <c r="E25" s="1">
        <v>29</v>
      </c>
      <c r="F25" s="1" t="s">
        <v>270</v>
      </c>
      <c r="G25" s="23" t="s">
        <v>271</v>
      </c>
      <c r="H25" s="1">
        <f t="shared" si="0"/>
        <v>25000</v>
      </c>
    </row>
    <row r="26" spans="1:14" x14ac:dyDescent="0.3">
      <c r="A26" s="22">
        <v>17</v>
      </c>
      <c r="B26" s="22" t="s">
        <v>114</v>
      </c>
      <c r="C26" s="22" t="s">
        <v>115</v>
      </c>
      <c r="D26" s="22" t="s">
        <v>82</v>
      </c>
      <c r="E26" s="1">
        <v>39</v>
      </c>
      <c r="F26" s="1" t="s">
        <v>268</v>
      </c>
      <c r="G26" s="23" t="s">
        <v>269</v>
      </c>
      <c r="H26" s="1">
        <f t="shared" si="0"/>
        <v>110000</v>
      </c>
    </row>
    <row r="27" spans="1:14" x14ac:dyDescent="0.3">
      <c r="A27" s="22">
        <v>18</v>
      </c>
      <c r="B27" s="22" t="s">
        <v>116</v>
      </c>
      <c r="C27" s="22" t="s">
        <v>117</v>
      </c>
      <c r="D27" s="22" t="s">
        <v>85</v>
      </c>
      <c r="E27" s="1">
        <v>53</v>
      </c>
      <c r="F27" s="1" t="s">
        <v>270</v>
      </c>
      <c r="G27" s="23" t="s">
        <v>271</v>
      </c>
      <c r="H27" s="1">
        <f t="shared" si="0"/>
        <v>25000</v>
      </c>
    </row>
    <row r="28" spans="1:14" x14ac:dyDescent="0.3">
      <c r="A28" s="22">
        <v>19</v>
      </c>
      <c r="B28" s="22" t="s">
        <v>118</v>
      </c>
      <c r="C28" s="22" t="s">
        <v>119</v>
      </c>
      <c r="D28" s="22" t="s">
        <v>82</v>
      </c>
      <c r="E28" s="1">
        <v>24</v>
      </c>
      <c r="F28" s="1" t="s">
        <v>278</v>
      </c>
      <c r="G28" s="23" t="s">
        <v>279</v>
      </c>
      <c r="H28" s="1">
        <f t="shared" si="0"/>
        <v>8000</v>
      </c>
    </row>
    <row r="29" spans="1:14" x14ac:dyDescent="0.3">
      <c r="A29" s="22">
        <v>20</v>
      </c>
      <c r="B29" s="22" t="s">
        <v>120</v>
      </c>
      <c r="C29" s="22" t="s">
        <v>121</v>
      </c>
      <c r="D29" s="22" t="s">
        <v>85</v>
      </c>
      <c r="E29" s="1">
        <v>19</v>
      </c>
      <c r="F29" s="1" t="s">
        <v>266</v>
      </c>
      <c r="G29" s="23" t="s">
        <v>267</v>
      </c>
      <c r="H29" s="1">
        <f t="shared" si="0"/>
        <v>10000</v>
      </c>
    </row>
    <row r="30" spans="1:14" x14ac:dyDescent="0.3">
      <c r="A30" s="22">
        <v>21</v>
      </c>
      <c r="B30" s="22" t="s">
        <v>122</v>
      </c>
      <c r="C30" s="22" t="s">
        <v>123</v>
      </c>
      <c r="D30" s="22" t="s">
        <v>82</v>
      </c>
      <c r="E30" s="1">
        <v>64</v>
      </c>
      <c r="F30" s="1" t="s">
        <v>276</v>
      </c>
      <c r="G30" s="23" t="s">
        <v>277</v>
      </c>
      <c r="H30" s="1">
        <f t="shared" si="0"/>
        <v>50000</v>
      </c>
    </row>
    <row r="31" spans="1:14" x14ac:dyDescent="0.3">
      <c r="A31" s="22">
        <v>22</v>
      </c>
      <c r="B31" s="22" t="s">
        <v>124</v>
      </c>
      <c r="C31" s="22" t="s">
        <v>125</v>
      </c>
      <c r="D31" s="22" t="s">
        <v>85</v>
      </c>
      <c r="E31" s="1">
        <v>22</v>
      </c>
      <c r="F31" s="1" t="s">
        <v>268</v>
      </c>
      <c r="G31" s="23" t="s">
        <v>269</v>
      </c>
      <c r="H31" s="1">
        <f t="shared" si="0"/>
        <v>110000</v>
      </c>
    </row>
    <row r="32" spans="1:14" x14ac:dyDescent="0.3">
      <c r="A32" s="22">
        <v>23</v>
      </c>
      <c r="B32" s="22" t="s">
        <v>126</v>
      </c>
      <c r="C32" s="22" t="s">
        <v>127</v>
      </c>
      <c r="D32" s="22" t="s">
        <v>82</v>
      </c>
      <c r="E32" s="1">
        <v>44</v>
      </c>
      <c r="F32" s="1" t="s">
        <v>266</v>
      </c>
      <c r="G32" s="23" t="s">
        <v>267</v>
      </c>
      <c r="H32" s="1">
        <f t="shared" si="0"/>
        <v>10000</v>
      </c>
    </row>
    <row r="33" spans="1:8" x14ac:dyDescent="0.3">
      <c r="A33" s="22">
        <v>24</v>
      </c>
      <c r="B33" s="22" t="s">
        <v>128</v>
      </c>
      <c r="C33" s="22" t="s">
        <v>129</v>
      </c>
      <c r="D33" s="22" t="s">
        <v>85</v>
      </c>
      <c r="E33" s="1">
        <v>55</v>
      </c>
      <c r="F33" s="1" t="s">
        <v>274</v>
      </c>
      <c r="G33" s="23" t="s">
        <v>275</v>
      </c>
      <c r="H33" s="1">
        <f t="shared" si="0"/>
        <v>45000</v>
      </c>
    </row>
    <row r="34" spans="1:8" x14ac:dyDescent="0.3">
      <c r="A34" s="22">
        <v>25</v>
      </c>
      <c r="B34" s="22" t="s">
        <v>130</v>
      </c>
      <c r="C34" s="22" t="s">
        <v>131</v>
      </c>
      <c r="D34" s="22" t="s">
        <v>82</v>
      </c>
      <c r="E34" s="1">
        <v>18</v>
      </c>
      <c r="F34" s="1" t="s">
        <v>274</v>
      </c>
      <c r="G34" s="23" t="s">
        <v>275</v>
      </c>
      <c r="H34" s="1">
        <f t="shared" si="0"/>
        <v>45000</v>
      </c>
    </row>
    <row r="35" spans="1:8" x14ac:dyDescent="0.3">
      <c r="A35" s="22">
        <v>26</v>
      </c>
      <c r="B35" s="22" t="s">
        <v>132</v>
      </c>
      <c r="C35" s="22" t="s">
        <v>133</v>
      </c>
      <c r="D35" s="22" t="s">
        <v>85</v>
      </c>
      <c r="E35" s="1">
        <v>52</v>
      </c>
      <c r="F35" s="1" t="s">
        <v>280</v>
      </c>
      <c r="G35" s="23" t="s">
        <v>281</v>
      </c>
      <c r="H35" s="1">
        <f t="shared" si="0"/>
        <v>55000</v>
      </c>
    </row>
    <row r="36" spans="1:8" x14ac:dyDescent="0.3">
      <c r="A36" s="22">
        <v>27</v>
      </c>
      <c r="B36" s="22" t="s">
        <v>5</v>
      </c>
      <c r="C36" s="22" t="s">
        <v>134</v>
      </c>
      <c r="D36" s="22" t="s">
        <v>82</v>
      </c>
      <c r="E36" s="1">
        <v>21</v>
      </c>
      <c r="F36" s="1" t="s">
        <v>278</v>
      </c>
      <c r="G36" s="23" t="s">
        <v>279</v>
      </c>
      <c r="H36" s="1">
        <f t="shared" si="0"/>
        <v>8000</v>
      </c>
    </row>
    <row r="37" spans="1:8" x14ac:dyDescent="0.3">
      <c r="A37" s="22">
        <v>28</v>
      </c>
      <c r="B37" s="22" t="s">
        <v>135</v>
      </c>
      <c r="C37" s="22" t="s">
        <v>136</v>
      </c>
      <c r="D37" s="22" t="s">
        <v>85</v>
      </c>
      <c r="E37" s="1">
        <v>25</v>
      </c>
      <c r="F37" s="1" t="s">
        <v>268</v>
      </c>
      <c r="G37" s="23" t="s">
        <v>269</v>
      </c>
      <c r="H37" s="1">
        <f t="shared" si="0"/>
        <v>110000</v>
      </c>
    </row>
    <row r="38" spans="1:8" x14ac:dyDescent="0.3">
      <c r="A38" s="22">
        <v>29</v>
      </c>
      <c r="B38" s="22" t="s">
        <v>137</v>
      </c>
      <c r="C38" s="22" t="s">
        <v>138</v>
      </c>
      <c r="D38" s="22" t="s">
        <v>82</v>
      </c>
      <c r="E38" s="1">
        <v>29</v>
      </c>
      <c r="F38" s="1" t="s">
        <v>280</v>
      </c>
      <c r="G38" s="23" t="s">
        <v>281</v>
      </c>
      <c r="H38" s="1">
        <f t="shared" si="0"/>
        <v>55000</v>
      </c>
    </row>
    <row r="39" spans="1:8" x14ac:dyDescent="0.3">
      <c r="A39" s="22">
        <v>30</v>
      </c>
      <c r="B39" s="22" t="s">
        <v>139</v>
      </c>
      <c r="C39" s="22" t="s">
        <v>140</v>
      </c>
      <c r="D39" s="22" t="s">
        <v>85</v>
      </c>
      <c r="E39" s="1">
        <v>30</v>
      </c>
      <c r="F39" s="1" t="s">
        <v>266</v>
      </c>
      <c r="G39" s="23" t="s">
        <v>267</v>
      </c>
      <c r="H39" s="1">
        <f t="shared" si="0"/>
        <v>10000</v>
      </c>
    </row>
    <row r="40" spans="1:8" x14ac:dyDescent="0.3">
      <c r="A40" s="22">
        <v>31</v>
      </c>
      <c r="B40" s="22" t="s">
        <v>141</v>
      </c>
      <c r="C40" s="22" t="s">
        <v>142</v>
      </c>
      <c r="D40" s="22" t="s">
        <v>82</v>
      </c>
      <c r="E40" s="1">
        <v>49</v>
      </c>
      <c r="F40" s="1" t="s">
        <v>268</v>
      </c>
      <c r="G40" s="23" t="s">
        <v>269</v>
      </c>
      <c r="H40" s="1">
        <f t="shared" si="0"/>
        <v>110000</v>
      </c>
    </row>
    <row r="41" spans="1:8" x14ac:dyDescent="0.3">
      <c r="A41" s="22">
        <v>32</v>
      </c>
      <c r="B41" s="22" t="s">
        <v>143</v>
      </c>
      <c r="C41" s="22" t="s">
        <v>144</v>
      </c>
      <c r="D41" s="22" t="s">
        <v>85</v>
      </c>
      <c r="E41" s="1">
        <v>40</v>
      </c>
      <c r="F41" s="1" t="s">
        <v>280</v>
      </c>
      <c r="G41" s="23" t="s">
        <v>281</v>
      </c>
      <c r="H41" s="1">
        <f t="shared" si="0"/>
        <v>55000</v>
      </c>
    </row>
    <row r="42" spans="1:8" x14ac:dyDescent="0.3">
      <c r="A42" s="22">
        <v>33</v>
      </c>
      <c r="B42" s="22" t="s">
        <v>145</v>
      </c>
      <c r="C42" s="22" t="s">
        <v>146</v>
      </c>
      <c r="D42" s="22" t="s">
        <v>82</v>
      </c>
      <c r="E42" s="1">
        <v>33</v>
      </c>
      <c r="F42" s="1" t="s">
        <v>278</v>
      </c>
      <c r="G42" s="23" t="s">
        <v>279</v>
      </c>
      <c r="H42" s="1">
        <f t="shared" si="0"/>
        <v>8000</v>
      </c>
    </row>
    <row r="43" spans="1:8" x14ac:dyDescent="0.3">
      <c r="A43" s="22">
        <v>34</v>
      </c>
      <c r="B43" s="22" t="s">
        <v>147</v>
      </c>
      <c r="C43" s="22" t="s">
        <v>148</v>
      </c>
      <c r="D43" s="22" t="s">
        <v>85</v>
      </c>
      <c r="E43" s="1">
        <v>40</v>
      </c>
      <c r="F43" s="1" t="s">
        <v>278</v>
      </c>
      <c r="G43" s="23" t="s">
        <v>279</v>
      </c>
      <c r="H43" s="1">
        <f t="shared" si="0"/>
        <v>8000</v>
      </c>
    </row>
    <row r="44" spans="1:8" x14ac:dyDescent="0.3">
      <c r="A44" s="22">
        <v>35</v>
      </c>
      <c r="B44" s="22" t="s">
        <v>149</v>
      </c>
      <c r="C44" s="22" t="s">
        <v>150</v>
      </c>
      <c r="D44" s="22" t="s">
        <v>82</v>
      </c>
      <c r="E44" s="1">
        <v>38</v>
      </c>
      <c r="F44" s="1" t="s">
        <v>270</v>
      </c>
      <c r="G44" s="23" t="s">
        <v>271</v>
      </c>
      <c r="H44" s="1">
        <f t="shared" si="0"/>
        <v>25000</v>
      </c>
    </row>
    <row r="45" spans="1:8" x14ac:dyDescent="0.3">
      <c r="A45" s="22">
        <v>36</v>
      </c>
      <c r="B45" s="22" t="s">
        <v>151</v>
      </c>
      <c r="C45" s="22" t="s">
        <v>152</v>
      </c>
      <c r="D45" s="22" t="s">
        <v>85</v>
      </c>
      <c r="E45" s="1">
        <v>55</v>
      </c>
      <c r="F45" s="1" t="s">
        <v>280</v>
      </c>
      <c r="G45" s="23" t="s">
        <v>281</v>
      </c>
      <c r="H45" s="1">
        <f t="shared" si="0"/>
        <v>55000</v>
      </c>
    </row>
    <row r="46" spans="1:8" x14ac:dyDescent="0.3">
      <c r="A46" s="22">
        <v>37</v>
      </c>
      <c r="B46" s="22" t="s">
        <v>153</v>
      </c>
      <c r="C46" s="22" t="s">
        <v>154</v>
      </c>
      <c r="D46" s="22" t="s">
        <v>82</v>
      </c>
      <c r="E46" s="1">
        <v>18</v>
      </c>
      <c r="F46" s="1" t="s">
        <v>280</v>
      </c>
      <c r="G46" s="23" t="s">
        <v>281</v>
      </c>
      <c r="H46" s="1">
        <f t="shared" si="0"/>
        <v>55000</v>
      </c>
    </row>
    <row r="47" spans="1:8" x14ac:dyDescent="0.3">
      <c r="A47" s="22">
        <v>38</v>
      </c>
      <c r="B47" s="22" t="s">
        <v>155</v>
      </c>
      <c r="C47" s="22" t="s">
        <v>156</v>
      </c>
      <c r="D47" s="22" t="s">
        <v>85</v>
      </c>
      <c r="E47" s="1">
        <v>25</v>
      </c>
      <c r="F47" s="1" t="s">
        <v>274</v>
      </c>
      <c r="G47" s="23" t="s">
        <v>275</v>
      </c>
      <c r="H47" s="1">
        <f t="shared" si="0"/>
        <v>45000</v>
      </c>
    </row>
    <row r="48" spans="1:8" x14ac:dyDescent="0.3">
      <c r="A48" s="22">
        <v>39</v>
      </c>
      <c r="B48" s="22" t="s">
        <v>157</v>
      </c>
      <c r="C48" s="22" t="s">
        <v>158</v>
      </c>
      <c r="D48" s="22" t="s">
        <v>82</v>
      </c>
      <c r="E48" s="1">
        <v>20</v>
      </c>
      <c r="F48" s="1" t="s">
        <v>280</v>
      </c>
      <c r="G48" s="23" t="s">
        <v>281</v>
      </c>
      <c r="H48" s="1">
        <f t="shared" si="0"/>
        <v>55000</v>
      </c>
    </row>
    <row r="49" spans="1:8" x14ac:dyDescent="0.3">
      <c r="A49" s="22">
        <v>40</v>
      </c>
      <c r="B49" s="22" t="s">
        <v>159</v>
      </c>
      <c r="C49" s="22" t="s">
        <v>160</v>
      </c>
      <c r="D49" s="22" t="s">
        <v>85</v>
      </c>
      <c r="E49" s="1">
        <v>57</v>
      </c>
      <c r="F49" s="1" t="s">
        <v>274</v>
      </c>
      <c r="G49" s="23" t="s">
        <v>275</v>
      </c>
      <c r="H49" s="1">
        <f t="shared" si="0"/>
        <v>45000</v>
      </c>
    </row>
    <row r="50" spans="1:8" x14ac:dyDescent="0.3">
      <c r="A50" s="22">
        <v>41</v>
      </c>
      <c r="B50" s="22" t="s">
        <v>161</v>
      </c>
      <c r="C50" s="22" t="s">
        <v>162</v>
      </c>
      <c r="D50" s="22" t="s">
        <v>82</v>
      </c>
      <c r="E50" s="1">
        <v>39</v>
      </c>
      <c r="F50" s="1" t="s">
        <v>276</v>
      </c>
      <c r="G50" s="23" t="s">
        <v>277</v>
      </c>
      <c r="H50" s="1">
        <f t="shared" si="0"/>
        <v>50000</v>
      </c>
    </row>
    <row r="51" spans="1:8" x14ac:dyDescent="0.3">
      <c r="A51" s="22">
        <v>42</v>
      </c>
      <c r="B51" s="22" t="s">
        <v>163</v>
      </c>
      <c r="C51" s="22" t="s">
        <v>164</v>
      </c>
      <c r="D51" s="22" t="s">
        <v>85</v>
      </c>
      <c r="E51" s="1">
        <v>59</v>
      </c>
      <c r="F51" s="1" t="s">
        <v>272</v>
      </c>
      <c r="G51" s="23" t="s">
        <v>273</v>
      </c>
      <c r="H51" s="1">
        <f t="shared" si="0"/>
        <v>150000</v>
      </c>
    </row>
    <row r="52" spans="1:8" x14ac:dyDescent="0.3">
      <c r="A52" s="22">
        <v>43</v>
      </c>
      <c r="B52" s="22" t="s">
        <v>165</v>
      </c>
      <c r="C52" s="22" t="s">
        <v>166</v>
      </c>
      <c r="D52" s="22" t="s">
        <v>82</v>
      </c>
      <c r="E52" s="1">
        <v>42</v>
      </c>
      <c r="F52" s="1" t="s">
        <v>272</v>
      </c>
      <c r="G52" s="23" t="s">
        <v>273</v>
      </c>
      <c r="H52" s="1">
        <f t="shared" si="0"/>
        <v>150000</v>
      </c>
    </row>
    <row r="53" spans="1:8" x14ac:dyDescent="0.3">
      <c r="A53" s="22">
        <v>44</v>
      </c>
      <c r="B53" s="22" t="s">
        <v>167</v>
      </c>
      <c r="C53" s="22" t="s">
        <v>168</v>
      </c>
      <c r="D53" s="22" t="s">
        <v>85</v>
      </c>
      <c r="E53" s="1">
        <v>64</v>
      </c>
      <c r="F53" s="1" t="s">
        <v>272</v>
      </c>
      <c r="G53" s="23" t="s">
        <v>273</v>
      </c>
      <c r="H53" s="1">
        <f t="shared" si="0"/>
        <v>150000</v>
      </c>
    </row>
    <row r="54" spans="1:8" x14ac:dyDescent="0.3">
      <c r="A54" s="22">
        <v>45</v>
      </c>
      <c r="B54" s="22" t="s">
        <v>169</v>
      </c>
      <c r="C54" s="22" t="s">
        <v>170</v>
      </c>
      <c r="D54" s="22" t="s">
        <v>82</v>
      </c>
      <c r="E54" s="1">
        <v>61</v>
      </c>
      <c r="F54" s="1" t="s">
        <v>266</v>
      </c>
      <c r="G54" s="23" t="s">
        <v>267</v>
      </c>
      <c r="H54" s="1">
        <f t="shared" si="0"/>
        <v>10000</v>
      </c>
    </row>
    <row r="55" spans="1:8" x14ac:dyDescent="0.3">
      <c r="A55" s="22">
        <v>46</v>
      </c>
      <c r="B55" s="22" t="s">
        <v>171</v>
      </c>
      <c r="C55" s="22" t="s">
        <v>172</v>
      </c>
      <c r="D55" s="22" t="s">
        <v>85</v>
      </c>
      <c r="E55" s="1">
        <v>42</v>
      </c>
      <c r="F55" s="1" t="s">
        <v>270</v>
      </c>
      <c r="G55" s="23" t="s">
        <v>271</v>
      </c>
      <c r="H55" s="1">
        <f t="shared" si="0"/>
        <v>25000</v>
      </c>
    </row>
    <row r="56" spans="1:8" x14ac:dyDescent="0.3">
      <c r="A56" s="22">
        <v>47</v>
      </c>
      <c r="B56" s="22" t="s">
        <v>173</v>
      </c>
      <c r="C56" s="22" t="s">
        <v>174</v>
      </c>
      <c r="D56" s="22" t="s">
        <v>82</v>
      </c>
      <c r="E56" s="1">
        <v>62</v>
      </c>
      <c r="F56" s="1" t="s">
        <v>278</v>
      </c>
      <c r="G56" s="23" t="s">
        <v>279</v>
      </c>
      <c r="H56" s="1">
        <f t="shared" si="0"/>
        <v>8000</v>
      </c>
    </row>
    <row r="57" spans="1:8" x14ac:dyDescent="0.3">
      <c r="A57" s="22">
        <v>48</v>
      </c>
      <c r="B57" s="22" t="s">
        <v>175</v>
      </c>
      <c r="C57" s="22" t="s">
        <v>176</v>
      </c>
      <c r="D57" s="22" t="s">
        <v>85</v>
      </c>
      <c r="E57" s="1">
        <v>23</v>
      </c>
      <c r="F57" s="1" t="s">
        <v>280</v>
      </c>
      <c r="G57" s="23" t="s">
        <v>281</v>
      </c>
      <c r="H57" s="1">
        <f t="shared" si="0"/>
        <v>55000</v>
      </c>
    </row>
    <row r="58" spans="1:8" x14ac:dyDescent="0.3">
      <c r="A58" s="22">
        <v>49</v>
      </c>
      <c r="B58" s="22" t="s">
        <v>177</v>
      </c>
      <c r="C58" s="22" t="s">
        <v>129</v>
      </c>
      <c r="D58" s="22" t="s">
        <v>82</v>
      </c>
      <c r="E58" s="1">
        <v>48</v>
      </c>
      <c r="F58" s="1" t="s">
        <v>276</v>
      </c>
      <c r="G58" s="23" t="s">
        <v>277</v>
      </c>
      <c r="H58" s="1">
        <f t="shared" si="0"/>
        <v>50000</v>
      </c>
    </row>
    <row r="59" spans="1:8" x14ac:dyDescent="0.3">
      <c r="A59" s="22">
        <v>50</v>
      </c>
      <c r="B59" s="22" t="s">
        <v>178</v>
      </c>
      <c r="C59" s="22" t="s">
        <v>179</v>
      </c>
      <c r="D59" s="22" t="s">
        <v>85</v>
      </c>
      <c r="E59" s="1">
        <v>62</v>
      </c>
      <c r="F59" s="1" t="s">
        <v>272</v>
      </c>
      <c r="G59" s="23" t="s">
        <v>273</v>
      </c>
      <c r="H59" s="1">
        <f t="shared" si="0"/>
        <v>150000</v>
      </c>
    </row>
    <row r="60" spans="1:8" x14ac:dyDescent="0.3">
      <c r="A60" s="22">
        <v>51</v>
      </c>
      <c r="B60" s="22" t="s">
        <v>180</v>
      </c>
      <c r="C60" s="22" t="s">
        <v>181</v>
      </c>
      <c r="D60" s="22" t="s">
        <v>82</v>
      </c>
      <c r="E60" s="1">
        <v>28</v>
      </c>
      <c r="F60" s="1" t="s">
        <v>280</v>
      </c>
      <c r="G60" s="23" t="s">
        <v>281</v>
      </c>
      <c r="H60" s="1">
        <f t="shared" si="0"/>
        <v>55000</v>
      </c>
    </row>
    <row r="61" spans="1:8" x14ac:dyDescent="0.3">
      <c r="A61" s="22">
        <v>52</v>
      </c>
      <c r="B61" s="22" t="s">
        <v>182</v>
      </c>
      <c r="C61" s="22" t="s">
        <v>183</v>
      </c>
      <c r="D61" s="22" t="s">
        <v>85</v>
      </c>
      <c r="E61" s="1">
        <v>22</v>
      </c>
      <c r="F61" s="1" t="s">
        <v>270</v>
      </c>
      <c r="G61" s="23" t="s">
        <v>271</v>
      </c>
      <c r="H61" s="1">
        <f t="shared" si="0"/>
        <v>25000</v>
      </c>
    </row>
    <row r="62" spans="1:8" x14ac:dyDescent="0.3">
      <c r="A62" s="22">
        <v>53</v>
      </c>
      <c r="B62" s="22" t="s">
        <v>184</v>
      </c>
      <c r="C62" s="22" t="s">
        <v>185</v>
      </c>
      <c r="D62" s="22" t="s">
        <v>82</v>
      </c>
      <c r="E62" s="1">
        <v>28</v>
      </c>
      <c r="F62" s="1" t="s">
        <v>268</v>
      </c>
      <c r="G62" s="23" t="s">
        <v>269</v>
      </c>
      <c r="H62" s="1">
        <f t="shared" si="0"/>
        <v>110000</v>
      </c>
    </row>
    <row r="63" spans="1:8" x14ac:dyDescent="0.3">
      <c r="A63" s="22">
        <v>54</v>
      </c>
      <c r="B63" s="22" t="s">
        <v>186</v>
      </c>
      <c r="C63" s="22" t="s">
        <v>125</v>
      </c>
      <c r="D63" s="22" t="s">
        <v>85</v>
      </c>
      <c r="E63" s="1">
        <v>51</v>
      </c>
      <c r="F63" s="1" t="s">
        <v>270</v>
      </c>
      <c r="G63" s="23" t="s">
        <v>271</v>
      </c>
      <c r="H63" s="1">
        <f t="shared" si="0"/>
        <v>25000</v>
      </c>
    </row>
    <row r="64" spans="1:8" x14ac:dyDescent="0.3">
      <c r="A64" s="22">
        <v>55</v>
      </c>
      <c r="B64" s="22" t="s">
        <v>187</v>
      </c>
      <c r="C64" s="22" t="s">
        <v>188</v>
      </c>
      <c r="D64" s="22" t="s">
        <v>82</v>
      </c>
      <c r="E64" s="1">
        <v>55</v>
      </c>
      <c r="F64" s="1" t="s">
        <v>280</v>
      </c>
      <c r="G64" s="23" t="s">
        <v>281</v>
      </c>
      <c r="H64" s="1">
        <f t="shared" si="0"/>
        <v>55000</v>
      </c>
    </row>
    <row r="65" spans="1:8" x14ac:dyDescent="0.3">
      <c r="A65" s="22">
        <v>56</v>
      </c>
      <c r="B65" s="22" t="s">
        <v>189</v>
      </c>
      <c r="C65" s="22" t="s">
        <v>190</v>
      </c>
      <c r="D65" s="22" t="s">
        <v>85</v>
      </c>
      <c r="E65" s="1">
        <v>45</v>
      </c>
      <c r="F65" s="1" t="s">
        <v>280</v>
      </c>
      <c r="G65" s="23" t="s">
        <v>281</v>
      </c>
      <c r="H65" s="1">
        <f t="shared" si="0"/>
        <v>55000</v>
      </c>
    </row>
    <row r="66" spans="1:8" x14ac:dyDescent="0.3">
      <c r="A66" s="22">
        <v>57</v>
      </c>
      <c r="B66" s="22" t="s">
        <v>191</v>
      </c>
      <c r="C66" s="22" t="s">
        <v>192</v>
      </c>
      <c r="D66" s="22" t="s">
        <v>82</v>
      </c>
      <c r="E66" s="1">
        <v>20</v>
      </c>
      <c r="F66" s="1" t="s">
        <v>278</v>
      </c>
      <c r="G66" s="23" t="s">
        <v>279</v>
      </c>
      <c r="H66" s="1">
        <f t="shared" si="0"/>
        <v>8000</v>
      </c>
    </row>
    <row r="67" spans="1:8" x14ac:dyDescent="0.3">
      <c r="A67" s="22">
        <v>58</v>
      </c>
      <c r="B67" s="22" t="s">
        <v>193</v>
      </c>
      <c r="C67" s="22" t="s">
        <v>194</v>
      </c>
      <c r="D67" s="22" t="s">
        <v>85</v>
      </c>
      <c r="E67" s="1">
        <v>28</v>
      </c>
      <c r="F67" s="1" t="s">
        <v>278</v>
      </c>
      <c r="G67" s="23" t="s">
        <v>279</v>
      </c>
      <c r="H67" s="1">
        <f t="shared" si="0"/>
        <v>8000</v>
      </c>
    </row>
    <row r="68" spans="1:8" x14ac:dyDescent="0.3">
      <c r="A68" s="22">
        <v>59</v>
      </c>
      <c r="B68" s="22" t="s">
        <v>195</v>
      </c>
      <c r="C68" s="22" t="s">
        <v>196</v>
      </c>
      <c r="D68" s="22" t="s">
        <v>82</v>
      </c>
      <c r="E68" s="1">
        <v>50</v>
      </c>
      <c r="F68" s="1" t="s">
        <v>280</v>
      </c>
      <c r="G68" s="23" t="s">
        <v>281</v>
      </c>
      <c r="H68" s="1">
        <f t="shared" si="0"/>
        <v>55000</v>
      </c>
    </row>
    <row r="69" spans="1:8" x14ac:dyDescent="0.3">
      <c r="A69" s="22">
        <v>60</v>
      </c>
      <c r="B69" s="22" t="s">
        <v>197</v>
      </c>
      <c r="C69" s="22" t="s">
        <v>198</v>
      </c>
      <c r="D69" s="22" t="s">
        <v>85</v>
      </c>
      <c r="E69" s="1">
        <v>28</v>
      </c>
      <c r="F69" s="1" t="s">
        <v>280</v>
      </c>
      <c r="G69" s="23" t="s">
        <v>281</v>
      </c>
      <c r="H69" s="1">
        <f t="shared" si="0"/>
        <v>55000</v>
      </c>
    </row>
    <row r="70" spans="1:8" x14ac:dyDescent="0.3">
      <c r="A70" s="22">
        <v>61</v>
      </c>
      <c r="B70" s="22" t="s">
        <v>199</v>
      </c>
      <c r="C70" s="22" t="s">
        <v>200</v>
      </c>
      <c r="D70" s="22" t="s">
        <v>82</v>
      </c>
      <c r="E70" s="1">
        <v>39</v>
      </c>
      <c r="F70" s="1" t="s">
        <v>274</v>
      </c>
      <c r="G70" s="23" t="s">
        <v>275</v>
      </c>
      <c r="H70" s="1">
        <f t="shared" si="0"/>
        <v>45000</v>
      </c>
    </row>
    <row r="71" spans="1:8" x14ac:dyDescent="0.3">
      <c r="A71" s="22">
        <v>62</v>
      </c>
      <c r="B71" s="22" t="s">
        <v>201</v>
      </c>
      <c r="C71" s="22" t="s">
        <v>202</v>
      </c>
      <c r="D71" s="22" t="s">
        <v>85</v>
      </c>
      <c r="E71" s="1">
        <v>58</v>
      </c>
      <c r="F71" s="1" t="s">
        <v>276</v>
      </c>
      <c r="G71" s="23" t="s">
        <v>277</v>
      </c>
      <c r="H71" s="1">
        <f t="shared" si="0"/>
        <v>50000</v>
      </c>
    </row>
    <row r="72" spans="1:8" x14ac:dyDescent="0.3">
      <c r="A72" s="22">
        <v>63</v>
      </c>
      <c r="B72" s="22" t="s">
        <v>203</v>
      </c>
      <c r="C72" s="22" t="s">
        <v>204</v>
      </c>
      <c r="D72" s="22" t="s">
        <v>82</v>
      </c>
      <c r="E72" s="1">
        <v>22</v>
      </c>
      <c r="F72" s="1" t="s">
        <v>278</v>
      </c>
      <c r="G72" s="23" t="s">
        <v>279</v>
      </c>
      <c r="H72" s="1">
        <f t="shared" si="0"/>
        <v>8000</v>
      </c>
    </row>
    <row r="73" spans="1:8" x14ac:dyDescent="0.3">
      <c r="A73" s="22">
        <v>64</v>
      </c>
      <c r="B73" s="22" t="s">
        <v>205</v>
      </c>
      <c r="C73" s="22" t="s">
        <v>206</v>
      </c>
      <c r="D73" s="22" t="s">
        <v>85</v>
      </c>
      <c r="E73" s="1">
        <v>60</v>
      </c>
      <c r="F73" s="1" t="s">
        <v>278</v>
      </c>
      <c r="G73" s="23" t="s">
        <v>279</v>
      </c>
      <c r="H73" s="1">
        <f t="shared" si="0"/>
        <v>8000</v>
      </c>
    </row>
    <row r="74" spans="1:8" x14ac:dyDescent="0.3">
      <c r="A74" s="22">
        <v>65</v>
      </c>
      <c r="B74" s="22" t="s">
        <v>207</v>
      </c>
      <c r="C74" s="22" t="s">
        <v>208</v>
      </c>
      <c r="D74" s="22" t="s">
        <v>82</v>
      </c>
      <c r="E74" s="1">
        <v>57</v>
      </c>
      <c r="F74" s="1" t="s">
        <v>274</v>
      </c>
      <c r="G74" s="23" t="s">
        <v>275</v>
      </c>
      <c r="H74" s="1">
        <f t="shared" si="0"/>
        <v>45000</v>
      </c>
    </row>
    <row r="75" spans="1:8" x14ac:dyDescent="0.3">
      <c r="A75" s="22">
        <v>66</v>
      </c>
      <c r="B75" s="22" t="s">
        <v>209</v>
      </c>
      <c r="C75" s="22" t="s">
        <v>160</v>
      </c>
      <c r="D75" s="22" t="s">
        <v>85</v>
      </c>
      <c r="E75" s="1">
        <v>55</v>
      </c>
      <c r="F75" s="1" t="s">
        <v>278</v>
      </c>
      <c r="G75" s="23" t="s">
        <v>279</v>
      </c>
      <c r="H75" s="1">
        <f t="shared" ref="H75:H109" si="1">VLOOKUP(G75,$M$10:$N$17,2,0)</f>
        <v>8000</v>
      </c>
    </row>
    <row r="76" spans="1:8" x14ac:dyDescent="0.3">
      <c r="A76" s="22">
        <v>67</v>
      </c>
      <c r="B76" s="22" t="s">
        <v>210</v>
      </c>
      <c r="C76" s="22" t="s">
        <v>211</v>
      </c>
      <c r="D76" s="22" t="s">
        <v>82</v>
      </c>
      <c r="E76" s="1">
        <v>39</v>
      </c>
      <c r="F76" s="1" t="s">
        <v>272</v>
      </c>
      <c r="G76" s="23" t="s">
        <v>273</v>
      </c>
      <c r="H76" s="1">
        <f t="shared" si="1"/>
        <v>150000</v>
      </c>
    </row>
    <row r="77" spans="1:8" x14ac:dyDescent="0.3">
      <c r="A77" s="22">
        <v>68</v>
      </c>
      <c r="B77" s="22" t="s">
        <v>212</v>
      </c>
      <c r="C77" s="22" t="s">
        <v>213</v>
      </c>
      <c r="D77" s="22" t="s">
        <v>85</v>
      </c>
      <c r="E77" s="1">
        <v>53</v>
      </c>
      <c r="F77" s="1" t="s">
        <v>270</v>
      </c>
      <c r="G77" s="23" t="s">
        <v>271</v>
      </c>
      <c r="H77" s="1">
        <f t="shared" si="1"/>
        <v>25000</v>
      </c>
    </row>
    <row r="78" spans="1:8" x14ac:dyDescent="0.3">
      <c r="A78" s="22">
        <v>69</v>
      </c>
      <c r="B78" s="22" t="s">
        <v>214</v>
      </c>
      <c r="C78" s="22" t="s">
        <v>215</v>
      </c>
      <c r="D78" s="22" t="s">
        <v>82</v>
      </c>
      <c r="E78" s="1">
        <v>27</v>
      </c>
      <c r="F78" s="1" t="s">
        <v>272</v>
      </c>
      <c r="G78" s="23" t="s">
        <v>273</v>
      </c>
      <c r="H78" s="1">
        <f t="shared" si="1"/>
        <v>150000</v>
      </c>
    </row>
    <row r="79" spans="1:8" x14ac:dyDescent="0.3">
      <c r="A79" s="22">
        <v>70</v>
      </c>
      <c r="B79" s="22" t="s">
        <v>216</v>
      </c>
      <c r="C79" s="22" t="s">
        <v>217</v>
      </c>
      <c r="D79" s="22" t="s">
        <v>85</v>
      </c>
      <c r="E79" s="1">
        <v>23</v>
      </c>
      <c r="F79" s="1" t="s">
        <v>278</v>
      </c>
      <c r="G79" s="23" t="s">
        <v>279</v>
      </c>
      <c r="H79" s="1">
        <f t="shared" si="1"/>
        <v>8000</v>
      </c>
    </row>
    <row r="80" spans="1:8" x14ac:dyDescent="0.3">
      <c r="A80" s="22">
        <v>71</v>
      </c>
      <c r="B80" s="22" t="s">
        <v>218</v>
      </c>
      <c r="C80" s="22" t="s">
        <v>219</v>
      </c>
      <c r="D80" s="22" t="s">
        <v>82</v>
      </c>
      <c r="E80" s="1">
        <v>21</v>
      </c>
      <c r="F80" s="1" t="s">
        <v>268</v>
      </c>
      <c r="G80" s="23" t="s">
        <v>269</v>
      </c>
      <c r="H80" s="1">
        <f t="shared" si="1"/>
        <v>110000</v>
      </c>
    </row>
    <row r="81" spans="1:8" x14ac:dyDescent="0.3">
      <c r="A81" s="22">
        <v>72</v>
      </c>
      <c r="B81" s="22" t="s">
        <v>220</v>
      </c>
      <c r="C81" s="22" t="s">
        <v>221</v>
      </c>
      <c r="D81" s="22" t="s">
        <v>85</v>
      </c>
      <c r="E81" s="1">
        <v>24</v>
      </c>
      <c r="F81" s="1" t="s">
        <v>268</v>
      </c>
      <c r="G81" s="23" t="s">
        <v>269</v>
      </c>
      <c r="H81" s="1">
        <f t="shared" si="1"/>
        <v>110000</v>
      </c>
    </row>
    <row r="82" spans="1:8" x14ac:dyDescent="0.3">
      <c r="A82" s="22">
        <v>73</v>
      </c>
      <c r="B82" s="22" t="s">
        <v>222</v>
      </c>
      <c r="C82" s="22" t="s">
        <v>223</v>
      </c>
      <c r="D82" s="22" t="s">
        <v>82</v>
      </c>
      <c r="E82" s="1">
        <v>44</v>
      </c>
      <c r="F82" s="1" t="s">
        <v>272</v>
      </c>
      <c r="G82" s="23" t="s">
        <v>273</v>
      </c>
      <c r="H82" s="1">
        <f t="shared" si="1"/>
        <v>150000</v>
      </c>
    </row>
    <row r="83" spans="1:8" x14ac:dyDescent="0.3">
      <c r="A83" s="22">
        <v>74</v>
      </c>
      <c r="B83" s="22" t="s">
        <v>224</v>
      </c>
      <c r="C83" s="22" t="s">
        <v>225</v>
      </c>
      <c r="D83" s="22" t="s">
        <v>85</v>
      </c>
      <c r="E83" s="1">
        <v>62</v>
      </c>
      <c r="F83" s="1" t="s">
        <v>278</v>
      </c>
      <c r="G83" s="23" t="s">
        <v>279</v>
      </c>
      <c r="H83" s="1">
        <f t="shared" si="1"/>
        <v>8000</v>
      </c>
    </row>
    <row r="84" spans="1:8" x14ac:dyDescent="0.3">
      <c r="A84" s="22">
        <v>75</v>
      </c>
      <c r="B84" s="22" t="s">
        <v>226</v>
      </c>
      <c r="C84" s="22" t="s">
        <v>227</v>
      </c>
      <c r="D84" s="22" t="s">
        <v>82</v>
      </c>
      <c r="E84" s="1">
        <v>23</v>
      </c>
      <c r="F84" s="1" t="s">
        <v>266</v>
      </c>
      <c r="G84" s="23" t="s">
        <v>267</v>
      </c>
      <c r="H84" s="1">
        <f t="shared" si="1"/>
        <v>10000</v>
      </c>
    </row>
    <row r="85" spans="1:8" x14ac:dyDescent="0.3">
      <c r="A85" s="22">
        <v>76</v>
      </c>
      <c r="B85" s="22" t="s">
        <v>228</v>
      </c>
      <c r="C85" s="22" t="s">
        <v>111</v>
      </c>
      <c r="D85" s="22" t="s">
        <v>85</v>
      </c>
      <c r="E85" s="1">
        <v>27</v>
      </c>
      <c r="F85" s="1" t="s">
        <v>272</v>
      </c>
      <c r="G85" s="23" t="s">
        <v>273</v>
      </c>
      <c r="H85" s="1">
        <f t="shared" si="1"/>
        <v>150000</v>
      </c>
    </row>
    <row r="86" spans="1:8" x14ac:dyDescent="0.3">
      <c r="A86" s="22">
        <v>77</v>
      </c>
      <c r="B86" s="22" t="s">
        <v>229</v>
      </c>
      <c r="C86" s="22" t="s">
        <v>230</v>
      </c>
      <c r="D86" s="22" t="s">
        <v>82</v>
      </c>
      <c r="E86" s="1">
        <v>57</v>
      </c>
      <c r="F86" s="1" t="s">
        <v>278</v>
      </c>
      <c r="G86" s="23" t="s">
        <v>279</v>
      </c>
      <c r="H86" s="1">
        <f t="shared" si="1"/>
        <v>8000</v>
      </c>
    </row>
    <row r="87" spans="1:8" x14ac:dyDescent="0.3">
      <c r="A87" s="22">
        <v>78</v>
      </c>
      <c r="B87" s="22" t="s">
        <v>231</v>
      </c>
      <c r="C87" s="22" t="s">
        <v>160</v>
      </c>
      <c r="D87" s="22" t="s">
        <v>85</v>
      </c>
      <c r="E87" s="1">
        <v>21</v>
      </c>
      <c r="F87" s="1" t="s">
        <v>268</v>
      </c>
      <c r="G87" s="23" t="s">
        <v>269</v>
      </c>
      <c r="H87" s="1">
        <f t="shared" si="1"/>
        <v>110000</v>
      </c>
    </row>
    <row r="88" spans="1:8" x14ac:dyDescent="0.3">
      <c r="A88" s="22">
        <v>79</v>
      </c>
      <c r="B88" s="22" t="s">
        <v>232</v>
      </c>
      <c r="C88" s="22" t="s">
        <v>233</v>
      </c>
      <c r="D88" s="22" t="s">
        <v>82</v>
      </c>
      <c r="E88" s="1">
        <v>35</v>
      </c>
      <c r="F88" s="1" t="s">
        <v>278</v>
      </c>
      <c r="G88" s="23" t="s">
        <v>279</v>
      </c>
      <c r="H88" s="1">
        <f t="shared" si="1"/>
        <v>8000</v>
      </c>
    </row>
    <row r="89" spans="1:8" x14ac:dyDescent="0.3">
      <c r="A89" s="22">
        <v>80</v>
      </c>
      <c r="B89" s="22" t="s">
        <v>234</v>
      </c>
      <c r="C89" s="22" t="s">
        <v>235</v>
      </c>
      <c r="D89" s="22" t="s">
        <v>85</v>
      </c>
      <c r="E89" s="1">
        <v>25</v>
      </c>
      <c r="F89" s="1" t="s">
        <v>278</v>
      </c>
      <c r="G89" s="23" t="s">
        <v>279</v>
      </c>
      <c r="H89" s="1">
        <f t="shared" si="1"/>
        <v>8000</v>
      </c>
    </row>
    <row r="90" spans="1:8" x14ac:dyDescent="0.3">
      <c r="A90" s="22">
        <v>81</v>
      </c>
      <c r="B90" s="22" t="s">
        <v>236</v>
      </c>
      <c r="C90" s="22" t="s">
        <v>237</v>
      </c>
      <c r="D90" s="22" t="s">
        <v>82</v>
      </c>
      <c r="E90" s="1">
        <v>31</v>
      </c>
      <c r="F90" s="1" t="s">
        <v>278</v>
      </c>
      <c r="G90" s="23" t="s">
        <v>279</v>
      </c>
      <c r="H90" s="1">
        <f t="shared" si="1"/>
        <v>8000</v>
      </c>
    </row>
    <row r="91" spans="1:8" x14ac:dyDescent="0.3">
      <c r="A91" s="22">
        <v>82</v>
      </c>
      <c r="B91" s="22" t="s">
        <v>238</v>
      </c>
      <c r="C91" s="22" t="s">
        <v>111</v>
      </c>
      <c r="D91" s="22" t="s">
        <v>85</v>
      </c>
      <c r="E91" s="1">
        <v>22</v>
      </c>
      <c r="F91" s="1" t="s">
        <v>280</v>
      </c>
      <c r="G91" s="23" t="s">
        <v>281</v>
      </c>
      <c r="H91" s="1">
        <f t="shared" si="1"/>
        <v>55000</v>
      </c>
    </row>
    <row r="92" spans="1:8" x14ac:dyDescent="0.3">
      <c r="A92" s="22">
        <v>83</v>
      </c>
      <c r="B92" s="22" t="s">
        <v>239</v>
      </c>
      <c r="C92" s="22" t="s">
        <v>240</v>
      </c>
      <c r="D92" s="22" t="s">
        <v>82</v>
      </c>
      <c r="E92" s="1">
        <v>27</v>
      </c>
      <c r="F92" s="1" t="s">
        <v>270</v>
      </c>
      <c r="G92" s="23" t="s">
        <v>271</v>
      </c>
      <c r="H92" s="1">
        <f t="shared" si="1"/>
        <v>25000</v>
      </c>
    </row>
    <row r="93" spans="1:8" x14ac:dyDescent="0.3">
      <c r="A93" s="22">
        <v>84</v>
      </c>
      <c r="B93" s="22" t="s">
        <v>241</v>
      </c>
      <c r="C93" s="22" t="s">
        <v>242</v>
      </c>
      <c r="D93" s="22" t="s">
        <v>85</v>
      </c>
      <c r="E93" s="1">
        <v>29</v>
      </c>
      <c r="F93" s="1" t="s">
        <v>272</v>
      </c>
      <c r="G93" s="23" t="s">
        <v>273</v>
      </c>
      <c r="H93" s="1">
        <f t="shared" si="1"/>
        <v>150000</v>
      </c>
    </row>
    <row r="94" spans="1:8" x14ac:dyDescent="0.3">
      <c r="A94" s="22">
        <v>85</v>
      </c>
      <c r="B94" s="22" t="s">
        <v>243</v>
      </c>
      <c r="C94" s="22" t="s">
        <v>244</v>
      </c>
      <c r="D94" s="22" t="s">
        <v>82</v>
      </c>
      <c r="E94" s="1">
        <v>35</v>
      </c>
      <c r="F94" s="1" t="s">
        <v>266</v>
      </c>
      <c r="G94" s="23" t="s">
        <v>267</v>
      </c>
      <c r="H94" s="1">
        <f t="shared" si="1"/>
        <v>10000</v>
      </c>
    </row>
    <row r="95" spans="1:8" x14ac:dyDescent="0.3">
      <c r="A95" s="22">
        <v>86</v>
      </c>
      <c r="B95" s="22" t="s">
        <v>83</v>
      </c>
      <c r="C95" s="22" t="s">
        <v>245</v>
      </c>
      <c r="D95" s="22" t="s">
        <v>85</v>
      </c>
      <c r="E95" s="1">
        <v>40</v>
      </c>
      <c r="F95" s="1" t="s">
        <v>276</v>
      </c>
      <c r="G95" s="23" t="s">
        <v>277</v>
      </c>
      <c r="H95" s="1">
        <f t="shared" si="1"/>
        <v>50000</v>
      </c>
    </row>
    <row r="96" spans="1:8" x14ac:dyDescent="0.3">
      <c r="A96" s="22">
        <v>87</v>
      </c>
      <c r="B96" s="22" t="s">
        <v>246</v>
      </c>
      <c r="C96" s="22" t="s">
        <v>247</v>
      </c>
      <c r="D96" s="22" t="s">
        <v>82</v>
      </c>
      <c r="E96" s="1">
        <v>44</v>
      </c>
      <c r="F96" s="1" t="s">
        <v>274</v>
      </c>
      <c r="G96" s="23" t="s">
        <v>275</v>
      </c>
      <c r="H96" s="1">
        <f t="shared" si="1"/>
        <v>45000</v>
      </c>
    </row>
    <row r="97" spans="1:8" x14ac:dyDescent="0.3">
      <c r="A97" s="22">
        <v>88</v>
      </c>
      <c r="B97" s="22" t="s">
        <v>248</v>
      </c>
      <c r="C97" s="22" t="s">
        <v>249</v>
      </c>
      <c r="D97" s="22" t="s">
        <v>85</v>
      </c>
      <c r="E97" s="1">
        <v>18</v>
      </c>
      <c r="F97" s="1" t="s">
        <v>270</v>
      </c>
      <c r="G97" s="23" t="s">
        <v>271</v>
      </c>
      <c r="H97" s="1">
        <f t="shared" si="1"/>
        <v>25000</v>
      </c>
    </row>
    <row r="98" spans="1:8" x14ac:dyDescent="0.3">
      <c r="A98" s="22">
        <v>89</v>
      </c>
      <c r="B98" s="22" t="s">
        <v>2</v>
      </c>
      <c r="C98" s="22" t="s">
        <v>250</v>
      </c>
      <c r="D98" s="22" t="s">
        <v>82</v>
      </c>
      <c r="E98" s="1">
        <v>25</v>
      </c>
      <c r="F98" s="1" t="s">
        <v>268</v>
      </c>
      <c r="G98" s="23" t="s">
        <v>269</v>
      </c>
      <c r="H98" s="1">
        <f t="shared" si="1"/>
        <v>110000</v>
      </c>
    </row>
    <row r="99" spans="1:8" x14ac:dyDescent="0.3">
      <c r="A99" s="22">
        <v>90</v>
      </c>
      <c r="B99" s="22" t="s">
        <v>251</v>
      </c>
      <c r="C99" s="22" t="s">
        <v>111</v>
      </c>
      <c r="D99" s="22" t="s">
        <v>85</v>
      </c>
      <c r="E99" s="1">
        <v>65</v>
      </c>
      <c r="F99" s="1" t="s">
        <v>280</v>
      </c>
      <c r="G99" s="23" t="s">
        <v>281</v>
      </c>
      <c r="H99" s="1">
        <f t="shared" si="1"/>
        <v>55000</v>
      </c>
    </row>
    <row r="100" spans="1:8" x14ac:dyDescent="0.3">
      <c r="A100" s="22">
        <v>91</v>
      </c>
      <c r="B100" s="22" t="s">
        <v>252</v>
      </c>
      <c r="C100" s="22" t="s">
        <v>160</v>
      </c>
      <c r="D100" s="22" t="s">
        <v>82</v>
      </c>
      <c r="E100" s="1">
        <v>35</v>
      </c>
      <c r="F100" s="1" t="s">
        <v>280</v>
      </c>
      <c r="G100" s="23" t="s">
        <v>281</v>
      </c>
      <c r="H100" s="1">
        <f t="shared" si="1"/>
        <v>55000</v>
      </c>
    </row>
    <row r="101" spans="1:8" x14ac:dyDescent="0.3">
      <c r="A101" s="22">
        <v>92</v>
      </c>
      <c r="B101" s="22" t="s">
        <v>253</v>
      </c>
      <c r="C101" s="22" t="s">
        <v>254</v>
      </c>
      <c r="D101" s="22" t="s">
        <v>85</v>
      </c>
      <c r="E101" s="1">
        <v>47</v>
      </c>
      <c r="F101" s="1" t="s">
        <v>268</v>
      </c>
      <c r="G101" s="23" t="s">
        <v>269</v>
      </c>
      <c r="H101" s="1">
        <f t="shared" si="1"/>
        <v>110000</v>
      </c>
    </row>
    <row r="102" spans="1:8" x14ac:dyDescent="0.3">
      <c r="A102" s="22">
        <v>93</v>
      </c>
      <c r="B102" s="22" t="s">
        <v>255</v>
      </c>
      <c r="C102" s="22" t="s">
        <v>111</v>
      </c>
      <c r="D102" s="22" t="s">
        <v>82</v>
      </c>
      <c r="E102" s="1">
        <v>28</v>
      </c>
      <c r="F102" s="1" t="s">
        <v>266</v>
      </c>
      <c r="G102" s="23" t="s">
        <v>267</v>
      </c>
      <c r="H102" s="1">
        <f t="shared" si="1"/>
        <v>10000</v>
      </c>
    </row>
    <row r="103" spans="1:8" x14ac:dyDescent="0.3">
      <c r="A103" s="22">
        <v>94</v>
      </c>
      <c r="B103" s="22" t="s">
        <v>256</v>
      </c>
      <c r="C103" s="22" t="s">
        <v>196</v>
      </c>
      <c r="D103" s="22" t="s">
        <v>85</v>
      </c>
      <c r="E103" s="1">
        <v>62</v>
      </c>
      <c r="F103" s="1" t="s">
        <v>278</v>
      </c>
      <c r="G103" s="23" t="s">
        <v>279</v>
      </c>
      <c r="H103" s="1">
        <f t="shared" si="1"/>
        <v>8000</v>
      </c>
    </row>
    <row r="104" spans="1:8" x14ac:dyDescent="0.3">
      <c r="A104" s="22">
        <v>95</v>
      </c>
      <c r="B104" s="22" t="s">
        <v>257</v>
      </c>
      <c r="C104" s="22" t="s">
        <v>258</v>
      </c>
      <c r="D104" s="22" t="s">
        <v>82</v>
      </c>
      <c r="E104" s="1">
        <v>20</v>
      </c>
      <c r="F104" s="1" t="s">
        <v>274</v>
      </c>
      <c r="G104" s="23" t="s">
        <v>275</v>
      </c>
      <c r="H104" s="1">
        <f t="shared" si="1"/>
        <v>45000</v>
      </c>
    </row>
    <row r="105" spans="1:8" x14ac:dyDescent="0.3">
      <c r="A105" s="22">
        <v>96</v>
      </c>
      <c r="B105" s="22" t="s">
        <v>259</v>
      </c>
      <c r="C105" s="22" t="s">
        <v>89</v>
      </c>
      <c r="D105" s="22" t="s">
        <v>85</v>
      </c>
      <c r="E105" s="1">
        <v>59</v>
      </c>
      <c r="F105" s="1" t="s">
        <v>270</v>
      </c>
      <c r="G105" s="23" t="s">
        <v>271</v>
      </c>
      <c r="H105" s="1">
        <f t="shared" si="1"/>
        <v>25000</v>
      </c>
    </row>
    <row r="106" spans="1:8" x14ac:dyDescent="0.3">
      <c r="A106" s="22">
        <v>97</v>
      </c>
      <c r="B106" s="22" t="s">
        <v>260</v>
      </c>
      <c r="C106" s="22" t="s">
        <v>87</v>
      </c>
      <c r="D106" s="22" t="s">
        <v>82</v>
      </c>
      <c r="E106" s="1">
        <v>36</v>
      </c>
      <c r="F106" s="1" t="s">
        <v>274</v>
      </c>
      <c r="G106" s="23" t="s">
        <v>275</v>
      </c>
      <c r="H106" s="1">
        <f t="shared" si="1"/>
        <v>45000</v>
      </c>
    </row>
    <row r="107" spans="1:8" x14ac:dyDescent="0.3">
      <c r="A107" s="22">
        <v>98</v>
      </c>
      <c r="B107" s="22" t="s">
        <v>234</v>
      </c>
      <c r="C107" s="22" t="s">
        <v>81</v>
      </c>
      <c r="D107" s="22" t="s">
        <v>85</v>
      </c>
      <c r="E107" s="1">
        <v>29</v>
      </c>
      <c r="F107" s="1" t="s">
        <v>272</v>
      </c>
      <c r="G107" s="23" t="s">
        <v>273</v>
      </c>
      <c r="H107" s="1">
        <f t="shared" si="1"/>
        <v>150000</v>
      </c>
    </row>
    <row r="108" spans="1:8" x14ac:dyDescent="0.3">
      <c r="A108" s="22">
        <v>99</v>
      </c>
      <c r="B108" s="22" t="s">
        <v>261</v>
      </c>
      <c r="C108" s="22" t="s">
        <v>125</v>
      </c>
      <c r="D108" s="22" t="s">
        <v>82</v>
      </c>
      <c r="E108" s="1">
        <v>53</v>
      </c>
      <c r="F108" s="1" t="s">
        <v>266</v>
      </c>
      <c r="G108" s="23" t="s">
        <v>267</v>
      </c>
      <c r="H108" s="1">
        <f t="shared" si="1"/>
        <v>10000</v>
      </c>
    </row>
    <row r="109" spans="1:8" x14ac:dyDescent="0.3">
      <c r="A109" s="22">
        <v>100</v>
      </c>
      <c r="B109" s="22" t="s">
        <v>262</v>
      </c>
      <c r="C109" s="22" t="s">
        <v>93</v>
      </c>
      <c r="D109" s="22" t="s">
        <v>85</v>
      </c>
      <c r="E109" s="1">
        <v>27</v>
      </c>
      <c r="F109" s="1" t="s">
        <v>270</v>
      </c>
      <c r="G109" s="23" t="s">
        <v>271</v>
      </c>
      <c r="H109" s="1">
        <f t="shared" si="1"/>
        <v>25000</v>
      </c>
    </row>
  </sheetData>
  <mergeCells count="1">
    <mergeCell ref="M8:N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870CB-F39E-4E69-A132-46AC79403EC6}">
  <dimension ref="D7:H23"/>
  <sheetViews>
    <sheetView topLeftCell="A5" zoomScale="110" zoomScaleNormal="145" workbookViewId="0">
      <selection activeCell="I23" sqref="I23"/>
    </sheetView>
  </sheetViews>
  <sheetFormatPr defaultRowHeight="14.4" x14ac:dyDescent="0.3"/>
  <cols>
    <col min="3" max="3" width="9.109375" customWidth="1"/>
    <col min="4" max="4" width="23.109375" customWidth="1"/>
    <col min="5" max="5" width="22.21875" customWidth="1"/>
    <col min="6" max="6" width="15.33203125" customWidth="1"/>
  </cols>
  <sheetData>
    <row r="7" spans="4:8" x14ac:dyDescent="0.3">
      <c r="D7" s="25" t="s">
        <v>285</v>
      </c>
      <c r="E7" s="25" t="s">
        <v>34</v>
      </c>
      <c r="F7" s="25" t="s">
        <v>284</v>
      </c>
      <c r="G7" s="25" t="s">
        <v>35</v>
      </c>
      <c r="H7" s="26" t="s">
        <v>74</v>
      </c>
    </row>
    <row r="8" spans="4:8" x14ac:dyDescent="0.3">
      <c r="D8" s="28" t="s">
        <v>286</v>
      </c>
      <c r="E8" s="29" t="s">
        <v>15</v>
      </c>
      <c r="F8" s="29">
        <v>7</v>
      </c>
      <c r="G8" s="29">
        <v>30000</v>
      </c>
      <c r="H8" s="30">
        <f>F8*G8</f>
        <v>210000</v>
      </c>
    </row>
    <row r="9" spans="4:8" x14ac:dyDescent="0.3">
      <c r="D9" s="31" t="s">
        <v>287</v>
      </c>
      <c r="E9" s="28" t="s">
        <v>16</v>
      </c>
      <c r="F9" s="28">
        <v>5</v>
      </c>
      <c r="G9" s="28">
        <v>60000</v>
      </c>
      <c r="H9" s="32">
        <f t="shared" ref="H9:H17" si="0">F9*G9</f>
        <v>300000</v>
      </c>
    </row>
    <row r="10" spans="4:8" x14ac:dyDescent="0.3">
      <c r="D10" s="28" t="s">
        <v>288</v>
      </c>
      <c r="E10" s="29" t="s">
        <v>17</v>
      </c>
      <c r="F10" s="29">
        <v>4</v>
      </c>
      <c r="G10" s="29">
        <v>20000</v>
      </c>
      <c r="H10" s="30">
        <f t="shared" si="0"/>
        <v>80000</v>
      </c>
    </row>
    <row r="11" spans="4:8" x14ac:dyDescent="0.3">
      <c r="D11" s="31" t="s">
        <v>289</v>
      </c>
      <c r="E11" s="28" t="s">
        <v>18</v>
      </c>
      <c r="F11" s="28">
        <v>6</v>
      </c>
      <c r="G11" s="28">
        <v>60000</v>
      </c>
      <c r="H11" s="32">
        <f t="shared" si="0"/>
        <v>360000</v>
      </c>
    </row>
    <row r="12" spans="4:8" x14ac:dyDescent="0.3">
      <c r="D12" s="28" t="s">
        <v>290</v>
      </c>
      <c r="E12" s="29" t="s">
        <v>19</v>
      </c>
      <c r="F12" s="29">
        <v>7</v>
      </c>
      <c r="G12" s="29">
        <v>10000</v>
      </c>
      <c r="H12" s="30">
        <f t="shared" si="0"/>
        <v>70000</v>
      </c>
    </row>
    <row r="13" spans="4:8" x14ac:dyDescent="0.3">
      <c r="D13" s="31" t="s">
        <v>291</v>
      </c>
      <c r="E13" s="28" t="s">
        <v>58</v>
      </c>
      <c r="F13" s="28">
        <v>8</v>
      </c>
      <c r="G13" s="28">
        <v>8000</v>
      </c>
      <c r="H13" s="32">
        <f t="shared" si="0"/>
        <v>64000</v>
      </c>
    </row>
    <row r="14" spans="4:8" x14ac:dyDescent="0.3">
      <c r="D14" s="28" t="s">
        <v>292</v>
      </c>
      <c r="E14" s="29" t="s">
        <v>21</v>
      </c>
      <c r="F14" s="29">
        <v>8</v>
      </c>
      <c r="G14" s="29">
        <v>8000</v>
      </c>
      <c r="H14" s="30">
        <f t="shared" si="0"/>
        <v>64000</v>
      </c>
    </row>
    <row r="15" spans="4:8" x14ac:dyDescent="0.3">
      <c r="D15" s="31" t="s">
        <v>293</v>
      </c>
      <c r="E15" s="28" t="s">
        <v>22</v>
      </c>
      <c r="F15" s="28">
        <v>5</v>
      </c>
      <c r="G15" s="28">
        <v>10000</v>
      </c>
      <c r="H15" s="32">
        <f t="shared" si="0"/>
        <v>50000</v>
      </c>
    </row>
    <row r="16" spans="4:8" x14ac:dyDescent="0.3">
      <c r="D16" s="28" t="s">
        <v>294</v>
      </c>
      <c r="E16" s="29" t="s">
        <v>23</v>
      </c>
      <c r="F16" s="29">
        <v>4</v>
      </c>
      <c r="G16" s="29">
        <v>10000</v>
      </c>
      <c r="H16" s="30">
        <f t="shared" si="0"/>
        <v>40000</v>
      </c>
    </row>
    <row r="17" spans="4:8" x14ac:dyDescent="0.3">
      <c r="D17" s="31" t="s">
        <v>295</v>
      </c>
      <c r="E17" s="29" t="s">
        <v>15</v>
      </c>
      <c r="F17" s="29">
        <v>4</v>
      </c>
      <c r="G17" s="29">
        <v>30000</v>
      </c>
      <c r="H17" s="30">
        <f t="shared" si="0"/>
        <v>120000</v>
      </c>
    </row>
    <row r="18" spans="4:8" x14ac:dyDescent="0.3">
      <c r="D18" s="33" t="s">
        <v>296</v>
      </c>
      <c r="E18" s="34" t="s">
        <v>15</v>
      </c>
      <c r="F18" s="34">
        <v>6</v>
      </c>
      <c r="G18" s="34">
        <v>30000</v>
      </c>
      <c r="H18" s="35">
        <f t="shared" ref="H18" si="1">F18*G18</f>
        <v>180000</v>
      </c>
    </row>
    <row r="22" spans="4:8" x14ac:dyDescent="0.3">
      <c r="E22" s="27" t="s">
        <v>34</v>
      </c>
      <c r="F22" s="27" t="s">
        <v>284</v>
      </c>
      <c r="G22" s="27" t="s">
        <v>35</v>
      </c>
      <c r="H22" s="27" t="s">
        <v>74</v>
      </c>
    </row>
    <row r="23" spans="4:8" x14ac:dyDescent="0.3">
      <c r="E23" s="1" t="s">
        <v>15</v>
      </c>
      <c r="F23" s="1" t="s">
        <v>297</v>
      </c>
      <c r="G23" s="1">
        <v>30000</v>
      </c>
      <c r="H23" s="18">
        <f>DSUM(D7:H18,G7,E22:G23)</f>
        <v>60000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B2AE4-3AF4-4FC6-9484-8EBB3FEDDC86}">
  <dimension ref="F7:J18"/>
  <sheetViews>
    <sheetView topLeftCell="A4" zoomScale="154" workbookViewId="0">
      <selection activeCell="L12" sqref="L12"/>
    </sheetView>
  </sheetViews>
  <sheetFormatPr defaultRowHeight="14.4" x14ac:dyDescent="0.3"/>
  <cols>
    <col min="6" max="6" width="11.109375" bestFit="1" customWidth="1"/>
    <col min="7" max="7" width="15.6640625" bestFit="1" customWidth="1"/>
    <col min="8" max="8" width="14.21875" bestFit="1" customWidth="1"/>
    <col min="9" max="9" width="6" bestFit="1" customWidth="1"/>
    <col min="10" max="10" width="7" bestFit="1" customWidth="1"/>
  </cols>
  <sheetData>
    <row r="7" spans="6:10" x14ac:dyDescent="0.3">
      <c r="F7" s="25" t="s">
        <v>285</v>
      </c>
      <c r="G7" s="25" t="s">
        <v>34</v>
      </c>
      <c r="H7" s="25" t="s">
        <v>284</v>
      </c>
      <c r="I7" s="25" t="s">
        <v>35</v>
      </c>
      <c r="J7" s="26" t="s">
        <v>74</v>
      </c>
    </row>
    <row r="8" spans="6:10" x14ac:dyDescent="0.3">
      <c r="F8" s="28" t="s">
        <v>286</v>
      </c>
      <c r="G8" s="29" t="s">
        <v>15</v>
      </c>
      <c r="H8" s="29">
        <v>7</v>
      </c>
      <c r="I8" s="29">
        <v>30000</v>
      </c>
      <c r="J8" s="41">
        <f>H8*I8</f>
        <v>210000</v>
      </c>
    </row>
    <row r="9" spans="6:10" x14ac:dyDescent="0.3">
      <c r="F9" s="31" t="s">
        <v>287</v>
      </c>
      <c r="G9" s="28" t="s">
        <v>16</v>
      </c>
      <c r="H9" s="28">
        <v>5</v>
      </c>
      <c r="I9" s="28">
        <v>60000</v>
      </c>
      <c r="J9" s="42">
        <f t="shared" ref="J9:J18" si="0">H9*I9</f>
        <v>300000</v>
      </c>
    </row>
    <row r="10" spans="6:10" x14ac:dyDescent="0.3">
      <c r="F10" s="28" t="s">
        <v>288</v>
      </c>
      <c r="G10" s="29" t="s">
        <v>17</v>
      </c>
      <c r="H10" s="29">
        <v>4</v>
      </c>
      <c r="I10" s="29">
        <v>20000</v>
      </c>
      <c r="J10" s="41">
        <f t="shared" si="0"/>
        <v>80000</v>
      </c>
    </row>
    <row r="11" spans="6:10" x14ac:dyDescent="0.3">
      <c r="F11" s="31" t="s">
        <v>289</v>
      </c>
      <c r="G11" s="28" t="s">
        <v>18</v>
      </c>
      <c r="H11" s="39">
        <f ca="1">RANDBETWEEN(1,10)</f>
        <v>9</v>
      </c>
      <c r="I11" s="39">
        <f>I8*2</f>
        <v>60000</v>
      </c>
      <c r="J11" s="42">
        <f t="shared" ca="1" si="0"/>
        <v>540000</v>
      </c>
    </row>
    <row r="12" spans="6:10" x14ac:dyDescent="0.3">
      <c r="F12" s="39" t="str">
        <f>"CA/DA/"&amp; "0125"</f>
        <v>CA/DA/0125</v>
      </c>
      <c r="G12" s="29" t="s">
        <v>19</v>
      </c>
      <c r="H12" s="29">
        <v>7</v>
      </c>
      <c r="I12" s="29">
        <v>10000</v>
      </c>
      <c r="J12" s="41">
        <f t="shared" si="0"/>
        <v>70000</v>
      </c>
    </row>
    <row r="13" spans="6:10" x14ac:dyDescent="0.3">
      <c r="F13" s="31" t="s">
        <v>291</v>
      </c>
      <c r="G13" s="28" t="s">
        <v>58</v>
      </c>
      <c r="H13" s="28">
        <v>8</v>
      </c>
      <c r="I13" s="28">
        <v>8000</v>
      </c>
      <c r="J13" s="42">
        <f t="shared" si="0"/>
        <v>64000</v>
      </c>
    </row>
    <row r="14" spans="6:10" x14ac:dyDescent="0.3">
      <c r="F14" s="28" t="s">
        <v>292</v>
      </c>
      <c r="G14" s="29" t="s">
        <v>21</v>
      </c>
      <c r="H14" s="40">
        <f ca="1">RANDBETWEEN(1,10)</f>
        <v>10</v>
      </c>
      <c r="I14" s="29">
        <v>8000</v>
      </c>
      <c r="J14" s="41">
        <f t="shared" ca="1" si="0"/>
        <v>80000</v>
      </c>
    </row>
    <row r="15" spans="6:10" x14ac:dyDescent="0.3">
      <c r="F15" s="31" t="s">
        <v>293</v>
      </c>
      <c r="G15" s="28" t="s">
        <v>22</v>
      </c>
      <c r="H15" s="28">
        <v>5</v>
      </c>
      <c r="I15" s="28">
        <v>10000</v>
      </c>
      <c r="J15" s="42">
        <f t="shared" si="0"/>
        <v>50000</v>
      </c>
    </row>
    <row r="16" spans="6:10" x14ac:dyDescent="0.3">
      <c r="F16" s="28" t="s">
        <v>294</v>
      </c>
      <c r="G16" s="29" t="s">
        <v>23</v>
      </c>
      <c r="H16" s="29">
        <v>4</v>
      </c>
      <c r="I16" s="40">
        <f>I10/2</f>
        <v>10000</v>
      </c>
      <c r="J16" s="41">
        <f t="shared" si="0"/>
        <v>40000</v>
      </c>
    </row>
    <row r="17" spans="6:10" x14ac:dyDescent="0.3">
      <c r="F17" s="31" t="s">
        <v>295</v>
      </c>
      <c r="G17" s="40" t="str">
        <f>"Data"&amp;" "&amp;"Analytics"</f>
        <v>Data Analytics</v>
      </c>
      <c r="H17" s="29">
        <v>4</v>
      </c>
      <c r="I17" s="29">
        <v>30000</v>
      </c>
      <c r="J17" s="41">
        <f t="shared" si="0"/>
        <v>120000</v>
      </c>
    </row>
    <row r="18" spans="6:10" x14ac:dyDescent="0.3">
      <c r="F18" s="33" t="s">
        <v>296</v>
      </c>
      <c r="G18" s="34" t="s">
        <v>15</v>
      </c>
      <c r="H18" s="34">
        <v>6</v>
      </c>
      <c r="I18" s="34">
        <v>30000</v>
      </c>
      <c r="J18" s="43">
        <f t="shared" si="0"/>
        <v>180000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EB5D-0174-436C-91DC-04608DEC1347}">
  <dimension ref="F9:R24"/>
  <sheetViews>
    <sheetView topLeftCell="D1" workbookViewId="0">
      <selection activeCell="J24" sqref="J24"/>
    </sheetView>
  </sheetViews>
  <sheetFormatPr defaultRowHeight="14.4" x14ac:dyDescent="0.3"/>
  <cols>
    <col min="5" max="5" width="19.21875" customWidth="1"/>
    <col min="6" max="6" width="19.109375" bestFit="1" customWidth="1"/>
    <col min="10" max="10" width="10.44140625" bestFit="1" customWidth="1"/>
  </cols>
  <sheetData>
    <row r="9" spans="6:18" x14ac:dyDescent="0.3">
      <c r="F9" s="36" t="s">
        <v>310</v>
      </c>
      <c r="G9" s="36" t="s">
        <v>298</v>
      </c>
      <c r="H9" s="36" t="s">
        <v>299</v>
      </c>
      <c r="I9" s="36" t="s">
        <v>300</v>
      </c>
      <c r="J9" s="36" t="s">
        <v>301</v>
      </c>
      <c r="K9" s="36" t="s">
        <v>302</v>
      </c>
      <c r="L9" s="36" t="s">
        <v>303</v>
      </c>
      <c r="M9" s="36" t="s">
        <v>304</v>
      </c>
      <c r="N9" s="36" t="s">
        <v>305</v>
      </c>
      <c r="O9" s="36" t="s">
        <v>306</v>
      </c>
      <c r="P9" s="36" t="s">
        <v>307</v>
      </c>
      <c r="Q9" s="36" t="s">
        <v>308</v>
      </c>
      <c r="R9" s="36" t="s">
        <v>309</v>
      </c>
    </row>
    <row r="10" spans="6:18" x14ac:dyDescent="0.3">
      <c r="F10" s="36" t="s">
        <v>15</v>
      </c>
      <c r="G10">
        <v>8</v>
      </c>
      <c r="H10">
        <v>18</v>
      </c>
      <c r="I10">
        <v>17</v>
      </c>
      <c r="J10">
        <v>17</v>
      </c>
      <c r="K10">
        <v>6</v>
      </c>
      <c r="L10">
        <v>16</v>
      </c>
      <c r="M10">
        <v>21</v>
      </c>
      <c r="N10">
        <v>10</v>
      </c>
      <c r="O10">
        <v>11</v>
      </c>
      <c r="P10">
        <v>23</v>
      </c>
      <c r="Q10">
        <v>19</v>
      </c>
      <c r="R10">
        <v>24</v>
      </c>
    </row>
    <row r="11" spans="6:18" x14ac:dyDescent="0.3">
      <c r="F11" s="36" t="s">
        <v>16</v>
      </c>
      <c r="G11">
        <v>7</v>
      </c>
      <c r="H11">
        <v>8</v>
      </c>
      <c r="I11">
        <v>18</v>
      </c>
      <c r="J11">
        <v>7</v>
      </c>
      <c r="K11">
        <v>21</v>
      </c>
      <c r="L11">
        <v>19</v>
      </c>
      <c r="M11">
        <v>18</v>
      </c>
      <c r="N11">
        <v>17</v>
      </c>
      <c r="O11">
        <v>21</v>
      </c>
      <c r="P11">
        <v>13</v>
      </c>
      <c r="Q11">
        <v>8</v>
      </c>
      <c r="R11">
        <v>17</v>
      </c>
    </row>
    <row r="12" spans="6:18" x14ac:dyDescent="0.3">
      <c r="F12" s="36" t="s">
        <v>17</v>
      </c>
      <c r="G12">
        <v>8</v>
      </c>
      <c r="H12">
        <v>5</v>
      </c>
      <c r="I12">
        <v>10</v>
      </c>
      <c r="J12">
        <v>11</v>
      </c>
      <c r="K12">
        <v>18</v>
      </c>
      <c r="L12">
        <v>16</v>
      </c>
      <c r="M12">
        <v>6</v>
      </c>
      <c r="N12">
        <v>9</v>
      </c>
      <c r="O12">
        <v>18</v>
      </c>
      <c r="P12">
        <v>22</v>
      </c>
      <c r="Q12">
        <v>8</v>
      </c>
      <c r="R12">
        <v>19</v>
      </c>
    </row>
    <row r="13" spans="6:18" x14ac:dyDescent="0.3">
      <c r="F13" s="36" t="s">
        <v>18</v>
      </c>
      <c r="G13">
        <v>8</v>
      </c>
      <c r="H13">
        <v>9</v>
      </c>
      <c r="I13">
        <v>25</v>
      </c>
      <c r="J13">
        <v>16</v>
      </c>
      <c r="K13">
        <v>7</v>
      </c>
      <c r="L13">
        <v>25</v>
      </c>
      <c r="M13">
        <v>11</v>
      </c>
      <c r="N13">
        <v>11</v>
      </c>
      <c r="O13">
        <v>16</v>
      </c>
      <c r="P13">
        <v>12</v>
      </c>
      <c r="Q13">
        <v>14</v>
      </c>
      <c r="R13">
        <v>10</v>
      </c>
    </row>
    <row r="14" spans="6:18" x14ac:dyDescent="0.3">
      <c r="F14" s="36" t="s">
        <v>19</v>
      </c>
      <c r="G14">
        <v>11</v>
      </c>
      <c r="H14">
        <v>23</v>
      </c>
      <c r="I14">
        <v>18</v>
      </c>
      <c r="J14">
        <v>9</v>
      </c>
      <c r="K14">
        <v>12</v>
      </c>
      <c r="L14">
        <v>13</v>
      </c>
      <c r="M14">
        <v>20</v>
      </c>
      <c r="N14">
        <v>24</v>
      </c>
      <c r="O14">
        <v>12</v>
      </c>
      <c r="P14">
        <v>25</v>
      </c>
      <c r="Q14">
        <v>14</v>
      </c>
      <c r="R14">
        <v>15</v>
      </c>
    </row>
    <row r="15" spans="6:18" x14ac:dyDescent="0.3">
      <c r="F15" s="36" t="s">
        <v>20</v>
      </c>
      <c r="G15">
        <v>9</v>
      </c>
      <c r="H15">
        <v>7</v>
      </c>
      <c r="I15">
        <v>5</v>
      </c>
      <c r="J15">
        <v>24</v>
      </c>
      <c r="K15">
        <v>8</v>
      </c>
      <c r="L15">
        <v>5</v>
      </c>
      <c r="M15">
        <v>19</v>
      </c>
      <c r="N15">
        <v>22</v>
      </c>
      <c r="O15">
        <v>13</v>
      </c>
      <c r="P15">
        <v>21</v>
      </c>
      <c r="Q15">
        <v>11</v>
      </c>
      <c r="R15">
        <v>24</v>
      </c>
    </row>
    <row r="16" spans="6:18" x14ac:dyDescent="0.3">
      <c r="F16" s="36" t="s">
        <v>21</v>
      </c>
      <c r="G16">
        <v>12</v>
      </c>
      <c r="H16">
        <v>20</v>
      </c>
      <c r="I16">
        <v>16</v>
      </c>
      <c r="J16">
        <v>23</v>
      </c>
      <c r="K16">
        <v>18</v>
      </c>
      <c r="L16">
        <v>7</v>
      </c>
      <c r="M16">
        <v>13</v>
      </c>
      <c r="N16">
        <v>23</v>
      </c>
      <c r="O16">
        <v>10</v>
      </c>
      <c r="P16">
        <v>22</v>
      </c>
      <c r="Q16">
        <v>23</v>
      </c>
      <c r="R16">
        <v>20</v>
      </c>
    </row>
    <row r="17" spans="6:18" x14ac:dyDescent="0.3">
      <c r="F17" s="36" t="s">
        <v>22</v>
      </c>
      <c r="G17">
        <v>14</v>
      </c>
      <c r="H17">
        <v>20</v>
      </c>
      <c r="I17">
        <v>6</v>
      </c>
      <c r="J17">
        <v>18</v>
      </c>
      <c r="K17">
        <v>24</v>
      </c>
      <c r="L17">
        <v>20</v>
      </c>
      <c r="M17">
        <v>8</v>
      </c>
      <c r="N17">
        <v>8</v>
      </c>
      <c r="O17">
        <v>16</v>
      </c>
      <c r="P17">
        <v>12</v>
      </c>
      <c r="Q17">
        <v>9</v>
      </c>
      <c r="R17">
        <v>22</v>
      </c>
    </row>
    <row r="18" spans="6:18" x14ac:dyDescent="0.3">
      <c r="F18" s="36" t="s">
        <v>23</v>
      </c>
      <c r="G18">
        <v>23</v>
      </c>
      <c r="H18">
        <v>25</v>
      </c>
      <c r="I18">
        <v>6</v>
      </c>
      <c r="J18">
        <v>25</v>
      </c>
      <c r="K18">
        <v>7</v>
      </c>
      <c r="L18">
        <v>10</v>
      </c>
      <c r="M18">
        <v>19</v>
      </c>
      <c r="N18">
        <v>24</v>
      </c>
      <c r="O18">
        <v>9</v>
      </c>
      <c r="P18">
        <v>7</v>
      </c>
      <c r="Q18">
        <v>6</v>
      </c>
      <c r="R18">
        <v>9</v>
      </c>
    </row>
    <row r="23" spans="6:18" x14ac:dyDescent="0.3">
      <c r="H23" s="17" t="s">
        <v>34</v>
      </c>
      <c r="I23" s="17" t="s">
        <v>311</v>
      </c>
      <c r="J23" s="17" t="s">
        <v>312</v>
      </c>
    </row>
    <row r="24" spans="6:18" x14ac:dyDescent="0.3">
      <c r="H24" s="1" t="s">
        <v>20</v>
      </c>
      <c r="I24" s="1" t="s">
        <v>306</v>
      </c>
      <c r="J24" s="1">
        <f>INDEX(F9:R18,MATCH(H24,F9:F18,0),MATCH(I24,F9:R9,0))</f>
        <v>13</v>
      </c>
    </row>
  </sheetData>
  <conditionalFormatting sqref="G10:R18">
    <cfRule type="expression" dxfId="12" priority="1">
      <formula>$T$6=G10</formula>
    </cfRule>
  </conditionalFormatting>
  <dataValidations count="2">
    <dataValidation type="list" allowBlank="1" showInputMessage="1" showErrorMessage="1" sqref="H24" xr:uid="{97F2DEAF-2E96-4E0A-AA2E-B512353A9E7B}">
      <formula1>$F$10:$F$18</formula1>
    </dataValidation>
    <dataValidation type="list" allowBlank="1" showInputMessage="1" showErrorMessage="1" sqref="I24" xr:uid="{2FD6D26B-6DC9-42FF-9898-6CBFF33885B7}">
      <formula1>$G$9:$R$9</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Q.1</vt:lpstr>
      <vt:lpstr>Q.2</vt:lpstr>
      <vt:lpstr>Q.3</vt:lpstr>
      <vt:lpstr>Q.4</vt:lpstr>
      <vt:lpstr>Q.5</vt:lpstr>
      <vt:lpstr>Q.6</vt:lpstr>
      <vt:lpstr>Q.7</vt:lpstr>
      <vt:lpstr>Q.8</vt:lpstr>
      <vt:lpstr>Q.9</vt:lpstr>
      <vt:lpstr>Q.10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Shubham chouhan</cp:lastModifiedBy>
  <dcterms:created xsi:type="dcterms:W3CDTF">2015-06-05T18:17:20Z</dcterms:created>
  <dcterms:modified xsi:type="dcterms:W3CDTF">2025-09-09T10:40:55Z</dcterms:modified>
</cp:coreProperties>
</file>