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Shubhanshu sagar\Desktop\payfix_python\macp pay fix\"/>
    </mc:Choice>
  </mc:AlternateContent>
  <xr:revisionPtr revIDLastSave="0" documentId="13_ncr:1_{FD73440E-D4A1-4AA0-B324-0D4E22991D4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ysheet" sheetId="1" r:id="rId1"/>
    <sheet name="perform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0" i="2" l="1"/>
  <c r="A19" i="2"/>
  <c r="F18" i="2"/>
  <c r="E18" i="2"/>
  <c r="D17" i="2"/>
  <c r="E14" i="2"/>
  <c r="E13" i="2"/>
  <c r="F12" i="2"/>
  <c r="D12" i="2"/>
  <c r="E10" i="2"/>
  <c r="D9" i="2"/>
  <c r="A8" i="2"/>
  <c r="E6" i="2"/>
  <c r="C6" i="2"/>
</calcChain>
</file>

<file path=xl/sharedStrings.xml><?xml version="1.0" encoding="utf-8"?>
<sst xmlns="http://schemas.openxmlformats.org/spreadsheetml/2006/main" count="92" uniqueCount="61">
  <si>
    <t>Emp code</t>
  </si>
  <si>
    <t>Name</t>
  </si>
  <si>
    <t>Designa</t>
  </si>
  <si>
    <t>f name</t>
  </si>
  <si>
    <t>exist bp</t>
  </si>
  <si>
    <t>exist lev</t>
  </si>
  <si>
    <t>date of macp</t>
  </si>
  <si>
    <t>till date</t>
  </si>
  <si>
    <t>new bp after</t>
  </si>
  <si>
    <t>inc date</t>
  </si>
  <si>
    <t>after opt</t>
  </si>
  <si>
    <t>new level</t>
  </si>
  <si>
    <t>new row</t>
  </si>
  <si>
    <t>dni</t>
  </si>
  <si>
    <t>Kinjal</t>
  </si>
  <si>
    <t>Engineer</t>
  </si>
  <si>
    <t>lavish</t>
  </si>
  <si>
    <t>2</t>
  </si>
  <si>
    <t>1 / 2 / 2020</t>
  </si>
  <si>
    <t>30 / 6 / 2020</t>
  </si>
  <si>
    <t>1 / 7 / 2020</t>
  </si>
  <si>
    <t>3</t>
  </si>
  <si>
    <t>1</t>
  </si>
  <si>
    <t>1 / 1 / 2021</t>
  </si>
  <si>
    <t>Shubhanshu</t>
  </si>
  <si>
    <t>Developer</t>
  </si>
  <si>
    <t>N k Sagar</t>
  </si>
  <si>
    <t>monika</t>
  </si>
  <si>
    <t>crafter</t>
  </si>
  <si>
    <t>yy</t>
  </si>
  <si>
    <t>4</t>
  </si>
  <si>
    <t>1 / 4 / 2020</t>
  </si>
  <si>
    <t>5</t>
  </si>
  <si>
    <t>15</t>
  </si>
  <si>
    <t>kavita</t>
  </si>
  <si>
    <t>computer operator</t>
  </si>
  <si>
    <t>naveen</t>
  </si>
  <si>
    <t>PCAMR</t>
  </si>
  <si>
    <t>N K SAGAR</t>
  </si>
  <si>
    <t>10</t>
  </si>
  <si>
    <t>Harsh</t>
  </si>
  <si>
    <t>Rakesh</t>
  </si>
  <si>
    <t>1 / 2 / 2019</t>
  </si>
  <si>
    <t>30 / 6 / 2019</t>
  </si>
  <si>
    <t>1 / 7 / 2019</t>
  </si>
  <si>
    <t>1 / 1 / 2020</t>
  </si>
  <si>
    <t>Subject</t>
  </si>
  <si>
    <t>Fixation of pay  in grant of MACP</t>
  </si>
  <si>
    <t>Employee Code</t>
  </si>
  <si>
    <t>Designation</t>
  </si>
  <si>
    <t>Father's Name</t>
  </si>
  <si>
    <t>Existing Pay</t>
  </si>
  <si>
    <t>Level</t>
  </si>
  <si>
    <t>Pay after Macp date before increment</t>
  </si>
  <si>
    <t>From</t>
  </si>
  <si>
    <t>to</t>
  </si>
  <si>
    <t>Option Availed</t>
  </si>
  <si>
    <t>YES at page No ___</t>
  </si>
  <si>
    <t>Pay fix after after excercising option on</t>
  </si>
  <si>
    <t>Row</t>
  </si>
  <si>
    <t>DNI ( before audit approval)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</si>
</sst>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2" fontId="0" fillId="0" borderId="0" xfId="0" applyNumberFormat="1"/>
    <xf numFmtId="14" fontId="0" fillId="0" borderId="0" xfId="0" applyNumberFormat="1"/>
    <xf numFmtId="0" fontId="0" fillId="2" borderId="1" xfId="0" applyFill="1" applyBorder="1"/>
    <xf numFmtId="2" fontId="0" fillId="2" borderId="1" xfId="0" applyNumberFormat="1" applyFill="1" applyBorder="1"/>
    <xf numFmtId="14" fontId="0" fillId="2" borderId="1" xfId="0" applyNumberFormat="1" applyFill="1" applyBorder="1"/>
    <xf numFmtId="2" fontId="0" fillId="0" borderId="1" xfId="0" applyNumberFormat="1" applyBorder="1"/>
    <xf numFmtId="14" fontId="0" fillId="0" borderId="1" xfId="0" applyNumberFormat="1" applyBorder="1"/>
    <xf numFmtId="0" fontId="0" fillId="0" borderId="1" xfId="0" applyBorder="1"/>
    <xf numFmtId="0" fontId="0" fillId="0" borderId="9" xfId="0" applyBorder="1" applyAlignment="1">
      <alignment horizontal="center"/>
    </xf>
    <xf numFmtId="0" fontId="0" fillId="0" borderId="6" xfId="0" applyBorder="1"/>
    <xf numFmtId="0" fontId="0" fillId="3" borderId="1" xfId="0" applyFill="1" applyBorder="1"/>
    <xf numFmtId="0" fontId="0" fillId="3" borderId="6" xfId="0" applyFill="1" applyBorder="1"/>
    <xf numFmtId="0" fontId="0" fillId="0" borderId="1" xfId="0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0" fontId="0" fillId="0" borderId="10" xfId="0" applyBorder="1"/>
    <xf numFmtId="0" fontId="0" fillId="3" borderId="6" xfId="0" applyFill="1" applyBorder="1" applyAlignment="1">
      <alignment horizontal="center"/>
    </xf>
    <xf numFmtId="0" fontId="0" fillId="0" borderId="19" xfId="0" applyBorder="1"/>
    <xf numFmtId="0" fontId="0" fillId="0" borderId="12" xfId="0" applyBorder="1"/>
    <xf numFmtId="0" fontId="0" fillId="0" borderId="20" xfId="0" applyBorder="1"/>
    <xf numFmtId="0" fontId="0" fillId="0" borderId="5" xfId="0" applyBorder="1" applyAlignment="1">
      <alignment horizontal="center"/>
    </xf>
    <xf numFmtId="0" fontId="0" fillId="0" borderId="30" xfId="0" applyBorder="1"/>
    <xf numFmtId="0" fontId="0" fillId="3" borderId="7" xfId="0" applyFill="1" applyBorder="1" applyAlignment="1">
      <alignment horizontal="center"/>
    </xf>
    <xf numFmtId="0" fontId="0" fillId="0" borderId="33" xfId="0" applyBorder="1"/>
    <xf numFmtId="0" fontId="0" fillId="0" borderId="3" xfId="0" applyBorder="1" applyAlignment="1">
      <alignment horizontal="center" vertical="top"/>
    </xf>
    <xf numFmtId="0" fontId="0" fillId="0" borderId="31" xfId="0" applyBorder="1"/>
    <xf numFmtId="0" fontId="0" fillId="0" borderId="32" xfId="0" applyBorder="1"/>
    <xf numFmtId="0" fontId="0" fillId="0" borderId="15" xfId="0" applyBorder="1"/>
    <xf numFmtId="0" fontId="0" fillId="0" borderId="13" xfId="0" applyBorder="1"/>
    <xf numFmtId="0" fontId="0" fillId="2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14" xfId="0" applyBorder="1"/>
    <xf numFmtId="0" fontId="0" fillId="0" borderId="11" xfId="0" applyBorder="1"/>
    <xf numFmtId="0" fontId="0" fillId="0" borderId="21" xfId="0" applyBorder="1"/>
    <xf numFmtId="0" fontId="0" fillId="0" borderId="23" xfId="0" applyBorder="1"/>
    <xf numFmtId="0" fontId="0" fillId="0" borderId="2" xfId="0" applyBorder="1" applyAlignment="1">
      <alignment horizontal="center"/>
    </xf>
    <xf numFmtId="0" fontId="0" fillId="0" borderId="28" xfId="0" applyBorder="1"/>
    <xf numFmtId="0" fontId="2" fillId="0" borderId="8" xfId="0" applyFont="1" applyBorder="1" applyAlignment="1">
      <alignment horizontal="center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9" xfId="0" applyBorder="1" applyAlignment="1">
      <alignment horizontal="center" wrapText="1"/>
    </xf>
    <xf numFmtId="0" fontId="0" fillId="0" borderId="22" xfId="0" applyBorder="1"/>
    <xf numFmtId="0" fontId="0" fillId="0" borderId="0" xfId="0"/>
    <xf numFmtId="0" fontId="0" fillId="0" borderId="16" xfId="0" applyBorder="1"/>
    <xf numFmtId="0" fontId="0" fillId="0" borderId="27" xfId="0" applyBorder="1"/>
    <xf numFmtId="0" fontId="0" fillId="0" borderId="5" xfId="0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14" fontId="0" fillId="3" borderId="1" xfId="0" applyNumberFormat="1" applyFill="1" applyBorder="1" applyAlignment="1">
      <alignment horizontal="center"/>
    </xf>
    <xf numFmtId="14" fontId="0" fillId="0" borderId="30" xfId="0" applyNumberFormat="1" applyBorder="1"/>
    <xf numFmtId="14" fontId="1" fillId="3" borderId="28" xfId="0" applyNumberFormat="1" applyFont="1" applyFill="1" applyBorder="1" applyAlignment="1">
      <alignment horizontal="center"/>
    </xf>
    <xf numFmtId="14" fontId="0" fillId="0" borderId="15" xfId="0" applyNumberFormat="1" applyBorder="1"/>
    <xf numFmtId="14" fontId="0" fillId="0" borderId="13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workbookViewId="0">
      <selection activeCell="H7" sqref="H7"/>
    </sheetView>
  </sheetViews>
  <sheetFormatPr defaultRowHeight="14.4" x14ac:dyDescent="0.3"/>
  <cols>
    <col min="6" max="6" width="8.88671875" style="1" customWidth="1"/>
    <col min="7" max="7" width="11.88671875" style="2" customWidth="1"/>
    <col min="8" max="8" width="8.88671875" style="2" customWidth="1"/>
    <col min="9" max="9" width="11.6640625" style="14" customWidth="1"/>
    <col min="10" max="10" width="8.88671875" style="2" customWidth="1"/>
    <col min="12" max="13" width="8.88671875" style="1" customWidth="1"/>
    <col min="14" max="14" width="8.88671875" style="2" customWidth="1"/>
  </cols>
  <sheetData>
    <row r="1" spans="1:1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3" t="s">
        <v>8</v>
      </c>
      <c r="J1" s="5" t="s">
        <v>9</v>
      </c>
      <c r="K1" s="5" t="s">
        <v>10</v>
      </c>
      <c r="L1" s="4" t="s">
        <v>11</v>
      </c>
      <c r="M1" s="4" t="s">
        <v>12</v>
      </c>
      <c r="N1" s="5" t="s">
        <v>13</v>
      </c>
    </row>
    <row r="2" spans="1:14" x14ac:dyDescent="0.3">
      <c r="A2" s="8">
        <v>80021891</v>
      </c>
      <c r="B2" s="8" t="s">
        <v>14</v>
      </c>
      <c r="C2" s="8" t="s">
        <v>15</v>
      </c>
      <c r="D2" s="8" t="s">
        <v>16</v>
      </c>
      <c r="E2" s="8">
        <v>19900</v>
      </c>
      <c r="F2" s="6" t="s">
        <v>17</v>
      </c>
      <c r="G2" s="7" t="s">
        <v>18</v>
      </c>
      <c r="H2" s="7" t="s">
        <v>19</v>
      </c>
      <c r="I2" s="8">
        <v>21700</v>
      </c>
      <c r="J2" s="7" t="s">
        <v>20</v>
      </c>
      <c r="K2" s="8">
        <v>21700</v>
      </c>
      <c r="L2" s="6" t="s">
        <v>21</v>
      </c>
      <c r="M2" s="6" t="s">
        <v>22</v>
      </c>
      <c r="N2" s="7" t="s">
        <v>23</v>
      </c>
    </row>
    <row r="3" spans="1:14" x14ac:dyDescent="0.3">
      <c r="A3" s="8">
        <v>20027211</v>
      </c>
      <c r="B3" s="8" t="s">
        <v>24</v>
      </c>
      <c r="C3" s="8" t="s">
        <v>25</v>
      </c>
      <c r="D3" s="8" t="s">
        <v>26</v>
      </c>
      <c r="E3" s="8">
        <v>19900</v>
      </c>
      <c r="F3" s="6" t="s">
        <v>17</v>
      </c>
      <c r="G3" s="7" t="s">
        <v>18</v>
      </c>
      <c r="H3" s="7" t="s">
        <v>19</v>
      </c>
      <c r="I3" s="8">
        <v>21700</v>
      </c>
      <c r="J3" s="7" t="s">
        <v>20</v>
      </c>
      <c r="K3" s="8">
        <v>21700</v>
      </c>
      <c r="L3" s="6" t="s">
        <v>21</v>
      </c>
      <c r="M3" s="6" t="s">
        <v>22</v>
      </c>
      <c r="N3" s="7" t="s">
        <v>23</v>
      </c>
    </row>
    <row r="4" spans="1:14" x14ac:dyDescent="0.3">
      <c r="A4" s="8">
        <v>60098099</v>
      </c>
      <c r="B4" s="8" t="s">
        <v>27</v>
      </c>
      <c r="C4" s="8" t="s">
        <v>28</v>
      </c>
      <c r="D4" s="8" t="s">
        <v>29</v>
      </c>
      <c r="E4" s="8">
        <v>41000</v>
      </c>
      <c r="F4" s="8" t="s">
        <v>30</v>
      </c>
      <c r="G4" s="8" t="s">
        <v>31</v>
      </c>
      <c r="H4" s="8" t="s">
        <v>19</v>
      </c>
      <c r="I4" s="8">
        <v>41600</v>
      </c>
      <c r="J4" s="8" t="s">
        <v>20</v>
      </c>
      <c r="K4" s="8">
        <v>44100</v>
      </c>
      <c r="L4" s="8" t="s">
        <v>32</v>
      </c>
      <c r="M4" s="8" t="s">
        <v>33</v>
      </c>
      <c r="N4" s="8" t="s">
        <v>23</v>
      </c>
    </row>
    <row r="5" spans="1:14" x14ac:dyDescent="0.3">
      <c r="A5">
        <v>80021021</v>
      </c>
      <c r="B5" t="s">
        <v>34</v>
      </c>
      <c r="C5" t="s">
        <v>35</v>
      </c>
      <c r="D5" t="s">
        <v>36</v>
      </c>
      <c r="E5">
        <v>19900</v>
      </c>
      <c r="F5" t="s">
        <v>17</v>
      </c>
      <c r="G5" t="s">
        <v>31</v>
      </c>
      <c r="H5" t="s">
        <v>19</v>
      </c>
      <c r="I5">
        <v>21700</v>
      </c>
      <c r="J5" t="s">
        <v>20</v>
      </c>
      <c r="K5">
        <v>21700</v>
      </c>
      <c r="L5" t="s">
        <v>21</v>
      </c>
      <c r="M5" t="s">
        <v>22</v>
      </c>
      <c r="N5" t="s">
        <v>23</v>
      </c>
    </row>
    <row r="6" spans="1:14" x14ac:dyDescent="0.3">
      <c r="A6">
        <v>20016150</v>
      </c>
      <c r="B6" t="s">
        <v>24</v>
      </c>
      <c r="C6" t="s">
        <v>37</v>
      </c>
      <c r="D6" t="s">
        <v>38</v>
      </c>
      <c r="E6">
        <v>31100</v>
      </c>
      <c r="F6" t="s">
        <v>21</v>
      </c>
      <c r="G6" t="s">
        <v>31</v>
      </c>
      <c r="H6" t="s">
        <v>19</v>
      </c>
      <c r="I6">
        <v>31400</v>
      </c>
      <c r="J6" t="s">
        <v>20</v>
      </c>
      <c r="K6">
        <v>33300</v>
      </c>
      <c r="L6" t="s">
        <v>30</v>
      </c>
      <c r="M6" t="s">
        <v>39</v>
      </c>
      <c r="N6" t="s">
        <v>23</v>
      </c>
    </row>
    <row r="7" spans="1:14" x14ac:dyDescent="0.3">
      <c r="A7">
        <v>20016149</v>
      </c>
      <c r="B7" t="s">
        <v>40</v>
      </c>
      <c r="C7" t="s">
        <v>37</v>
      </c>
      <c r="D7" t="s">
        <v>41</v>
      </c>
      <c r="E7">
        <v>35300</v>
      </c>
      <c r="F7" t="s">
        <v>30</v>
      </c>
      <c r="G7" t="s">
        <v>42</v>
      </c>
      <c r="H7" t="s">
        <v>43</v>
      </c>
      <c r="I7">
        <v>35900</v>
      </c>
      <c r="J7" t="s">
        <v>44</v>
      </c>
      <c r="K7">
        <v>38100</v>
      </c>
      <c r="L7" t="s">
        <v>32</v>
      </c>
      <c r="M7" t="s">
        <v>39</v>
      </c>
      <c r="N7" t="s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21"/>
  <sheetViews>
    <sheetView tabSelected="1" workbookViewId="0">
      <selection activeCell="A7" sqref="A7:B7"/>
    </sheetView>
  </sheetViews>
  <sheetFormatPr defaultRowHeight="14.4" x14ac:dyDescent="0.3"/>
  <cols>
    <col min="4" max="4" width="12.21875" style="14" customWidth="1"/>
  </cols>
  <sheetData>
    <row r="2" spans="1:6" ht="15" customHeight="1" thickBot="1" x14ac:dyDescent="0.35"/>
    <row r="3" spans="1:6" x14ac:dyDescent="0.3">
      <c r="A3" s="37" t="s">
        <v>46</v>
      </c>
      <c r="B3" s="25" t="s">
        <v>47</v>
      </c>
      <c r="C3" s="26"/>
      <c r="D3" s="26"/>
      <c r="E3" s="26"/>
      <c r="F3" s="27"/>
    </row>
    <row r="4" spans="1:6" x14ac:dyDescent="0.3">
      <c r="A4" s="38"/>
      <c r="B4" s="19"/>
      <c r="C4" s="28"/>
      <c r="D4" s="28"/>
      <c r="E4" s="28"/>
      <c r="F4" s="29"/>
    </row>
    <row r="5" spans="1:6" x14ac:dyDescent="0.3">
      <c r="A5" s="21" t="s">
        <v>48</v>
      </c>
      <c r="B5" s="22"/>
      <c r="C5" s="15" t="s">
        <v>49</v>
      </c>
      <c r="D5" s="22"/>
      <c r="E5" s="15" t="s">
        <v>1</v>
      </c>
      <c r="F5" s="22"/>
    </row>
    <row r="6" spans="1:6" x14ac:dyDescent="0.3">
      <c r="A6" s="30">
        <v>20016150</v>
      </c>
      <c r="B6" s="22"/>
      <c r="C6" s="31" t="str">
        <f>VLOOKUP(A6,Mysheet!A2:N100,3,0)</f>
        <v>PCAMR</v>
      </c>
      <c r="D6" s="22"/>
      <c r="E6" s="31" t="str">
        <f>VLOOKUP(A6,Mysheet!A2:N100,2,0)</f>
        <v>Shubhanshu</v>
      </c>
      <c r="F6" s="22"/>
    </row>
    <row r="7" spans="1:6" x14ac:dyDescent="0.3">
      <c r="A7" s="21" t="s">
        <v>50</v>
      </c>
      <c r="B7" s="22"/>
      <c r="C7" s="39"/>
      <c r="D7" s="33"/>
      <c r="E7" s="33"/>
      <c r="F7" s="18"/>
    </row>
    <row r="8" spans="1:6" ht="15" customHeight="1" thickBot="1" x14ac:dyDescent="0.35">
      <c r="A8" s="23" t="str">
        <f>VLOOKUP(A6,Mysheet!A2:N100,4,0)</f>
        <v>N K SAGAR</v>
      </c>
      <c r="B8" s="24"/>
      <c r="C8" s="40"/>
      <c r="D8" s="41"/>
      <c r="E8" s="41"/>
      <c r="F8" s="42"/>
    </row>
    <row r="9" spans="1:6" x14ac:dyDescent="0.3">
      <c r="A9" s="37" t="s">
        <v>51</v>
      </c>
      <c r="B9" s="26"/>
      <c r="C9" s="27"/>
      <c r="D9" s="49">
        <f>VLOOKUP(A6,Mysheet!A2:N100,5,0)</f>
        <v>31100</v>
      </c>
      <c r="E9" s="50"/>
      <c r="F9" s="51"/>
    </row>
    <row r="10" spans="1:6" x14ac:dyDescent="0.3">
      <c r="A10" s="44"/>
      <c r="B10" s="45"/>
      <c r="C10" s="46"/>
      <c r="D10" s="15" t="s">
        <v>52</v>
      </c>
      <c r="E10" s="17" t="str">
        <f>VLOOKUP(A6,Mysheet!A2:N100,6,0)</f>
        <v>3</v>
      </c>
      <c r="F10" s="18"/>
    </row>
    <row r="11" spans="1:6" x14ac:dyDescent="0.3">
      <c r="A11" s="35"/>
      <c r="B11" s="28"/>
      <c r="C11" s="29"/>
      <c r="D11" s="16"/>
      <c r="E11" s="19"/>
      <c r="F11" s="20"/>
    </row>
    <row r="12" spans="1:6" x14ac:dyDescent="0.3">
      <c r="A12" s="48" t="s">
        <v>53</v>
      </c>
      <c r="B12" s="33"/>
      <c r="C12" s="34"/>
      <c r="D12" s="11">
        <f>VLOOKUP(A6,Mysheet!A2:N100,9,0)</f>
        <v>31400</v>
      </c>
      <c r="E12" s="9" t="s">
        <v>52</v>
      </c>
      <c r="F12" s="12" t="str">
        <f>VLOOKUP(A6,Mysheet!A2:N100,12,0)</f>
        <v>4</v>
      </c>
    </row>
    <row r="13" spans="1:6" x14ac:dyDescent="0.3">
      <c r="A13" s="44"/>
      <c r="B13" s="45"/>
      <c r="C13" s="46"/>
      <c r="D13" s="13" t="s">
        <v>54</v>
      </c>
      <c r="E13" s="52" t="str">
        <f>VLOOKUP(A6,Mysheet!A2:N100,7,0)</f>
        <v>1 / 4 / 2020</v>
      </c>
      <c r="F13" s="53"/>
    </row>
    <row r="14" spans="1:6" x14ac:dyDescent="0.3">
      <c r="A14" s="35"/>
      <c r="B14" s="28"/>
      <c r="C14" s="29"/>
      <c r="D14" s="13" t="s">
        <v>55</v>
      </c>
      <c r="E14" s="31" t="str">
        <f>VLOOKUP(A6,Mysheet!A2:N100,8,0)</f>
        <v>30 / 6 / 2020</v>
      </c>
      <c r="F14" s="22"/>
    </row>
    <row r="15" spans="1:6" x14ac:dyDescent="0.3">
      <c r="A15" s="21" t="s">
        <v>56</v>
      </c>
      <c r="B15" s="33"/>
      <c r="C15" s="34"/>
      <c r="D15" s="15" t="s">
        <v>57</v>
      </c>
      <c r="E15" s="33"/>
      <c r="F15" s="34"/>
    </row>
    <row r="16" spans="1:6" x14ac:dyDescent="0.3">
      <c r="A16" s="35"/>
      <c r="B16" s="28"/>
      <c r="C16" s="29"/>
      <c r="D16" s="19"/>
      <c r="E16" s="28"/>
      <c r="F16" s="29"/>
    </row>
    <row r="17" spans="1:6" x14ac:dyDescent="0.3">
      <c r="A17" s="43" t="s">
        <v>58</v>
      </c>
      <c r="B17" s="33"/>
      <c r="C17" s="34"/>
      <c r="D17" s="31">
        <f>VLOOKUP(A6,Mysheet!A2:N1000,11,0)</f>
        <v>33300</v>
      </c>
      <c r="E17" s="8" t="s">
        <v>52</v>
      </c>
      <c r="F17" s="10" t="s">
        <v>59</v>
      </c>
    </row>
    <row r="18" spans="1:6" x14ac:dyDescent="0.3">
      <c r="A18" s="44"/>
      <c r="B18" s="45"/>
      <c r="C18" s="46"/>
      <c r="D18" s="47"/>
      <c r="E18" s="31" t="str">
        <f>VLOOKUP(A6,Mysheet!A2:N100,12,0)</f>
        <v>4</v>
      </c>
      <c r="F18" s="17" t="str">
        <f>VLOOKUP(A6,Mysheet!A2:N100,13,0)</f>
        <v>10</v>
      </c>
    </row>
    <row r="19" spans="1:6" x14ac:dyDescent="0.3">
      <c r="A19" s="54" t="str">
        <f>VLOOKUP(A6,Mysheet!A2:N100,10,0)</f>
        <v>1 / 7 / 2020</v>
      </c>
      <c r="B19" s="55"/>
      <c r="C19" s="56"/>
      <c r="D19" s="16"/>
      <c r="E19" s="16"/>
      <c r="F19" s="36"/>
    </row>
    <row r="20" spans="1:6" x14ac:dyDescent="0.3">
      <c r="A20" s="32" t="str">
        <f>VLOOKUP(A6,Mysheet!A2:N100,14,0)</f>
        <v>1 / 1 / 2021</v>
      </c>
      <c r="B20" s="33"/>
      <c r="C20" s="34"/>
      <c r="D20" s="15" t="s">
        <v>60</v>
      </c>
      <c r="E20" s="33"/>
      <c r="F20" s="34"/>
    </row>
    <row r="21" spans="1:6" ht="15" customHeight="1" thickBot="1" x14ac:dyDescent="0.35">
      <c r="A21" s="35"/>
      <c r="B21" s="28"/>
      <c r="C21" s="29"/>
      <c r="D21" s="19"/>
      <c r="E21" s="28"/>
      <c r="F21" s="29"/>
    </row>
  </sheetData>
  <mergeCells count="27">
    <mergeCell ref="A20:C21"/>
    <mergeCell ref="D20:F21"/>
    <mergeCell ref="E18:E19"/>
    <mergeCell ref="F18:F19"/>
    <mergeCell ref="A3:A4"/>
    <mergeCell ref="C7:F8"/>
    <mergeCell ref="A17:C18"/>
    <mergeCell ref="A19:C19"/>
    <mergeCell ref="D17:D19"/>
    <mergeCell ref="A12:C14"/>
    <mergeCell ref="E13:F13"/>
    <mergeCell ref="E14:F14"/>
    <mergeCell ref="A15:C16"/>
    <mergeCell ref="D15:F16"/>
    <mergeCell ref="A9:C11"/>
    <mergeCell ref="D9:F9"/>
    <mergeCell ref="D10:D11"/>
    <mergeCell ref="E10:F11"/>
    <mergeCell ref="A7:B7"/>
    <mergeCell ref="A8:B8"/>
    <mergeCell ref="B3:F4"/>
    <mergeCell ref="A5:B5"/>
    <mergeCell ref="C5:D5"/>
    <mergeCell ref="E5:F5"/>
    <mergeCell ref="A6:B6"/>
    <mergeCell ref="C6:D6"/>
    <mergeCell ref="E6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Mysheet</vt:lpstr>
      <vt:lpstr>performa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Shubhanshu sagar</cp:lastModifiedBy>
  <dcterms:created xsi:type="dcterms:W3CDTF">2022-08-10T11:13:54Z</dcterms:created>
  <dcterms:modified xsi:type="dcterms:W3CDTF">2022-08-10T12:59:59Z</dcterms:modified>
</cp:coreProperties>
</file>