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drawings/drawing8.xml" ContentType="application/vnd.openxmlformats-officedocument.drawingml.chartshapes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ml.chartshapes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2.xml" ContentType="application/vnd.openxmlformats-officedocument.themeOverride+xml"/>
  <Override PartName="/xl/drawings/drawing14.xml" ContentType="application/vnd.openxmlformats-officedocument.drawingml.chartshapes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1FE7EDCE-F04D-4C46-873F-0ED4821249F0}" xr6:coauthVersionLast="47" xr6:coauthVersionMax="47" xr10:uidLastSave="{00000000-0000-0000-0000-000000000000}"/>
  <bookViews>
    <workbookView xWindow="-110" yWindow="-110" windowWidth="19420" windowHeight="11500" firstSheet="6" activeTab="10" xr2:uid="{00000000-000D-0000-FFFF-FFFF00000000}"/>
  </bookViews>
  <sheets>
    <sheet name="Revenue_PayMethod" sheetId="5" r:id="rId1"/>
    <sheet name="Detail1" sheetId="6" r:id="rId2"/>
    <sheet name="Sales_Trends" sheetId="7" r:id="rId3"/>
    <sheet name="Store_Demand" sheetId="8" r:id="rId4"/>
    <sheet name="Hour" sheetId="13" r:id="rId5"/>
    <sheet name="Coffee_Sales_Dataset" sheetId="1" r:id="rId6"/>
    <sheet name="Pivot_SalesChannel" sheetId="2" r:id="rId7"/>
    <sheet name="Pivot_Table 2" sheetId="3" r:id="rId8"/>
    <sheet name="CoffeeType" sheetId="14" r:id="rId9"/>
    <sheet name="map" sheetId="10" r:id="rId10"/>
    <sheet name="Dashboard" sheetId="11" r:id="rId11"/>
  </sheets>
  <definedNames>
    <definedName name="_xlchart.v5.0" hidden="1">map!$B$14</definedName>
    <definedName name="_xlchart.v5.1" hidden="1">map!$B$15:$B$19</definedName>
    <definedName name="_xlchart.v5.10" hidden="1">map!$C$14</definedName>
    <definedName name="_xlchart.v5.11" hidden="1">map!$C$15:$C$19</definedName>
    <definedName name="_xlchart.v5.12" hidden="1">map!$B$14</definedName>
    <definedName name="_xlchart.v5.13" hidden="1">map!$B$15:$B$19</definedName>
    <definedName name="_xlchart.v5.14" hidden="1">map!$C$14</definedName>
    <definedName name="_xlchart.v5.15" hidden="1">map!$C$15:$C$19</definedName>
    <definedName name="_xlchart.v5.16" hidden="1">map!$B$14</definedName>
    <definedName name="_xlchart.v5.17" hidden="1">map!$B$15:$B$19</definedName>
    <definedName name="_xlchart.v5.18" hidden="1">map!$C$14</definedName>
    <definedName name="_xlchart.v5.19" hidden="1">map!$C$15:$C$19</definedName>
    <definedName name="_xlchart.v5.2" hidden="1">map!$C$14</definedName>
    <definedName name="_xlchart.v5.20" hidden="1">map!$B$14</definedName>
    <definedName name="_xlchart.v5.21" hidden="1">map!$B$15:$B$19</definedName>
    <definedName name="_xlchart.v5.22" hidden="1">map!$C$14</definedName>
    <definedName name="_xlchart.v5.23" hidden="1">map!$C$15:$C$19</definedName>
    <definedName name="_xlchart.v5.24" hidden="1">map!$B$14</definedName>
    <definedName name="_xlchart.v5.25" hidden="1">map!$B$15:$B$19</definedName>
    <definedName name="_xlchart.v5.26" hidden="1">map!$C$14</definedName>
    <definedName name="_xlchart.v5.27" hidden="1">map!$C$15:$C$19</definedName>
    <definedName name="_xlchart.v5.28" hidden="1">map!$B$14</definedName>
    <definedName name="_xlchart.v5.29" hidden="1">map!$B$15:$B$19</definedName>
    <definedName name="_xlchart.v5.3" hidden="1">map!$C$15:$C$19</definedName>
    <definedName name="_xlchart.v5.30" hidden="1">map!$C$14</definedName>
    <definedName name="_xlchart.v5.31" hidden="1">map!$C$15:$C$19</definedName>
    <definedName name="_xlchart.v5.4" hidden="1">map!$B$14</definedName>
    <definedName name="_xlchart.v5.5" hidden="1">map!$B$15:$B$19</definedName>
    <definedName name="_xlchart.v5.6" hidden="1">map!$C$14</definedName>
    <definedName name="_xlchart.v5.7" hidden="1">map!$C$15:$C$19</definedName>
    <definedName name="_xlchart.v5.8" hidden="1">map!$B$14</definedName>
    <definedName name="_xlchart.v5.9" hidden="1">map!$B$15:$B$19</definedName>
  </definedNames>
  <calcPr calcId="191029"/>
  <pivotCaches>
    <pivotCache cacheId="54" r:id="rId12"/>
    <pivotCache cacheId="59" r:id="rId13"/>
    <pivotCache cacheId="49" r:id="rId14"/>
    <pivotCache cacheId="62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C19" i="8"/>
  <c r="B19" i="8"/>
  <c r="C18" i="8"/>
  <c r="B18" i="8"/>
  <c r="C17" i="8"/>
  <c r="B17" i="8"/>
  <c r="C16" i="8"/>
  <c r="B16" i="8"/>
  <c r="C15" i="8"/>
  <c r="B15" i="8"/>
  <c r="F12" i="8"/>
  <c r="E12" i="8"/>
  <c r="D12" i="8"/>
  <c r="C12" i="8"/>
  <c r="F11" i="8"/>
  <c r="E11" i="8"/>
  <c r="D11" i="8"/>
  <c r="C11" i="8"/>
  <c r="B11" i="8"/>
  <c r="B12" i="8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D3" i="1" a="1"/>
  <c r="D3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E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<sst xmlns="http://schemas.openxmlformats.org/spreadsheetml/2006/main" count="10596" uniqueCount="87">
  <si>
    <t>Date</t>
  </si>
  <si>
    <t>State</t>
  </si>
  <si>
    <t>Coffee Type</t>
  </si>
  <si>
    <t>Sales Channel</t>
  </si>
  <si>
    <t>Price per Unit (USD)</t>
  </si>
  <si>
    <t>Payment Method</t>
  </si>
  <si>
    <t>Promotion Applied</t>
  </si>
  <si>
    <t>Barista Name</t>
  </si>
  <si>
    <t>Customer Type</t>
  </si>
  <si>
    <t>Wait Time (Minutes)</t>
  </si>
  <si>
    <t>Special Request</t>
  </si>
  <si>
    <t>Order Rating</t>
  </si>
  <si>
    <t>New York</t>
  </si>
  <si>
    <t>Iced Latte</t>
  </si>
  <si>
    <t>In-Store</t>
  </si>
  <si>
    <t>Cash</t>
  </si>
  <si>
    <t>No</t>
  </si>
  <si>
    <t>Maria</t>
  </si>
  <si>
    <t>Tourist</t>
  </si>
  <si>
    <t>Oat Milk</t>
  </si>
  <si>
    <t>Texas</t>
  </si>
  <si>
    <t>Caramel Macchiato</t>
  </si>
  <si>
    <t>Online</t>
  </si>
  <si>
    <t>Yes</t>
  </si>
  <si>
    <t>Chris</t>
  </si>
  <si>
    <t>Decaf</t>
  </si>
  <si>
    <t>California</t>
  </si>
  <si>
    <t>Mocha</t>
  </si>
  <si>
    <t>Mobile Pay</t>
  </si>
  <si>
    <t>Alex</t>
  </si>
  <si>
    <t>Credit Card</t>
  </si>
  <si>
    <t>Taylor</t>
  </si>
  <si>
    <t>New</t>
  </si>
  <si>
    <t>Whipped Cream</t>
  </si>
  <si>
    <t>Flat White</t>
  </si>
  <si>
    <t>Mobile App</t>
  </si>
  <si>
    <t>Extra Shot</t>
  </si>
  <si>
    <t>Double Espresso</t>
  </si>
  <si>
    <t>Cappuccino</t>
  </si>
  <si>
    <t>Almond Milk</t>
  </si>
  <si>
    <t>Regular</t>
  </si>
  <si>
    <t>Illinois</t>
  </si>
  <si>
    <t>Jamie</t>
  </si>
  <si>
    <t>Florida</t>
  </si>
  <si>
    <t>Americano</t>
  </si>
  <si>
    <t>Jordan</t>
  </si>
  <si>
    <t>Espresso</t>
  </si>
  <si>
    <t>No Sugar</t>
  </si>
  <si>
    <t>Grand Total</t>
  </si>
  <si>
    <t>Row Labels</t>
  </si>
  <si>
    <t>Count of Sales Channel</t>
  </si>
  <si>
    <t>Count of Promotion Applied</t>
  </si>
  <si>
    <t>Column Labels</t>
  </si>
  <si>
    <t>Sum of Price per Unit (USD)</t>
  </si>
  <si>
    <t>Details for Sum of Price per Unit (USD) - Payment Method: Cash</t>
  </si>
  <si>
    <t>Count of Price per Unit (USD)</t>
  </si>
  <si>
    <t>TOTAL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</si>
  <si>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</si>
  <si>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</si>
  <si>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</si>
  <si>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</si>
  <si>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</si>
  <si>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</si>
  <si>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</si>
  <si>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</si>
  <si>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</si>
  <si>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</si>
  <si>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</si>
  <si>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</si>
  <si>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</si>
  <si>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</si>
  <si>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</si>
  <si>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</si>
  <si>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Column1</t>
  </si>
  <si>
    <t>Days</t>
  </si>
  <si>
    <t>Day_Type</t>
  </si>
  <si>
    <t>Weekday</t>
  </si>
  <si>
    <t>Weekend</t>
  </si>
  <si>
    <t>Sum of Weekday</t>
  </si>
  <si>
    <t>Sun</t>
  </si>
  <si>
    <t>Mon</t>
  </si>
  <si>
    <t>Tue</t>
  </si>
  <si>
    <t>Wed</t>
  </si>
  <si>
    <t>Thu</t>
  </si>
  <si>
    <t>Fri</t>
  </si>
  <si>
    <t>Sat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</si>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</sst>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"/>
    <numFmt numFmtId="165" formatCode=";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D3CDC"/>
      <name val="Calibri"/>
      <family val="2"/>
      <scheme val="minor"/>
    </font>
    <font>
      <b/>
      <sz val="11"/>
      <color rgb="FF446FD9"/>
      <name val="Calibri"/>
      <family val="2"/>
      <scheme val="minor"/>
    </font>
    <font>
      <b/>
      <shadow/>
      <sz val="14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 applyNumberFormat="0"/>
  </cellStyleXfs>
  <cellXfs count="23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0" xfId="0" applyFon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0" fillId="0" borderId="0" xfId="0" pivotButton="1" applyAlignment="1">
      <alignment horizontal="right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 xr:uid="{310A2213-B847-4439-83D7-5692F520B9F1}"/>
    <cellStyle name="Title" xfId="1" builtinId="15" customBuiltin="1"/>
    <cellStyle name="Total" xfId="17" builtinId="25" customBuiltin="1"/>
    <cellStyle name="Warning Text" xfId="14" builtinId="11" customBuiltin="1"/>
  </cellStyles>
  <dxfs count="59">
    <dxf>
      <alignment horizontal="right"/>
    </dxf>
    <dxf>
      <numFmt numFmtId="165" formatCode=";;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font>
        <color rgb="FF7D3CDC"/>
      </font>
    </dxf>
    <dxf>
      <font>
        <color rgb="FF446FD9"/>
      </font>
    </dxf>
    <dxf>
      <font>
        <b/>
      </font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alignment horizontal="right"/>
    </dxf>
    <dxf>
      <alignment horizontal="right"/>
    </dxf>
    <dxf>
      <numFmt numFmtId="165" formatCode=";;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font>
        <color rgb="FF7D3CDC"/>
      </font>
    </dxf>
    <dxf>
      <font>
        <color rgb="FF446FD9"/>
      </font>
    </dxf>
    <dxf>
      <font>
        <b/>
      </font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alignment horizontal="right"/>
    </dxf>
    <dxf>
      <alignment horizontal="right"/>
    </dxf>
    <dxf>
      <numFmt numFmtId="165" formatCode=";;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font>
        <color rgb="FF7D3CDC"/>
      </font>
    </dxf>
    <dxf>
      <font>
        <color rgb="FF446FD9"/>
      </font>
    </dxf>
    <dxf>
      <font>
        <b/>
      </font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alignment horizontal="right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colors>
    <mruColors>
      <color rgb="FF9999FF"/>
      <color rgb="FF6666FF"/>
      <color rgb="FFA20F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Relationship Id="rId4" Type="http://schemas.openxmlformats.org/officeDocument/2006/relationships/chartUserShapes" Target="../drawings/drawing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2.xml"/><Relationship Id="rId1" Type="http://schemas.microsoft.com/office/2011/relationships/chartStyle" Target="style12.xml"/><Relationship Id="rId4" Type="http://schemas.openxmlformats.org/officeDocument/2006/relationships/chartUserShapes" Target="../drawings/drawing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[Coffee_Sales_Dataset_SS.xlsx]Revenue_PayMethod!PivotTable1</c:name>
    <c:fmtId val="2"/>
  </c:pivotSource>
  <c:chart>
    <c:autoTitleDeleted val="0"/>
    <c:pivotFmts>
      <c:pivotFmt>
        <c:idx val="0"/>
        <c:spPr>
          <a:solidFill>
            <a:srgbClr val="6666FF">
              <a:alpha val="6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999FF">
              <a:alpha val="6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20FB1">
              <a:alpha val="6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A20FB1">
              <a:alpha val="60000"/>
            </a:srgb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D6D6232-5F02-47A6-ABBC-FBDD44118675}" type="VALUE">
                  <a:rPr lang="en-US">
                    <a:solidFill>
                      <a:schemeClr val="bg1"/>
                    </a:solidFill>
                  </a:rPr>
                  <a:pPr>
                    <a:defRPr sz="1200" b="1"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rgbClr val="6666FF">
              <a:alpha val="60000"/>
            </a:srgb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Revenue_PayMethod!$B$3:$B$4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rgbClr val="6666FF">
                <a:alpha val="6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Revenue_PayMethod!$A$5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Revenue_PayMethod!$B$5</c:f>
              <c:numCache>
                <c:formatCode>"$"#,##0.0</c:formatCode>
                <c:ptCount val="1"/>
                <c:pt idx="0">
                  <c:v>1517.8699999999997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54-44A3-B358-B2A379D9C0CD}"/>
            </c:ext>
          </c:extLst>
        </c:ser>
        <c:ser>
          <c:idx val="1"/>
          <c:order val="1"/>
          <c:tx>
            <c:strRef>
              <c:f>Revenue_PayMethod!$C$3:$C$4</c:f>
              <c:strCache>
                <c:ptCount val="1"/>
                <c:pt idx="0">
                  <c:v>Credit Card</c:v>
                </c:pt>
              </c:strCache>
            </c:strRef>
          </c:tx>
          <c:spPr>
            <a:solidFill>
              <a:srgbClr val="9999FF">
                <a:alpha val="6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Revenue_PayMethod!$A$5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Revenue_PayMethod!$C$5</c:f>
              <c:numCache>
                <c:formatCode>"$"#,##0.0</c:formatCode>
                <c:ptCount val="1"/>
                <c:pt idx="0">
                  <c:v>1796.8299999999986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54-44A3-B358-B2A379D9C0CD}"/>
            </c:ext>
          </c:extLst>
        </c:ser>
        <c:ser>
          <c:idx val="2"/>
          <c:order val="2"/>
          <c:tx>
            <c:strRef>
              <c:f>Revenue_PayMethod!$D$3:$D$4</c:f>
              <c:strCache>
                <c:ptCount val="1"/>
                <c:pt idx="0">
                  <c:v>Mobile Pay</c:v>
                </c:pt>
              </c:strCache>
            </c:strRef>
          </c:tx>
          <c:spPr>
            <a:solidFill>
              <a:srgbClr val="A20FB1">
                <a:alpha val="6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20FB1">
                  <a:alpha val="6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954-44A3-B358-B2A379D9C0CD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D6D6232-5F02-47A6-ABBC-FBDD44118675}" type="VALUE">
                      <a:rPr lang="en-US">
                        <a:solidFill>
                          <a:schemeClr val="bg1"/>
                        </a:solidFill>
                      </a:rPr>
                      <a:pPr>
                        <a:defRPr sz="1200" b="1"/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3954-44A3-B358-B2A379D9C0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Revenue_PayMethod!$A$5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Revenue_PayMethod!$D$5</c:f>
              <c:numCache>
                <c:formatCode>"$"#,##0.0</c:formatCode>
                <c:ptCount val="1"/>
                <c:pt idx="0">
                  <c:v>1666.8500000000001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54-44A3-B358-B2A379D9C0C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23295360"/>
        <c:axId val="1423295840"/>
      </c:barChart>
      <c:catAx>
        <c:axId val="14232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95840"/>
        <c:crosses val="autoZero"/>
        <c:auto val="1"/>
        <c:lblAlgn val="ctr"/>
        <c:lblOffset val="100"/>
        <c:noMultiLvlLbl val="0"/>
      </c:catAx>
      <c:valAx>
        <c:axId val="142329584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[Coffee_Sales_Dataset_SS.xlsx]Sales_Trends!PivotTable4</c:name>
    <c:fmtId val="4"/>
  </c:pivotSource>
  <c:chart>
    <c:autoTitleDeleted val="0"/>
    <c:pivotFmts>
      <c:pivotFmt>
        <c:idx val="0"/>
        <c:spPr>
          <a:ln w="28575" cap="rnd">
            <a:solidFill>
              <a:srgbClr val="A20FB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9999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Sales_Trends!$B$3:$B$4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A20FB1"/>
              </a:solidFill>
              <a:round/>
            </a:ln>
            <a:effectLst/>
          </c:spPr>
          <c:marker>
            <c:symbol val="none"/>
          </c:marker>
          <c:cat>
            <c:strRef>
              <c:f>Sales_Trends!$A$5:$A$21</c:f>
              <c:strCache>
                <c:ptCount val="16"/>
                <c:pt idx="0">
                  <c:v>15-Dec</c:v>
                </c:pt>
                <c:pt idx="1">
                  <c:v>16-Dec</c:v>
                </c:pt>
                <c:pt idx="2">
                  <c:v>17-Dec</c:v>
                </c:pt>
                <c:pt idx="3">
                  <c:v>18-Dec</c:v>
                </c:pt>
                <c:pt idx="4">
                  <c:v>19-Dec</c:v>
                </c:pt>
                <c:pt idx="5">
                  <c:v>20-Dec</c:v>
                </c:pt>
                <c:pt idx="6">
                  <c:v>21-Dec</c:v>
                </c:pt>
                <c:pt idx="7">
                  <c:v>22-Dec</c:v>
                </c:pt>
                <c:pt idx="8">
                  <c:v>23-Dec</c:v>
                </c:pt>
                <c:pt idx="9">
                  <c:v>24-Dec</c:v>
                </c:pt>
                <c:pt idx="10">
                  <c:v>25-Dec</c:v>
                </c:pt>
                <c:pt idx="11">
                  <c:v>26-Dec</c:v>
                </c:pt>
                <c:pt idx="12">
                  <c:v>27-Dec</c:v>
                </c:pt>
                <c:pt idx="13">
                  <c:v>28-Dec</c:v>
                </c:pt>
                <c:pt idx="14">
                  <c:v>29-Dec</c:v>
                </c:pt>
                <c:pt idx="15">
                  <c:v>30-Dec</c:v>
                </c:pt>
              </c:strCache>
            </c:strRef>
          </c:cat>
          <c:val>
            <c:numRef>
              <c:f>Sales_Trends!$B$5:$B$21</c:f>
              <c:numCache>
                <c:formatCode>General</c:formatCode>
                <c:ptCount val="16"/>
                <c:pt idx="0">
                  <c:v>194.15</c:v>
                </c:pt>
                <c:pt idx="1">
                  <c:v>234.68999999999997</c:v>
                </c:pt>
                <c:pt idx="2">
                  <c:v>166.83999999999997</c:v>
                </c:pt>
                <c:pt idx="3">
                  <c:v>150.76000000000002</c:v>
                </c:pt>
                <c:pt idx="4">
                  <c:v>169.64000000000004</c:v>
                </c:pt>
                <c:pt idx="5">
                  <c:v>140.11999999999998</c:v>
                </c:pt>
                <c:pt idx="6">
                  <c:v>198.21999999999997</c:v>
                </c:pt>
                <c:pt idx="7">
                  <c:v>115.69000000000003</c:v>
                </c:pt>
                <c:pt idx="8">
                  <c:v>140.01</c:v>
                </c:pt>
                <c:pt idx="9">
                  <c:v>195.02999999999997</c:v>
                </c:pt>
                <c:pt idx="10">
                  <c:v>134.15</c:v>
                </c:pt>
                <c:pt idx="11">
                  <c:v>136.94999999999996</c:v>
                </c:pt>
                <c:pt idx="12">
                  <c:v>208.41999999999993</c:v>
                </c:pt>
                <c:pt idx="13">
                  <c:v>166.08999999999995</c:v>
                </c:pt>
                <c:pt idx="14">
                  <c:v>163.91000000000005</c:v>
                </c:pt>
                <c:pt idx="15">
                  <c:v>199.08999999999995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B2-44C3-87A4-D2AD874A7DE2}"/>
            </c:ext>
          </c:extLst>
        </c:ser>
        <c:ser>
          <c:idx val="1"/>
          <c:order val="1"/>
          <c:tx>
            <c:strRef>
              <c:f>Sales_Trends!$C$3:$C$4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9999FF"/>
              </a:solidFill>
              <a:round/>
            </a:ln>
            <a:effectLst/>
          </c:spPr>
          <c:marker>
            <c:symbol val="none"/>
          </c:marker>
          <c:cat>
            <c:strRef>
              <c:f>Sales_Trends!$A$5:$A$21</c:f>
              <c:strCache>
                <c:ptCount val="16"/>
                <c:pt idx="0">
                  <c:v>15-Dec</c:v>
                </c:pt>
                <c:pt idx="1">
                  <c:v>16-Dec</c:v>
                </c:pt>
                <c:pt idx="2">
                  <c:v>17-Dec</c:v>
                </c:pt>
                <c:pt idx="3">
                  <c:v>18-Dec</c:v>
                </c:pt>
                <c:pt idx="4">
                  <c:v>19-Dec</c:v>
                </c:pt>
                <c:pt idx="5">
                  <c:v>20-Dec</c:v>
                </c:pt>
                <c:pt idx="6">
                  <c:v>21-Dec</c:v>
                </c:pt>
                <c:pt idx="7">
                  <c:v>22-Dec</c:v>
                </c:pt>
                <c:pt idx="8">
                  <c:v>23-Dec</c:v>
                </c:pt>
                <c:pt idx="9">
                  <c:v>24-Dec</c:v>
                </c:pt>
                <c:pt idx="10">
                  <c:v>25-Dec</c:v>
                </c:pt>
                <c:pt idx="11">
                  <c:v>26-Dec</c:v>
                </c:pt>
                <c:pt idx="12">
                  <c:v>27-Dec</c:v>
                </c:pt>
                <c:pt idx="13">
                  <c:v>28-Dec</c:v>
                </c:pt>
                <c:pt idx="14">
                  <c:v>29-Dec</c:v>
                </c:pt>
                <c:pt idx="15">
                  <c:v>30-Dec</c:v>
                </c:pt>
              </c:strCache>
            </c:strRef>
          </c:cat>
          <c:val>
            <c:numRef>
              <c:f>Sales_Trends!$C$5:$C$21</c:f>
              <c:numCache>
                <c:formatCode>General</c:formatCode>
                <c:ptCount val="16"/>
                <c:pt idx="0">
                  <c:v>84.320000000000007</c:v>
                </c:pt>
                <c:pt idx="1">
                  <c:v>170.33</c:v>
                </c:pt>
                <c:pt idx="2">
                  <c:v>131.84</c:v>
                </c:pt>
                <c:pt idx="3">
                  <c:v>128.47</c:v>
                </c:pt>
                <c:pt idx="4">
                  <c:v>112.63999999999999</c:v>
                </c:pt>
                <c:pt idx="5">
                  <c:v>144.57999999999998</c:v>
                </c:pt>
                <c:pt idx="6">
                  <c:v>149.31</c:v>
                </c:pt>
                <c:pt idx="7">
                  <c:v>142.60999999999999</c:v>
                </c:pt>
                <c:pt idx="8">
                  <c:v>133.83000000000004</c:v>
                </c:pt>
                <c:pt idx="9">
                  <c:v>207.9</c:v>
                </c:pt>
                <c:pt idx="10">
                  <c:v>138.25</c:v>
                </c:pt>
                <c:pt idx="11">
                  <c:v>83.410000000000025</c:v>
                </c:pt>
                <c:pt idx="12">
                  <c:v>175.72000000000003</c:v>
                </c:pt>
                <c:pt idx="13">
                  <c:v>173.59</c:v>
                </c:pt>
                <c:pt idx="14">
                  <c:v>124.41000000000001</c:v>
                </c:pt>
                <c:pt idx="15">
                  <c:v>166.58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B2-44C3-87A4-D2AD874A7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776"/>
        <c:axId val="834736"/>
      </c:lineChart>
      <c:catAx>
        <c:axId val="84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6"/>
        <c:crosses val="autoZero"/>
        <c:auto val="1"/>
        <c:lblAlgn val="ctr"/>
        <c:lblOffset val="100"/>
        <c:noMultiLvlLbl val="0"/>
      </c:catAx>
      <c:valAx>
        <c:axId val="8347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76"/>
        <c:crosses val="autoZero"/>
        <c:crossBetween val="between"/>
      </c:valAx>
      <c:spPr>
        <a:noFill/>
        <a:ln>
          <a:solidFill>
            <a:schemeClr val="bg2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[Coffee_Sales_Dataset_SS.xlsx]Store_Demand!PivotTable8</c:name>
    <c:fmtId val="0"/>
  </c:pivotSource>
  <c:chart>
    <c:autoTitleDeleted val="0"/>
    <c:pivotFmts>
      <c:pivotFmt>
        <c:idx val="0"/>
        <c:spPr>
          <a:solidFill>
            <a:srgbClr val="66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9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20F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A20FB1">
              <a:alpha val="34118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6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A20FB1">
              <a:alpha val="34118"/>
            </a:srgbClr>
          </a:solidFill>
          <a:ln>
            <a:noFill/>
          </a:ln>
          <a:effectLst/>
        </c:spPr>
      </c:pivotFmt>
      <c:pivotFmt>
        <c:idx val="16"/>
        <c:spPr>
          <a:solidFill>
            <a:srgbClr val="6666FF">
              <a:alpha val="34118"/>
            </a:srgb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Store_Demand!$G$19:$G$20</c:f>
              <c:strCache>
                <c:ptCount val="1"/>
                <c:pt idx="0">
                  <c:v>California</c:v>
                </c:pt>
              </c:strCache>
            </c:strRef>
          </c:tx>
          <c:spPr>
            <a:solidFill>
              <a:srgbClr val="6666FF"/>
            </a:solidFill>
            <a:ln>
              <a:noFill/>
            </a:ln>
            <a:effectLst/>
          </c:spPr>
          <c:invertIfNegative val="0"/>
          <c:cat>
            <c:strRef>
              <c:f>Store_Demand!$F$21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Store_Demand!$G$21</c:f>
              <c:numCache>
                <c:formatCode>General</c:formatCode>
                <c:ptCount val="1"/>
                <c:pt idx="0">
                  <c:v>28.6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D2-4D1B-9382-D1DD63DE7034}"/>
            </c:ext>
          </c:extLst>
        </c:ser>
        <c:ser>
          <c:idx val="1"/>
          <c:order val="1"/>
          <c:tx>
            <c:strRef>
              <c:f>Store_Demand!$H$19:$H$20</c:f>
              <c:strCache>
                <c:ptCount val="1"/>
                <c:pt idx="0">
                  <c:v>Florida</c:v>
                </c:pt>
              </c:strCache>
            </c:strRef>
          </c:tx>
          <c:spPr>
            <a:solidFill>
              <a:srgbClr val="9999FF"/>
            </a:solidFill>
            <a:ln>
              <a:noFill/>
            </a:ln>
            <a:effectLst/>
          </c:spPr>
          <c:invertIfNegative val="0"/>
          <c:cat>
            <c:strRef>
              <c:f>Store_Demand!$F$21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Store_Demand!$H$21</c:f>
              <c:numCache>
                <c:formatCode>General</c:formatCode>
                <c:ptCount val="1"/>
                <c:pt idx="0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D2-4D1B-9382-D1DD63DE7034}"/>
            </c:ext>
          </c:extLst>
        </c:ser>
        <c:ser>
          <c:idx val="2"/>
          <c:order val="2"/>
          <c:tx>
            <c:strRef>
              <c:f>Store_Demand!$I$19:$I$20</c:f>
              <c:strCache>
                <c:ptCount val="1"/>
                <c:pt idx="0">
                  <c:v>Illinois</c:v>
                </c:pt>
              </c:strCache>
            </c:strRef>
          </c:tx>
          <c:spPr>
            <a:solidFill>
              <a:srgbClr val="A20FB1"/>
            </a:solidFill>
            <a:ln>
              <a:noFill/>
            </a:ln>
            <a:effectLst/>
          </c:spPr>
          <c:invertIfNegative val="0"/>
          <c:cat>
            <c:strRef>
              <c:f>Store_Demand!$F$21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Store_Demand!$I$21</c:f>
              <c:numCache>
                <c:formatCode>General</c:formatCode>
                <c:ptCount val="1"/>
                <c:pt idx="0">
                  <c:v>27.2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D2-4D1B-9382-D1DD63DE7034}"/>
            </c:ext>
          </c:extLst>
        </c:ser>
        <c:ser>
          <c:idx val="3"/>
          <c:order val="3"/>
          <c:tx>
            <c:strRef>
              <c:f>Store_Demand!$J$19:$J$20</c:f>
              <c:strCache>
                <c:ptCount val="1"/>
                <c:pt idx="0">
                  <c:v>New York</c:v>
                </c:pt>
              </c:strCache>
            </c:strRef>
          </c:tx>
          <c:spPr>
            <a:solidFill>
              <a:srgbClr val="A20FB1">
                <a:alpha val="34118"/>
              </a:srgbClr>
            </a:solidFill>
            <a:ln>
              <a:noFill/>
            </a:ln>
            <a:effectLst/>
          </c:spPr>
          <c:invertIfNegative val="0"/>
          <c:cat>
            <c:strRef>
              <c:f>Store_Demand!$F$21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Store_Demand!$J$21</c:f>
              <c:numCache>
                <c:formatCode>General</c:formatCode>
                <c:ptCount val="1"/>
                <c:pt idx="0">
                  <c:v>29.2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D2-4D1B-9382-D1DD63DE7034}"/>
            </c:ext>
          </c:extLst>
        </c:ser>
        <c:ser>
          <c:idx val="4"/>
          <c:order val="4"/>
          <c:tx>
            <c:strRef>
              <c:f>Store_Demand!$K$19:$K$20</c:f>
              <c:strCache>
                <c:ptCount val="1"/>
                <c:pt idx="0">
                  <c:v>Texas</c:v>
                </c:pt>
              </c:strCache>
            </c:strRef>
          </c:tx>
          <c:spPr>
            <a:solidFill>
              <a:srgbClr val="6666F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666FF">
                  <a:alpha val="34118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E80-4F97-B2A7-76786E279D56}"/>
              </c:ext>
            </c:extLst>
          </c:dPt>
          <c:cat>
            <c:strRef>
              <c:f>Store_Demand!$F$21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Store_Demand!$K$21</c:f>
              <c:numCache>
                <c:formatCode>General</c:formatCode>
                <c:ptCount val="1"/>
                <c:pt idx="0">
                  <c:v>27.6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D2-4D1B-9382-D1DD63DE7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536"/>
        <c:axId val="812656"/>
      </c:barChart>
      <c:catAx>
        <c:axId val="81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56"/>
        <c:crosses val="autoZero"/>
        <c:auto val="1"/>
        <c:lblAlgn val="ctr"/>
        <c:lblOffset val="100"/>
        <c:noMultiLvlLbl val="0"/>
      </c:catAx>
      <c:valAx>
        <c:axId val="8126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[Coffee_Sales_Dataset_SS.xlsx]Pivot_SalesChannel!PivotTable1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/>
              <a:t>Our Sales Breakdown: </a:t>
            </a:r>
            <a:r>
              <a:rPr lang="en-US" sz="1000" b="1" i="1" u="none" strike="noStrike" baseline="0">
                <a:solidFill>
                  <a:srgbClr val="A20FB1"/>
                </a:solidFill>
              </a:rPr>
              <a:t>Stores</a:t>
            </a:r>
            <a:r>
              <a:rPr lang="en-US" sz="1000" b="1" i="0" u="none" strike="noStrike" baseline="0"/>
              <a:t>, </a:t>
            </a:r>
            <a:r>
              <a:rPr lang="en-US" sz="1000" b="1" i="1" u="none" strike="noStrike" baseline="0">
                <a:solidFill>
                  <a:srgbClr val="9999FF"/>
                </a:solidFill>
              </a:rPr>
              <a:t>Web</a:t>
            </a:r>
            <a:r>
              <a:rPr lang="en-US" sz="1000" b="1" i="0" u="none" strike="noStrike" baseline="0"/>
              <a:t>, and </a:t>
            </a:r>
            <a:r>
              <a:rPr lang="en-US" sz="1000" b="1" i="1" u="none" strike="noStrike" baseline="0">
                <a:solidFill>
                  <a:srgbClr val="6666FF"/>
                </a:solidFill>
              </a:rPr>
              <a:t>App</a:t>
            </a:r>
            <a:br>
              <a:rPr lang="en-US" sz="1400" b="0" i="0" u="none" strike="noStrike" baseline="0"/>
            </a:br>
            <a:r>
              <a:rPr lang="en-US" sz="900" b="0" i="1" u="none" strike="noStrike" baseline="0"/>
              <a:t>Our sales come from three key places. Stores still bring in the most at 36%, with our website and mobile app each adding 32% to our total sales.</a:t>
            </a:r>
            <a:endParaRPr lang="en-US" sz="900"/>
          </a:p>
        </c:rich>
      </c:tx>
      <c:layout>
        <c:manualLayout>
          <c:xMode val="edge"/>
          <c:yMode val="edge"/>
          <c:x val="3.8464037901180213E-2"/>
          <c:y val="3.51648270508893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rgbClr val="A20FB1">
              <a:alpha val="80000"/>
            </a:srgb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818592282021684"/>
              <c:y val="-9.2150767580798341E-3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099FDA5-E49B-4296-BB63-C4495A58C5ED}" type="CATEGORYNAME">
                  <a:rPr lang="en-US"/>
                  <a:pPr>
                    <a:defRPr/>
                  </a:pPr>
                  <a:t>[CATEGORY NAME]</a:t>
                </a:fld>
                <a:r>
                  <a:rPr lang="en-US" baseline="0"/>
                  <a:t>: </a:t>
                </a:r>
                <a:fld id="{DAD4602D-7B22-4C41-826C-AC3235995D1C}" type="PERCENTAGE">
                  <a:rPr lang="en-US" baseline="0">
                    <a:solidFill>
                      <a:srgbClr val="A20FB1"/>
                    </a:solidFill>
                  </a:rPr>
                  <a:pPr>
                    <a:defRPr/>
                  </a:pPr>
                  <a:t>[PERCENTAGE]</a:t>
                </a:fld>
                <a:endParaRPr lang="en-US" baseline="0"/>
              </a:p>
            </c:rich>
          </c:tx>
          <c:spPr>
            <a:xfrm>
              <a:off x="2033218" y="1039691"/>
              <a:ext cx="897648" cy="248217"/>
            </a:xfrm>
            <a:solidFill>
              <a:sysClr val="window" lastClr="FFFFFF"/>
            </a:solidFill>
            <a:ln w="9525" cap="flat" cmpd="sng" algn="ctr">
              <a:solidFill>
                <a:srgbClr val="A20FB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21198098341474458"/>
                  <c:h val="8.4395584922134351E-2"/>
                </c:manualLayout>
              </c15:layout>
              <c15:dlblFieldTable/>
              <c15:showDataLabelsRange val="0"/>
            </c:ext>
          </c:extLst>
        </c:dLbl>
      </c:pivotFmt>
      <c:pivotFmt>
        <c:idx val="2"/>
        <c:spPr>
          <a:solidFill>
            <a:srgbClr val="6666F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148760902454285"/>
              <c:y val="1.4441806826037478E-2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38F4EE4-71DA-43F7-AED8-30F798C63955}" type="CATEGORYNAME">
                  <a:rPr lang="en-US"/>
                  <a:pPr>
                    <a:defRPr/>
                  </a:pPr>
                  <a:t>[CATEGORY NAME]</a:t>
                </a:fld>
                <a:r>
                  <a:rPr lang="en-US" baseline="0"/>
                  <a:t>: </a:t>
                </a:r>
                <a:fld id="{BB7114BF-4552-4E86-BF3A-F7F83C19FC25}" type="PERCENTAGE">
                  <a:rPr lang="en-US" baseline="0">
                    <a:solidFill>
                      <a:srgbClr val="6666FF"/>
                    </a:solidFill>
                  </a:rPr>
                  <a:pPr>
                    <a:defRPr/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6666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25673359900775738"/>
                  <c:h val="8.4395584922134351E-2"/>
                </c:manualLayout>
              </c15:layout>
              <c15:dlblFieldTable/>
              <c15:showDataLabelsRange val="0"/>
            </c:ext>
          </c:extLst>
        </c:dLbl>
      </c:pivotFmt>
      <c:pivotFmt>
        <c:idx val="3"/>
        <c:spPr>
          <a:solidFill>
            <a:srgbClr val="9999F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6625704157794257E-2"/>
              <c:y val="-3.0926127097314275E-3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D15561E-4B1B-42C3-8FCD-7AE81DDFA3C6}" type="CATEGORYNAME">
                  <a:rPr lang="en-US"/>
                  <a:pPr>
                    <a:defRPr/>
                  </a:pPr>
                  <a:t>[CATEGORY NAME]</a:t>
                </a:fld>
                <a:r>
                  <a:rPr lang="en-US" baseline="0"/>
                  <a:t>: </a:t>
                </a:r>
                <a:fld id="{19641225-D145-4F8F-89B6-6FBBEB0D178E}" type="PERCENTAGE">
                  <a:rPr lang="en-US" baseline="0">
                    <a:solidFill>
                      <a:srgbClr val="9999FF"/>
                    </a:solidFill>
                  </a:rPr>
                  <a:pPr>
                    <a:defRPr/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9999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19502536697983539"/>
                  <c:h val="8.4395584922134351E-2"/>
                </c:manualLayout>
              </c15:layout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Pivot_SalesChannel!$B$3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A20FB1">
                  <a:alpha val="8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6666F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9999FF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0818592282021684"/>
                  <c:y val="-9.2150767580798341E-3"/>
                </c:manualLayout>
              </c:layout>
              <c:tx>
                <c:rich>
                  <a:bodyPr rot="0" spcFirstLastPara="1" vertOverflow="clip" horzOverflow="clip" vert="horz" wrap="square" lIns="38100" tIns="0" rIns="38100" bIns="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099FDA5-E49B-4296-BB63-C4495A58C5ED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: </a:t>
                    </a:r>
                    <a:fld id="{DAD4602D-7B22-4C41-826C-AC3235995D1C}" type="PERCENTAGE">
                      <a:rPr lang="en-US" baseline="0">
                        <a:solidFill>
                          <a:srgbClr val="A20FB1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xfrm>
                  <a:off x="2033218" y="1039691"/>
                  <a:ext cx="897648" cy="248217"/>
                </a:xfrm>
                <a:solidFill>
                  <a:sysClr val="window" lastClr="FFFFFF"/>
                </a:solidFill>
                <a:ln w="9525" cap="flat" cmpd="sng" algn="ctr">
                  <a:solidFill>
                    <a:srgbClr val="A20FB1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0" rIns="38100" bIns="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oundRect">
                      <a:avLst>
                        <a:gd name="adj" fmla="val 50000"/>
                      </a:avLst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1198098341474458"/>
                      <c:h val="8.4395584922134351E-2"/>
                    </c:manualLayout>
                  </c15:layout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0.13148760902454285"/>
                  <c:y val="1.4441806826037478E-2"/>
                </c:manualLayout>
              </c:layout>
              <c:tx>
                <c:rich>
                  <a:bodyPr rot="0" spcFirstLastPara="1" vertOverflow="clip" horzOverflow="clip" vert="horz" wrap="square" lIns="38100" tIns="0" rIns="38100" bIns="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38F4EE4-71DA-43F7-AED8-30F798C63955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: </a:t>
                    </a:r>
                    <a:fld id="{BB7114BF-4552-4E86-BF3A-F7F83C19FC25}" type="PERCENTAGE">
                      <a:rPr lang="en-US" baseline="0">
                        <a:solidFill>
                          <a:srgbClr val="6666FF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rgbClr val="6666FF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0" rIns="38100" bIns="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oundRect">
                      <a:avLst>
                        <a:gd name="adj" fmla="val 50000"/>
                      </a:avLst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5673359900775738"/>
                      <c:h val="8.4395584922134351E-2"/>
                    </c:manualLayout>
                  </c15:layout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-9.6625704157794257E-2"/>
                  <c:y val="-3.0926127097314275E-3"/>
                </c:manualLayout>
              </c:layout>
              <c:tx>
                <c:rich>
                  <a:bodyPr rot="0" spcFirstLastPara="1" vertOverflow="clip" horzOverflow="clip" vert="horz" wrap="square" lIns="38100" tIns="0" rIns="38100" bIns="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D15561E-4B1B-42C3-8FCD-7AE81DDFA3C6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: </a:t>
                    </a:r>
                    <a:fld id="{19641225-D145-4F8F-89B6-6FBBEB0D178E}" type="PERCENTAGE">
                      <a:rPr lang="en-US" baseline="0">
                        <a:solidFill>
                          <a:srgbClr val="9999FF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rgbClr val="9999FF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0" rIns="38100" bIns="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oundRect">
                      <a:avLst>
                        <a:gd name="adj" fmla="val 50000"/>
                      </a:avLst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9502536697983539"/>
                      <c:h val="8.4395584922134351E-2"/>
                    </c:manualLayout>
                  </c15:layout>
                  <c15:dlblFieldTable/>
                  <c15:showDataLabelsRange val="0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0" rIns="38100" bIns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Pivot_SalesChannel!$A$4:$A$7</c:f>
              <c:strCache>
                <c:ptCount val="3"/>
                <c:pt idx="0">
                  <c:v>In-Store</c:v>
                </c:pt>
                <c:pt idx="1">
                  <c:v>Mobile App</c:v>
                </c:pt>
                <c:pt idx="2">
                  <c:v>Online</c:v>
                </c:pt>
              </c:strCache>
            </c:strRef>
          </c:cat>
          <c:val>
            <c:numRef>
              <c:f>Pivot_SalesChannel!$B$4:$B$7</c:f>
              <c:numCache>
                <c:formatCode>0.00%</c:formatCode>
                <c:ptCount val="3"/>
                <c:pt idx="0">
                  <c:v>0.35799999999999998</c:v>
                </c:pt>
                <c:pt idx="1">
                  <c:v>0.317</c:v>
                </c:pt>
                <c:pt idx="2">
                  <c:v>0.32500000000000001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B7-4387-B86A-F6DE2D656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[Coffee_Sales_Dataset_SS.xlsx]Pivot_Table 2!PivotTable2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Discount Usage: Less Than Half Take the </a:t>
            </a:r>
            <a:r>
              <a:rPr lang="en-US" b="1" i="1">
                <a:solidFill>
                  <a:srgbClr val="6666FF"/>
                </a:solidFill>
              </a:rPr>
              <a:t>Deal</a:t>
            </a:r>
            <a:endParaRPr lang="en-US" i="1">
              <a:solidFill>
                <a:srgbClr val="6666FF"/>
              </a:solidFill>
            </a:endParaRPr>
          </a:p>
          <a:p>
            <a:pPr algn="l">
              <a:defRPr/>
            </a:pPr>
            <a:r>
              <a:rPr lang="en-US" sz="900">
                <a:solidFill>
                  <a:srgbClr val="6666FF"/>
                </a:solidFill>
              </a:rPr>
              <a:t>45% of customers</a:t>
            </a:r>
            <a:r>
              <a:rPr lang="en-US" sz="900"/>
              <a:t> use available discounts, </a:t>
            </a:r>
            <a:r>
              <a:rPr lang="en-US" sz="900">
                <a:solidFill>
                  <a:srgbClr val="A20FB1"/>
                </a:solidFill>
              </a:rPr>
              <a:t>while 55% pay full price</a:t>
            </a:r>
            <a:r>
              <a:rPr lang="en-US" sz="900"/>
              <a:t>, suggesting potential to improve discount awareness or appeal.</a:t>
            </a:r>
          </a:p>
        </c:rich>
      </c:tx>
      <c:layout>
        <c:manualLayout>
          <c:xMode val="edge"/>
          <c:yMode val="edge"/>
          <c:x val="3.8464025702456273E-2"/>
          <c:y val="4.90536599591717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rgbClr val="A20FB1">
              <a:alpha val="80000"/>
            </a:srgb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818592282021684"/>
              <c:y val="-9.2150767580798341E-3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 text</a:t>
                </a:r>
              </a:p>
            </c:rich>
          </c:tx>
          <c:spPr>
            <a:xfrm>
              <a:off x="2033218" y="1039691"/>
              <a:ext cx="897648" cy="248217"/>
            </a:xfrm>
            <a:solidFill>
              <a:sysClr val="window" lastClr="FFFFFF"/>
            </a:solidFill>
            <a:ln w="9525" cap="flat" cmpd="sng" algn="ctr">
              <a:solidFill>
                <a:srgbClr val="A20FB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21198098341474458"/>
                  <c:h val="8.4395584922134351E-2"/>
                </c:manualLayout>
              </c15:layout>
              <c15:showDataLabelsRange val="0"/>
            </c:ext>
          </c:extLst>
        </c:dLbl>
      </c:pivotFmt>
      <c:pivotFmt>
        <c:idx val="2"/>
        <c:spPr>
          <a:solidFill>
            <a:srgbClr val="6666F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148760902454285"/>
              <c:y val="1.4441806826037478E-2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 text</a:t>
                </a:r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6666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25673359900775738"/>
                  <c:h val="8.4395584922134351E-2"/>
                </c:manualLayout>
              </c15:layout>
              <c15:showDataLabelsRange val="0"/>
            </c:ext>
          </c:extLst>
        </c:dLbl>
      </c:pivotFmt>
      <c:pivotFmt>
        <c:idx val="3"/>
        <c:spPr>
          <a:solidFill>
            <a:srgbClr val="9999F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6625704157794257E-2"/>
              <c:y val="-3.0926127097314275E-3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 text</a:t>
                </a:r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9999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19502536697983539"/>
                  <c:h val="8.4395584922134351E-2"/>
                </c:manualLayout>
              </c15:layout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rgbClr val="A20FB1">
              <a:alpha val="80000"/>
            </a:srgb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390867802943602E-2"/>
              <c:y val="-6.9444444444444448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B2C35C9-9523-48FB-8760-B9693CA1BE82}" type="CATEGORYNAME">
                  <a:rPr lang="en-US"/>
                  <a:pPr>
                    <a:defRPr/>
                  </a:pPr>
                  <a:t>[CATEGORY NAME]</a:t>
                </a:fld>
                <a:r>
                  <a:rPr lang="en-US" baseline="0"/>
                  <a:t>: </a:t>
                </a:r>
                <a:fld id="{6C288DC7-0CC6-4A8A-B9CB-8595A1392435}" type="PERCENTAGE">
                  <a:rPr lang="en-US" b="1" baseline="0">
                    <a:solidFill>
                      <a:srgbClr val="A20FB1"/>
                    </a:solidFill>
                  </a:rPr>
                  <a:pPr>
                    <a:defRPr/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A20FB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6"/>
        <c:spPr>
          <a:solidFill>
            <a:srgbClr val="6666FF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6B21B9E-8568-4971-9682-1133A2931D34}" type="CATEGORYNAME">
                  <a:rPr lang="en-US"/>
                  <a:pPr>
                    <a:defRPr/>
                  </a:pPr>
                  <a:t>[CATEGORY NAME]</a:t>
                </a:fld>
                <a:r>
                  <a:rPr lang="en-US" baseline="0"/>
                  <a:t>: </a:t>
                </a:r>
                <a:fld id="{D3296F26-66F0-4D5E-99D9-85C8D53325AC}" type="PERCENTAGE">
                  <a:rPr lang="en-US" b="1" baseline="0">
                    <a:solidFill>
                      <a:srgbClr val="6666FF"/>
                    </a:solidFill>
                  </a:rPr>
                  <a:pPr>
                    <a:defRPr/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6666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'Pivot_Table 2'!$B$3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A20FB1">
                  <a:alpha val="8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44-4F53-9156-58FABD288195}"/>
              </c:ext>
            </c:extLst>
          </c:dPt>
          <c:dPt>
            <c:idx val="1"/>
            <c:bubble3D val="0"/>
            <c:spPr>
              <a:solidFill>
                <a:srgbClr val="6666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244-4F53-9156-58FABD2881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44-4F53-9156-58FABD288195}"/>
              </c:ext>
            </c:extLst>
          </c:dPt>
          <c:dLbls>
            <c:dLbl>
              <c:idx val="0"/>
              <c:layout>
                <c:manualLayout>
                  <c:x val="1.390867802943602E-2"/>
                  <c:y val="-6.9444444444444448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B2C35C9-9523-48FB-8760-B9693CA1BE82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: </a:t>
                    </a:r>
                    <a:fld id="{6C288DC7-0CC6-4A8A-B9CB-8595A1392435}" type="PERCENTAGE">
                      <a:rPr lang="en-US" b="1" baseline="0">
                        <a:solidFill>
                          <a:srgbClr val="A20FB1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rgbClr val="A20FB1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oundRect">
                      <a:avLst>
                        <a:gd name="adj" fmla="val 50000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244-4F53-9156-58FABD288195}"/>
                </c:ext>
              </c:extLst>
            </c:dLbl>
            <c:dLbl>
              <c:idx val="1"/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6B21B9E-8568-4971-9682-1133A2931D34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: </a:t>
                    </a:r>
                    <a:fld id="{D3296F26-66F0-4D5E-99D9-85C8D53325AC}" type="PERCENTAGE">
                      <a:rPr lang="en-US" b="1" baseline="0">
                        <a:solidFill>
                          <a:srgbClr val="6666FF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rgbClr val="6666FF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oundRect">
                      <a:avLst>
                        <a:gd name="adj" fmla="val 50000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244-4F53-9156-58FABD28819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'Pivot_Table 2'!$A$4:$A$6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'Pivot_Table 2'!$B$4:$B$6</c:f>
              <c:numCache>
                <c:formatCode>0.00%</c:formatCode>
                <c:ptCount val="2"/>
                <c:pt idx="0">
                  <c:v>0.54800000000000004</c:v>
                </c:pt>
                <c:pt idx="1">
                  <c:v>0.45200000000000001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4-4F53-9156-58FABD288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[Coffee_Sales_Dataset_SS.xlsx]CoffeeType!PivotTable2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975CCB"/>
                </a:solidFill>
              </a:rPr>
              <a:t>Coffee Type Popularity Radar</a:t>
            </a:r>
            <a:endParaRPr lang="en-US">
              <a:solidFill>
                <a:srgbClr val="975CCB"/>
              </a:solidFill>
            </a:endParaRPr>
          </a:p>
          <a:p>
            <a:pPr>
              <a:defRPr/>
            </a:pPr>
            <a:r>
              <a:rPr lang="en-US" sz="900"/>
              <a:t>This radar chart visualizes total revenue generated by each coffee type. Americano leads in sales, followed closely by Mocha and Cappuccino, indicating strong customer preference for bold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975CCB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975CCB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CoffeeType!$B$3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975CCB"/>
              </a:solidFill>
              <a:round/>
            </a:ln>
            <a:effectLst/>
          </c:spPr>
          <c:marker>
            <c:symbol val="none"/>
          </c:marker>
          <c:cat>
            <c:strRef>
              <c:f>CoffeeType!$A$4:$A$10</c:f>
              <c:strCache>
                <c:ptCount val="7"/>
                <c:pt idx="0">
                  <c:v>Americano</c:v>
                </c:pt>
                <c:pt idx="1">
                  <c:v>Cappuccino</c:v>
                </c:pt>
                <c:pt idx="2">
                  <c:v>Caramel Macchiato</c:v>
                </c:pt>
                <c:pt idx="3">
                  <c:v>Espresso</c:v>
                </c:pt>
                <c:pt idx="4">
                  <c:v>Flat White</c:v>
                </c:pt>
                <c:pt idx="5">
                  <c:v>Iced Latte</c:v>
                </c:pt>
                <c:pt idx="6">
                  <c:v>Mocha</c:v>
                </c:pt>
              </c:strCache>
            </c:strRef>
          </c:cat>
          <c:val>
            <c:numRef>
              <c:f>CoffeeType!$B$4:$B$10</c:f>
              <c:numCache>
                <c:formatCode>General</c:formatCode>
                <c:ptCount val="7"/>
                <c:pt idx="0">
                  <c:v>776.01</c:v>
                </c:pt>
                <c:pt idx="1">
                  <c:v>677.35999999999979</c:v>
                </c:pt>
                <c:pt idx="2">
                  <c:v>665.9899999999999</c:v>
                </c:pt>
                <c:pt idx="3">
                  <c:v>766.04000000000053</c:v>
                </c:pt>
                <c:pt idx="4">
                  <c:v>644.7199999999998</c:v>
                </c:pt>
                <c:pt idx="5">
                  <c:v>777.84</c:v>
                </c:pt>
                <c:pt idx="6">
                  <c:v>673.58999999999969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6-4272-A6D7-753F948DE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712032"/>
        <c:axId val="933709152"/>
      </c:radarChart>
      <c:catAx>
        <c:axId val="93371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>
              <a:alpha val="22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975CCB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09152"/>
        <c:crosses val="autoZero"/>
        <c:auto val="1"/>
        <c:lblAlgn val="ctr"/>
        <c:lblOffset val="100"/>
        <c:noMultiLvlLbl val="0"/>
      </c:catAx>
      <c:valAx>
        <c:axId val="93370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[Coffee_Sales_Dataset_SS.xlsx]Revenue_PayMethod!PivotTable1</c:name>
    <c:fmtId val="7"/>
  </c:pivotSource>
  <c:chart>
    <c:autoTitleDeleted val="0"/>
    <c:pivotFmts>
      <c:pivotFmt>
        <c:idx val="0"/>
        <c:spPr>
          <a:solidFill>
            <a:srgbClr val="6666FF">
              <a:alpha val="6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999FF">
              <a:alpha val="6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20FB1">
              <a:alpha val="6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A20FB1">
              <a:alpha val="60000"/>
            </a:srgb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D6D6232-5F02-47A6-ABBC-FBDD44118675}" type="VALUE">
                  <a:rPr lang="en-US">
                    <a:solidFill>
                      <a:schemeClr val="bg1"/>
                    </a:solidFill>
                  </a:rPr>
                  <a:pPr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rgbClr val="6666FF">
              <a:alpha val="60000"/>
            </a:srgbClr>
          </a:solidFill>
          <a:ln>
            <a:noFill/>
          </a:ln>
          <a:effectLst/>
        </c:spPr>
      </c:pivotFmt>
      <c:pivotFmt>
        <c:idx val="5"/>
        <c:spPr>
          <a:solidFill>
            <a:srgbClr val="6666FF">
              <a:alpha val="6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9999FF">
              <a:alpha val="6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20FB1">
              <a:alpha val="6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A20FB1">
              <a:alpha val="60000"/>
            </a:srgb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D6D6232-5F02-47A6-ABBC-FBDD44118675}" type="VALUE">
                  <a:rPr lang="en-US">
                    <a:solidFill>
                      <a:schemeClr val="bg1"/>
                    </a:solidFill>
                  </a:rPr>
                  <a:pPr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9"/>
        <c:spPr>
          <a:solidFill>
            <a:srgbClr val="6666FF">
              <a:alpha val="6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9999FF">
              <a:alpha val="6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A20FB1">
              <a:alpha val="6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A20FB1">
              <a:alpha val="60000"/>
            </a:srgb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D6D6232-5F02-47A6-ABBC-FBDD44118675}" type="VALUE">
                  <a:rPr lang="en-US">
                    <a:solidFill>
                      <a:schemeClr val="bg1"/>
                    </a:solidFill>
                  </a:rPr>
                  <a:pPr>
                    <a:defRPr sz="1200" b="1"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Revenue_PayMethod!$B$3:$B$4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rgbClr val="6666FF">
                <a:alpha val="6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Revenue_PayMethod!$A$5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Revenue_PayMethod!$B$5</c:f>
              <c:numCache>
                <c:formatCode>"$"#,##0.0</c:formatCode>
                <c:ptCount val="1"/>
                <c:pt idx="0">
                  <c:v>1517.8699999999997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1D-446A-9D1C-4545EF649B1B}"/>
            </c:ext>
          </c:extLst>
        </c:ser>
        <c:ser>
          <c:idx val="1"/>
          <c:order val="1"/>
          <c:tx>
            <c:strRef>
              <c:f>Revenue_PayMethod!$C$3:$C$4</c:f>
              <c:strCache>
                <c:ptCount val="1"/>
                <c:pt idx="0">
                  <c:v>Credit Card</c:v>
                </c:pt>
              </c:strCache>
            </c:strRef>
          </c:tx>
          <c:spPr>
            <a:solidFill>
              <a:srgbClr val="9999FF">
                <a:alpha val="6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Revenue_PayMethod!$A$5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Revenue_PayMethod!$C$5</c:f>
              <c:numCache>
                <c:formatCode>"$"#,##0.0</c:formatCode>
                <c:ptCount val="1"/>
                <c:pt idx="0">
                  <c:v>1796.8299999999986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1D-446A-9D1C-4545EF649B1B}"/>
            </c:ext>
          </c:extLst>
        </c:ser>
        <c:ser>
          <c:idx val="2"/>
          <c:order val="2"/>
          <c:tx>
            <c:strRef>
              <c:f>Revenue_PayMethod!$D$3:$D$4</c:f>
              <c:strCache>
                <c:ptCount val="1"/>
                <c:pt idx="0">
                  <c:v>Mobile Pay</c:v>
                </c:pt>
              </c:strCache>
            </c:strRef>
          </c:tx>
          <c:spPr>
            <a:solidFill>
              <a:srgbClr val="A20FB1">
                <a:alpha val="6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F31D-446A-9D1C-4545EF649B1B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D6D6232-5F02-47A6-ABBC-FBDD44118675}" type="VALUE">
                      <a:rPr lang="en-US">
                        <a:solidFill>
                          <a:schemeClr val="bg1"/>
                        </a:solidFill>
                      </a:rPr>
                      <a:pPr>
                        <a:defRPr sz="1200" b="1"/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F31D-446A-9D1C-4545EF649B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Revenue_PayMethod!$A$5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Revenue_PayMethod!$D$5</c:f>
              <c:numCache>
                <c:formatCode>"$"#,##0.0</c:formatCode>
                <c:ptCount val="1"/>
                <c:pt idx="0">
                  <c:v>1666.8500000000001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1D-446A-9D1C-4545EF649B1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23295360"/>
        <c:axId val="1423295840"/>
      </c:barChart>
      <c:catAx>
        <c:axId val="14232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95840"/>
        <c:crosses val="autoZero"/>
        <c:auto val="1"/>
        <c:lblAlgn val="ctr"/>
        <c:lblOffset val="100"/>
        <c:noMultiLvlLbl val="0"/>
      </c:catAx>
      <c:valAx>
        <c:axId val="142329584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[Coffee_Sales_Dataset_SS.xlsx]Sales_Trends!PivotTable4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A20FB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9999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A20FB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9999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A20FB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9999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Sales_Trends!$B$3:$B$4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A20FB1"/>
              </a:solidFill>
              <a:round/>
            </a:ln>
            <a:effectLst/>
          </c:spPr>
          <c:marker>
            <c:symbol val="none"/>
          </c:marker>
          <c:cat>
            <c:strRef>
              <c:f>Sales_Trends!$A$5:$A$21</c:f>
              <c:strCache>
                <c:ptCount val="16"/>
                <c:pt idx="0">
                  <c:v>15-Dec</c:v>
                </c:pt>
                <c:pt idx="1">
                  <c:v>16-Dec</c:v>
                </c:pt>
                <c:pt idx="2">
                  <c:v>17-Dec</c:v>
                </c:pt>
                <c:pt idx="3">
                  <c:v>18-Dec</c:v>
                </c:pt>
                <c:pt idx="4">
                  <c:v>19-Dec</c:v>
                </c:pt>
                <c:pt idx="5">
                  <c:v>20-Dec</c:v>
                </c:pt>
                <c:pt idx="6">
                  <c:v>21-Dec</c:v>
                </c:pt>
                <c:pt idx="7">
                  <c:v>22-Dec</c:v>
                </c:pt>
                <c:pt idx="8">
                  <c:v>23-Dec</c:v>
                </c:pt>
                <c:pt idx="9">
                  <c:v>24-Dec</c:v>
                </c:pt>
                <c:pt idx="10">
                  <c:v>25-Dec</c:v>
                </c:pt>
                <c:pt idx="11">
                  <c:v>26-Dec</c:v>
                </c:pt>
                <c:pt idx="12">
                  <c:v>27-Dec</c:v>
                </c:pt>
                <c:pt idx="13">
                  <c:v>28-Dec</c:v>
                </c:pt>
                <c:pt idx="14">
                  <c:v>29-Dec</c:v>
                </c:pt>
                <c:pt idx="15">
                  <c:v>30-Dec</c:v>
                </c:pt>
              </c:strCache>
            </c:strRef>
          </c:cat>
          <c:val>
            <c:numRef>
              <c:f>Sales_Trends!$B$5:$B$21</c:f>
              <c:numCache>
                <c:formatCode>General</c:formatCode>
                <c:ptCount val="16"/>
                <c:pt idx="0">
                  <c:v>194.15</c:v>
                </c:pt>
                <c:pt idx="1">
                  <c:v>234.68999999999997</c:v>
                </c:pt>
                <c:pt idx="2">
                  <c:v>166.83999999999997</c:v>
                </c:pt>
                <c:pt idx="3">
                  <c:v>150.76000000000002</c:v>
                </c:pt>
                <c:pt idx="4">
                  <c:v>169.64000000000004</c:v>
                </c:pt>
                <c:pt idx="5">
                  <c:v>140.11999999999998</c:v>
                </c:pt>
                <c:pt idx="6">
                  <c:v>198.21999999999997</c:v>
                </c:pt>
                <c:pt idx="7">
                  <c:v>115.69000000000003</c:v>
                </c:pt>
                <c:pt idx="8">
                  <c:v>140.01</c:v>
                </c:pt>
                <c:pt idx="9">
                  <c:v>195.02999999999997</c:v>
                </c:pt>
                <c:pt idx="10">
                  <c:v>134.15</c:v>
                </c:pt>
                <c:pt idx="11">
                  <c:v>136.94999999999996</c:v>
                </c:pt>
                <c:pt idx="12">
                  <c:v>208.41999999999993</c:v>
                </c:pt>
                <c:pt idx="13">
                  <c:v>166.08999999999995</c:v>
                </c:pt>
                <c:pt idx="14">
                  <c:v>163.91000000000005</c:v>
                </c:pt>
                <c:pt idx="15">
                  <c:v>199.08999999999995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23-4548-87D2-15C2A7689CB4}"/>
            </c:ext>
          </c:extLst>
        </c:ser>
        <c:ser>
          <c:idx val="1"/>
          <c:order val="1"/>
          <c:tx>
            <c:strRef>
              <c:f>Sales_Trends!$C$3:$C$4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9999FF"/>
              </a:solidFill>
              <a:round/>
            </a:ln>
            <a:effectLst/>
          </c:spPr>
          <c:marker>
            <c:symbol val="none"/>
          </c:marker>
          <c:cat>
            <c:strRef>
              <c:f>Sales_Trends!$A$5:$A$21</c:f>
              <c:strCache>
                <c:ptCount val="16"/>
                <c:pt idx="0">
                  <c:v>15-Dec</c:v>
                </c:pt>
                <c:pt idx="1">
                  <c:v>16-Dec</c:v>
                </c:pt>
                <c:pt idx="2">
                  <c:v>17-Dec</c:v>
                </c:pt>
                <c:pt idx="3">
                  <c:v>18-Dec</c:v>
                </c:pt>
                <c:pt idx="4">
                  <c:v>19-Dec</c:v>
                </c:pt>
                <c:pt idx="5">
                  <c:v>20-Dec</c:v>
                </c:pt>
                <c:pt idx="6">
                  <c:v>21-Dec</c:v>
                </c:pt>
                <c:pt idx="7">
                  <c:v>22-Dec</c:v>
                </c:pt>
                <c:pt idx="8">
                  <c:v>23-Dec</c:v>
                </c:pt>
                <c:pt idx="9">
                  <c:v>24-Dec</c:v>
                </c:pt>
                <c:pt idx="10">
                  <c:v>25-Dec</c:v>
                </c:pt>
                <c:pt idx="11">
                  <c:v>26-Dec</c:v>
                </c:pt>
                <c:pt idx="12">
                  <c:v>27-Dec</c:v>
                </c:pt>
                <c:pt idx="13">
                  <c:v>28-Dec</c:v>
                </c:pt>
                <c:pt idx="14">
                  <c:v>29-Dec</c:v>
                </c:pt>
                <c:pt idx="15">
                  <c:v>30-Dec</c:v>
                </c:pt>
              </c:strCache>
            </c:strRef>
          </c:cat>
          <c:val>
            <c:numRef>
              <c:f>Sales_Trends!$C$5:$C$21</c:f>
              <c:numCache>
                <c:formatCode>General</c:formatCode>
                <c:ptCount val="16"/>
                <c:pt idx="0">
                  <c:v>84.320000000000007</c:v>
                </c:pt>
                <c:pt idx="1">
                  <c:v>170.33</c:v>
                </c:pt>
                <c:pt idx="2">
                  <c:v>131.84</c:v>
                </c:pt>
                <c:pt idx="3">
                  <c:v>128.47</c:v>
                </c:pt>
                <c:pt idx="4">
                  <c:v>112.63999999999999</c:v>
                </c:pt>
                <c:pt idx="5">
                  <c:v>144.57999999999998</c:v>
                </c:pt>
                <c:pt idx="6">
                  <c:v>149.31</c:v>
                </c:pt>
                <c:pt idx="7">
                  <c:v>142.60999999999999</c:v>
                </c:pt>
                <c:pt idx="8">
                  <c:v>133.83000000000004</c:v>
                </c:pt>
                <c:pt idx="9">
                  <c:v>207.9</c:v>
                </c:pt>
                <c:pt idx="10">
                  <c:v>138.25</c:v>
                </c:pt>
                <c:pt idx="11">
                  <c:v>83.410000000000025</c:v>
                </c:pt>
                <c:pt idx="12">
                  <c:v>175.72000000000003</c:v>
                </c:pt>
                <c:pt idx="13">
                  <c:v>173.59</c:v>
                </c:pt>
                <c:pt idx="14">
                  <c:v>124.41000000000001</c:v>
                </c:pt>
                <c:pt idx="15">
                  <c:v>166.58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3-4548-87D2-15C2A7689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776"/>
        <c:axId val="834736"/>
      </c:lineChart>
      <c:catAx>
        <c:axId val="84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6"/>
        <c:crosses val="autoZero"/>
        <c:auto val="1"/>
        <c:lblAlgn val="ctr"/>
        <c:lblOffset val="100"/>
        <c:noMultiLvlLbl val="0"/>
      </c:catAx>
      <c:valAx>
        <c:axId val="8347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76"/>
        <c:crosses val="autoZero"/>
        <c:crossBetween val="between"/>
      </c:valAx>
      <c:spPr>
        <a:noFill/>
        <a:ln>
          <a:solidFill>
            <a:schemeClr val="bg2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[Coffee_Sales_Dataset_SS.xlsx]Pivot_SalesChannel!PivotTable1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/>
              <a:t>Our Sales Breakdown: </a:t>
            </a:r>
            <a:r>
              <a:rPr lang="en-US" sz="1000" b="1" i="1" u="none" strike="noStrike" baseline="0">
                <a:solidFill>
                  <a:srgbClr val="A20FB1"/>
                </a:solidFill>
              </a:rPr>
              <a:t>Stores</a:t>
            </a:r>
            <a:r>
              <a:rPr lang="en-US" sz="1000" b="1" i="0" u="none" strike="noStrike" baseline="0"/>
              <a:t>, </a:t>
            </a:r>
            <a:r>
              <a:rPr lang="en-US" sz="1000" b="1" i="1" u="none" strike="noStrike" baseline="0">
                <a:solidFill>
                  <a:srgbClr val="9999FF"/>
                </a:solidFill>
              </a:rPr>
              <a:t>Web</a:t>
            </a:r>
            <a:r>
              <a:rPr lang="en-US" sz="1000" b="1" i="0" u="none" strike="noStrike" baseline="0"/>
              <a:t>, and </a:t>
            </a:r>
            <a:r>
              <a:rPr lang="en-US" sz="1000" b="1" i="1" u="none" strike="noStrike" baseline="0">
                <a:solidFill>
                  <a:srgbClr val="6666FF"/>
                </a:solidFill>
              </a:rPr>
              <a:t>App</a:t>
            </a:r>
            <a:br>
              <a:rPr lang="en-US" sz="1400" b="0" i="0" u="none" strike="noStrike" baseline="0"/>
            </a:br>
            <a:r>
              <a:rPr lang="en-US" sz="900" b="0" i="1" u="none" strike="noStrike" baseline="0"/>
              <a:t>Our sales come from three key places. Stores still bring in the most at 36%, with our website and mobile app each adding 32% to our total sales.</a:t>
            </a:r>
            <a:endParaRPr lang="en-US" sz="900"/>
          </a:p>
        </c:rich>
      </c:tx>
      <c:layout>
        <c:manualLayout>
          <c:xMode val="edge"/>
          <c:yMode val="edge"/>
          <c:x val="3.8464037901180213E-2"/>
          <c:y val="3.51648270508893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rgbClr val="A20FB1">
              <a:alpha val="80000"/>
            </a:srgb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818592282021684"/>
              <c:y val="-9.2150767580798341E-3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099FDA5-E49B-4296-BB63-C4495A58C5ED}" type="CATEGORY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: </a:t>
                </a:r>
                <a:fld id="{DAD4602D-7B22-4C41-826C-AC3235995D1C}" type="PERCENTAGE">
                  <a:rPr lang="en-US" baseline="0">
                    <a:solidFill>
                      <a:srgbClr val="A20FB1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/>
              </a:p>
            </c:rich>
          </c:tx>
          <c:spPr>
            <a:xfrm>
              <a:off x="2033218" y="1039691"/>
              <a:ext cx="897648" cy="248217"/>
            </a:xfrm>
            <a:solidFill>
              <a:sysClr val="window" lastClr="FFFFFF"/>
            </a:solidFill>
            <a:ln w="9525" cap="flat" cmpd="sng" algn="ctr">
              <a:solidFill>
                <a:srgbClr val="A20FB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21198098341474458"/>
                  <c:h val="8.4395584922134351E-2"/>
                </c:manualLayout>
              </c15:layout>
              <c15:dlblFieldTable/>
              <c15:showDataLabelsRange val="0"/>
            </c:ext>
          </c:extLst>
        </c:dLbl>
      </c:pivotFmt>
      <c:pivotFmt>
        <c:idx val="2"/>
        <c:spPr>
          <a:solidFill>
            <a:srgbClr val="6666F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148760902454285"/>
              <c:y val="1.4441806826037478E-2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38F4EE4-71DA-43F7-AED8-30F798C63955}" type="CATEGORY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: </a:t>
                </a:r>
                <a:fld id="{BB7114BF-4552-4E86-BF3A-F7F83C19FC25}" type="PERCENTAGE">
                  <a:rPr lang="en-US" baseline="0">
                    <a:solidFill>
                      <a:srgbClr val="6666FF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6666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25673359900775738"/>
                  <c:h val="8.4395584922134351E-2"/>
                </c:manualLayout>
              </c15:layout>
              <c15:dlblFieldTable/>
              <c15:showDataLabelsRange val="0"/>
            </c:ext>
          </c:extLst>
        </c:dLbl>
      </c:pivotFmt>
      <c:pivotFmt>
        <c:idx val="3"/>
        <c:spPr>
          <a:solidFill>
            <a:srgbClr val="9999F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6625704157794257E-2"/>
              <c:y val="-3.0926127097314275E-3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D15561E-4B1B-42C3-8FCD-7AE81DDFA3C6}" type="CATEGORY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: </a:t>
                </a:r>
                <a:fld id="{19641225-D145-4F8F-89B6-6FBBEB0D178E}" type="PERCENTAGE">
                  <a:rPr lang="en-US" baseline="0">
                    <a:solidFill>
                      <a:srgbClr val="9999FF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9999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19502536697983539"/>
                  <c:h val="8.4395584922134351E-2"/>
                </c:manualLayout>
              </c15:layout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rgbClr val="A20FB1">
              <a:alpha val="80000"/>
            </a:srgb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818592282021684"/>
              <c:y val="-9.2150767580798341E-3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099FDA5-E49B-4296-BB63-C4495A58C5ED}" type="CATEGORY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: </a:t>
                </a:r>
                <a:fld id="{DAD4602D-7B22-4C41-826C-AC3235995D1C}" type="PERCENTAGE">
                  <a:rPr lang="en-US" baseline="0">
                    <a:solidFill>
                      <a:srgbClr val="A20FB1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/>
              </a:p>
            </c:rich>
          </c:tx>
          <c:spPr>
            <a:xfrm>
              <a:off x="2033218" y="1039691"/>
              <a:ext cx="897648" cy="248217"/>
            </a:xfrm>
            <a:solidFill>
              <a:sysClr val="window" lastClr="FFFFFF"/>
            </a:solidFill>
            <a:ln w="9525" cap="flat" cmpd="sng" algn="ctr">
              <a:solidFill>
                <a:srgbClr val="A20FB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21198098341474458"/>
                  <c:h val="8.4395584922134351E-2"/>
                </c:manualLayout>
              </c15:layout>
              <c15:dlblFieldTable/>
              <c15:showDataLabelsRange val="0"/>
            </c:ext>
          </c:extLst>
        </c:dLbl>
      </c:pivotFmt>
      <c:pivotFmt>
        <c:idx val="6"/>
        <c:spPr>
          <a:solidFill>
            <a:srgbClr val="6666F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148760902454285"/>
              <c:y val="1.4441806826037478E-2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38F4EE4-71DA-43F7-AED8-30F798C63955}" type="CATEGORY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: </a:t>
                </a:r>
                <a:fld id="{BB7114BF-4552-4E86-BF3A-F7F83C19FC25}" type="PERCENTAGE">
                  <a:rPr lang="en-US" baseline="0">
                    <a:solidFill>
                      <a:srgbClr val="6666FF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6666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25673359900775738"/>
                  <c:h val="8.4395584922134351E-2"/>
                </c:manualLayout>
              </c15:layout>
              <c15:dlblFieldTable/>
              <c15:showDataLabelsRange val="0"/>
            </c:ext>
          </c:extLst>
        </c:dLbl>
      </c:pivotFmt>
      <c:pivotFmt>
        <c:idx val="7"/>
        <c:spPr>
          <a:solidFill>
            <a:srgbClr val="9999F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6625704157794257E-2"/>
              <c:y val="-3.0926127097314275E-3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D15561E-4B1B-42C3-8FCD-7AE81DDFA3C6}" type="CATEGORY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: </a:t>
                </a:r>
                <a:fld id="{19641225-D145-4F8F-89B6-6FBBEB0D178E}" type="PERCENTAGE">
                  <a:rPr lang="en-US" baseline="0">
                    <a:solidFill>
                      <a:srgbClr val="9999FF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9999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19502536697983539"/>
                  <c:h val="8.4395584922134351E-2"/>
                </c:manualLayout>
              </c15:layout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rgbClr val="A20FB1">
              <a:alpha val="80000"/>
            </a:srgb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818592282021684"/>
              <c:y val="-9.2150767580798341E-3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099FDA5-E49B-4296-BB63-C4495A58C5ED}" type="CATEGORYNAME">
                  <a:rPr lang="en-US"/>
                  <a:pPr>
                    <a:defRPr/>
                  </a:pPr>
                  <a:t>[CATEGORY NAME]</a:t>
                </a:fld>
                <a:r>
                  <a:rPr lang="en-US" baseline="0"/>
                  <a:t>: </a:t>
                </a:r>
                <a:fld id="{DAD4602D-7B22-4C41-826C-AC3235995D1C}" type="PERCENTAGE">
                  <a:rPr lang="en-US" baseline="0">
                    <a:solidFill>
                      <a:srgbClr val="A20FB1"/>
                    </a:solidFill>
                  </a:rPr>
                  <a:pPr>
                    <a:defRPr/>
                  </a:pPr>
                  <a:t>[PERCENTAGE]</a:t>
                </a:fld>
                <a:endParaRPr lang="en-US" baseline="0"/>
              </a:p>
            </c:rich>
          </c:tx>
          <c:spPr>
            <a:xfrm>
              <a:off x="2033218" y="1039691"/>
              <a:ext cx="897648" cy="248217"/>
            </a:xfrm>
            <a:solidFill>
              <a:sysClr val="window" lastClr="FFFFFF"/>
            </a:solidFill>
            <a:ln w="9525" cap="flat" cmpd="sng" algn="ctr">
              <a:solidFill>
                <a:srgbClr val="A20FB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21198098341474458"/>
                  <c:h val="8.4395584922134351E-2"/>
                </c:manualLayout>
              </c15:layout>
              <c15:dlblFieldTable/>
              <c15:showDataLabelsRange val="0"/>
            </c:ext>
          </c:extLst>
        </c:dLbl>
      </c:pivotFmt>
      <c:pivotFmt>
        <c:idx val="10"/>
        <c:spPr>
          <a:solidFill>
            <a:srgbClr val="6666F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148760902454285"/>
              <c:y val="1.4441806826037478E-2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38F4EE4-71DA-43F7-AED8-30F798C63955}" type="CATEGORYNAME">
                  <a:rPr lang="en-US"/>
                  <a:pPr>
                    <a:defRPr/>
                  </a:pPr>
                  <a:t>[CATEGORY NAME]</a:t>
                </a:fld>
                <a:r>
                  <a:rPr lang="en-US" baseline="0"/>
                  <a:t>: </a:t>
                </a:r>
                <a:fld id="{BB7114BF-4552-4E86-BF3A-F7F83C19FC25}" type="PERCENTAGE">
                  <a:rPr lang="en-US" baseline="0">
                    <a:solidFill>
                      <a:srgbClr val="6666FF"/>
                    </a:solidFill>
                  </a:rPr>
                  <a:pPr>
                    <a:defRPr/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6666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25673359900775738"/>
                  <c:h val="8.4395584922134351E-2"/>
                </c:manualLayout>
              </c15:layout>
              <c15:dlblFieldTable/>
              <c15:showDataLabelsRange val="0"/>
            </c:ext>
          </c:extLst>
        </c:dLbl>
      </c:pivotFmt>
      <c:pivotFmt>
        <c:idx val="11"/>
        <c:spPr>
          <a:solidFill>
            <a:srgbClr val="9999F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6625704157794257E-2"/>
              <c:y val="-3.0926127097314275E-3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D15561E-4B1B-42C3-8FCD-7AE81DDFA3C6}" type="CATEGORYNAME">
                  <a:rPr lang="en-US"/>
                  <a:pPr>
                    <a:defRPr/>
                  </a:pPr>
                  <a:t>[CATEGORY NAME]</a:t>
                </a:fld>
                <a:r>
                  <a:rPr lang="en-US" baseline="0"/>
                  <a:t>: </a:t>
                </a:r>
                <a:fld id="{19641225-D145-4F8F-89B6-6FBBEB0D178E}" type="PERCENTAGE">
                  <a:rPr lang="en-US" baseline="0">
                    <a:solidFill>
                      <a:srgbClr val="9999FF"/>
                    </a:solidFill>
                  </a:rPr>
                  <a:pPr>
                    <a:defRPr/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9999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19502536697983539"/>
                  <c:h val="8.4395584922134351E-2"/>
                </c:manualLayout>
              </c15:layout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Pivot_SalesChannel!$B$3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A20FB1">
                  <a:alpha val="8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A0-4973-81B6-E7F3D842D8C0}"/>
              </c:ext>
            </c:extLst>
          </c:dPt>
          <c:dPt>
            <c:idx val="1"/>
            <c:bubble3D val="0"/>
            <c:explosion val="1"/>
            <c:spPr>
              <a:solidFill>
                <a:srgbClr val="6666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A0-4973-81B6-E7F3D842D8C0}"/>
              </c:ext>
            </c:extLst>
          </c:dPt>
          <c:dPt>
            <c:idx val="2"/>
            <c:bubble3D val="0"/>
            <c:spPr>
              <a:solidFill>
                <a:srgbClr val="9999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A0-4973-81B6-E7F3D842D8C0}"/>
              </c:ext>
            </c:extLst>
          </c:dPt>
          <c:dLbls>
            <c:dLbl>
              <c:idx val="0"/>
              <c:layout>
                <c:manualLayout>
                  <c:x val="0.10818592282021684"/>
                  <c:y val="-9.2150767580798341E-3"/>
                </c:manualLayout>
              </c:layout>
              <c:tx>
                <c:rich>
                  <a:bodyPr rot="0" spcFirstLastPara="1" vertOverflow="clip" horzOverflow="clip" vert="horz" wrap="square" lIns="38100" tIns="0" rIns="38100" bIns="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099FDA5-E49B-4296-BB63-C4495A58C5ED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: </a:t>
                    </a:r>
                    <a:fld id="{DAD4602D-7B22-4C41-826C-AC3235995D1C}" type="PERCENTAGE">
                      <a:rPr lang="en-US" baseline="0">
                        <a:solidFill>
                          <a:srgbClr val="A20FB1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xfrm>
                  <a:off x="2033218" y="1039691"/>
                  <a:ext cx="897648" cy="248217"/>
                </a:xfrm>
                <a:solidFill>
                  <a:sysClr val="window" lastClr="FFFFFF"/>
                </a:solidFill>
                <a:ln w="9525" cap="flat" cmpd="sng" algn="ctr">
                  <a:solidFill>
                    <a:srgbClr val="A20FB1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0" rIns="38100" bIns="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oundRect">
                      <a:avLst>
                        <a:gd name="adj" fmla="val 50000"/>
                      </a:avLst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1198098341474458"/>
                      <c:h val="8.4395584922134351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A0-4973-81B6-E7F3D842D8C0}"/>
                </c:ext>
              </c:extLst>
            </c:dLbl>
            <c:dLbl>
              <c:idx val="1"/>
              <c:layout>
                <c:manualLayout>
                  <c:x val="0.13148760902454285"/>
                  <c:y val="1.4441806826037478E-2"/>
                </c:manualLayout>
              </c:layout>
              <c:tx>
                <c:rich>
                  <a:bodyPr rot="0" spcFirstLastPara="1" vertOverflow="clip" horzOverflow="clip" vert="horz" wrap="square" lIns="38100" tIns="0" rIns="38100" bIns="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38F4EE4-71DA-43F7-AED8-30F798C63955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: </a:t>
                    </a:r>
                    <a:fld id="{BB7114BF-4552-4E86-BF3A-F7F83C19FC25}" type="PERCENTAGE">
                      <a:rPr lang="en-US" baseline="0">
                        <a:solidFill>
                          <a:srgbClr val="6666FF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rgbClr val="6666FF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0" rIns="38100" bIns="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oundRect">
                      <a:avLst>
                        <a:gd name="adj" fmla="val 50000"/>
                      </a:avLst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5673359900775738"/>
                      <c:h val="8.4395584922134351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A0-4973-81B6-E7F3D842D8C0}"/>
                </c:ext>
              </c:extLst>
            </c:dLbl>
            <c:dLbl>
              <c:idx val="2"/>
              <c:layout>
                <c:manualLayout>
                  <c:x val="-9.6625704157794257E-2"/>
                  <c:y val="-3.0926127097314275E-3"/>
                </c:manualLayout>
              </c:layout>
              <c:tx>
                <c:rich>
                  <a:bodyPr rot="0" spcFirstLastPara="1" vertOverflow="clip" horzOverflow="clip" vert="horz" wrap="square" lIns="38100" tIns="0" rIns="38100" bIns="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D15561E-4B1B-42C3-8FCD-7AE81DDFA3C6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: </a:t>
                    </a:r>
                    <a:fld id="{19641225-D145-4F8F-89B6-6FBBEB0D178E}" type="PERCENTAGE">
                      <a:rPr lang="en-US" baseline="0">
                        <a:solidFill>
                          <a:srgbClr val="9999FF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rgbClr val="9999FF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0" rIns="38100" bIns="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oundRect">
                      <a:avLst>
                        <a:gd name="adj" fmla="val 50000"/>
                      </a:avLst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9502536697983539"/>
                      <c:h val="8.4395584922134351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A0-4973-81B6-E7F3D842D8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0" rIns="38100" bIns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Pivot_SalesChannel!$A$4:$A$7</c:f>
              <c:strCache>
                <c:ptCount val="3"/>
                <c:pt idx="0">
                  <c:v>In-Store</c:v>
                </c:pt>
                <c:pt idx="1">
                  <c:v>Mobile App</c:v>
                </c:pt>
                <c:pt idx="2">
                  <c:v>Online</c:v>
                </c:pt>
              </c:strCache>
            </c:strRef>
          </c:cat>
          <c:val>
            <c:numRef>
              <c:f>Pivot_SalesChannel!$B$4:$B$7</c:f>
              <c:numCache>
                <c:formatCode>0.00%</c:formatCode>
                <c:ptCount val="3"/>
                <c:pt idx="0">
                  <c:v>0.35799999999999998</c:v>
                </c:pt>
                <c:pt idx="1">
                  <c:v>0.317</c:v>
                </c:pt>
                <c:pt idx="2">
                  <c:v>0.32500000000000001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A0-4973-81B6-E7F3D842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[Coffee_Sales_Dataset_SS.xlsx]Pivot_Table 2!PivotTable2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Discount Usage: Less Than Half Take the </a:t>
            </a:r>
            <a:r>
              <a:rPr lang="en-US" b="1" i="1">
                <a:solidFill>
                  <a:srgbClr val="6666FF"/>
                </a:solidFill>
              </a:rPr>
              <a:t>Deal</a:t>
            </a:r>
            <a:endParaRPr lang="en-US" i="1">
              <a:solidFill>
                <a:srgbClr val="6666FF"/>
              </a:solidFill>
            </a:endParaRPr>
          </a:p>
          <a:p>
            <a:pPr algn="l">
              <a:defRPr/>
            </a:pPr>
            <a:r>
              <a:rPr lang="en-US" sz="900">
                <a:solidFill>
                  <a:srgbClr val="6666FF"/>
                </a:solidFill>
              </a:rPr>
              <a:t>45% of customers</a:t>
            </a:r>
            <a:r>
              <a:rPr lang="en-US" sz="900"/>
              <a:t> use available discounts, </a:t>
            </a:r>
            <a:r>
              <a:rPr lang="en-US" sz="900">
                <a:solidFill>
                  <a:srgbClr val="A20FB1"/>
                </a:solidFill>
              </a:rPr>
              <a:t>while 55% pay full price</a:t>
            </a:r>
            <a:r>
              <a:rPr lang="en-US" sz="900"/>
              <a:t>, suggesting potential to improve discount awareness or appeal.</a:t>
            </a:r>
          </a:p>
        </c:rich>
      </c:tx>
      <c:layout>
        <c:manualLayout>
          <c:xMode val="edge"/>
          <c:yMode val="edge"/>
          <c:x val="3.8464025702456273E-2"/>
          <c:y val="4.90536599591717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rgbClr val="A20FB1">
              <a:alpha val="80000"/>
            </a:srgb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818592282021684"/>
              <c:y val="-9.2150767580798341E-3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 text</a:t>
                </a:r>
              </a:p>
            </c:rich>
          </c:tx>
          <c:spPr>
            <a:xfrm>
              <a:off x="2033218" y="1039691"/>
              <a:ext cx="897648" cy="248217"/>
            </a:xfrm>
            <a:solidFill>
              <a:sysClr val="window" lastClr="FFFFFF"/>
            </a:solidFill>
            <a:ln w="9525" cap="flat" cmpd="sng" algn="ctr">
              <a:solidFill>
                <a:srgbClr val="A20FB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21198098341474458"/>
                  <c:h val="8.4395584922134351E-2"/>
                </c:manualLayout>
              </c15:layout>
              <c15:showDataLabelsRange val="0"/>
            </c:ext>
          </c:extLst>
        </c:dLbl>
      </c:pivotFmt>
      <c:pivotFmt>
        <c:idx val="2"/>
        <c:spPr>
          <a:solidFill>
            <a:srgbClr val="6666F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148760902454285"/>
              <c:y val="1.4441806826037478E-2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 text</a:t>
                </a:r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6666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25673359900775738"/>
                  <c:h val="8.4395584922134351E-2"/>
                </c:manualLayout>
              </c15:layout>
              <c15:showDataLabelsRange val="0"/>
            </c:ext>
          </c:extLst>
        </c:dLbl>
      </c:pivotFmt>
      <c:pivotFmt>
        <c:idx val="3"/>
        <c:spPr>
          <a:solidFill>
            <a:srgbClr val="9999F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6625704157794257E-2"/>
              <c:y val="-3.0926127097314275E-3"/>
            </c:manualLayout>
          </c:layout>
          <c:tx>
            <c:rich>
              <a:bodyPr rot="0" spcFirstLastPara="1" vertOverflow="clip" horzOverflow="clip" vert="horz" wrap="square" lIns="38100" tIns="0" rIns="38100" bIns="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 text</a:t>
                </a:r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9999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0" rIns="38100" bIns="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19502536697983539"/>
                  <c:h val="8.4395584922134351E-2"/>
                </c:manualLayout>
              </c15:layout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rgbClr val="A20FB1">
              <a:alpha val="80000"/>
            </a:srgb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390867802943602E-2"/>
              <c:y val="-6.9444444444444448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B2C35C9-9523-48FB-8760-B9693CA1BE82}" type="CATEGORY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: </a:t>
                </a:r>
                <a:fld id="{6C288DC7-0CC6-4A8A-B9CB-8595A1392435}" type="PERCENTAGE">
                  <a:rPr lang="en-US" b="1" baseline="0">
                    <a:solidFill>
                      <a:srgbClr val="A20FB1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A20FB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6"/>
        <c:spPr>
          <a:solidFill>
            <a:srgbClr val="6666FF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6B21B9E-8568-4971-9682-1133A2931D34}" type="CATEGORY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: </a:t>
                </a:r>
                <a:fld id="{D3296F26-66F0-4D5E-99D9-85C8D53325AC}" type="PERCENTAGE">
                  <a:rPr lang="en-US" b="1" baseline="0">
                    <a:solidFill>
                      <a:srgbClr val="6666FF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6666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rgbClr val="A20FB1">
              <a:alpha val="80000"/>
            </a:srgb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390867802943602E-2"/>
              <c:y val="-6.9444444444444448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B2C35C9-9523-48FB-8760-B9693CA1BE82}" type="CATEGORY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: </a:t>
                </a:r>
                <a:fld id="{6C288DC7-0CC6-4A8A-B9CB-8595A1392435}" type="PERCENTAGE">
                  <a:rPr lang="en-US" b="1" baseline="0">
                    <a:solidFill>
                      <a:srgbClr val="A20FB1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A20FB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9"/>
        <c:spPr>
          <a:solidFill>
            <a:srgbClr val="6666FF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6B21B9E-8568-4971-9682-1133A2931D34}" type="CATEGORY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: </a:t>
                </a:r>
                <a:fld id="{D3296F26-66F0-4D5E-99D9-85C8D53325AC}" type="PERCENTAGE">
                  <a:rPr lang="en-US" b="1" baseline="0">
                    <a:solidFill>
                      <a:srgbClr val="6666FF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6666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rgbClr val="A20FB1">
              <a:alpha val="80000"/>
            </a:srgb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390867802943602E-2"/>
              <c:y val="-6.9444444444444448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B2C35C9-9523-48FB-8760-B9693CA1BE82}" type="CATEGORYNAME">
                  <a:rPr lang="en-US"/>
                  <a:pPr>
                    <a:defRPr/>
                  </a:pPr>
                  <a:t>[CATEGORY NAME]</a:t>
                </a:fld>
                <a:r>
                  <a:rPr lang="en-US" baseline="0"/>
                  <a:t>: </a:t>
                </a:r>
                <a:fld id="{6C288DC7-0CC6-4A8A-B9CB-8595A1392435}" type="PERCENTAGE">
                  <a:rPr lang="en-US" b="1" baseline="0">
                    <a:solidFill>
                      <a:srgbClr val="A20FB1"/>
                    </a:solidFill>
                  </a:rPr>
                  <a:pPr>
                    <a:defRPr/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A20FB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2"/>
        <c:spPr>
          <a:solidFill>
            <a:srgbClr val="6666FF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6B21B9E-8568-4971-9682-1133A2931D34}" type="CATEGORYNAME">
                  <a:rPr lang="en-US"/>
                  <a:pPr>
                    <a:defRPr/>
                  </a:pPr>
                  <a:t>[CATEGORY NAME]</a:t>
                </a:fld>
                <a:r>
                  <a:rPr lang="en-US" baseline="0"/>
                  <a:t>: </a:t>
                </a:r>
                <a:fld id="{D3296F26-66F0-4D5E-99D9-85C8D53325AC}" type="PERCENTAGE">
                  <a:rPr lang="en-US" b="1" baseline="0">
                    <a:solidFill>
                      <a:srgbClr val="6666FF"/>
                    </a:solidFill>
                  </a:rPr>
                  <a:pPr>
                    <a:defRPr/>
                  </a:pPr>
                  <a:t>[PERCENTAGE]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rgbClr val="6666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>
                    <a:gd name="adj" fmla="val 50000"/>
                  </a:avLst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'Pivot_Table 2'!$B$3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A20FB1">
                  <a:alpha val="8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74-45C3-A533-A87A696EF626}"/>
              </c:ext>
            </c:extLst>
          </c:dPt>
          <c:dPt>
            <c:idx val="1"/>
            <c:bubble3D val="0"/>
            <c:spPr>
              <a:solidFill>
                <a:srgbClr val="6666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74-45C3-A533-A87A696EF6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74-45C3-A533-A87A696EF626}"/>
              </c:ext>
            </c:extLst>
          </c:dPt>
          <c:dLbls>
            <c:dLbl>
              <c:idx val="0"/>
              <c:layout>
                <c:manualLayout>
                  <c:x val="1.390867802943602E-2"/>
                  <c:y val="-6.9444444444444448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B2C35C9-9523-48FB-8760-B9693CA1BE82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: </a:t>
                    </a:r>
                    <a:fld id="{6C288DC7-0CC6-4A8A-B9CB-8595A1392435}" type="PERCENTAGE">
                      <a:rPr lang="en-US" b="1" baseline="0">
                        <a:solidFill>
                          <a:srgbClr val="A20FB1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rgbClr val="A20FB1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oundRect">
                      <a:avLst>
                        <a:gd name="adj" fmla="val 50000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D74-45C3-A533-A87A696EF626}"/>
                </c:ext>
              </c:extLst>
            </c:dLbl>
            <c:dLbl>
              <c:idx val="1"/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6B21B9E-8568-4971-9682-1133A2931D34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: </a:t>
                    </a:r>
                    <a:fld id="{D3296F26-66F0-4D5E-99D9-85C8D53325AC}" type="PERCENTAGE">
                      <a:rPr lang="en-US" b="1" baseline="0">
                        <a:solidFill>
                          <a:srgbClr val="6666FF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rgbClr val="6666FF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oundRect">
                      <a:avLst>
                        <a:gd name="adj" fmla="val 50000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D74-45C3-A533-A87A696EF62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'Pivot_Table 2'!$A$4:$A$6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'Pivot_Table 2'!$B$4:$B$6</c:f>
              <c:numCache>
                <c:formatCode>0.00%</c:formatCode>
                <c:ptCount val="2"/>
                <c:pt idx="0">
                  <c:v>0.54800000000000004</c:v>
                </c:pt>
                <c:pt idx="1">
                  <c:v>0.45200000000000001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74-45C3-A533-A87A696EF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[Coffee_Sales_Dataset_SS.xlsx]Store_Demand!PivotTable8</c:name>
    <c:fmtId val="2"/>
  </c:pivotSource>
  <c:chart>
    <c:autoTitleDeleted val="0"/>
    <c:pivotFmts>
      <c:pivotFmt>
        <c:idx val="0"/>
        <c:spPr>
          <a:solidFill>
            <a:srgbClr val="66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9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20F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A20FB1">
              <a:alpha val="34118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6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A20FB1">
              <a:alpha val="34118"/>
            </a:srgbClr>
          </a:solidFill>
          <a:ln>
            <a:noFill/>
          </a:ln>
          <a:effectLst/>
        </c:spPr>
      </c:pivotFmt>
      <c:pivotFmt>
        <c:idx val="16"/>
        <c:spPr>
          <a:solidFill>
            <a:srgbClr val="6666FF">
              <a:alpha val="34118"/>
            </a:srgbClr>
          </a:solidFill>
          <a:ln>
            <a:noFill/>
          </a:ln>
          <a:effectLst/>
        </c:spPr>
      </c:pivotFmt>
      <c:pivotFmt>
        <c:idx val="17"/>
        <c:spPr>
          <a:solidFill>
            <a:srgbClr val="66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99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20F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A20FB1">
              <a:alpha val="34118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66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6666FF">
              <a:alpha val="34118"/>
            </a:srgbClr>
          </a:solidFill>
          <a:ln>
            <a:noFill/>
          </a:ln>
          <a:effectLst/>
        </c:spPr>
      </c:pivotFmt>
      <c:pivotFmt>
        <c:idx val="23"/>
        <c:spPr>
          <a:solidFill>
            <a:srgbClr val="66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99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A20F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A20FB1">
              <a:alpha val="34118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66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6666FF">
              <a:alpha val="34118"/>
            </a:srgb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Store_Demand!$G$19:$G$20</c:f>
              <c:strCache>
                <c:ptCount val="1"/>
                <c:pt idx="0">
                  <c:v>California</c:v>
                </c:pt>
              </c:strCache>
            </c:strRef>
          </c:tx>
          <c:spPr>
            <a:solidFill>
              <a:srgbClr val="6666FF"/>
            </a:solidFill>
            <a:ln>
              <a:noFill/>
            </a:ln>
            <a:effectLst/>
          </c:spPr>
          <c:invertIfNegative val="0"/>
          <c:cat>
            <c:strRef>
              <c:f>Store_Demand!$F$21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Store_Demand!$G$21</c:f>
              <c:numCache>
                <c:formatCode>General</c:formatCode>
                <c:ptCount val="1"/>
                <c:pt idx="0">
                  <c:v>28.6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6-409D-9C4E-360C2EBB0FE7}"/>
            </c:ext>
          </c:extLst>
        </c:ser>
        <c:ser>
          <c:idx val="1"/>
          <c:order val="1"/>
          <c:tx>
            <c:strRef>
              <c:f>Store_Demand!$H$19:$H$20</c:f>
              <c:strCache>
                <c:ptCount val="1"/>
                <c:pt idx="0">
                  <c:v>Florida</c:v>
                </c:pt>
              </c:strCache>
            </c:strRef>
          </c:tx>
          <c:spPr>
            <a:solidFill>
              <a:srgbClr val="9999FF"/>
            </a:solidFill>
            <a:ln>
              <a:noFill/>
            </a:ln>
            <a:effectLst/>
          </c:spPr>
          <c:invertIfNegative val="0"/>
          <c:cat>
            <c:strRef>
              <c:f>Store_Demand!$F$21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Store_Demand!$H$21</c:f>
              <c:numCache>
                <c:formatCode>General</c:formatCode>
                <c:ptCount val="1"/>
                <c:pt idx="0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D6-409D-9C4E-360C2EBB0FE7}"/>
            </c:ext>
          </c:extLst>
        </c:ser>
        <c:ser>
          <c:idx val="2"/>
          <c:order val="2"/>
          <c:tx>
            <c:strRef>
              <c:f>Store_Demand!$I$19:$I$20</c:f>
              <c:strCache>
                <c:ptCount val="1"/>
                <c:pt idx="0">
                  <c:v>Illinois</c:v>
                </c:pt>
              </c:strCache>
            </c:strRef>
          </c:tx>
          <c:spPr>
            <a:solidFill>
              <a:srgbClr val="A20FB1"/>
            </a:solidFill>
            <a:ln>
              <a:noFill/>
            </a:ln>
            <a:effectLst/>
          </c:spPr>
          <c:invertIfNegative val="0"/>
          <c:cat>
            <c:strRef>
              <c:f>Store_Demand!$F$21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Store_Demand!$I$21</c:f>
              <c:numCache>
                <c:formatCode>General</c:formatCode>
                <c:ptCount val="1"/>
                <c:pt idx="0">
                  <c:v>27.2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D6-409D-9C4E-360C2EBB0FE7}"/>
            </c:ext>
          </c:extLst>
        </c:ser>
        <c:ser>
          <c:idx val="3"/>
          <c:order val="3"/>
          <c:tx>
            <c:strRef>
              <c:f>Store_Demand!$J$19:$J$20</c:f>
              <c:strCache>
                <c:ptCount val="1"/>
                <c:pt idx="0">
                  <c:v>New York</c:v>
                </c:pt>
              </c:strCache>
            </c:strRef>
          </c:tx>
          <c:spPr>
            <a:solidFill>
              <a:srgbClr val="A20FB1">
                <a:alpha val="34118"/>
              </a:srgbClr>
            </a:solidFill>
            <a:ln>
              <a:noFill/>
            </a:ln>
            <a:effectLst/>
          </c:spPr>
          <c:invertIfNegative val="0"/>
          <c:cat>
            <c:strRef>
              <c:f>Store_Demand!$F$21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Store_Demand!$J$21</c:f>
              <c:numCache>
                <c:formatCode>General</c:formatCode>
                <c:ptCount val="1"/>
                <c:pt idx="0">
                  <c:v>29.2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D6-409D-9C4E-360C2EBB0FE7}"/>
            </c:ext>
          </c:extLst>
        </c:ser>
        <c:ser>
          <c:idx val="4"/>
          <c:order val="4"/>
          <c:tx>
            <c:strRef>
              <c:f>Store_Demand!$K$19:$K$20</c:f>
              <c:strCache>
                <c:ptCount val="1"/>
                <c:pt idx="0">
                  <c:v>Texas</c:v>
                </c:pt>
              </c:strCache>
            </c:strRef>
          </c:tx>
          <c:spPr>
            <a:solidFill>
              <a:srgbClr val="6666F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666FF">
                  <a:alpha val="34118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8D6-409D-9C4E-360C2EBB0FE7}"/>
              </c:ext>
            </c:extLst>
          </c:dPt>
          <c:cat>
            <c:strRef>
              <c:f>Store_Demand!$F$21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Store_Demand!$K$21</c:f>
              <c:numCache>
                <c:formatCode>General</c:formatCode>
                <c:ptCount val="1"/>
                <c:pt idx="0">
                  <c:v>27.6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D6-409D-9C4E-360C2EBB0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536"/>
        <c:axId val="812656"/>
      </c:barChart>
      <c:catAx>
        <c:axId val="81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56"/>
        <c:crosses val="autoZero"/>
        <c:auto val="1"/>
        <c:lblAlgn val="ctr"/>
        <c:lblOffset val="100"/>
        <c:noMultiLvlLbl val="0"/>
      </c:catAx>
      <c:valAx>
        <c:axId val="8126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[Coffee_Sales_Dataset_SS.xlsx]CoffeeType!PivotTable2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975CCB"/>
                </a:solidFill>
              </a:rPr>
              <a:t>Coffee Type Popularity Radar</a:t>
            </a:r>
            <a:endParaRPr lang="en-US">
              <a:solidFill>
                <a:srgbClr val="975CCB"/>
              </a:solidFill>
            </a:endParaRPr>
          </a:p>
          <a:p>
            <a:pPr>
              <a:defRPr/>
            </a:pPr>
            <a:r>
              <a:rPr lang="en-US" sz="900"/>
              <a:t>This radar chart visualizes total revenue generated by each coffee type. Americano leads in sales, followed closely by Mocha and Cappuccino, indicating strong customer preference for bold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975CCB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975CCB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975CCB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975CCB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CoffeeType!$B$3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975CCB"/>
              </a:solidFill>
              <a:round/>
            </a:ln>
            <a:effectLst/>
          </c:spPr>
          <c:marker>
            <c:symbol val="none"/>
          </c:marker>
          <c:cat>
            <c:strRef>
              <c:f>CoffeeType!$A$4:$A$10</c:f>
              <c:strCache>
                <c:ptCount val="7"/>
                <c:pt idx="0">
                  <c:v>Americano</c:v>
                </c:pt>
                <c:pt idx="1">
                  <c:v>Cappuccino</c:v>
                </c:pt>
                <c:pt idx="2">
                  <c:v>Caramel Macchiato</c:v>
                </c:pt>
                <c:pt idx="3">
                  <c:v>Espresso</c:v>
                </c:pt>
                <c:pt idx="4">
                  <c:v>Flat White</c:v>
                </c:pt>
                <c:pt idx="5">
                  <c:v>Iced Latte</c:v>
                </c:pt>
                <c:pt idx="6">
                  <c:v>Mocha</c:v>
                </c:pt>
              </c:strCache>
            </c:strRef>
          </c:cat>
          <c:val>
            <c:numRef>
              <c:f>CoffeeType!$B$4:$B$10</c:f>
              <c:numCache>
                <c:formatCode>General</c:formatCode>
                <c:ptCount val="7"/>
                <c:pt idx="0">
                  <c:v>776.01</c:v>
                </c:pt>
                <c:pt idx="1">
                  <c:v>677.35999999999979</c:v>
                </c:pt>
                <c:pt idx="2">
                  <c:v>665.9899999999999</c:v>
                </c:pt>
                <c:pt idx="3">
                  <c:v>766.04000000000053</c:v>
                </c:pt>
                <c:pt idx="4">
                  <c:v>644.7199999999998</c:v>
                </c:pt>
                <c:pt idx="5">
                  <c:v>777.84</c:v>
                </c:pt>
                <c:pt idx="6">
                  <c:v>673.58999999999969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D-41FA-9160-7825DA1B3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712032"/>
        <c:axId val="933709152"/>
      </c:radarChart>
      <c:catAx>
        <c:axId val="93371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>
              <a:alpha val="22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975CCB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09152"/>
        <c:crosses val="autoZero"/>
        <c:auto val="1"/>
        <c:lblAlgn val="ctr"/>
        <c:lblOffset val="100"/>
        <c:noMultiLvlLbl val="0"/>
      </c:catAx>
      <c:valAx>
        <c:axId val="93370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l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Coffee Sales Distribtion by State</a:t>
            </a:r>
          </a:p>
          <a:p>
            <a:pPr algn="l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This map highlights the total number of coffee units sold across five major states</a:t>
            </a:r>
            <a:endParaRPr lang="en-US" sz="9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cx:rich>
      </cx:tx>
      <cx:spPr>
        <a:ln cmpd="dbl">
          <a:solidFill>
            <a:schemeClr val="bg2"/>
          </a:solidFill>
        </a:ln>
      </cx:spPr>
    </cx:title>
    <cx:plotArea>
      <cx:plotAreaRegion>
        <cx:series layoutId="regionMap" uniqueId="{41EB0B67-BF57-4BDC-A45D-B5D8BCDECE5A}">
          <cx:spPr>
            <a:effectLst>
              <a:softEdge rad="12700"/>
            </a:effectLst>
          </cx:spPr>
          <cx:dataLabels>
            <cx:visibility seriesName="0" categoryName="0" value="1"/>
          </cx:dataLabels>
          <cx:dataId val="0"/>
          <cx:layoutPr>
            <cx:geography cultureLanguage="en-US" cultureRegion="IN" attribution="Powered by Bing">
              <cx:geoCache provider="{E9337A44-BEBE-4D9F-B70C-5C5E7DAFC167}">
                <cx:binary>7Htpj9w40uZfMfx55eZ9DKYHWCkz6y7b5dtfhLJdLeqgKJHUQf36jXS53a6aHve82MECA2zBQCJ1
JMk4n3gi/PfP698+d3e3/slquz787fP661MT4/C3X34Jn82dvQ3PbP3Zu+B+i88+O/uL++23+vPd
L1/87VL31S8EYfbLZ3Pr49369B9/h1+r7tyl+3wba9e/nO58urkLUxfDT+796a0nt19s3e/qEH39
OeJfn17fLU8+ON8+fXLXxzqm12m4+/Xpg6eePvnl8W/907pPOthanL7Au4w801QTRilBX//o0yed
66tvtzPJnwm4wwVm+uuf+H3t61sL7/87O/q6n9svX/xdCHCkr58/vvlg/3Djw9Mnn93Ux6PcKhDh
r0/f9HW8+/LkVbyNd+Hpkzq44v6Bwh0P8ebV11P/8lDy//j7owsgh0dXflDOY6H91a1/0k1x29W/
Od/Xt79L6P9eO1Q+I5wJobG+1w5+qB2M9TOBJZGY4Xv1/L72vXb+vT39uX5+fPeRhor//V+poUPn
fP3lP6geop5xzTkmVD/UiyLPmJKUEUW/e9W9x97r5d/YyZ8r5fuLjzRyuPyv1MhZ19W9q8Gl/2Px
DD3DhGHGObp3CPVIM/oZZkpQrvj9fdDcj5r5d3b056r5481Hujn779TN67v19j+oGIqfMUEVUxj/
aSjT+hmFJKSlJN8V96Ni/nI7f66Vb689Usnr9/8V7vLzLPijyzx48n8IAah+xhHlklH5PVj9CAFA
MwgrKqj+BgHYQ5d5lJz/9bb+XEOPXn9wkv9Hmf9fo4Lv0Gl3G2/3XzHXD8Dg53e/HheQ4KNXfxbq
7mV39uXXpxRQF4Su71ju+CMPAtW7uxCfvK19Vf+AOH548+42xF+fZlI+k0QAgqAYc0IZhR9d4FW4
BUlKcKIVE1hjhgThT5/0zkcDqBA9ExRhJJXU4LRCkqdPgpuOtwCSYK0EQlJoxIgW+jvkfeG6VLn+
u1S+fX/ST/aFq/sYfn0qFCwy3D933CxnYFgSK8alxAAxKQZ8OXy+vQFcDY/j/1UltnR9U5mzYOV0
4VTPad6TIVzQZNmuY9GFvJ0ovgk4y5OtuhzVa73rEF5OW+OzZl+Wkzz4qP0rreAZTTv9tlaxOzE6
q3JaT9pduJWPh0nY2BZra/hZKDfpD1MzlVvBM7aIXCve8Zy1XOxmndodH+x6OpbsvFftNOc+VT6v
rKre4D7oMp+5Lwstmvd6Wd7i0JUiZ2VIb7Y4bwUcKR3qOUO7yJrpZbU4fB5dX5t87cOyj2XWzcWW
leMNT2N9Ca/gYeeRnE8Gl72sy6EJO7M2y6mno7valtTna6Do3eb9fNFQlF6XQ6KH5IN5QXQQY663
48m7vg17YkW9q3HTHYTkc5+bJdlXleH8QOg6FE2A2xKN+ELj+o1rHc8rFecrxdJBzV0sshG5XTW7
ucpDzeKrdmjki9Jh+rJkFK25E57hg0sTnLhT2bbTU6lzJWe2J8OMc5HGbgd7bnc0RFYwp21OwE7z
cqXvprYdTnFtLiVL5ARP5nmltjnuSEKs28nZkILxheV9V23sMmZ+LvPQi5grscW8tPFUL318w0Jq
mnyoN7zPZuIL1iRqcx96Dvrg0+WmyGls0Ie6IXw3wVn2bRnfln1C53rxb1KbWKET6j/6pUnn2Awy
t0mZHW/TvsKR77qmqm4C62m/m6XrrlRjx+uuNxZE3Vkj88E68byagnjR0qzcZUbOH0pfkpdpdM2e
V2K9TNtwFwmtUt6nTezLsa5ebEsTzlfd5b4RtKAKr5edaMu8w6LcTX1WvsQ0vq+C6wseZXtmhC+r
iyWibn656sqNt76qwke0jNNvdTPjl8IO/KKpRvqqFazZZbyfLnkIoyjibEFky2D91UTQx2Vl03U2
kGxPFnTHevtRLosLheX9eDY3bMq7mqLnqZM47KxP6oOqzPR6yyZXNHPZ7cVYdlOx2Wmyp4hNvDmU
wvVd0fXL8tFUm0M7nKZ62IdsDGveNh7nG2h5z2W0+7oPM3o5u60rWmTQ5TBqSYsVp/LlPJAXC8cf
tqA/ID/lHlG99xLZ4VSLetAFk2b0J3MAi0EVEe94qV5X5XCHyFSmvJHdsPdMoVPezbN6bjo25L1W
ddEYQU4riDk38AtVLmkw12GsL5TQy9mKexvAmJlZi6kKC7kKOmzViSpXXxWTHz7YOhumGx+ThC2F
Q5NN5Yt56l3ux3a4SjOdd2EW62FC+iQxas7adpvHl2Qjyp5OJba6UFNqLlqKmnZfh6Hv8hU5fhU4
LfeSOnNmbIn34xCXXMgs2+FBqHfM28TzuF30SGanVQzmpFVdlZeCZAdepjnXKC2HnjV1Xq1d+37l
NO1sMy4XqpYH1kebD2XCU64Ca/PWN/ylcbbdD6Kdc7EYW6i5ZUUz2vG8aem2c9M0nMws1MWMbXW1
zHwBCTTb9nrsED/jUfmrFcXs7VLtzNRdTKitdrYLQ5fXlVP7NaP20AwXIq3vSbmKnfOBnK1bue05
PHXRceSucEfHOucsW30+upGgHZ84lWetmBVEKj++pNrT14orUwgxqJ3h2CxFGrZ0Umalk4Xu2vbD
1ugpZ6tcLjjDTQ4B4mPXqiY382TWnEvtDwTIjHzd5utuq9Jvk9lmuCvlwfCKdbmsh+lkLcNnVopx
J6TRbW5Ej3eOoOmstKkrnCv9Zd1NHyGxiMMSu/m038YFvLR02ZbHYVlEYW0dP5Mess1eMhkumS31
Ya7wq0oKdUoziy5qJIfC96o56WRmc7P50zAolENVr/a9dKnAfTafEt+jM5QkLkrdmjOxsHUvpEIX
Ii4oh4ytDmFA5HKSWF+svaz3K+luSrGlQoZKniyDDiovff3bVKfJ5UkqltsBYu+C526nKRnPRo3t
ljdVO+7QSl947IrMrSQVHFz0ygxVfV2jVRVtN2RF2lq946TG5ymO5WGZxovV2nGPtjV84c6vRWWH
Zd903XAZKa3ybWLmzG/6k9LRnlXcfxl1Ne2ndvlkLZv2CCe8nyZIN9ibM+VDdTotHd3ZUl3PuLyJ
oafX1JI+V9PMXy6stgefhesqNTcTCtnLxTQvVpDreblyAt7YXVfSbodVtBpSY11xlIs5iAPfgt+x
Vld9zucpFp6t6Q1rU8qXCeR6M051Jc63JqbpKgVUuT2BzOlzUq90yCOiqTI5W1xCe9GrDe1NqYft
la2Rzt4vgaxpV0uptl3NAynQ3PZyy9cWdx3by4hxOh1x9aptnWx227wBlAltx67nFnswK45pTpqm
cTnC3t4lh1eeo2kbnxNHMrMbGr+9o8O0vrMOrecyNvhiGvtwMqZsicVs5SoKnNr5HIl2gdDf9SCD
2cTTZNG2xxYipmozcZsa1ewAzzXnM9ITzTmR9kZtU31ukQ07SvleSr0cElHVl5FM2UmIC38RkhoP
ixrxgfrY9LntIby2IwUBtaldDwZV1VuWymEnGxtzP7QBQIel7LT2G5t3aONTvrgJLzlkt23JHRvo
hR8ma/aR+AGHnKRJqxwyFzrwALktV8mopghyqvOt7cx5CrivdpsK83SGTJouOtNmZ9k4CgB+JZra
HFGmn2OeiVi4uI31oeWj3julN78zdBK7thrRh8Abg3drg5qXyvjxptHNEnItUl04rPlJqMv14BUS
pxs265yP7TqjHCUvQy59iu86qFJ3ZdD40jbK8rwD5b/faM0OIvATGstpzOstTilX/ULh/bosgqPz
aVVny5xndaj2dM3sNUuiqY4IaOwKK4g6YzVD78rSNEU1oNIU1URVexgS62cwl4iK2sf4HoL3tqcg
pAun8Scm2xYcmyObg0bLMe9alNZc+9bslzg1KfcTJ0WMYhsKJox93o9B4UK0ZtpHbq4GvgwHvdh4
uUySnwmjhlT0VPGXofNTuw+8705YL/xeg9LO1RTGedf1LH1ZS2U+asDcb0gS8qJkphdFnWZ5GRBA
s11Z4UpfWcRpQZJ8Hy0N71LZVrmoODt02VYVZOXozJO0+SI0jfhABzYvRVCDP62phDjQEX3VNSnd
kaysijjW+BbiaX1eLxnep5GJ9/PchlS03srykI21UbuINpJX0fpD6iO9mbCjey6WPndJtvuW1fpE
r3ba83WeLzY5L9cpVMtNkK3Pm35Zi4a3JHftYG7TuKxjTpxjB1y7KPIBD34/kjkW1q11Tss47jNh
xIHMSH4hPVkvh1Bv12rchlfDgiUvIJ43v7mIw2vdo+59hVFX7Xhq9LlLVXleyw6do6EcDxLs9QKN
lXhJt7gUCxrcGdkQLLDxLMeSDfvUSwzYH4k95+VUOBlNC6HZ9odFDPyk6bL+bEWAxQfdLa+d7+gh
Q34fh7F5Xlfe5E1j5+sGqJYLCBLzDhwQnEXOBAALRD7a+row2TjsW9uIfWLYuqKd05g7G8DXPWsu
hhowSmfRCAAqdp9NK/h2Kjuz7OtxEr/N0S1fhF2NKoZOr1czISs9LJ65w49U/YOK8bMbkq8r861P
8v3rP147C/++cvd/XDy2Wf74dvV7f+anT53cuSP/Gh4/dKz/v//WH12CY839vWXwqIq/7+j8ixL/
pzf/vfqfUKBkflb/X9/Nt39w2cda+tsr3wp/qKafQShkVCPAs8f6/nvhjwn6o9Inz6CUp1IKwjjG
ACH+qPQ53OJCIaQYIYpDaf77eR/oDSiOP6n0gRR/WOkjaFQclyGaUi2I5I8qfRPZOvd+oFeyDPJt
Whg/SxRnPudbh3YJaqtxtw7uHOiKEecOjzMgjirsF6G6k4mE8ZJDAiDvudnaayc7by7GdaasIMO4
QpnnWXpLZza/j631u1ilLTdDImuhZwXF7BCbuFuF6eeTaUn4ZqLBfejncn6+eV2uhcr6ZcrbzUNK
H0u/HGrL2lPpGwvVQDtPuRxSPBEatpgPplnboqrcseRKdH3BUgKoaFa1VKea4W3arW2DPjVTF1Le
pbb9MspsBOfks82Xxa7Py9KFKh+rEs5uB5vavFnrVp655Nl22PC0DidQ8cBdGvhAzidVpRej4WM6
q7KeNztr05qdK9igu2DlBgDTjdbSl0QN7qVmTXWzNe38fOyWHCr4Lu4A+auqKIObT5rFy1MLfMFY
NMxt1Wm9xvWFV1Pb7zLm1zhAkCBv4jBEuQ27pUQujqcl5vV0YktSUXmieN9WB+lrtCHIsxZAbNH2
ar2mcrM9LmKaszMWsIOUPVSjEUUjmOp7qIRUl3XrOygfWKA3gKHa3FOBh1zxupzX63acmS73tqu9
zgdXeXsY1KCqfAJ6S1TA15imfF7ilB1m4CXCUvAQKQFhTrOMkJWy2ewAAwjpTlFYcHlBvOnK3cjC
fDQcuZ1ua8O3QwYUCxRIVizdfB4jVEHoGifbROqBSwjzstm8XcgS8PuqNIRsH9a6S73/EpcxWpvz
dtu68uX/D3g/9Kof0Lu/88hfoxcDWvlf052PWOI/iFJyfO9bzBPiGbAGVHAJrOKDmAc90mfQp4NY
qCmHjqoCGvQb1ynxM8qZBH6bKHzkQL8RnVhBZ5xw6Kti6K9qaLL+T8IffRj9jitC2NUCUwLEKVUE
NvAjz9nhxvd4afmdwmWcNHBlbMi6Ag1zvb3lfBraW5Z5Hg79mEJiuwigCaiJzJXoU9V71meFI2sr
z7Xhadq1OuvH00VDGX7VcTtkCaDMyodPvI3N6naZEF1Di0pKhu/kCnTdTWdW2d0qxYfyM7V0FNeV
qMeB5hbXAbbCBu7tc4NRXPpd1XHfDrlbuLWXWKYRtlxZi9MFsbRvfsvC7OCdH1T6JzlCPsgQDAhl
mETQXDB9bHkTBJr9UUYS23oyAE3vysX1zXgaLevYacfmAOFqC1Wsl2KrB+jDd6isSXmPNe6nAv5k
eQys9vAHFw3rS8iEFIYhFGQoDJt5uP7WUBUEEvWXBre0rYvoKKcm15pkY3Pw61L5uPMmVszkGcu2
oX+xMJqgFMRsEws9j5BeQps7N1KPrzVXI9z7uYzwI0MCmlxI6KQhAcw9ZSCsh5tUIwkxBeE+9R3P
wCoakAfUWnNCMfELWnKwpFBByrq1De9BRx4oQMxPVdZkc5uPBvR3tKVk4K2+3rr5gq3t4OxfbRSQ
w4/ShI1q4PYJUBVEAo4Qjyx+pUs/6H6jn0JJRGb3TYSQP70Yt1gPfbGMaYTNZdLOcM+l0bq0U+2W
slfLMJRnQXsgYQu7bShdWDP2sQRWD4kyFhNHWXcjrK42W0BvfgUhk6xJuD9Hm4bkUkAxtoxj/nPJ
H/HJD9YhEfQnoXUMh4JGxTEgPBT8auqMGE+zLwJYJ0R21SYrOR46xSIFnsZHIT62HJXx7OfrPvKK
47pMM0kIR9CtoY/XHabkpMuo+lIl8HaRz2jownvDStJX+dLUU/28L2GeKebGOELEXxz7sRoRldC0
ZYpoxhWB6PXw2IBY6gythn7JZCdHWvAFCX4LISyLZ26Duua6zrDDABjGNL1qA0KbyYOpOxDKzwXx
sFXEwIgIQATOleAAIzl9pIAoatSkti8/l3rruT9x42DLtM9KG3Q6ScqvoJWfL/nPh1dSCSa4Qhpo
ZwbA+ceIZKQpoS5F/gsTC8TXQ8Jiw+2B+2UKDJBMycRHP4HUxzwIQL8fHUqz1/u5dmhY/sIQ/sn1
EYeWG8QnCJEUEpl6tJtKbw3XQ8w+mdpLm52u0RxDkV2dgYmpaWnYxoraAmwc8lUTIP5yXiMzvbKD
aKDcz7DvX2lrAKztRiDyyI2dgZj/9HOZHf36Rz/BmCLGEJQTErInfRygpqVUHo3b+mn1EYpYYLha
BMJC60KhwF09nbNXAwFeCZwmLu74UQ/V9FfCgtGoB9sgAivoTgqEKRcwpvPIbkE+/Tj38/BRcscb
XgxIcRAIdAu19gXeZAahvUz3PtxNDO5NX416wKWCW+sSqYCm4UL/2qzY41hCAG1oUCeGMulozo+C
eLu2wZbGDR8HD7oc9zS0il0RbGi6oGFKELx0OXfbW2tWKC3yyfhlNAWEnUXcVONWZqfesmZ767Mp
iGtViyNAWNlsO33STvwYTF2gGgI+MDV8vhl8025vN2g2AeRFXXdMWjXESginrtcGLlIozre3yq4r
RFrKmwQfYUNVVLuBBxqApJ+OkbZdqxoAxvh1ea2qLC25cl+htAPwADuvs/6IDeLAbXu7BtGPQD3N
Hs+vGHVbvPS+LX3eddYTW2RVCY3WikFy/dCrvmRvZzRjSAlSVYAz5rF3AFF+bqGPAwlIXyJoOCvK
pOD/1HOmZeorrIfu44aB8KjylQBTH4C6bFx3RqdxAXP9+YqPfYJI8AiCv1bix178I2MM0EAyi6XL
B7pB54wXy8SOTkiAjYIUIuaRi49lQzcwwoVMMVRXEmAA2OnPt3GEsw+cgkrxtfQmnCBy7L0/jGcb
nacx08K+tdABjDSPbuLZnRvNCNjBtKHHe19KV7+Yg6oAHwyGu2oPDWIyO+jxSqiU8kiq8aIrlXi1
Ut+plEONJeabqDJUFyPfVncBRoSAhUKsrAfoiwt8TM0GgR262UCOOyubNh7z9Mw4fU4g6wwpB1qK
rvPJz0985C9+PLGiECYh6cGp4bQUeJCHJ25FafplDPINtO4QgFjugYi8IPN2tFsYjWDs1GCg/0bg
8TWFjyp+RbaZGI7VIZ2ahZSvoKt1NGky1psF0nIg0ODZN+MWED6M3Qxk4MnGUwteVy72iKlxUha8
U+IR3OjnRyKPIhsMSygFwRuiGmgQxqkeAauR9nZzTU/eqGgo+FYcquMGYkano+t+9WOY6U2wt9Ks
RxeHWHkMKX4YARZmBhoVF9B7OF5yYxva2043Elj8pTvKYUyLE9flCM3Zi9rQ4xFTZUU4tJn0FGpx
P9NQJEB3cNy/ONojrANH0xjGJjG4CoIGHnt0tAi9FNlNLr2h1XyMVNGPYFpbt9Xuc0SqhRZRim7c
3koCrbM2t5nDoJAVaM4q7TcrcKwOmmbT8gawkgdxLLKhYH103iCa9HWmwcRgPmM4RrcJwuZpTQbo
7BQR8iIsWMcSwTeosTCIwlYMRBGjNFkseAc90SU3mjTw7V4+x1DYwsTp98L2xX2m/HEm5pGPwjwO
zMEB3uMKyk70T4ALLxsTSYzZa2j4OIgO9yCLGLXOLYwMEFP1fxUWHqWj45KMArxEkJaQgNz90ElQ
4wDIDKt8HSYMFhJTjGBQgNRBPqwZmOP7coGGYchFB3M5/rSbyx4KDAh6IKXFr118IUVQJQwFRKYg
GIBDzjcexswgA9gMHD/C6Iu4/qa2alx6EOXaqR58BbzoqI6qXY+KyJoaw4cG6ny+Qc462AlvW8hN
rYjHOvXn0oYZo0cRgoljEoAgAZQp1CyP8TWAkpBVaE2vjUmiK/M4tXQoygWVzbUgG/NpPxovBpVr
IDcbk3s/1uM56iYK/bsBapPswlc2Y1clTIbQYlzcWn1GdYdOl3Ji0JCSveu+sKbb/A2MjVj4bwUb
7pbnbMZo3Xaq6TUfihGqvTAdloWr+dqPplxdLqBfhy8p8ljv+t5rXDRrnKBt5lZoPUDXu5+hxVlU
awv9kXze/JJgxiDjDWsOmuCJvRJdTKwq0IqnZToZ9GJwCdVWWcWzaCTUUYXcumXboKwFUxzO1jaV
Uz6GoRGHWcuK7rjN1u31Ihyp306sq8odZZHgIkGV5BJ0eWLQO12TBQhR3lWnktC4Gx1atosSWiHo
BC/YkEOVBWXQfmidZW8Sn6s2e6Ohzbm+BuqRxqssxD67gYwhpy/cC+HfQM+mgmmLwTlswku9bl17
UtbAbhw2x5R1uW4dJaaQfguj+oShT9d/MWRw87oDU0njnZ7isgAt2QGF15zGsh+52gEa5Z04KW3W
imuNZda2J7MYSOjMnVE9jSDlFVPl2dVG3QwmDR3iMJiXVKAo0L7v2TDIs0mXtekue762Y7Vv5iou
8+XCy6quDyWzy8Rvyp7Q8Uw0zFTqALYiKFCh84YgrXdB1YvOq4yJMe5M6bcmnS1VyEx9stQWsk3R
6oVBgJ2HeuLvXTYJHs7AOJasLBYKsAVfTwOgLp3HRNUqnndEQn/4eby/mNV1B/eQhtrSF5sLbPy0
TaMm83kj/FCRU7xmMJVVJGiDTfJk7RtsO5jPmI95EfGshuNUlENSuV3LJJCGfpnRvHqelmEZ5Ium
zJqlg24Wzchw1k5Jq/m5aCivdT5qfayMpYfOY/tWVmWZbReMdQEklcGAFLZXELWBzL7IaOlld4lr
aPl1L5pmaVS5XxoIBNXe1RhGQgoIWcctAZ3cIbJHlUk1DDEMMF+kdn1EMPH0nlSkh/VsA03bN1Ol
xrHwUI2BZImaasggBRbm+COwf4As+TjqI6ZnBsbIoDAwuKfi0JjlKDHaxRY+XDAxe9VbeQz5bI6V
ggGUJTowgK0HvHEC84YWnhvuj2oi30B8I/TcQKZRhxJW6wyGUqfH9VE9eGCG8He4W49y7plugEvK
psyDKrK+VYbdjSMUNOPB1zUgrWJROMmxqJXhUwYaZNM4vYW2/FT3IK/MbO7ETBvDKwynyeOWa9A0
DCsIsCxYgcKt8VOZrUcDEz47ap6nDK512h5FM88YHoUUq8YF9jD3AZYtvp3He0rHT0C4GbjGoeUh
XrWclZrCbKMGGiIfpMEgi2/WU8LsFvykbLLj4cqYvgpjAqvxxTeMq/nGj9+gm9FeUVT77NU3UWf3
j/8u5PvnoF4l7ZUkg4UNwJiMmT+1tRhqf1L3NMGhR7LB/+bKKxiwq9EroMsqp2Ho46uiHIwUgqkB
Tzb56qzHOpU8x62Zk3iu7eRASjOxHTxCBmB6fAHFdjnrHHrqR9BbWU7gYicrNH7S9xJ0A3gQxLX7
MxlSQ41WDK4XCz5NkzpyaehetffmIcq2A/kIVsMbMALXHQ+/imTATivsj8sYZgRcTG5E0rzZsppN
8RxOSo/ivTekbUoT7BIOefwVXPsA78EoNwXrCtEct34v0P/D3Jd0x41ja/4i1gEJjptekIwIRUgK
a7Cctjc4lu0kCHAAAYIA+evfR8v12uk6ndnv9KZrkT6ZDik4ABf3flMFm9vwL2NHxzg7BATkjDhv
UZKBRWp2XIUcXGtH7OlCNPv8bRzeb7tk0fQaps2A5WMSdKy4eUgusVwNsOz9F0bL/ke8NDn+6Aay
b4d+S/brH2zacPdiu6Zr2uPQ5Pi9HGqRht6Aq8/C+Za+rZVWmGLOTj8feSEWjcvxLZX4JTgBRny5
UK3EOb+E05aSF3RuIl9qNQXz0FbENAxfDkEH3Ff13CkgbB3gPQAHeE3cnrOx2bezxfmK/yahTBX5
UaJZ9OuFFqbz480cj6Tvq66Iu34pmWkAXkEVbfF5Pk/Q1pZoGpPu2k8W/1x7BygnIQ4yk3IClt9B
wjMzgAJOC3x7yJtx+ZAODPqOA1u3fe27AqVcHD2dIlSYHIyTzUGg44jtIZAbWGHOSYGjyn8iqReo
N003jlLe/ISTxdxxLY6Wd5h3v66xgWPvRgmOx3GiP/bMNOYdHphhTrLtA+X56OaXiTru0pv57dah
EDV4RFT5TeKOZONMckg3EqLKzeDm8XehV/uqAbq8L/E3FC830uEJhDba73du2wh/aCxwfH5qAcgF
ZdttQDeLOJJDUQKyWNP+nqpQ4xPpGu4z7JJYg3X1BrJsYdJpdrTDBEnsuWHTLm3Y3gAghrEc2NWU
QKcFaV8oMfqCy5SQvM4dgInktpfpvp/m2LUA4RuZzyiVNGUrzjyzotKII2a9/eHZFgRyf4hsLoHF
i25o8ON67XCXnxzaMxZcHDNat9eCih0qgyYK5SeTjKbzYwzQeWUHz0Sw8mPqFNSKNaCLMI3LDCBQ
+jluaIiRHIdhgZe/BfGGu0qHfj82+oTty01HOsTie3uSYgYvfaUtaelycVvSs+xRbtYFzxrNNFCF
TU1F+hn1FusrcGrDExAx2e+BqSFA8cd4uaNUXYt+FZ110Y9OfU6LlU8QAfku7a5pOqmVHeNoNHPw
p4PS27MDTjQK+brpgMIGVd6Fmf4A/sDJ+T1pJoiZK5aslPsnl6G3mb4VS7tM0SfDckATJw2FO9Sq
QbQZ+WGLbRSPpcXpAF0URG0jesosSwobWqzyXhQRdKLjGmRLmTkwU77+eSdv73JSAjBllUCVut/W
j3LTdcte/4q12asJuv9987am3z8x/MCQmYj2/5aEJMAn1mbdP8go0In+gMl9R9jbjils5QbdIrtu
8xqqg8BG3Xdl0e9/83PJoqdEJSrgOMBfvaGyezkNmkr7VdOsDCNN8gfLMwjzS0cGYLjxurEiOrtp
2Hd5E2w7HGjAE+GPGG3ZfJ42CBGfYwIU/AqWYb9y2YJp/PzzixJd4EibsFSC57eJbWjFloHWH5SN
H+VbwZJvQOOUhzskGnTTDkIaDUl9XPdNP42s5FNqg2fbJgr3PDuweMuljZq9jeOxx3dkS7dflv2x
4YJR4hwpWWL3Ta6inWasoW7a12TGtkhCc8vN0PcHLjrsxuPbAwFrsxc9Caccfi9o+kDc8oh2Wf4P
wNdvAz2wHNQHrOAIxS0N/4ME4jOQbLBL0TMfxxRXnTWNx25wI8rsBKkBLqJbALzwcmmn/dr/Ybr7
62y3f326w/dkt2ni+38bbLX1Y+BMBqjqrTQKYMC4CswB2El//1W/AU3YTQT+KXwXICv8M93H+l+M
LC6XU87QSv57jRDpx7GaFIvjd1kB5gQVOeX7S7WtwBseY+iskupncfz7a/krhJBAsQNUKEx25w6F
tof+xpSwhUaAb0XzXIDbST+3Sbj348bAs3rYRrTO//Sc//ML4doDcJDmRQQjUfEbrggjDgmhFmNP
kx9wUDQSJ/45WyXK3M+d/fc3GO6w3f8mGfY7BHZLkiyM8igEKfLbF/pOxM0wd+nTz4rh+LaD9mtK
VzhdfGzyBZJ0tulH6+gKtYwd9npONUpDYLYY59E/XNFfVzquCKNUXuDwyookBkT3G9C4FiRw2Uqn
p+5tUzn0ddjj3koIzY9tvrR4BTy2K3ZmQXE4oLUI+H4hQtHJbtUyYbI/Jj0dIWf2KC1rhVI/4ePY
Hyy8tivFPFm5N1ZFvZXZv7+J318jXlxMKKSakMiHYf4714dzd5ojHyxXbuRembYfjZCCONQ+rkFu
Y1hd/++hrgQESBonBC9y/x9car89s8yjG4lyYq8/jz3f8EmUZERlhc3CtM3/CFpLCCD/MAeyiMKN
rfof5YA6BiR6acX17VhCk7y/jUx22BeDmfYD4+9vcK8vvyxTLAjQTzF2IPQoMRDN3/BMt24e2ugE
OrIh0DKpsr7P6OcUst1/3IL/+VV4dTn4dqj1MGT+Xuogy+pX26TNzVsrsiRAR7COoqnHH39/V+Ff
EWj8dig0ClDCu7u9SHdl4F9q3UBmzoRXxVcCg9W/t1WUyr1V1LTfx0mXL0NfkT7WUQZFdQemo+zQ
ippqpoPPXoQjKIL/cF1vEpFfHjgwTDyCAsKdH7R1/rvogBDwRVnLzUlvEeFww0H+i1dsYWW0459m
G0D3VlDeAfMtyp5tmGLLOWnmsL9FFwFpUFNBEgxE6i6KgYmQh54l0PndQCIMxvTKoNEL/VqxCFTY
JzPBQ9MctIjiYYJgzW7RXJGRpKavc50AAryjHrrk9KF44xlliiGJvmNDH07+XjZ8KSDlsUvahsBq
BCQkNxiAsravu0AoLJGfjVMW4Mc4pGpuX6KYHHIcYumP8vo2AskfTxMKvwhHCkbWvT1xSxSg0R6j
HPPLEFk8brR+qc2u1HR7kxm89VwKEgu8N6LycGtLaeY+3MrB6GJo61RlnbDlv6GYCcc5L382WD86
OzB+Ds93m/K9ucimBYgXZh6ZRgeVj/jKXmLagWMBLErbVJ3vDeY88Ayd6F4o2vGCXtN1huj8LFIS
7CCFWWAfqta3+bBwq6FTzaXtAQcDGcrAfpSCz/nIKnjTGgdJ/EShaooeiqlQmTs0E4rO9D5Zi2Ub
34MH2Zk29KYkSq/jbEBuvG8VUPCmxjoH2X7kegpDUfUhmuE/V4zEJr8kqXfR5zDx65xfAecx9TgU
hZDRQQwmIJjQUdA8HCYzhyLnMIwr3m3tfLTptSQBEJOlQssYJnm1wjLh7mRhZrOVELW4FlN+kWvw
tS0n5hSTbnavKenlymsWYxCA9SIbev1xACIUwMf1RgX+rJETVDVNepf3OE/EceBdGll09z/6PwDy
e/8KQfx+GL4tje5HlzpkncQoqQvoRVS5aJL2ISpsM2a4jEhCCe9ksBTvcbiM+bMaiqA79m3SJCVv
GvecrC0kp2vr2KmNF3rTErqde+2XGyAs41Om06jyRcKvWTt3BFj2ot8zLOqbuElg4MXu469CK+ji
STvWvggZZuSOzicM4YC6oiG5zRX5PEpsx8Gp9C51LWwmMed4uyTQR5H5+CDG1r7bRDeTA6aF+ZCv
hHZYsWn/lSv7HIWxutVx0Nz2i5kPiQE0DplGc7OMtqh54fLHTPEJ6iDVfmvNxOoOzqcSxouhTlgx
XfIt6o8rG8BODyqBWUzm6wBz6ZAdHX7lOcec+Kr9aE9QTzGYnGR3kj7stnItRHLkgozPKgZnUHaA
jkwZ0LF5cX7Lv0CxnwBisP17l0ftgUQzucSk4G05BgG9iwEfwsJshu9GZOwRoGYLNc9Mi28w5MWY
s0IVPi2R4C18IkNwCE0/P5klBhCCUlCb1dsLNRoi4qR3ecWygvH8Y7tExXqGMsJ+NVEswsNo1Yzx
q+35Wi6IyPiez0nW1wEL9KUvIJOo43AWjxBVS8xv/XgLYW04VTCAjF+IMOrOZzG5NWm4r1CW7Nxu
s7iLR5t9TzK5nIHKB5dWUh7VOarft9A5OpTblocc47wKPjk1ue9TEPgK9rLtizFijKB0UJA1bpvB
yuUdXIXQE2lbq81Jf0ltMzUlCVV7XUMoeleMetXiaEcv8Hx26qL9BM+fstFt0vW+BAL9IXHrV2IZ
u8Yhts9i7FwD8iS7X7JfMrgyYBWJs3m4Kh7rT6vy6BUJaPfGlDAoeymrDEptVQaWxl/AmI8ljbrh
NALAKCPSz48wj8pHw1fYyeU8Ny8TX6eP2qs+KidvfcVCrUQpcH1ggnNggdh4nsMYDoH4QxEZ3lXD
togvoldbCfKp/4CUlKlU8E8/FiA3zirSOWTnhF3idoi/mBx+YgEeYgEdElt8KYMb2gYTJmXb3KV5
MLbwEMviiw7QbNU5+kZRJsJMD6lL5RGFPk2rot2ymzkc+QPUftCcOK5fonGA99P68CTUkn7RlL04
zO8v29Rv+WlSMQy2U998X/FATnzOrD2gPV2fZ10krNTxBCZZNnNJ+LKc00Kq04T+OCybzBQvxTAX
rzCd0/dCs/F1gSXuu8UC3z3V0X0MwcOJ4KSoJz/Nz+h7gzJxw3IXaCM/b2QcTrQLGXRLgLmvHA5x
nGUeFYmINgdOlcj0JgNhVCkziJNMrH6B8oni+pfoEpKBHkVKzSfghdNDMXB9E65d8dz3erttjJgO
HhbjfTzv2+sQk/mibeweBsP0e53n8VcqFxSHaFoXWLh6bB5gbe9COttbrzN3bp2nI/CkfDixFEkF
GNuh/AQcU5y3QLM7GLz0I6zA/CUHpPNp2vL5PQ785gabLbuHXX+GEjJtj13Bkjsw7yGtZijy63xb
B4r1rofj1gTjgwQ18ND4UU0VFCvkqJ2YPqnZxnAEJ9t2p4vY3kLuKIFa9OP7hm7w2/Om9weayfwm
BBdZLWqL38EDQcEY6OBbwCIotO7WJN7aolp7jx68ziyg9vxOJhQi+gNBCFk3l12h2J0LVPMA9Ke7
BvE6fOhm/QU/g3SAuQ0/mB4djLCZuPpCQJyYqLC9FKOKPtuAWVfBMUTglc7sSxsty3TiUQfHRsHD
DKaF3dpakH4oLj3PVQ1+Od7KBTx8DTdfn5Vim4ul7CkbrmMAHcLtGkwZnnVK3KzvpmIBARV6Hbrz
EE/9O+rj4DEbilZVqdd8PPBC6SfRtEt/ABW98tu+lWNbB3pIoBdkLAxO2WLM9rTmg7b8tLcepC4m
P3ajxFMbXSMvElgB3Jthhs6lSnrLlnugOMJU1IbNe5dt8PGOpEvvIGZjYe1CtIi3MwCC+UPSYirV
qCNazUmKxqkZIHe6WeY0uySRJ4N4v9GVRUu5+gm+vkuEYkfOeQym4jTtVoOaLyaxzwiykALKoKYr
YE2AR66TVRAX/rmlUPOUEY+7x3ENg+3kMACLimRTRO5cIfxQRRr8wj1M8purIbOF3RuI20VEc1vB
sSMvc7B6I951a5AWG8XjH4jva+BHvdzVYypK+nczcizyuYaTMe0iAP9mxH7IQbtWNlyj/hCHtuN3
koM1hmsU8HO1zX4aStqvIKQyK+TN0MbJeGhc4u5lC/i2ht3F39AmDvMaHiSeAapDZMBZNvCVlsom
2VpGDqx8OkfzNUgKn1W9YDHsmbGkgAiBJX4IVaC/LQVaE6ph9TnBuR3SQ4MYCRtVaOF4MFbQDEAi
58qMp09rEMMGV002X1sYckG44AMjCeBu/IoiNOXpgatOlUkzhb6APS4LM35QkR+T5D4MltS+gGTu
2Y2Y8vhLsyyft403Lw1Xn5tCJaLEmNA/O2hODixn+kRweBAUiVSDlsu22w6GnqtGJMlx4bqo1KQ2
VWYQe6uy75P+WQ9dWmudrqXN2xj1dZn7r3PDtiNCKEAvNp7dg/nMSRV646Z6w2ETPxSG0+cMwiZd
twswKKyHPfkEOj33LRyVfFQwEecHk2XNHZIlxmc7mbk5WN8s7Aw0u8nKoPfFuR/FVEfD1B3lxJLn
QZLwUMx8vJUsCe4j6ePbSIFMHRsDUr3AWFRHEVu+DDazp81HESy6GQ7hmhTLZA4qTMcrdI1uPisN
93xhHPHVJBsBh6pZVFmEPYMSHUJNe0aISeMPK8D35w1W9m8MfPx0EuD9ao1N6cptlfqKUx6Hf5vK
rm4F+gtcAnvCqdMeLYJsKjso/kG0TfgZiKA/QkxUnEZS9MdMZeIhEETDRJ3yj2ToXzoBhVqDwe2Y
RUx8Gl00j2VCx/ETJUxfbESZh6nei7xCFEB8YSrCTTcEyHvrlwpDOH0nMJZcFhe2XyWn2WcJK+xH
GVJ3t4BRrhM1jWc4ytcPIAUiudc0r0oqyHSfMkbRt6I47osw/hrLfUhfh34/tX1kXsclD9pDl7Yg
aAFyj+l5SIZ2rIyGUwsc2DYCxMycCCvaoY6UadCK5L5TJnrlnM+yjDpcQym6DA5Nid9bAZbDmuCr
Ss59aqOsxgi/dBq9lmwuvRrnPxSmNl5JRSn5jIPX6bIIcrfcBLNM61mJ4Kadkuhl1zMcw22RtmzX
QL1LEi9e7ZIrHA+YPI+jZVBpjSyhd6AU9a1aIXYpdYOW5s4bq15lNPu2MoA/l7JdOv91nlfsFWxK
zGlWAV39toBNQ86FWJbDIBZ6AXjeQMrVeljVdjnrd9geF3bsMz7fxivmtzJAOzLXHZuC5BBMPZwD
ZFuSD7Ppuk+ZWnwlDTVIDUK6zdW6LHwG65cXUCuhhyvT2fHu5NBUXVD9BnfwE+cCrVyB1hPqkmC8
Uu7CoLJsVwjCbZ8gckQt0N9DKYNFVMW85yKWy7FZUlA8vayERJOmD/sYu1QMMT8Remo6sO3jYOwg
YfkPHYJWFsMkSlqRjjBu69A23XoKSCSG+F1qKctLGU4t/dJBzhoM1RLkXrAjiDzpyb3kYzoWFaZt
j8gTu/He2CrDgZusNQevlnelhSckXuthWVkvb9ecAdKpjMUAph66BagVRbJQYwt71FZN7cemkfHY
1A5bBfQOXEJ00OXipzGdjw16teFsuQ36Pw0iXpbkwKHL6ocDTImhfGYEJndEGEHANQ+1XuOAiAdh
lcR7iAPIuKyAwhrcxAIROG7/ex8UGcFzNGJY60Jxn3xMdBLx5zcQOVA7ETJ3xQ7ZRiHz6hae/F1S
AB3Dzs9gH27ZtyZmxKcn6L037LcpNEX7ySrHA14OOQC4AJMtEy7FEYFyPH+wHIBCfjejofRXIhCm
Eu8BMHaSpw2sG94Wjjwxilea22Hp66Sb7TrcUovb20rElUaRqSDGoT17pnOi2vSQQkDb0guxdlpH
6KPaGT0OZodmOiqFcJII8sGxllBH3UcQmaF1VwUq5lq0aKLy+NTOWb+uCujwAoS3rSD1sp2LD83g
47Y7IG8EKUrADoYxv9vQ+uUHJEilDOzcgnwKW4bxVCCAYt1ofAIf2X9Que1eAqh+ZrjaYYorY4u9
c4AKpv9GBokuCx4aruVhTE3B60VDP+PLLZpAim6pXX94dS5F2ywPAHGXG+DT7d1IGK1klNp7Ea5r
f1C0h4hsKUBQq6B7FoV32XlCC5eVdECcAcKunBxOeiZQV/pcwZoPabf8pjbCJEorHP5linPU1jPd
1ieD3ASPBiHoDuhAMSEyoZLkpNN47mvW5/412JhfVRk2bgqfctnKpEY+7/BVExDrpRELRoNhCxZM
I1qE/IB2QpsbyxO5fGsCvyMu6Kijodokb47wjy0sOPY2zCEaiqZiqBiJx/EQr8TchGbMPnVLFwOw
zOB4HSsAim2CCTVbzbVHQJqtI5LY+SMkGZBzlFpB/VdBazItaJDCCHongFvXBpN3X8YT+vB7DyLQ
l47K7JDJtLsEyHmCxN4msGhB8wcT8IQIBWtqhKAVoMqCmZ/gfsKLyXwTlBSav5tJdZOoLACz1w1C
CqwNVjzagIy4z00dYaP1D0hh8jUstHlxENB8fA8gqgJ4KFRzF6AMm88YLh1/RIiH3rsuGrU36GDS
i46zpH1FiaTriS6xeBodZfeQbzbfGh3iyedu85DRMQtkZNta5A+0xL3kPrEPTncctwB7HVjrrB9R
TbMeJgqZFE8h4MOsLsToziFAi7Z20Oz84egevZRIE98gy0hANqmT54k143GOBvIx1SYsiwz6SK67
Dc4Bs60l3EHrFV7PqK0jaxZYnroBwv2iXYrl3KQaqjkzIKWmbJjzuNyi2yUbmIYrNWRrhGigAvwv
oTA8IuKMIlMCnQ8DCjOrDLJH2pgJTcGwmntqlb1ronDJa5I0KjtCoKHeO4+Ul+M6D7hLqBSyz7Hm
MCb3aMDfTcHe8RokYA4leuq1LRHsVUAmIxFXUeNAF1CEAS552HogAOWWKpUe5ALhX01J3x62yeNn
mgQyP8hZelUvVP3pDB8OETO+cnOyfspQLZZbP8NGX3fTkj+ZRM8WX5ckEwaCFihQH433tGPRbc47
mUG+xFYko4WsuA0CHr2uXSsvPlDmARpCUUGbFn2Bt84O4D+yYq0QbCN0lSGCZ62tW4UpO53P7GA5
bNuov5p2tyKM1uQ4py75EDCu/BXIlaQAA8YeZnfVh5/aAkoMZBCF+jpC+UIOmUtWDAVFBLfFxEjS
H/pQ8Pcy8dpVODfR1aE/R36LnvL9uaXvHHWAoWk0smve9fTjBPVHUy62+0RNP37U8ziWHOGyTxmU
nhBwNQuWfKc/NYEjDXorH1QBOo97bWESNMBdPg+NDc5aYFPXupXZu9nO42VOJnhQdCbvgAtkNwEj
+Qcgxm2GZdCkryra6MHHxDwteo3O0oxzhDi0HMFM60B6SHoGQDyZMfmNoQhGqbciQOPUt4U/DUm0
dE9w8ba1BrhVayz1uJpoYg9oX8LbYR05NIsu/MgZkrMKNoelMpbAWJjIQ5937E/InUkdJ/H8kqPd
P4UxC19HKOM/EvxIUgYeDw5WhI/wAuX3HuKDk1pm7LrcfoFwen5QlqzI2JlHEmIfbA9FEyCYRYdx
f8J5oAeMGYbWeQbRDH76zk2R/kMA7KhzRExdJ4Q6It6Ih+OHIO/iZ8Fp3CPQD49RqSEERQcFqKT0
62qB/uuDVMCD9CsOKNkvNbh5uKs+YqIde/WkYzPGybtZ8AlV3uT5rpnSE3zZEC/4FfF64BpAhI7v
EKWw2/lcBA9JVNOR+JmfieW92M4QmK/zC2u9S74mQzzKGzHm/RxXLNZkDup8SWKnUbwkVDbg2qDb
EIg5TEkNQWC4oW3MCRKAtEw18We7eqCYZRr55BjHg8s/p8Mwo6hMSna+Qx1LOElq9HnQTyDnIW0a
CG1iaL8gk0YbD7XXCo82Ng3k9XECiSpX43cyBWtmahCtEBAejEISIgeT2jYSKibVsF3cjjU4gQZp
RLOR6XGh+YwRpqU+1frDmDu2iBoEcY65D1am1osrQqOMHWuDLIw0PBBFrZleLfLmwrXEb1HtWrkx
RktWboqjMtwwmAgFAuiCdb+TOG1IgUDMxi/Z9IcNmi1KypblEn8HjX6W+ttgNhiYb8VqWJdWnhRI
dDz+PT33V3YZrCEiZlM4OAvwr1CB7x78XxUSbbIiFaRps29yVLu3qX8TfvSy6PDCgxG01D8QlX/l
5PdvhI0bZOXuYAXlu0cF/PqNAOfymcAv8b1/+8blTVVDk0GDmjcZjy1EcAvxASwfrQAp+HbLPwNj
f5o53gJPfw2Q+TVP5n/9n1Jn/vKh/5eMm/8f42tgTAdp/N9agP+Ir32nvyMq9q8BED9+5L/ja1Lk
RSN7AWzuWzbDL/E18b92Ayw4vbjIobiBEuffubXpvyA/ATeNwQG+6V/jHOLwX5gOdioefl4Y6Mn/
KLeWRjvF/QvRDC4fIoksiRISUYg99kidX5eWNHaTzhbtg4A6AzuNhgQZUrqRkBgzFcePkINqcxo7
MugjYwVCx0oH6KKSbBmdv04UvVqZyUnuQKqc6RN/y0WB/SOQBMldGjmOyyBvmm0g7mHuJvKtJ8oB
C8nM0OaYFjnCBCMEXyG0buSRzJfTWMTNAY4UcenFEP5Jm4HDJ7HbIwJIwSBAzptLJuMJEQXNVvk5
654S1JsT4ju3mhYdeYeJDtQlBPEWNhDMErLcOqVRV2gcvIDZfYWYndd9EohyoEV2TfnSntttE3ce
mVvnDDrQz07Y6BATBWhSDyl/0lkuOQLp/PqwWAjtahW5Xh+owh0j8m+bAU5NnaoLwpHpwySmaHDF
c+PSV9gQ5hezpFxcgZgGtWlV9q7VJIYjoIUlv+rSFeLWDKhHyQoPuNiQuV0Bh80YQvEm1o9sHYcy
ACZlAbOy5hlVCoG1BiYYWa24/HMLj+Dt5rz/GLdtmJzS2JNzM9DlUKToJyvoZ/vwmCHcASGiLVV/
rNqDRoOu0lSokv0lMAMZyyDJla2gKcjf5dJlaCe7GEtCbG0kysxzs9UC0ay6Trts/YShckofcCeA
lTB09r5Gs+rrllh6MEQDRw0E/xPCifjAm1beGMjDj64BcJpMra3tyLPHaYuBww8ccZzQe42PEt6i
yzoCOCT9FD4CNHUHjLDphcXZCmWGTtJvDor32kPoAC9WCPSRr2PPQR7AvwEr4xCou7iBzf6eDBam
2EskY5erqkiAIOYHPIhYoW7zQT3EcuLjeRvaMEZH3a7IXOTwIevS9ia+c0zC+ACDEvQ4gHPDmELg
uOHpPVrT7OdhuGSwpQ+tq7PAF+pDp3E0lSCL9yioIgX2SZBaWlHv98M0wqh0gUtNF3epavi3fspW
ZBl3sM+WsKD2wd2StI0BVemBOQZ5e7cMM79N2eC+RD1PFTpCZw+rgnb37JuVJwjri4BtYI4m/GYV
XTTewHzfhVC8rnNYOZAv8w3RfQZle9s+tH4Nt4pPC3ChUSNx4DSyPIPbUq0tGhkxgutQTC3LHQYj
Cxg1iGk1crxN9A/9ElYEAiAkcAZD0TykA2lNpXvbZ/ceGqtrZ5JdhZvZmjcIDMaKi4OlEhliULsg
a6/BOHYL0o4Y5pkkJKlGZF7uPkb4P0qBEcVPDchk87T5WWyPhQ2+BlsxYE8F6YhcK1i5kyuiTMx2
nJH+ASAHiRIfPRtJXOar5e/Bz0bjCcIDDY6TIDkKwB/6oBtUovUZ0IJHQB3oDHhRug7Ol47wyJ0z
weiZjkr/6YL4JbFpfkcxPMBZIaNF3TiJtvGs0djWuQpCmNoNud+gBXxEo4X9iP5EwEHboJolFgCm
XCcBDJnmFxHkyI7OXeD9nQ/deIvc3gGshdLylOfMHLqwAWzc4l2Nx0ZtooZHjz4GaiXLkUJAX6eF
iG7HdCgONBdBcQhamPTg9vHhexBhbQ3RQIT3LONGvOopAw2L3vEFxqDlkyEeQ7Ue4xh7Df1UHQgM
AH2YopNE8nJcdTAEm0PKTaNv8QHEJocB0I8yiVK1IvMw33p+iU2QwNq+Yp5WpBQrEmxqbwGuRoiX
acok1Q1CzhcFbHXSdDywuXfgUEewS/E9CFmbI1SSde/DtaEfFrf9EWMJzxBMe3Tv8NRFN2nussc0
acO6mdlazxGH7KYYAKcN2xwdugBGtAp8tX8amImvXR8hwxzjfh/eOz0iU3zeUnHKp/9i70yW40bS
Lf0qbb1HGQbH4IveIIAYGRGcRJHawChKwjzPePr+wFR2S8pbSsu+m2vW16yqstIkMiYE3P3853yn
5GDVTc8hlmmCZFa8aJ4WB5mzGQa1Yxo+JFN/Bk+mXZZZa+9zdDFCIaxf4Z02DUGju4nI5mXe54bd
2SbKPsOp4IgKNGKbcVLt/2E/9Z/ZKv205/p3G7P/ivspjX3G7/ZT5xjfFP+pqvinTdUfP/d9U+U4
/8IrS8qVLYthaqbFr/xeBiC1f1mcUf7YMn3fTa0AQhaCd+o/tSqYlIFhYYjCHG46/wSGtW70f9g7
cfRgV2cIeIDEvMmy8TR+3Dv1audE3RCFB4Te5axCG98ZyajEAOXlrHlk/Jq3qR/qNwSE4PjD2/J9
Q/5jupoD0V8eneoX3K2I2yvRxfzl0WObMUZatemBq3k522EKCU5vMVEtOfdbs4vUfVfjmHZ1wuSJ
q9VzKtyB1eKmJJD5YYH8yv4JYS8EucVomDnWXDbs63QQerFIPdba6mWpUhRDVMm4Jwgb23OPwlLp
vqF1y5lgLbhyKUkbzxH0pQsr6vDVThyj39RxjBcoIrjEd8uw7tfj5IbY0bRzxnG6JVKwbCsjmhld
i+BYmhPvm1VMxQ1P0+TGSi7/1YC7tAVpk3pFrxiHGQw5YP5IKEW1z2ZgK82DFiw9+MCJuYY7K3xK
X/AHhOCupa3oT+pAkNXP+3BqEjeNFPMlUuWMyUSOTARPZWekjuGOoA7G21q3+whjvzOGF+SPyNmW
6ayF92OoWls1S/NawAnPVWerI9mpsPJVwzywwvE3Qy2S9vMEaqzYWSD7MDHg/cXaiDiNi6a1Q08b
ncVwNlpqaWGcubkVqLbl1kX4OV/m8DrYc+mX6pKhpYMpW+Xh2nle+qlTfIBrkz8Wtb3rrcXr+Dfy
ZkPzZib1cLGdRG2B0RNXywBH3LFNKyEdBsNzk91Jh+Ny3uTqWWuhTzIpqhoUvM2QWfWJ4Oe2FnUF
jjHVuWAqm6BGz3ROmSU4ezDoH9LKXEUaDFk2rQEbNB8G0QjWX5ViSu6dtpsIyU61h88O/yE7pUNH
BvGF/SEeEjBOYKab4oCM1h1FkO2Jrmf3UZakdwPiX4E0HNobsBY7RRutIzPdwyTnR7tgVMokTLaf
zRKsdp5GtjcZRsxQ3cp9TBP5yVazFlECHSda4uxDOViFWytatMNiIt8sAOHM6oImuR1IIzHh1kzS
0CytFzk7cJ1AUivHIrL4KeoT1DuC0Ug1NUAGHFKPCf0CL5YVViB/RfoW65b2ZIFu9ARi7zbIAnEI
kYZQ/af80Bjj1yBondeFOa0vK8hJLveE7pWBm8+mGb9ORBNEWo2nQUTmNWNeugXjQNGDFQakfUKR
HmAjW2fg8NrLRAgMabhg0KwzccaqmeEKmeWmF2X7iHgSXo3RLPcpQ63TGM3TJSNPt8/DyryriABf
+qFKnusiSl74RLPdNPXGqaevYN8XRXVJF5G9VWFnBZugCe1j3BjLbW12w03e1Y6Xx5VGrrBy7Ps5
6Qhw4urjtmJM8dkhc3QnF9XCwMFXYp9NTaC4lRNjA7VC49o7fXszYAr4OK27D5dsp8qQf4jPUH/r
xz7tx4eY6OvRSMPCV6ZYvpRiTp6awepOnVlKhYyBnYA+sxd9q0F3YmYjg0NF3m7XAfDxGHI526Ye
zG/m0NQ7mDjzxylhIh1K5VCkVX7ozOCcYbjygj5SiVOZkw+G+6DL6jTj9gJMb7hVKvovjO90QC1F
tlfZM7iFWZWehqi/a2JMknqkTngSrPpzhSEVyPGIv0kguFmFGO+S0qwvEZbKPe4+2kTmcX7uy3h5
MwNtuOMNCa7YnPqPiz1rm0GMeKjbrvPKfEr2YyaSXSUSqk7I76YfCAJnOz52vi3KWG+lnVZfDJDg
uwWAUetOgYpsa03CrfMGNIU2FITW8hkIqT5EFCOY+rdldUm4AOU4Fqpz6cFLeKwAKZyjIL9FRpUX
vdTD59U9vSO6XBPtnJXBRT9Uz1acqmfZpZKdea7fzdPAbFNrZ3kDrCDbyWy6ZnWPk1Hji3rs+1B4
i5AEUIOxmw5YyMNjBcHFCx0LNbI3inNfd0w7DG41RVacFMtMjnottAdrJoy8YX8KXby25rcoGSlQ
GBWnid0emPaeQGT9mVGEP9EycWQtkTSNlPqnpOdczrki29Wcah+1JmnvQ/ZoF71joqT09cJ0eE7r
D23Ry8tk2st5aCvltSp7gkqaNt5nccn4m2+PfUPFx/xlVkogYtDVzX1RmCPjq3zYBa02XAY4X0c9
04utE9f108gM43Yy58CbxbDsEDCjO1a26sWSffnZ6Qr724zikTF3B4FLgP4LRs/EF/EiyY5X27F0
+hOmJNOzgVGCwOR5YmpvlYOjpUxR1DYbXnGradlm0HGCbqxFSY5ZJOqngKigX9ogtR0zh8huWkn6
rSAJv23xpHwEKWVZPhPu/LMRhs6uqDHU9EQ9T4NTKG6GJn6AT7SXfYqZBWcT60kmuuzSCVVe4cC3
55TjoY9sXh7rUunOQadgZRKpeRkzJubKUPQfodzgyark0OJyYO7otsbY31Vhy/RWkfNX1eiz3pVE
/ApX8h6fsrFToI+Y1ksdl9x6UqUUEAiUpFhv2pWFgzYIfPg35dVOqUqI1aDgtjTMHs0gs+Ymgens
7I72Q66JMQbELrGG5lpUbqbSdl5TldEgmdRXgXPrrISF+eBQI+MiWRk3I7NEboOzfos5TCWPVpzX
D/BYZ4a2W7p+M8wEAWRS6+fe6ZJDqJfMeqICKDS59A825UFYKbGL13Vp7hSLvCNBN8N3LBbHLGXS
hrJbHWbyk3fIv+KtY6DXuVpXLUyYBvmgmUkF9bTVt4yktUczSCKxyZVK3KZBvbqZhkneZWFB00XE
Ijuqxg3eqpGPPRfquVa1cyes6Sg7HYEiVuqvUR/rnQvvQe4Bt9t7myzFps3gx1No0N5WCFq36VzV
+yTS9f2EGrxZzFjZjOMiFxLJjf2RvYD+OBkSsH5vGvY3J1f6l7x0zG2QVs9mnRGyT+SdoTctBOhS
7dh3jE6717nlhW7CmOM4Vo2Cu0qnVgU5EmYLAOjlLa4aOoRoHxgx+02eWbK8zakTcmmKlmlQat4G
7E3h0LNY91YKyGV0GuokDBykCeVVor8YIQJDWzdPBfrEdRgHNJlgUcWO9a7YDqJPvYwJ5FZh7LrX
y8y5YmObWBXs+IUNmtXC2HHYgMzBvq+SYBNGqdTxmDdaesCjoG24srPbsayGaG3QSEzXVku2rzTw
+KmSjveMKZirLsZ4sNS5uHZpPfI9MayGi0Mi7zdL5AuR6rtU5bbCLIDNNBa6icGoro4PA2j8D2pa
Zh+IBThb8rVgC82grq9V2snTklrsVkIzOCBA9bmLHIU5Ki1ZwVwHx1rcD83iTaGRHJNOMiiPBy3G
jBTKcp/XKEVfjTzBfgzamZCwg+UKu0dAHsqbaLI5mllU31lKa5yFaOaLrBvNw0G26o31dAQWtqwV
UOHzYjmnRFiPoYVG1euYhIlR8irFMU9t7VNMdsQlap5t6sCihcTOrWdcUfqBYDRGhzEygEUouOCM
5bWJ5s+xrdw5Fc4LGQ2Wl9E64bZ1rNJhUYw71VDEBn/IZuKIcIozLfeBn37gYzG2/exgmG2x2RoZ
mxsli6/M0A1ahMSL1qL1TQMj4DDFE4dXuNlUecYbs7JJsnyd2RsGGF9bFEeydca26J0tA5H56MTD
NZqF/mRgOkw36GaktSy06nW8TjkZHs6A3jUPeyvKBAND25lw4cWJ8TIr+rRLYgxLuXR2+JftK5pw
uqmsIj0XXH6vSmv7zHqCx7xrrX3FDBq/KwJQBNTbG8JRbPDFssyBCT0g6Drbue0WfNyBiWjSg50r
u/ACu5aVnYje1VR5cYmT+RRu5JwTqqbbkExq3d8fDf96LCW6apDiFGDyHM6HPx9Lo0AwHcd4eUjA
67CFm+zg2CyAzpGoUotcb8GJlL1UwZKtpt7vH/zn4RiTDE7jFqF+Mnwm0r/85cGXuMD2uVTxQZvK
5m0hontTxVmElCzT+98/1K9JQR7KIHVgaOvpl+HuLw8FayfBGpvzUJVeFz7fERL+BdV+X3//OL/w
lN9fE+FH4LWaThz5L+FvcHizQNUMDz2FVNsIpNLB6ifkKeqeb0HRpfJmkBHUwFnkr5UdcqJGd42u
uArWw3UQ8ezen9I/msf9/6gfaYxdmVD9+3ncCaJ6/5bOP4pH33/oT/GIAZoNlXsN8nOtcv3+2SNJ
f6gNJ1HqKETURKzX058K0tq2q0uNmCiTX4LajOr+VJSY73GKNgiDCEhB60/9k3aJX69pR1c1i5IK
iaZjaXyNfv7uovVEjbME4ZE+qY4Dt6HZd6MWLlso1N0uJpRCF9LnBIvZoaoF0yOMA/J+KIdujyo6
7Ixaq3dMjlT1b/hyps5r/EntIqAODUBlRmjRTExA9eenxj52pmnGsdbZWFVepUzVq4PLjuegBGbq
an35wBBFgSfMLqELDekqFXvHfKLp54tTFNpdS46wxuw127n9camU8AIQhEooCFbaS47hl94eKJT0
RgyWwszATHT1mrem0yqesDrFQY8PFk+oKVMRD/acSCcPUlDafIjmIdyXgGySkSlPVt8jsWezJ+BD
5K4C7uXoND1uf31O/KmRj7UDi7b3CdMZt4uGIZ6wB1aJpuZcLzOdorqehMrnHJPsPWHEMnEHQRhq
E0frAd/B8aMxyNCj7NgZZZZSk8ka6ia4Je/YA3rpGNJt1wRPTOoUTpVLc6zDRNv1vdG+wTJuADiZ
k2cl7UkLS05RVovuEU+3mpyQxIh6nUjeDFicBgURZakBzcrEukDXm2+KMGJTlMC1j5ia3uNXflEN
LE6UNZWlt/ZP0V9HGA1kMTEFJSyVu6VP5YSpdqaHJB6mm9BeHlRcutcGlx0tc2juLq4MLdw6qSI+
N22euFhZOYKCxVgwgaqxdQ+4srqHtGwwHXQ4nmNbjYaNwX7rbBRZa3xI1tKeSVPi67LUGBADfVtL
qn1mlZKfIjLQdyyKf0DmFtvqvQ1Ia6x+A8LDAkdGWdBkBJVvs7mD+0WV0KRyAhJrvZC2Fg3xrte0
HqZrjJIaohCu2hHhxDmS3qWlKFgLi6q1ugjQePKtHtc+o7RXqgdMKsvFWOuOjLX4KMSjtRVrGRKc
pBj0DQVJ2czARH9vTeJ9F9ulBqaKWECtUsplj4OLvrhuLV0C4D/eU3I6XhCZh5M5tr2frTVNoo4y
v1OWAuUmBlCx1jlFa7FT/17x1KxtTxmTOKro3lugllpYzya/ZKNMDJADR9LyJEftVQ+TiJDI2iOF
X/xc55HAyTQ1e1EJCqe6tXuqfa+hCsCXHfSBxImHyXGOyKvYxbxD5V1ntUxpHZfgvE2IRNYZfW2G
nL2Vc7W4VhsojyZSje0KJUNomhqqVCsTRObE+3gY7KVpqVQgD4MXoDghsPLuibVoVgyJn7RDtCUG
QlakgB7+lo+C8tk4G5vHZayKG6ww7GirpU7PponV2yhlsNGdeP12kTQWhL9FMAAszIzM0zs5EnhS
Y3Nnp2QE0q75AMt5+WwPywSxsxUHKmpLN7ZmmXuVho+dO+H4MkTA0pGgrFkFcbpQfpjGTSo34ViM
9EjQtvCpIEPaM2omAOGWiOkD/XyVoDVzgZnDts9G78Bqlt8Ap++IcM7E/8rQIkKK5IClLgmc7GrC
fME+Hof6tc1QgKxmoANuKaJhwj7XZlcmRBVOL4eh6liC3d1i+qwAfzWLdQEb3QL+lwi7fZDlT0FX
1Pdxb3SlP2W6cQ5I5N8odVe2HqZT9Ro7SflIrlDJPK2PhaeW/LnFNUqZqDZHR+r4mvOI//p2ZVV+
YKZV0DbJqDec+5wKnjH1uT1z80WDTd+SsFMKkHox7TSK0Vi3bTxnynNlQD7bkBSS97oxOrFPhjDk
Q6lA+GyFmsuvzWLURyx040uIA5PDszbca91Q79G2vEWhO8ANGd7v8fhTOMdAVpwiOSRbexyaB/In
UD0DfNp3GqCaj+WQx/c2NjVt3xLWvhUC9iRVD10Ki9iO2k80FRKHFxpx5V3DFNsPLLbfUS1rjUHx
NJw7J4fcHGrjal02nBTn7tyxw0Iep+N4aHm4LOyGb9zf5T3iPcq2bbWfLIVs8yaU6nJDgzFJytlI
Dg1ENb8ezdrn3jAdEjBaz0M6aPwPFx33eb7k2AEJjSEloi4tkbIh3ofhOjFr+0YLTYmBYtaxG6it
Vh8xjMfBAWdef+ocy3r/2PaKQ0xPbXDv9yg7+qDZfhtZbxwBR290OOmm9WQ8xcgHh6Sy7VvQQRqP
mr8R2+cUK83UuOJvvUkCbv2Lmd2EpB7eMDwcpM1h0jJxlodajldQLSq/QlO8zGZp70SpVPwAMaZr
wRddkDZxxovZr/YMvdc9MtO622MCdWNHVT7Bhq7vGt2YTsKsRbYBEFq8QDce3gYja+l8NW2voTxu
t+5LPmdKWr5xldKRJ2Ybc6lI7MHxCZFHJLIGJEmW0+ZkODXiJZUjUGS1drGF388KXTCYZeRa96ys
2fmlV5+sBHeLX1t1+ll0TLD8WRbG5IYi1AMvaTG+ul3WkYZ2Int8xbqRLbsqjQcSLIPavMQtWE62
cHxc0asikuGqqCK9n1Uoj1NAwVwCi8o3BFVYm4Jw2bmNR+bPAJb0K74OcWCLVX4i6tBtO9IgXgmG
E/sNthFcMEZSfDJw1fI74+GLTlLaR2Qlim9HTX6mEUW7abmd8S1qsQSHHJnJMRC8QEHAaMwFYuvp
K5jelxYQmweHmSzFmMjqiItdIVowOopAJJ9oTuwzpl2+Utb5/Rip3aVMkhnflRY/TNmgGp7VarST
NhnFuX2L/ClHFmvTMc9QzSMPRULXb9YhhenJqSXdieuZuLqZ46HCjDN4uE3tN5gTNcWmdUUJOPLd
0RbtuG4wTb3xmSBKzk9LJ9wGf+3BSSidQtPrrZuOSk6BQT7rdYi8C94WO0mGG1yoBMtH7iMJ1bDC
MmESJs1HPWFoiBFU5GLXs+jf8a0FgYemLwJflpl1HJKGlQApl9of4nlQ16YxiAKWVsH+C/Cj8zBN
mvBKisZarq/ZOjnUlk3wqo1q55TUAZ3RIdIJEczOLwlVXU+NLut78mr2pzqgpba0wqZzyVUob0ID
nedAny52ddtMK6Y/Vw030haWjNqO+l2Mu/tWp84vPzpVLOnCtqtveBMEliw1VA/kXgBBFOWgIH9C
r8QAUUdGd7KcWS+tPzbZ/32se5yrr//rf75+yePCi9uuid+6H09oJjPi353qNq90IZEGi+EkccCL
u3mt2vrjp/6P0VL8SzOQpNW1U4WLn1/4/WCn6eJfKASATMQfHYI4Ov80WlIbqIHKwX65egIwcf3f
gx1NWwa/kIZiNBTbkdo/Otj9jBp6R0RpOntRyzaoM9TFqpv8gFXrFjxGdd9PF1pW6VXhmkfOMlh7
NilLJkKeOR+TCZ+kr6pp99KVYviQipY9aCuL+uMP795/YB7QfjYUvz8blP6VryRU+Eerx/XHZyOK
uUpl1A8XhBPtgnWgCNzeLrH2oMIBoB1G0b/YQ8VMvskdLFMw7fDswMe1BSEFu/giuw6TpYwi8kNZ
pn2AA+Zou9kyg68aeN5p+/tnrP9yMH5HbAE4h8uG60LlmPzLM45JgMKP7C4AqMPQs8Bof6BfzzG2
HZNzk83EpCWclIgaLgwGY3dOVWOXDw1GjGYouy8Rt0ZtQxc6W7sOb6jb5ZEKkqQxU8i0ZRLdpj0B
fnJkbMTART21UX0Cuc0MMcaBdo6baMh3v39Vf/0YMGmqNh8EogIBpfVF/3BRcK8kJ1Zl7YVWKPlU
ho6mu+jNXBpV0U+3jMjkQxVo2fPvH3a91n7wrYAPWx0rtoHsyo5fN9an9cPDkikORdWGxYVuaO0C
ULi/wEkC0RxET79/pF+kyPdHklg/Vzwfa53zy3VWoeRzdI3KC1Qc8QpRnnFn0HHrZB4e+WoN63Zj
qLNTbhLDHPO/u2jWi+LnF8qFops6rkyLyrpfHx4TdYxIDBjDrlPzNU968zXN1udgLjnuNxxk6x4v
iXZjVjMQrtPS/kpQE0C5nMXNZBG13BhjAkQhAWSEta7SDS9yOJhVylB5qgLdgaMVCMQ9YujS/42Q
q/31g4Jdx20D6hpNCiiQP39QqtWbBdW5ylnrg/yVPmXmjJqSdsW6c6D85cgkKf0M0xikzVLDfiU7
EW9Ie9nfOntZys0cYbAQZTJ8ZdCPNcasIvtvjEggAX99lyld4CLCrS611RO1FhP8cDlZjROrTdQZ
5wQzSSCpNJbRsltx+HLbDX0Pr7RW7xhbm72LvxkXkFbsWr2pdpmoKOLhnHVfUf43YTIZw49jkpcH
hPTOrcy6+gCOxPECgKabnn1RTLMFHis3SNriMlZKS14NZ2MYajJxCVbCamMynu/xeWb3ehLehvO6
o8x6u750Qf3Y6bnChmpAl9XiWefeIPplcdXRSW6yyHReApWQfGQ52s1CykQyposwmXDRxQeG1WTQ
RgwkHucQxVuS6a1qQb70qmKz9c07exu0dX+g0kx/rCNqEneBrWAfXqI0+CwNtSEpXtTKJwyznGOr
liQWNsmDhkjyJR4q7L2VkacPMT2utjsQ0TniYek3M+8DoSldXsEyTD7RoHqraZM2+BmKJlyUEVY8
M+SIttHWaAify2sUwOPB01B2e5YafdzAvLZcB6f885Sr0UlvZMU5rTN3vUwUHZ5qvrw6Vtng2p6S
ZTswzKNZdFJfIRiM3yDNVeZmgffUu0WoD+EWk27Jl2Mc/TkcmMY06NzM64x8X/BXGZ2KpuSNBlTk
Jgz4FeKnbFttxmeLyyg62BicTHNysakfrjTJu9Fg2xe3jYqMxpXUbY1ulO1uMuzpxvqjorQf3wtL
gV7AFPnCqWMtM22x2K4ZTYkvnOOJ/r35tO/6niLULu1At5EBrpcdlLouAPcVQ3xK9Kx8UCnPOnAm
xK7W8xngYgNfQk41AiHjFUHAethl6Vj71E2F6oZ5rxZcI/xdAJzS2R4jb54y2d1YbbcWt45/1Lj2
rIVb673dlZ3wWvVav/e+agZtWdvivQ+WbBPJVn9akxTKH6mKOQDhuynbAH9FJKkf2zKKz3K/DdgV
bM0izJeNw0mQswxudhz6UYNhl2Fm2HKqV0DjlmHsfFP6wY5VZAMdvVg4uInMdy9r8d3ZWkxtjdG1
Vbm7wQQJIxu6cTsszKga8hjbObPyea+2bV5tTJ1J0sbGA5GhYdbMlvlY9Y9KlWOwJXWf5h7/VZUr
FAp26z2ero9Jnsv8YDTUbfspiu790ncGJ28Sy9opGqOWsaId6VG3C5qhKh5YjI0jATI93fYVz8Av
O/Qp39EQJTdOMlfjOXc4YXI+KqoGAJ7WHxvKUTMvDJggezYgzMqN7Zb9SUH15fKVLJ+0wFR0IDxo
ecFSrKmxoNCetDIZhbQ2vLiMA2/pg5Tw4dhUkhqIMREbA3bvQt4zWZSTGmTUqFcBoCYbc1/lI74s
5SGKtTH0UymitY+YVL4msbdx+YQwTRECyNaDhVA+NcQiySrEfI/0i0a8ACahMwjFeJyzUe8vVoUP
Ed9c3Z3NvmBJCiFL8gMSVoGxpZNDK14AThTRsaanYNq2o7nEJwa63aNIdPPVnAJy547GxQufHJyg
31pLzJMHoAd20aAPaUMixo/ppHjJxpGdRRImwwPpuPFzhS8TAMUYBj6aqgoKxwn4PWZW0kqC+w6b
NLQrcdd2pvaodYAc3JFRs7MhVGBPPgT8JN43kFIgFtk4SK+xYkvG+PV6cSZJ3e7srI0wz8yiczZq
PfLZRGPBEytBW2knVjD5RIaRqxuFKW08B9m7PHStDPTbpAFedq87hUSnE8nYn7upWzefmN1uzVSx
Jr8ccx66LJcFBoOed8tOTe31xa9PfeT+xPNazd4YSXkVfQ3A3I3SMl02MsVXsKmyMI3vCio7yGf0
7ApC/ox7qt4V0bXWxEyk1KgilY97bFbnuBIRzybTUkNjWRNb/jzUOG35d9hBvCJuILAo1n1yVyDx
UeZ5BJQb438ntc91AeTndSxALbgYUed7o5vU9hSyzU1OZQW+9cFhtdgRv9EutQzrF8EQpl6bFWL9
WDqh7E+07BENnhu7ZnoNn3fHzJOqGghJ81uaYbeY+pb0fE1vY/pxtPKw3UOlyb/NNIlyD4nrLPI4
BziGHwP9a7cVvaMfFTXIt/lIrzU0Im5zczNG92jg7Qn0R2J6aAM6uPHMFCxHkS6fmkQZQh+HFF+T
RQkMeRAFDedfc27IzOI1LikfoBjXSGLCsdhCthh8FpmxPmlNr1s48DK8hlmEDs/Wu04+NRJaozKz
TT8usmu0L9AD51V41mwSTaPOr0I2XJlzI1DYQ8XHMm4UcrG05wxDd55mG2bD0NauY7d7kZMd3S/j
ypIE+9MiF2UpOYECD92N0sFF8BnG5sMppP4lIlPS5tEjO5H2iwomFEnSjtsBNakdSeOPg4OzFebJ
QwZHKX7WSgy8A5EfJZ0/VB3IKn4ZnDU/onwnPCpBNX6OQmq7qdxorRTbq6rdTa0SLLsGVFHM2L/n
IsXUkxi3U5ot5iW3qpWHVA2qdRYaFuoNAuXIjAZ8E+RTp8CFQ547597RtpmvTcbUeEMG9wyHYM3V
n5Kcsr05mPEAY7ix6o8k1LXHBI0q4OsQyyeu9by9LWRB32ePm4vSAVIYlFb1L+HcmIpOFxauXBNg
EsokCFkB0S6j+6oO6K5lceeK9qvY4NPk4DBPN7HRpeWN3VSRcQv8K7MOVDxJXtc0KeE5bZRq9PIW
iorLbqzvzlkW8Pwbahy2bbQG6MZJVQ9zjcwKiQtKLM16kX1+P3j8t5LyN0oKJ8mVmPzvB+T3Ufnl
6/84tNlr8eVHMeX7D35XUygTx+uwnklpHtWhPzML/66m8EeOFKgHBCmAfXFk+UFLwcDNSQ+PhECG
4Y++D8kJrWooM2RD34MZ/2BADpn559OGIC+7RqCJPJDAVv9SI1w3uP5ziUdKIT5KKCkqHyQopph2
R5lzczOfx3wYzplSxYxjq+csNJWDOmIYLXsMQjl7ca9qRX4nQcTdZqjQZqCGsbsCSbYleR/2BewK
Gwr8ELkViBkzhiGntS8VhH9Xn7TbZBqbV2nkZ2vMzoYycqStAq9rTFzaY266Gfthd2jib73ax5d8
RXrVdgWloAB3pSoOMAJTH1lPlhNUm1tLaw12r+PrGnRyzZQvncBx33TxtxavvJcTpfPt0rnYxkSr
lg0FJCy+yRSDI0OZADKDCzJjS6nJuZ+XWzTTkxryt7hZQz2IX+cKag9lg29mlx7hab2VtgWHot2W
WUCtdh4ZH4OaAsHGsdxRbaXPHhRysoIPvTOe0yF7tdVF26rr2LNJz+s70OU9bvg0+5ZQ97Gh0TzZ
Ghn7GSMH4NgzX0VBGoA4jvdOMVkbFKjw0GTyjTil3HGf24fhfEp7neBlxg6TbgPeGDwLwoyPegT0
bkqnRyua78dKPEdGegyn7JXl4rXkpmmD17BcS7S+4AUhdn8ru/lWkDDczkbHxLmCoyXS48K00oW6
kLsFE1UIQrxRNF8HACfRh6WuRn6cSnq4laE8dbAH/FBZ38sof+01monUeaFWaoSLuD5WBUoEJNdy
O7bqbaePO0A1J80J0ZQH9VTZpbJhfvTNyPhrphafAbCedD6cvVOSH05iXiF+96cloCIw6yzIb1T1
eGnLAw3M/OD6CiiY+KXLeXlqRM2OxZweQXR501xwfIvALgRl/FoMo2QFnt6ccjlxjo033OzjS1rb
z/GkfnZq4yrBd26sEcKL3u0XgKL7ehoeFwzPnHzArjXGPoQ5RpjYobu0AzTUE+6xIEv648jnKQ3N
OEqbK2FaVoyEnmObb9Un2mbfpDF2NDWzQerC7Mgi/Vg3/SOVLt9y5iYb1So7r8+nR0j/sHpibNBE
UqW/cB7aaFocb97fd62gs06K57Iuki2Y60vFFmPLpOeRORPI4IlozGhYz8RH5r01cTkiKV4qXak+
UdgmN3YSzR4AyYE2Oy67bAqDDSsKtjvZDXtCtQO2ZnM4tLnlHKZBUa5pNGd+vVT5lWzwjEU3G6B1
1u2GQavxhmngEwYA60ZjkguibQJjKyCdQIL0ZM6BgbTS+EqjbKMwJNXp3eOEWjxR4v2UT4rVY4uH
1wVAh2x6BK+3SD81xjxsAFP4U0QDwmLEXtXNjV8LQCReQ4lAworZhEwnusS1kCcyJbotiGb5BFGf
AAiGAM5Mk9YY83Uq5uatgH3OtzKJfMI77HbmhPk6+6A8ztFgmWLdap3ZwXvh8l8S/a2EmYg3M8cl
MpDDn3Rta9hEVnkWiL0Ll2EdaMwz6Ne9ChX0IYx9TsCp/Wwr1qVne3kIhuYb56OTsNK/UY1YP35U
5riLI3pKEAZ89W1EivXPf9CMcO6BlRrTci+gBLgGsYE183yJzZp0LfDsH5a4/0Dv/kVHe380LF/k
sZC7sQz+Ih5LMfaFNdvFPuSr7rETwuUPsMUCsPI3j/SLFrY+EiMzGk8ppsUj/L56/fC6RtuejCSo
yr3epa9yxdmut+NEG+eN0RLWP/D/1L+ROf9izFof02EBR+CU6z9/fi9Dg+Jrp8VKP9NT6Jvt8Eit
ZrZRDLEfKQMD5sVtP1tOTcvd7fdvrLFqe/+bvfPajlvJsu0XoQZcwLwm0tMnrfiCIVEiPBBAwH/9
ndCp6iul2OLofu56UumIRCZMYMfea831S4f1n+/rIwujo0xQ+nkwhCSbC/KTV+5V0VjrtCq824m2
ybJcXGCyzfb0U94GIHvbbOj7I4U6zy1DXpT3mECwx0flfNFF4KlmS+x9v9CCtEOI4w0Xg8Py7Tkm
o3LUwXWVUsU324IM1rGInnQR03wY7esO+AL2gMrfCVToXyIhnMD2WB7+/k0/uIVwetJMZjqsM1A9
u4XMPCHDCszmPjbVlhS2W92fb4sZZOMnx/nojNp0fCmtEPASkfz71UT/A5nCW+5VP7cPaoSDZiTE
zgOPWpVYwtfKy65aRv93eT/duq1e3MUR71B7jt7rnnV5KVXSjALCMMcL4kohlg7dA3zda6vpd7HH
cg/trwD8EDu7ejSxTdPn2ZF2IUmzm5KLTm/UCTLj09jw2kcybh/bxGM74rTVhV0m72GCMaTMIEY1
o1ftRi19Dysy16NuO7dggegd7ONJ7OOY2DvaVgteYLzIMFcEZjffYm+EP27yu32PRonIpsA1qLH+
fiI/WGEQ7TKLMjB9mqBNfj+Ps8s8nXZLyW4Q6x/lxMjKJqTp0PGx9n8/1jKnOX8KGDzSGscF7DNv
+P1YjTklLgaxcg+i72Sr5FhUny2YP5+ks2MsswAbW5th+qZ3dowkrrEa6Xq5r/xeblUymoEdziis
zbcE+vKuxWKcmfbe18xrYHrxxi1B843hM83Xb57To0pjGkZaQUrrJ+UlTpAARIuJDFMjep+dwdq4
IYAO/A/wHYQ1rJCtqcscLiRQ1Eev5a8d0tQPGOGmIBfULYZhtQEaHbmlTxCvLL82d90o4Raaybso
uQXrJLvqxwU+DQ3Cc1IKVIOtpzAkcEioJ7jzT5AosVlY88Un1+SDJ5Zr4SMYZh3GE27+flFKU7Zj
NRXl3sjZKDAUSIKk7ajgtYzvHHMGEsqtdT5514VwsJ7QemZzDyU65V5GH7LRnBJWSYiAoXWMao2n
8GWA7YXkxp1XWU+4eOdC6w3FdUyY9lo0rETAtisCRKcn3RzeZkXcm4uMAyZ84APXDBpt3GWx/jRR
iK0knXnY8MPOl8MpIt9glTbcn7Zk4VNOT84ropZ1Eeb+zhTzky+b/p9tMniA6AfGpRyxe/mbi/zP
G5d3xvI/tJLs987O0RDVLqEdfbmn1bCmxGEEM/BxbLr8oYw+uSLGWd6OWN4WDOToeQsDFvsfz+Qi
XmUI2pX7xqTRaziqWoNCO4a8qYAoJ6TDckvODFhWqGlaxgBUgFF+BUgP0mcVOquq9GWA6qYGaTMX
6A1Vi+Lf+6Yy41LrvRsyYRXNc6r9saystSXVG7y105hPF4W7vIy5zSIr+4p/kSp1gIE3Y73qSije
FZOopN30LaGbLZf05/YSMA3NYsE/9Jvs6GgLNU8O/VaGHczGGaLb6I23PzdBYTniu6Y1ciy74SFp
2Uh6WYQbv2arJ+aBSJII2p7tk5/RP5iZcQvn7oirpV4ZAFMQ6E3r5Q9awd+E/XJDyq7fGnajNstj
pEZxXbnDA0HVbCDog/I8SS3Ia6olIr7B5jEncyX/utHES50Sxc1Uub7EBPvW4D8dOk5wmidXicWe
xR8pxe3cfknj/oSr2QmI69oTdXTU+vQ4F6ABmogHuG3zI5viXRHyZoGjyo3J0+EMtHUM8UqfrDxm
hrjuVb9GITsFy8YI92GCmbqpLpBrXOet/WI2YBj//ng7Hzze1DpoQHRsIEzRz96TOY2yGplFsVfu
9Faq/oSU9fpnIzBEcbpe6q+fW+2KIOwt/H3eh8szX8btdhrUsKpTfoxQqTXN6HTjZz7UPWakjLAi
8KW0nzf+2E373FAaGzTc/8jSkk1d5tFbreX+lWwgzs4R78V2jv1LotGp8l3r2tRYY9J2euotyi29
IYPd0RP6wxGEZjLVroERwB8fL2Kr4oJElNlu2j20jO9QIrenhsFF4Hf5FZPTky26BPYWLW+ErTix
CCMnVuAhhSO7LuDkAxqa3hyFLRI0/8lld7AnXvi65yXCJrN7sJzxdqnmW/c/79f/67B90mEzDN1i
mfzvO2xbFATJ96+/Ntf+/TP/caDo/+JX6ACO2P+Y4qcq4j8eFPdfyECcBeyxuEysX9prlvEvnQ6a
zeZbt8iwtygA/t1eQ98kTDp1RMIhkTEdX/xPpErnWxhMrUDhbINkU/5I5OXv782I9uzsYZ/eoxeN
EMZni+Ebh6N/aXcLzcMVeLoyh/zuNR5A75Pn+uyxZtjEltAzOD+Lo4vn7PejA0ifybsa293Qmf3G
nQoHM6yZr5GbFp9UbR8eyveEjjyFKuE8Y62x0t4wCtHubIMFC5YSmdQqlhu2WfX/4ltxKn3LQXjj
MPP9/VvNxphBkrZbEsPGhJH2XK9Zk7OgHd3u8MvN9sEr/Ww3+PMEWnwnm92u+ef+YXFRZrngBPoJ
eLh+Mplzdc77iFszKsM0cCuLxMYQaBySnOofAeN/W09wD/5aCP/74NTdy11Mu/fse7Y0P0JLti0U
TNtZEekbAy+x6/9Z3CJHEdikTJf4Ggf+5vmGV0Wepfo67HYNYdXEvpolZYAYa7ffpLJAAvL3M3qm
0vp5OJSBuknzmtvknL4p6t5EnN12u2hyKJuz5gdJpe9eVBUrwkKBs6Vy9fcj/nka2WFS5FMxGWw6
z/sVYQwewLPI50p1IRC6+jkXy682fz/K2Q7p5/cyUY3gctB9mEnL8/FLr4LuKKLmOusgG/TTytK0
S3aLNxOuNLiptLH/frSPzuKvRzu7NZgYEIAl8m7n9aB66GSuor6gBl5sTJXvtyt8lN/+fkjzTHT5
8xt6yDuFhTaQG/JsKZviDMDYwGNnxI59Y1d2/hQRqHUgpcDbg1LJ1l19cvvJC+rcVt8d0ARHKax9
FzUVaVJ+v8HmOaCJduXbOFraYXKo30ycQ/cz+XikUkQAfer5k4XJ+OD6M+JwsQLSSjL/uOM8FTlm
1fIYJQMQYgw6A3zAcRT9Bh7LkjhNmpkkOH1tcfY2Zj7ar0isx1sY8PLaRWsawK7xb5j2Rp88C+LD
j8b6vDzhFF7nW93Uz9HikCWAviuG6B2LNcJI4lA8p92oOlKPY2IR3DM4ZEBV+VweSZ9sLhG19Awy
xraHnQ8lz1bEUkCeXlkoLDBuefrSo58uos5srk04GAeopNW6Bo2+Bl8smas3/lOHvOKpJRqGDnVS
B41Nx98C+77qrcbbdNV4bDNMS4OWdwElvL8ac3ER29ljB9PgOrMnC+/InG0bqwPerrU3le/O+xp7
HXU53YwRtM8ltCP9WcOkv0tLiuxQTO/ZZJ1a2MaQTaJsDz+zveE3l9u/361/PiCeEBQGPPXEkmIP
+P1xJL9CYNdbLrqKr7WsixFk6gcjGR9gjcpN15F0+L84Io112neQzFhvfj+i34w9YS5Zu2vC8IAH
f0ESvvmlfdlYKJGYsb/8/Xh/vnA9QdMX/Bp7Tkqfs5aMivweM3zX7kAJypUJG+cQYVvbeOwc1n8/
1J+3KdtLjKo6qkQdJdLy339Z26JO0ONA9rvzYWlfVFptHKqhcz85gR8exXY8yhRUOZzD349CULRW
tITTgwtp9AZDga/tUQJ5t3//Muf7ZtYxvo2HPY1qEW7BeSsjQ1VkIBhCDDfSh6gMxdCEJijGkLJi
eq5cSgpufN21UAx6z4g2dpWdJZ8tS2etyZ8fgxIGk67BINewz64fYBSS1nqXqM8RcMiAYm6LbKrd
2gP9wcCyZ/tglORNNXr1I68G95S16bCLhN5fFfNsHZHnhZ9cAfPDz7TQkJF6+9SsZ6+VyNY0bPaW
2oHFLw96Iza+jiUZ82V9HSpAtrELsefnfpmU+ummWxjjDj6dNQAEOjVl/iPHYHadeSCf5uG1QwwZ
1Myt7qcSb6hsE7EXUTwcy4ngOL39rLj4+AsAIiLg3GJGbp1JpMG0+MXkDZxUxp1R48ptN9jRY8wq
FkionmvQRHpQuE7LG6spjqjQvnqJ+6Aax1+ABGFAIki/Qazk31WzWz149vxjFmF5tLzY3yLumdZD
lmq8K9p8i4pPfvJKOM8w/+e2+OUbnD0FQ4sPO6omtZu0NDqGeImJIxjpqWj6uoUMzHiHJLA01eGs
MhNbqG2f3AXnY4h/fwRPpxeATd09f9y9ibUEebFakrZg2HS5J75RVt1icioxTuvf4c6OzwBc4jeE
7m3XRwGJnfE6I+xg1Udqa+r0ohoHnROz06FYuWYnA7jU+m4UhHoAkzV+TKVhsFS6966Fx1JPkbdq
/jMGoWZv9EK/1ISR7+eq+ur2OsArDhTZBmIzVKzik3P+Z+nGEAt6LsgBAXRg2ZD+urwJ08O0mLIg
1Gn+XIY7t0/ztTYTBcaA3PqkTvxg2YboAQaDup5ffN5pUSTulg2Lzu6n7ACXAG/tPl3ZCDQ/OZLH
x/6lx71cRo60eDxs2wF9fvYwk5rSEWAiuJOa6CHD9Pac5jMRu8XEbkJMGVopHTDAMXQYLv99jf3g
7evoNsNIwCnszc8HWW2U1OSnEWPcAbXGonA7uvWJVM733G2/seV1PnlB/aw9//iuUBY8g+wDwApn
l5A0KEUPjluWbXh56izqnim01hOu4gA84A+keQ9Vko/raJIUN7ZHtxxa73rpPf/9q394MwnH5s1i
4Qc6fy0nXdsLkhrVbmAWvdYlvSMbbTU4gSoKRJy+//1wH7w0HcTFXGaDvfcf2BZGWFlUdCMXeWrG
XSSNMJg7L/5kj/jh+TXoZHAncXrt83lJquAqGLZUO/bITeD1I/lQJYB7J/S0w4BMPoiQgq61qc43
Q0hLlG4Aw/peu5jJtPnkef1zU47/hV0hm3JmUuL8eR2mTsyxyvgwPaHPmDLQwjUzgaJTxICMRDap
inIXu1jQq6zTP3mszn0kP58rqiFO9kIE+mMU0tK3NS0oW7vJsONv0qVDvCLtqb1RcOKxNDgVsbq4
PYEBwP7E9NU7dS4ALkrIBzDKgSINcMiu+thCHGG2bWcEZGqr73+/Mz5YaDwf5QNrDOPkP0QBMbzz
SZROvUPxATXBRjtqq9rfUMsnn5ySDw6F+tJ2fSxK+PvOez9JaihZI6bdtXNYvDOXcO/w8xdgRx39
f/G1qEGRHjhLS+2PVU2Wcm6lZ9c7YSbNHSAZZ1tNbniRNi1dxP9qNH7Q+/lgEeNItEUoEbELnXcq
TMAxENw5UmLBy4Q0IO+LiFh33m54XMbCBoNIZvbfD/rhqWR/jSHZQeV3TnyKIp145FjUO3TQfQDV
BGVbWpjrRjc/I1uhF/zzDUGloROMgZsM+M3ZqukR69dFM4wb7CV6vXWmiSTwJLaHeY3IuwSm1yhz
7VCTAzSz+kHbsnPsxs2MQr64Kzwg7RsGILN/CNWUP5myRxfdlJlHTndOTuWKkUn8tcLec5VBuFLb
KM6ZJinQtuTw8ZWswHUq3CF+LxBYDRjspguhxf4uQZs9b7CCAYGIoMY/OB0j7jXZCcLcpkYxOhsL
oor5woQ/KX44Kc2SaCXZwcTANQisXtKcmvhR5ZUxHXIS2AiqTozC3mi6NI7FjLx2p7qsV9eiAH92
ZRO9EN7hDc/LBYemDSi5SZweV52NNnBdonSPgNaVOPhh/1XptoP3d98jBAAHVmrV3mjQL62mqDGJ
yIyTp0IxaEEXjF/s4EZDJAOvq6psO2WkImwKiefmMl1GC4BQmVjmO6UG0MworqHjV0Qz6hcFcgOd
vkMhzbUsxFJcJR7RXC4y6Wnlhu0YzJ5dNfcSUKG7Q2meTrdD6Pb35Oo27WbSat896chIyHWF6NMd
KGLHbe2NfrK1SbIiql1G8xyQuO7vyoUksMnDpf2na6bPvFkJ75FsJgh0eVFZgSKCGK4khqR94XV3
9Hm3HSa4Z1JQ85dc8/RTWzq4yYp03GsLd8Kq/ZsunxaO43aM3fIEP2QFtxfLBx6OHTjgYQ3JrCB8
oD9a/TQEplRf08yxVzAWwnWXjtYWC8d3G13opkfKzmdo3J2jBn3j24mzs/25WlExM2QnQ+FC2XL8
5rZorzFBAVNx+69z7TCKs/BJ9eO0Ekn+hLV54wAyvhU+eSNkgie3mTWA5dET48Ir8vgKIxaEVBd/
HEzGpxExzU5oxl2S4CXFNxEeQt/OgjHNOooK5QY5b4m1Uu58R0TUoW5tpuHzRJjSnN0Q1YmTxW6O
2Tia61nPAPG0gORSklZxK2fFxWDFRPQm3m3o2SfMEWB2By/eznMzB5PWduvQJMV4pnQ9kfEsX0tP
6Zdl7Hrrqa2d9ai3zbuj1WWgtdgoPRrWO7eqxCIRnVduGY4HeEPmQU2ut6FJcTTxExN5ZGwzMb0U
2DBeyiTcu8K+T7rpBStMuRl0n0ZdF74U5MPCJskK79B3LhxJrcbqI7SHzPfCowoR4jlR5W301IaU
OtS40VKfdD72Daek0frbOmoIpOtG3ouWuiTTlWiOEffOpJU/FITIvWe1yT5RBU63wuvfbQW3cEoG
omTX4I7becKpWJcYvldUmg0emyrx24es8uJ5ZXLzPBfMyMe1W7OP4GXKIpFG3fBFcu6v64G7LJ1C
ZDyZcYDQhOa0aisCEWcPXDmxjiMPxCYk0GdSl94EZkp9gTLuKvJczdAesvWMtfKLZlhbPY28aKUh
5JM7YOjV2+jOmdxbWW5268Jr4LxOFe74Sw3iMHh012uiFRwkoR1pz+qKJm2NzafhTJEyUeZroMT9
Q0xX/9bMU/MhLMosOQwp0C6Bv+7agICzrRKCHlYkrcKgTJT+zdFD6kn6uwvXSc8vJC/ZtxYdibNZ
1AtBOojEuhxH5dzbfRa++zT3u4AqAM+ADHt9jRxgfGTOVLw30GngdRfKeMXw1KzZookbH53HktM3
rDEcoYKhYnnwJjv90oNr4GbMcQu1Zn2cYYEGyQj0A7eweqYLxxgkVTFhIn3HnRCjXnmJ8VG+1dLO
ttmo1S9uTaRk2oRtfrCwIG0TXBbPosKQhY9xGNZOKAp0BPNCWQTOAWxKB5sfOdAwUgquA8YjKPoL
KZBdqd9sM/ZNxZ6QYv59yzD9qQ6HxepG/oW38qMhTIJKJ6gkKBgNHmQZ58s9qA3HyE/je72IAWS4
2GiAALdSe8IgxVd0Fyf/RWTOfFQn6596c+yGqygMI1BCIL0rXc5XVet5l3Zs81stmexsaF73fYuo
ZEUlUh8dGcc3+E7kK607c0PjTNzA0KidTVkV0Ni6MYNmPC70TMK3b/Jc9m4gBTRzHqKah4qrSxO+
PmaFb98QYiS/NX3UEMIKCFclnG9oZRNJsbCpvJiTqjX2RJCjWd9J0chvYtlhEu08A03K6jTZcWaT
vRgLfq2GEd5AD32URupfzr2S39pJNi99zHmdXbdG6Bohw5vhuWGlIdX8SJz2tOv8Vn33ByVu7LnW
EFlXfnQzJgKXD/aoYvqOV9AGHytN5A/5yhqMcLo0eC3LNYHzUQDWv2bmD0i9ZIXqQoUEUTcepDGJ
m0RU4aMkR+nagYj/6kROtm7Rg6Mvx4NsrHqPIlJ0lrmJWg+MUqOH6whjJsh9vjw5b+OjB8yXKMcw
2VuSn5a6Ft10fo3IKvYEFXipe0wsrDoHV7Q4/VrUWvANsiE8kn3DPwh731tF0ZC363SWVbeaec5p
Y5XqeZpoWpPopL67EZroMJzyg9G0y13exbJj5mKK+6SI+ye7ajuXyD0+ZC707OS1DakLaezca/4M
Ql+WQ3wzOUVprJRdNi95PY+3nqO6Jx3G+ClZLrfZhN6lSAH113bPgTKQvb7rLq5CrYpvbMVZ89Br
3+qRNr3rc5XstHGJeKBpH56wEtqHWo/LS8ca+I3VnJ0o2cdHX2ciMw9YJo/oSVS80UAXvbuEPhBw
28XhElRlqAZNpDaUgaNV+ErtdEZAmmhOeLJjtlwr2al6OuAHQZIad9xJM0k1LL2OzZ3GmhWD408r
A8b0XN2C/KGJC8ePa60rj0Qtx6qgpPqqfa88jT1TrxcEvBZD/Q5D3HiyI6xO/aCMH06f4nPn0avv
WC1mMFSpbALHRAOHDUN0P0ziwQTXzOXel5LT4vAmVzt9yIxm5VDyPsxmrp38Vmc1c53+xyi9+q4N
YTt1tSmv236SX8jMru+M1otuQqdOdq2PCSNRHhZmFS9WLY/nu9Si9pnsjSXUQEMK2rOhLMShwo36
TkXtXrEnDrcozIhlQ0vg0jdtLSLSQst7nZXXXoeFjHZ9nvd72ym4NLw2L63GzrqVcKPkFiuE3MJ1
UI+NRA0EIvm9jSr+Skkp12EvrW/gsQiilHhBpY04H7hUGYjecnYG52vFRNNGc9PwHGIWn05G0Yy3
FCEkzNpp+AR5kXQirboH533Vo0hkFqkn7GWaBgmTn17X9H+I0URLXMiGwxJUpw94PfExs25YM+N1
PdGuRodM93IS4b0TYjNB79RFLLrFvDJKho01gTMHkbTHfpqwYvBsXuFvaUArugthuJzQMFqUgD7j
P1qoX32BjThzy/GUVb31nUDlI9RjwOIT1JPZUvWmdBA1jq19MY6p/Uy9jdhLH6tv/rDMmap2G9NZ
PtSEPDAtiylI+7SanoERRye9hFfmjnLvVHm99kmQiVZJXe3JKf5K/6/4khXuvHjnOUkEckUs9Oxw
AhcsbbwEtKtDpunWihhokCyFjTq068RFEXbj2s7N4o4/uDTlAf51teaw1PnRqVMcpBOhe9thfVzR
mJ7IhA7tr9iZnScM7TlmEfdpTPViR7sUqZNOKUciLGysKhniq8SjcVMZ5iG0ZuNbrIfDtvc0fdcS
x7b2ANyth56HEaBYS3I5rcJoguVEcWE/p7YgVXastjxOLMBVyu40cmqfwAHff+/xBT2P0jau/cKf
US0U9gOh6kDDqWG3IEGXr6byJ0O47t3Uc5VEDydn61IXYppqoLmMo/wxM2oycUq1yTViuPA+QbmV
AEMuwUxJOeHzKci9GyVBUAwQVj55UwFyTgp68rS+YvrCdDSUe6DgeboStnZZTel4N+vmc4vZfsuj
SNLpnFKoCRAxodtdF7YIH7GbUmbY6N1ZAnFoeG1y8nRA31lheRdqSpZ47ngTixyut9WImwLmYhXE
g28wtMjnwzRV/ZVDLmFJjaZlPHBOeZTRmGKyt0hBxKG+uJabkm1pTka9XDFD66+I3U1fCtN2dsKg
AU9rreKNhd+FILtEG2/90KovJ5rZ7Opc9GyrriFnAaeQfhKufWxSd9yHcDB7T2VXeJiqC1UumDG7
IkCAAc+qHFR7Sd93QgWc7o1R8198Zqbsc742VbngCMQc1NJZ8t7KGP9b3xovGMCbQ2W634zZ+RE2
Vf1KxZq/5kQfs2gp7dHNYSVYfRdtWrB2dxNB6ihyIYqubB+UdjQikaUcGvd4zvvkqFnVYK97V1fu
3s0QmbJoONWNNkSL+39yqxvaNxVpkl4aVYwBsD1wj4r0tSBH8s6sveLOSegjr5KJBTRFEPg9V6b+
rVRp/J1AZ1jgJmlzNzUqgKMgDu8etLg3vDRUPFy3hE0O5tmct4TmWIdcIv6c/VF+4W1J72zODXzH
EQ3JQxUm5gP1MTvTDHznMcpG9b3I4BCpTtFEUMAa3zPE9ODTseK86io1vmU/Xbu4xMZbRaLDq5k1
bMLtMMHxJOdQfdeE1IqVOfe+u5kzUd7n9cjCoOJxqLYu/MNqa/sDHY1ujLk9YrJkiAoqIV3E8BSB
ckRV+Ar5mJ/x5Zg3CJV90udt0JuSGEx4jOte8SlxbyOXWpeotGD8kVdZYGCzS3WRzKJl36iXvREH
gyQkYEvxym+eNcjrB3ug/biObX/SdsQ9UQK0TEhxG42Ff5nGul2unaagaM1Dh6ukzbzqgnzswte+
6UlTjDoCp1cgF4p3s+s4aldb8JsG3KCv/5xM0WsRiZSMJ1ELKx1lmmvMY7ViP1HtgDRHgVVDjAFQ
uzQFIIqU95jxzHKXJyntHpQFCRvMbMz2Eqqyf2PWC8i3FbO4mJq2uhcDigouIfPWYAhrvl/mCvoh
jdSz9EKhYuh3xYTw48rvwU32Dr3RVWfC1blyNCN+yKbe3JVE7TwX8JDuMtevw0BKT3/A0q2m/Ugb
PryxO7703ux1PiNVOZ86KYlTpZ01ljD+hmpx7egJzy69f6ws9GU4iz3Zxi2LhKm+J+xekhUf1r+c
VK9+JCBWyGvpGtALnV8kKUCExBxB2PH8rAYu57wv6f8dB1hWSwhBS0UnYlumB91paKI0zFYgrNbJ
Yo0sbTbcvIR5fwVFp4cZfIhuIevMULdu4t7S4YFRQuZuaSKDRhv4aKS6uQExqx+ZSTf7oeisuyLy
xku0TMnTPMfD4wAt95+2+v9pUD/RoJpA2+j9/ldr+I9Y4quvRDacO7z/+aH/OLzFv1AYubrD1Auq
+W8Obx+kuU6rGjkK4lSThu//56CjE8GATbMXOB5tiv/SoFruvzC/0JF1eF3Qv+c//Q9s3mcjKQ7P
+qLDGvdp9f4pgCr1LsWXnM17N2K1om62y8uIvNPHglk9ziVUcb+cng8652dDqeWALpA/nb45DXQk
Hb8PVIF+xZCbHR7QMW3uYDj0ATVWsvv7Uc7GQMtRMCSZS4o6z/kfJrJWKL2viVrHqcfrZ1i2C+SB
9AEhHHKjawNBS6qhE1in2kkN7BL/fngBs/C3ASsfwGDAilQCkS3/51zx03UTeRmT2+7RlAOVGQf6
Hyxm+r7H23Q54o4+junIxoSuF3IjGVrshRqZaEmgGHHckxxDBgqRsdMV9NCl9jDYO3vzQJfYzPi3
OY4b0m5zbSGzyJR+jaDRTrIx0LT3up2yk5V69KhGb96z8PFSdZ36WDiifgmTetqF1Iw0fiKDHktV
W+zA2aPMe70eaahbbIQadkwP5tiPt2xbwuPgKPnVKwoSSADQTu/x0tHpy7x/yjuaDSolUDA0aP00
IQUrO12zvIxDvXqNEzZURqTzgwNZZJe8cE0cKewc/d6lq0OfAfwLp4p1L2KEZOBPtW1rZzJLW5Q2
yqSfxTuefRW2i5EdnajnJVrRX5pBkUmR6TLtQXcAuhXUThukrUuEkhPPVzN5avtQL9DvhQltVry2
d6pow+PcuePOqY2cjuzMx7Ha/okCnEZROjv3XB06HoqFtjR5QXTOWL9N1H5B5DJ4SYZyeozbsPqC
b4srU8tS3zuDzzM0YA2zQO5cOqDZ93XNPnro5PSoN/zIpDfqeRlpXIZgAQ911BoPYPnUc9oO5eVi
rLwsCo8zQnSSzdS/GHgvO93MW4Q+0EZJGAJD2ZubqjazE00Rf9UZ0ZJQRv4HZA+fXizqlyBKzTna
EyOleL90NShjHmdPa6edk3T5ofK4uJPLhnrsUioYZZUNsVGOyg9Sed6qnZdemo19SjPC7BQN4Ewc
L66vsS4v8Nmo/5HpQF0J/M22BUY5Fg2jek3Gun8KfQIy/ZrmxM/ASQm9fmWMfGO2WvI6zJaHXavF
DcS0PrB9votDT5iWS1zg6c+4FX/mWhrMQXZTYto3kc2V+NmAsUs5rUHK2TCXZMd5zSL51c19QQc9
TNN1S6xlua6QRZ/ohNZv2FnmK5oq06M5sF8tKx6GvKmzLREF7XcQbcYDsO6B/OR83hoa5xZOo75P
u+VUL7doXo79j6VA3s7ZxACpnrkS1MDTzja4/0HlonaKSHzJVfZl0FRHG5Z0pch71ztfhz+nFfRC
0GOah1iJV92c6iUsoHuKTO7NxRzHlEOvoDvY+avNZOZHa7vyWqaCm3I0e/ztXCjH1dot0Ah5IwvL
vvHbQdwwjTIeykTJL51wqlettZf+HCmfjRlWr1Yh8EFbmrgfvcmTK6KbwHuRofw18gB5BAmpdEAw
mCf9/HLwkPKDIjvsNBJ23a7HJJ2vBm9Sz1Jp2WmqWlqmfcT5MWCyHcc8LQJn0JN9y24Dv2eIzF6M
SfMmCcb2uGsz+lwTLb0XA+bDZapPELMc04IKSCi3Zz6TT0M055e+Kof2LWk6+0tilEUWMYiZS+AY
7ayVG2gl4KimegjFcYiszj5Z2TSt8PRPj6TPtEHldMy8DAGlhzBJZ8t9KKCjo70sV9XYsjR15XVX
+RTG3GFHm/1dqyvtrtLzkya6a7uQxRbYtbibmyWvBzf5dSOi+1CE14UGhwD1R7Sn2RsfCjN7VMI2
NtCjO/QhRDN5Rbex++57FpvFQSujt6mz40M8O+yNjE5eVuCqQQb2Y6DCqP1uJLQtokRdjG0dbkH3
G8dxxgdlMMkEYSSidSSj5BpZ33Sl+bKfgmYOj07qHbVM1uskZ8ixkn5YH5hzQPGnqxfUOry0IsmA
tRd5/h4x+vYo1wk965Q9Bb5dnqbSTTZgGP2LNI7klXLSYevEPLA18fQXyRSOm87HZzpPXEhGyvpB
L7V+X7iAOGRredC/kOhJy+OxLI10F+uwTkyt0C8YJfhot417QFs+WAlXXdLssfKNybl/U3IYnEDU
PrapgmYp3nNYVHtTJi7jleG1JJb9ks0Zpbepd4eIHfmausDJeIU5NYwl9cbuExcA4W/07+vE2/Yx
r7nYHNtNimzhhA7FWBltxtS472KQ1ZlGioY3vnqoUenkQwQpx4j0rzzLvvgaraDAGZ0Jp0afDMyV
SRj1hRcHbm9bVIhWfUd1RrAY41v3IFlfyZRnEYkBlUpm65Ln6srOlbwY5pDRs6mbB3OUam3FMU+V
goqZ1auy4g4kCl4cpdOMj/OAPLtJiz7wFLbPfG31WnU0Gmf+KnNdHMAnzg8ylUh/DOXvRyIjD0UX
TrdJZs3rntBgmvzSpreZg8Vk4MAMDXC7wlF05yrE6lU4GeR4NYjodOlta60vNpqfz6tBWOSx+Fb6
4jp0Yjx9GgjhmPoVOnvG9DH5FF2Eq93QeJcn+nBIEmukwdD39M4j/yn3IoNtHHc8bdn4gKIHpPgQ
kjQOgDVZZYN2KtoRaA14wyPBEH2+Qq0Q25uaPecPO6qv43D+f+ydyXLcyJamX6Wt90jDPJh19QIx
MIIMBskQRYrcwEiRwgw43DE/fX8IKftKrLypTqtNLXqngUMAcLif859/8A7B2OJDZg/wX5BRms66
tJP8WqjZ2DOb8kiHT1x5Be3MeupwM7fROw0e7jEDdvjJFOf+KqPZeRdlWRZr28NZDJ6M3u9nwhQI
LdPkRWcUztNQdGlKFkuaHew2RoZqZe6SwkuSJNajFSECT0Gv67shyVUaEjQAIx5wKt96idO/gi4T
tMt0krpANHfj2BIH3/RVvfH7Mr0iLwT4KJq8zGP5lcleWr08BI2q7ZXE55ggm5oByoitn1plKdMc
ZoPpbk4q8WoKX1MrKaZ8eTY6ek5KpCyzOIcKY94R3VsdApMEM78S7RtppgP98GDCA9BztTAW2IW/
VUXhr8WkRSeRe8s7kFMmeJEOmR8WOwVRgsHAgnLezGmqnbRaCC43tZJthy+7v8b6zgF0x5xxbbuj
eB1FNwtAMR6SMXM6Tx1V4ffiq0kJNM2MSb2JjGTptekkXJ+BKhqblmkyN5Sh7qcRL3nwLgrGamP2
TOHIRGRq57nVoZDzvLN1hStZPbAZS3wQ8XjE7GSdOIrDHWMH7VRhsveQmlZ8E5dUGhWK8GM8nz8F
g0EyWZeRS9Msm/JcTt9QCfthikdOsQ+axrhlG6zemOTU/VqLwcAUZeIlsbhnFzY+zqQIGE4MrXtI
UrKkQwMYu1qdI8Pj0sWwqc+4/q4f1ufhVU2x9YRFcwlQtJS/gVs/ee1Y7E14BKEV24xUypEhz8Q0
b5yjelNlaYCl7aCAcTG0gkcmrGKf44x/95sm4iMbnb4BJptP00gzg6DtIx/UwR5LFNMgd2PDXoIw
T2SbpgwmWE0jqyJlFhskhE325tTvUjQoW80wX/xMPGLNiP+gwzGlOUO87kRZX/fStJ96IaprbAzy
K10vrWdoFsl4LWJRMTJLEn8P4TNf6ySrbtORG1nyCPHHSJ0b3UCwh7E/dUIBxsTBPW8rEm6vsE4c
1rLphnW9PFlU59qJkSSDLcebvsEv0Z3QrGxmYpZibYOyUm8MdbHvOhYO4yVqJZoU6sE454tm2+PR
y7jkDTjXSCS+N3dV0SzPMljKpZxCikwnMguW4aptLcKcMWIiR4bdISOndtsbtHpxz9gtnrUYyNkx
C2yCyOS7ZGbkEarAOJiblILMa6Nqx40DkUhfdcKKCm1nWRksUTxZW03Z60VGbz7Ukc1krrFEvvfc
uYj3hGMwLJmXf4gopKK1rnBrW0Up1o996FDpXJ0Ha15hjUCLA7WU1JcRJ2lTXHFcoTIbWfwJnAdK
KG80gOkmiivaGH1H18PS9m31CLcAL9XKcFbK0UiNLwOmzKOkYPZBlV6nrENmk7YpswNONT0f5l00
txRySeV2D21aPHuSun0eDfHkDwWkDDmlPcU89y7ISaS5nDH3XPGyayeZMUs3eGHvcqtPL6IcXg7W
jUzlW8evX0YCfV/syeBMNgsTRHjkeVpEZN7SAfgHLH3JcBlottyC2WhVUkMio7D2+tjWz+1SU1cJ
AjumqoR52HNBdvVUDN3WmGPSveEZHbLKswjrTr270pKMPo0OSl1l1i+OQjiq21S2wqBrgUjGfCBs
4UqThEEj3zQFozuCUkgVscf6hXmev7b8loo0Qg3qrWpn5h1RegccNxr8Z6vPDLQrIGW/JNlYUZXD
ALJB7xL2okY0oCHmwKs+BsvWleBusHUmIiSL0my+DBBmDsZAe8vYJTjEhpCXKb5HBzfmxkk2rosK
pveKqWb/4OOej73ZlF6QdkwR4lPmlzl9uZfSnvhDNX/zeUvnTerP4il3y9t+9Bi+dy1tju7ENwZT
wLAcEndl2PzQSlsKluVTj2REG6Gf1iyMuliegTUwGF5e1ZFOloMEFpWgSX12mrHbjrLEmjrTB3ND
2DMd6dI04GVG45SMdnOn40g7rAhtZp697IGiQsi69NhYyCH8AzaWA/205XKrlmawLrzpao7d6Rpq
mn84L0NM69jA46rRd2OnTdfn0a2lpubu3GlXFsunHLD8g1kehA25VwsFL90R7FVClnL9QxdB6zi3
ZVqscRvsho4CoIdbvwAoc+pP21zQiJN7/40Mv+l65nWrFu9XDoFhBIPwY1CD8+Acjgn8IgoP3CB8
jsKOqeBt0/WAIhVgdBgPRHCNM1eEwIlxQTzzCtYwB+9N3JWAXXLdWYlOqzekrtBGApgMm6rkjYnH
0rkxc9f5xEHDOBsfEfXYZgtzZrbz5sts2QAUTjs0X7EDNjdKb6fPlcZrHpmy2GsLqwAuK9sanVTE
gIgOWfNprJklLxyNOeUnlbgrbBvIRBtrkU6f+2aP4fv1mIOZVXVi7zVde9f1eSlTPI3HV5QcUo3S
8+33pZkCGYmFL4B/bHTSITEeRE2WewM1/+C3qvlSG2AXhorBMmDVVYehtBIiY6lwV7HesrlrAOF1
EdTPI4wt6KZNcBg89tl6YBSFe14jv+qVxQPJc5L/FGXrRrmUReSnBQjYy9tGLtuwimp1VagCJChI
PWqNXPLtQdtMVyky+ftkQRuHBqZLOFMYPxs+S8KeO/XWMc19SQyYNmiMaNfxE14RdUzhxU4UFi6X
Ey2ow7ms8DHF38Z5lZ9K4t+2s80x6eIjdn8+GwzSpC87n9BQjy2ffh/wqtccyDRnT8JgYArfBNzh
ZoLgNEh0NEEJnu7WVCA2bcgqcTPYKS4uY2nHgwwA5vZToVeH2eqqg2Py4pTLM0iol55gbko8I/Bb
WZcDjB9mnv3DNFCeiBxcRK8L814roaJF7GNfauWLJ8ZeC32Obf8MxfQtYJFvCtg2TK/xTwHIUOwm
jBc1cp+B/lkh9TjvUBeQzsaLfYENOOgTOc7VatL7+vlMmWoHsDorjSjRWgoWy4UJaQLqbTjsWTzn
bXZcMu3o2KcrWdvxI93UJGC7lUsdp0a6f2mNt5Jm+bPwqJY0st0mxBI9N5OY+wuCilWYB7CQdLcX
1NYWaw3r49MI8f3ZLEYiZCviry4HUQDeLFvlYovATMTKb2bfxLbDTSF/oI5e+KGcDwmtKu+kBBWs
iB+59hYCh9V43ftCXrxo+ehh1eS8uCm0S5jFtXjFII2So1FzsYf4SfEo0uTG9KrnHv6swDoE01ES
5HhV+px7gNcTVWg/NF+oSiDgdePElLpA5UXd0jnpcdB0NtmhoZyo68haEV03rfuOBz75+Xydm0CZ
57+eX0xM8TliNKOTX52BMxX+rb2v5na8HU34OmUC6QrnIl7oFKpV7DlsMr3DyraFB3GFXPH5Wrgz
lfDgTdtR5d+g59fuJlE0DmeAzoM9Zpt0BMNSBUwwAAnAM+fuggaOK8blpMiGXefbT7Nc6AQLAt7S
yG46x+OX5XXnX7ZRW/+GnW580BSdIW8Puwy8NFAt47X6K7Lf1VaNoXvT7uwUcHhFSodzg5huoWbB
pcJpVccJi+Ibdx68UhD1k22IBHymOCBDnt6lgtemoPpeVYNovnSdbd/0zNY+syXM27+vrY0P9Pbz
h0VcjZkHAUZIVz98WN/zc6/XLLXTYPDj7V+5nyZBL6YbGWF3HY0JaAWFqNHTFOXQKNc6UMZlTs3z
kgmg1fPD/vsPddb//KRU4kMt0labIGnku8hpPsxG4o6VHKSx2pWl1bDQArjqyu+awzxo/YWUXbKm
e583WNGDTUQdIFsmeLpesnRysDpP2cCisgqX3SBy6jfSxLw7343Fhl2WwlCDGBA2LZEaf//J/6JT
QZLgLk/fg9sEWPLrs5dQwus41lp8H6GAQh9BP+ZxjjG+bORdsYCvxBz665498VlNnCLVUNEXdugX
v89e/v+o8jejSpwMF03uvx9V7l6GlzT9xS3n+7f8GFQajv2Hv8wTPab6cBNcHuKfwV6u/geMFhuP
DN92+BLGXT8mlab5h7nIQwIqPpYsYrP/O6k0/D+YfGE+RvoR5+s/DPb6kH6zJEz5SCP5WODITID8
RR7zk9Kc+qyYMyc2PykYcHArSRaawt7gc67mpSUVNkTYJC2Aoj2O7iTJtRNdOZW4rbHvFynlX6FG
qioSJ4a15hqrNtDExhlB8pWu83NgtNN2Yl2aEo4wCpI8hQPFJOGI7WzT3JyZsabG/pUsROgz15Yg
zPwExXXeBTHtwQI9vFezNktSBQab4ExOn5EskiJMOLZfglhML56VTOk6BlA1qHR7CmaZy3lL1m5z
6UwUvZ2ZZC9tPEy3WOAba1g209MkZ7kKRJx7K2ua2/dexkZoCrwrY0xc7jCZhLKopSnZfsr83CFr
+F3k/Fk9968N6vwIFtEYT1XX0VN+jHkqZ9smghoG+SxJJHCsztkIc5TQzgmExl3WbFoP2/0yuK09
YR6qwVxmjK5fO6s01/uLOckw2IbnsQ9miIBz5CRHExkMCHmuPVaNo07JpNGOpxkOhk6L+NRP2uIB
Z3v/Ik6opDpl1Te+Lz+3BTamjhgOCGjMezMx2QWDt6xxm9efXpK/GFgHv2q9uGgGW8sCxphGp834
KFgV9CQxgFv1ya7L6AnQdLyN69r4Ypj2eKt5utx3mSX35GG3GzupSoR8GgMIZS1leodTtMiXlihw
hvEmrrDLHmoGvNHEnxpMKt5NURvYh5rDTdK5xsGKG9I3/OghtkcTxBpVSl4xe3TzQt8B+aBe1KR2
kcPzXE81Up5ZL1nTVqv3V/psvdH2HwZpGruWI2AHPLtQX9C7puOUb0aH3k8XQQKb6Kkgo+DStuvh
K1nbVkik0PBVyMjae1Mhd7I1eqJAEMmKvtu26TCeeCnzI8cmL5PC9CC33nQYMNBqI+mSxJ3B7fFt
oLQUh2GM9ph6hDXEpwt9lubKTBe4soLYOVY8pbCt0uwaS3TIcn5hPk5o6N59EqogGqOuQoVMkjKo
uGdsq0SpHeSv9KpoW/36HE/iV0Z/TeIHF2daHREOTTJnuwlNWLCaSTU9aWk73qjW4IYSOrlNZ/rt
wVneTS2fScsc1CNh6M1rAKHtYNsyWOmwGY9/v3Y+7FmYQ/km6fL4YuD6yLMMljLkpz1rmWFHce9p
xFPr8x084oqpqioecLqnkfK6gCnosnZkPX9F1IHcqgW/BC6akjdGAzhxu/SGTas3jx5DwHWRFPpF
44sv41LuNp1bfiZZO1jlvXTQDfUW/Cue/aEGZQr1FkxBOfG4mXDUPY14ygOyT1zqdO7MEzi/bFfT
Fk4CjtdixktVOqI1Nk6rmZsUmic/EwbAUeb1fHdethR4wSolH/paNo5xMEQdfaPR0L/4WqkeA9Se
jxV5JMdUpXIBfxOAZ8uq0tdKzy8aXL3LVUdMPR6mXYdEa5pzb5P7iX/j6009bf7+9n8sqLj9i5MU
wKlLSAIOP8ur/dPtHxo8BekeIL9L4WrrFilsOMlG+5TNAVdgkHq/chul3WdgYgnOViIQgGtVMl74
esrxYvEOdqFZNNGlz8D3BS9S5HUBAoB4JQwZPSGv4GJ0szD2TdppvylT/+oC7OV4NVwoQPiRfFg/
1ZwraaBiPlHStZsxw5u9EXG8bdwIbqSq2GeiZmC/MBfYvEocbeMyTnjRI925MgY3QgYgLTbmqX6x
Rs84uAN028SElr5tCj+6L7wG0CQhwdj/TT9wPo//dVgsax8Jtu3BDTUJXsT26sPNJxRFzvbgnGrc
1atwUCr6xmqO/J1Ex/NgEKJ0nY1qvCm8vrpo4eCmdKGVu/dF2l+iTExXQ2DKfeEMUFu9Rrtv3RLq
MjZT2LviJUrLqNKDZ3L9QxkU4IFqUN96jgkeUWq/qmjo9vo8+4jpGuQUHaKtCgcHT66YsqOdMlGz
tChOHk20VgRJQ3gnvwfCge8xUVbg6aJIxicgHYJlhj7apwjAiJv3KgKaTHN8N2KaTex+baJolDCN
DXhwQAR7/grZfkcQctWE4NNiX9h99AS4KWFucmqg+k9J6NHiNxlpSU/qGf/YVTnElFGap8KEtbou
MyCVwGySN52h2TbTk+iJlde/20W57CDLrcngH+APOF/b+szts/GWPonFCYSmPb/XaQvj0G7c9ItX
ZgxVIQM3cTLu88FkMiXBmDV46wdYrWrteMV4zKAPV79ZCBSJPOlfVgKGFtQMuBA453Jw+f+fXkP2
6rJTed+cksIAiyWCnJnteW8uhhE5M5NWwp4jLgBlT7ylFBMvLnq9uxm1CKl1pdonWuOtkyIrUAMU
mIpOpZ7mqx5adok2p9rS4C6vq+HprxOQ3me2//bVHOz+vYPzpa1xVi89lGs+opiKcuy6B/7blMAW
rAO7skCRLEI6toXBQAKOetnt/Fgb19MsvD16rM8Qf+HWeEjfMHw30wsURNodzL0JPRzpI28o0Ngi
8wqRc42igNx7jGaWRszD2JmSc3mu0HjbRwUl1tFyMITRTOdNYE2PBkOZNQoYK+TzkKKhMl6IILZZ
rJmpGAFDCPyKo0S5ln2fX9aMRXdzUMDjQIbRXMyNmdSkhUQ2c9EuTx44B9IHpWW4eMxisHx0BGX2
yDgB0WeRN268S6hboJxa7AaQmkXypmHvfQI+XAocGO2Xuj9yVJHqsJbILePQSrp2g+tgqXO5WGbB
P1vo36Bb/Dlqu4VBmyCLxytX2fa6mI3qPo5btY9Q6tnhbGTWawIJa4Lj5Yr8SoM9RPkTTHcxGbHa
Zo4b/bUEvolXbYPn6sTOrq+0ajYOsTPklxMLARXWUNdXmk0UzQoMwlqCovBDmvRuvgPqibrQ8LLx
JKktd2QeBnGo1Dx/M93c3yML0jZFV+ZkM7oR3DqkAgMkDpInfeWm4BUYzoSD1FiFaUOVGQJ2rlvi
4bXQEZG+RoNQfPO84dTWDS7wDmUraDNKlVUx5OXRIxnx1sT7eMVhEHBngmn+PhD8R53txXt9fCnf
1f9avutrLSZJYnZ7JoD+62/3NY4l5d9+yXX6VfKEvrUfv+qXn6v+9/m/sbheiK+//GVzToe+697l
dHpXXfH9M/z4yv/X//yRMf27zhbPUKCQf9/Z7omuqVBT/9Lbfv+mP51gPZi28EHx0/oep8TP+9Hb
BsYfuLK5dJcBfjjO2ST2R29rk0xNW4kAEGyDn2dTP6i6a5P/+J+W+8diHYehRfA9tsn8Ryzcs6PX
T1sk9pNgJ/TQ+EN6kEzOTchPW2TqpnaGA3JyOTYGQV2DIGnZWTLZReMR+Ejmso1uPQs+iZxZF2x/
J41Weu872NYoVuROMqjn7YNuykBvCYEvzoHwra6Pdx2sOfvCgGSh3eXMMR6bc5A8EjJC5aeoQOzf
m4q0uKH0m7CIENiH3TmOPsKr5BCcQ+p51ec9G3Jrh9WSYj8XHGebfrEeXVlDDWStItGHtq9RVGeT
99Uvkn7d+gEyoVm3qpCktVatJn+hghjxYJuwH1r4h0HpXg/0YGHZdycFVr31FI5EzAZ73VrD9Ek/
iSyb7sZEb48yNstTmUHg2MAFJeom80eIUJWjx37oZuJUOKJH/0bGHmfHtIvxR7w0hSTRMfEvxtQk
Vyap05qYT+IrTJUgUWkHTMLXo4PQiFGh+VgEmLGkliw+GSZmEjBbnmOA8BssoIM1cnPrtgOs3/f1
ZK8Tw7xN3Jnjs3K9jTalbjgKrbi1yGA4WtVwcvRBrZyiYBYkRi/5ikhOXNh4w64k8ogrYyG3pBBM
Tz2e2Nz2JI2vUa7YxyFZTqW2m7uDPmwas66PkZDlt6x3g22Px+JWOWx+sfTUyXSDr04U1WsjQitG
AhBsXlK1Gc3Mj4GtGaH0ympF9O9lP9QoOZBxf8qksk7WGIxXlvCGWyTkaITz5JUZcPLi1O6A5/Z4
BVNpWjtImKAHR3YocUK/6+ux/FTIvFwRTaGOppWT3sodoaLJ72SRtUdtzLsV0Z/qcw5nIrSVOR4n
hPxrgUfHxnD4pBp6vLXeR/H97HsQXQu/QdKTVXXAj80ySZcqjCsrafRL9ve3gq+/iTu7uKNYhLWK
00Jw8rAquIN/TVSgjLIINvM8H4migAIselpkVIEXs9ZVJ91kRXtu1x7M3LavJmpFIS1SR1n21zUu
wU89Q/J0w6mUXNoZuUGCzC1qN6u31w1D1Isui2BXNN2VawXqUk/c675XDUokt0ILXfsZCaoj1AEI
0ZyorEG8Fxgbd5HWgoS3D5pWbBM1nzDe0beRd2X36G9UU32Zhi67TSx5o4FzQAgM1qSRnAxm6ZvK
F18VgxaghfphWgzUKAyfS08WWzQn7bQqU/PKsQd4dMuTmt60OMLi1cCXbe70R7sLxlU/BdEOI30N
TmcQbKJOxOtMt5/YDNWNKcpxqylZ4z0dOyQFKvvBRuWLfYWniEOgjtQsYgsz7dLDgDREavWEUrTZ
dF4pL2gdTLRll3ObHtqyhSzXYu9Zpccqgmhlu0GI+LzEizQj0WQQKcE02biy80ydCEEt7oTvxHvs
1PBTmHNrD0Y/3pVjMV9UbY6piRDyYs5H4hplj8rOGvZysqN8PRhquKMHeOiMSdtpzeQcBxIdSXYN
a2UP+qcqo6gN1o0hzYyMnMEqD5C0jqX0X6nMnI3rzsF9Zk1ii59xjgo8jW4ny09v4Du9VLaw906D
Cf2cGi+u6Al6SqTePivJJeMMINZSFOZVXFTllgk/S1qPi1Vf2gU2C0lxO7HtEqvFfod7OXpDJmrP
c0dkFUhAtOo71mA6jdNzMI2wT6DTN58aOX6qdCARptjlTY2KDSeUoOjEbexExt4SQ4IlHLnlAh7d
QiSbs3ov8h5ldlrBVyPYNDi1mfdN1PqwipnAb4fEL9AR+2TSYrQEM1S4VVlHK4bs3RjjQOVkNPyp
q0G+YFrqm225nRKkcGzuGM6MsKeKSRn2bqJOviwrPek4W7Tma64hpgXZzLD3GZPBdG9y6aOJz0hC
2uWdn82H0Zbu3ciB/cmSEa9IPrD09rLtnS/KgIWfwI5Q0Mwt57Vl9acrAydPMsu0yLNxDBDeqcEw
xiSAWJeXcC39y2aKNJIFsireRU27n/AVukmKrviEtt/yQtnjcEPwNws3mIfkScCb2fSmXe4MiqcX
H2AvCLHhwF4wnlr7EFuSqHCUIPhlzAMuxTBneD+svu9DUFPtTrC1f6tyW8en3DaH67ZX6paGq9ER
tE+jpJyFCBAiNyfxHHe+7lFH9PnSSD194kyOaXbL7lpZc3kT9U7wTR+TDuOTIrIosfP+USOS9Fjq
3p6+v3hn2OO+OVXgUHgCh3WIhftiE+Nhs3fqfl+y20IFMsxpDSwHFzeIuIu4PCb+Q9dPzqGAuv+m
ZXoWXZadCY3FFelwB2fcfeAcCTZinONtB4FPW9WeJyKMlIEU9pIY0a95ytyUzSiOHrAy6hcvPp1V
OSXaLclhCu9Yq5RP2KTkR6sAeGAVw1JfmUE57wPGVW82jRd9DQJJwsvNVTpX0T43iKs28oSXVdRt
czPDFoxW9Ob+FJq45pSbyQz0a3rr4ckZpuE9Ql7wDOTfI/Q1AxlGQRlDvGkm7RKMpr/FWYn+wlJS
+2rrE87ZaHLxRkR1v+s8LCp2njaI5yCGhrma5qjbCwMsc52lWQMSQOv72PipbYd+bbWnzI66AtoX
jHS3FcWedw4VX2fq4G6TPRISkifBxvKk/hQFbWRvqlTPx7UBSeCig6VyigIBBmdN3qrqugp7Zd/O
LtieMz90sB1ZWbnpHaahbS4NUrnXrrBhE/edWhcmC84rxLwafQlbVneaFTYY7Qb7psAOMUq7MzrV
rhVt9KHQ+g7jgAijwNHLxF55NsEgZVHJp1yicCEjpFMGYJqqv6BPENWmRQ3aYDnRzO94VVnXkT4I
skLcVztOgs8eyPRLHat6a5HIV6zZ4qMyJMO41oBZcnZEZ5z0fYri7DqAhPfck7KzE4nAOM+MnRk/
GDJlXpG4JFdtZFgPQQvBIfRLa7TDRvaITWqz3kFH4I/53OX+DhX1dPJzmBkrBE/GS4/gYyUqRzzH
dtTeOUFLnnc2mvpTB5Eg2sRw/llLuupCv/KMt6Axm2wTlW6sEd6XRV9w96k+M/pw1dYCQrjqVAd5
I9M0ptySfOgSn599Fue3Ovm/X5rKO8ZTjyYEDjaK+c3gY/VcTW1wZ7eBfuw8G+J9UHrp2gmEeYPa
WAt9I/YuAEwcETqyt18DbzZxaaQvfahsiBFhVg7wUwzNMiZ426mOlD6Oj6o1581A/7s3s4I5h+20
6xle6LbT9e5gaMnGJUz1PcnMDhe1zvWwJcPOexk8443qtvJz7HjRq0tPue1rHbsinuasVkLa3TW8
95wZD6H2YRQ5OhnsMoaoAF0yexM6Vs8h2c5VKLSkYGuxhusaQOWxiMbiPnX05EJPHY3+IOoOUoxB
xgJ3/atclgH0HmrEciAbETsPta1A1XZ+Sn5SiEl4/kX5HqYZSTSAjSap00YbQazXponm+SrXDHE5
MDI8cIXFwbTT9Gs0p+22BHnBeqfpt3FgVfumiK21mc+PAsy7WxmmIV9iGBy3MIi1d/Li5f7c+v2j
Lvm/0gD/0lf/u3b7v2GXDEzsAqz9+y75+D78j6da5j93yT++6U+pKonDzgKY0/D+mTn8o0v2gj88
BI0MeBGWYxziMub9s0tG4IpTNb0rLCpogB5z4x9dsq3TdgcWPbelw7NYUlb+gVZ1GfD+0iM7yK/p
ji36dRItP4Y1GD3EfF2P6z0vc56u8ip2biyJF89cME356db8xdRv4X98/F0MrMlGQYKLH/gHKkav
dKYYvlHtPfyKjnM/GUdIwcHDxB04oDj6h4a8TLNdW2eEzPZKUIT1MURPUmd7wtf5faUB3DboaOeY
vczGsR0Xs5k2cq2NNfrG/eAihvz7i/11wslEE1dc3XMZdfL0CML4cLGNpitMLGS1n2XbvpUF/oRh
YfTQSY2ZcR1G0w+Rqf/ukv/iFgPSMSSgZWKovCybn1FhJPYwd30P6i9aY4xpkvaNWKwURmCKUU2s
T//4F7p4zej8OlYvTJuPDuaZro2oeWQA+hnVV54PX3rCLmxT+pb2bJEE9vT3t9X4T/fVw83FxUt+
MeEP/lOSIAW0PsfR2OMnTmhY2LmRMm/muYH/7Q82etepS42jX+CV5k25cWp6p3qoBO04JENsEMMY
Ds2pnUxmULJ3uh4/lQSpFU37l8n0f7MKcG35uOhhbjG1Jl2Up8nLbv/6RKoSNVhWtt3Owd/ehpdo
OtGVimElbOMa9k7ZwH69NHA2LYBWWwdmVBVPJ0RHckfIs+tenk2Sykk47PH4podwGVlLCmOgq3L2
jSNkiDK57IFIyw1kY+OIQx/3ockdzPk6U0E01GRqhsNkzv5WYBlx1KSnSTpOvb4S2jSejNYdb6M0
wK16lvinvfq9hTTUlfPYb/y8MbMraTnjrcsu4a5Tv8+DHbIhDYfrJMA6S5qSJRdlDS2apyYN+xJU
fobxzipdWjIjTbPxmuO3t++IAx4OND/gva6TYW2GnbYZnjcCOaFZDCl24AAMLbYveSN95JANqswM
p7xZ6tbe7fMWi8ceggmFUn+rKwX8EkDoXdyWsmCTGdJ58aU+nrCqw2Sl7CPxZCXteNIazbh32sV4
ak6dFwYrZrWvpmB8IvgZpISTtybnNnLGU2dLrlTk9kB9qPiFAaaNDyZ+RXLd+YPzUnTcRyQW3DcJ
z7YLeGiz3wQPmDI6L/hdjidYZ8GmsQbH2k512vrk1mmQBVUfjafvazXJ0GGuEisduut0MVnBxmIZ
OTlcLPoT/J/V0OMCo8kpTwi1jtJynzdaQ/SMi1C+oz41k0dol8GDj8QRyR9K0XFTYlzjoi907Zfv
7NdY8PKjcjkEgCEPokCCEmLfwsog2klDJTLWV1IHtQwtBuS3KO0XbzAowOmKtxvvLvAGOKN1PjeI
QCUPKUgQIXQQLzHoEMu1DnaAlj6u5e58/+2xdVYWhMlNgpfQmqzURK2aihLx/DVtFFWrctIz9o05
2Wlc6x0G0v16iINg2zWKBZwsr4fb5phWYpgaRVeG6nUBNXbo8Nkb/eC0MEyYxLa+ReRjy8Q8O2L7
p4RDCZ2b4ycadCwscYIco35bIJsNI0vjG2AOGfp+YG7Wj2FcalUC0Iox0gWoWIbwIdYmtGFU1fCL
aoeytWJSEx1MBtxPMNqHtx6rV6jZWD+lt8MEzeRRcfuTC1VV/YUyk4oMBz3H5M3vaRBxM8HurXe4
z+peWFGyGRl6hlGF6giB56oBJNgPVmNvseO3jshCcGPrh10EnnGFPxlh8mWHy5KIUh67Nh1tLAdX
ykuML+jpm7VIJjdsgbNvNNJdTkPSKNzC6JKfWzsPbNaXGmDhB+l4BW0CazS/joHRdBN3JL2ej77s
4rcGN+2jW6beJbY+7lHozH4I2raxFayGkgc+aqommjtm1ocu9i0g05UxndbF6ZrFjRwYf1xC1exe
IeXyvOjBwsSmWhua/blNYoztZPNSMUs6ZuCf9q4ZLLZsw0MdFEp9GYdNOZ7cicFfIO9244ljjrVs
RkSt7lwNefaAld7FpFrx5Bht8EBH3WWhF/slsH7fj6eZAK8HABTjiP+WeJqwEy7CPh9extqPHzJ0
3VdwNvJ7oh2yx0zOvFjBBBct0lV6kXqWxZQ8IIUgQA635hit7xlwbuYUgZHiMuKtYeHBfOkUsx48
zkoYzyWjLQD8xO78PU39bA0rQ6hxCxiyJG6alvU6x73jbjBpviwCER1QJMS36HKSfewH95hNNg9F
K1+mclx2/9R4UGXQrbOO+0RbsVB2hJFeBrUwnzst6pAiJANtfjB4n0wXvi1OtsNCGtOIsISaseK9
BAiNaulvg8qsbsb/w955NMeNrOn6r9y4e3QASCTM4i6mqlgs0YuuJW0QcoR3CZv49fMkqe7TLM2Q
ce76LOZMqEURQCKRn3vNiKImeH33sUrDdtcsPdq9EzaMO0+7NJKsEh2LTSXi+qoOLO9b6Qh+viVi
qQeZQqX8FoUzrZGua+NmvzLqLTeUMSMOO31hXVRlNrJ0FT3SdZDJJyg8zQGxpRAdTWHvch7pNHBa
VWzhcPafaWiRi7Qwny4Edkjbwpl4rV2E/h8TaI/DwisTdaXCXn/AIjOk6a2jR1U1ebWz6Mn8sEvY
DzKWHG+Fv7JpupGd0ic2rMwFwYENW5nqL0kb54q2B2dphxlVv8kjfs/kcjf+ALeon3k127JEKhN0
f849BajRgmrHKgM6aM0WXESC5ESJ1/QucQvOezWpg04nzsFJJn1/CqoSDYa2xPM7bLhyTjChURGg
qtUKLu/LuUMZ2MC+QJSByo9X7+uqcw785yMwSJExPAksI/5lxuvpDZIVYb0Z29m7mMfRPkVeDHaq
gjH3o2Ye0G4cfHJ8ImsnUWkgPvaU1HAgEFlWOw03IcX/UwZkDJq65vTltpyansNpl6K6dxZbFuEr
YBZ93pVKHSaNqOQAHvy+CueI4U5Z6zOXBmTdb0Zdecul41Mjb20VNZ9nt2vB/MuJu86qlmedp5VL
1tijBrde15Y90cIfPJzlyjTpGALNoT0FAawezz8biz6HntxJfRdbjfzspw4Hq1ZWfjG3aoECXY5I
2gnkN+7ngDET52bpX3irCHvOxcC5KxvLPmvH1HoaFHJ76TjT7ueeyXKQ444e3WVmW4RgtcZtFw1w
GlRHeEqUISarwCuMIltmVrRreOOYQBPWRzrmBEwAfTU6BbxRyMS8prFix5U9r9FyDJiHVoSt7J3s
Wys7wZ8lth8BeQFsZJ1ILe98gQrj3eQvzP0QM0mTNLwtC/wCCFVtBIKF0NjpzKiRW4nzkIdky8np
Mg9yEyC4cAs1QgIOoxe/jcsq20EsYRDuo0ON1AA5SOCm9lmBPPuVgOmHSGiKtHKqu90CS/ysREP1
ktff3TI0ST8UU2p9QuIOxbmBnt7Up4QeHVZIL0Dx10tg7ctxljwHctY1IlvgyqNzT/cx8qDiI7rL
2U4o/NAdO3HAKjjVRi1L96GBNrNJhtK5hXpKo5w0hJ7ppDK6H2QkIImKJyvz5D6cmviAUniFIn03
IaLZ9POWU+GJZsiTVerraME9i31NYjB2NgocrX0tK/pKk40SBtxAeG6yOyE3ju8Wf9T7nCC6y7t0
PllgMHj24F0CIqs/8raJy/VSnhH5qlOUMqwNXJRhG2K9mUTl5YhbG13NVF/buk0eWssfP6vGFVfN
xARoKxKbBBK8TBmVyLtNN6Jybsn84GFbs/0kkfI9MwMrEMCVG+W4v9XB7AG3svL1p+x8Xgjc3KTY
SynmdFeNNkIAZARTizp4TNdOwx3iBEFhEiXCFD/cYMib87FzLfRZdYeCRFGySauU0ybzFTtynQw5
nEZTSn+c8Q7OKaTd75Tipup4VYqDbqHgkDQWHFoQx2X/Ork5dDHRHlr5nPRPC9RPZRLft8u136of
BgEOjQpHUvZ7FG6vq58oTocxb4b2UKJ0m23GAIpaR88ZdQPMwM59z5Quz8fh29c11fXR8wFRBILg
U5liSHdUdVGSl4LxSXtY8tL/OlggxyBbIRo1g4lSJ01V61vfTzmLu8lkuW9fnb7Nb1ePkDnz+cC5
CefoqTUu0+Xs+A3g2JgCZA0Vst7m1GUEyGk/JC3/a7eKssRk3rBXONyfb+E/Hbt3cC3YOrqAIv/3
jt3Nz7oGTzZ9rbOvr7p2L//wr66d9weJfIggHMh8PB4MKv9X1y60/5AIiTuRC2siQquRHstfXTt4
G2BXwLTTA4zoqbEx/sK20OtzQIwCeQe2/Ozo82907V4+0FcbHGIIrDCHjgJoUP/YIKisRL9Wra1p
Kxjv9dFpMmcny1lcufECkiRyc6B1SIupaj8PyNMyJVIgJcPGsfdrp+Z8C+zZiragvTHLSclmrA2b
c9yp6Hs7DfH17KPsUGnH3nkZte5mJfd1gOH3PRU2KI3VL12UkASpMWJiugU0nrLbT1SergCy3eZR
QUo605zaVzBgbFKddX2IXUtQ4MI6PlGRjfZC2lTdXVIQpA9wYKn4nMUOvsL98GvSwwY/ksYXuFwA
sMeDc1zgN6X1IUO+7Kfl4Pg4g9G8XPg3n6Ru8nEXES8v0qqM6ckHcNM3QISQ3BghuZw01ixv6MeU
55OI8uusSYdLQOvWqRPnKwqpMRSrZpiWk3COi30ewDHeShZlu9Bmp4niG6Z6RdZBJg/BrZTiIVQs
s2MFZDvwS+yz2k/Gk5q+4MF1u+QErky08ZB9OZvXqLoZLOHvB3+tPkIubm7yMVTX8Mzof0x2UZ9B
ZGvJJkH8FXMa7PG8tIct48lLJjeJfaIDf8ZmvWjXfAs450+qrOFibLxP4NGHO6fv6/A0VPjtomaU
JwSVMSywGRnF41IW2LiMIjxFHxvAwLTG8aXXFNlOCxu90Qa0q0SI+NbYw+RM803YMwGwN6HQIyYG
0w1wYAohyHCnHlHTG8esQbaOUOog1PXZMeFVMbm6nvpcwu/1TywUubfyOSSb4CxMmKatFZM1o2cr
TRAvPPdPWgf+rjABXptQX5ugr0349y1ZHWYyAhv8xbYo8vwWBR/7ejSJQ2xSCKObWuSoKlVI4mzT
0W6QjzBpR2QykDyK5R44f/EUzfN3B2zwvnlOXKC/OLdsckouk9egnlMhfxuJE9C2OKTghLXza/mx
YbdtaeqfNyZHAsbl7+hifFqrDE6pyaJSk09Jk1nNJsdKRrItZ6ReK00GhoBl8oGBbHcry7a9JFuM
zoKw73bY/OkTZbQgy+eMbgKPUz+neYvJ+JB3pvKm6jWgEuN07UMJAoS33DIANUzezCN39L1Kk0mG
cblk+z5yZnJM6aweGWf+kn/OL9motmgU3bnUMPOd7H1q743ssPh5dDCjyU9smWfnvrKDj0OIb9qf
i7eSy41OXoo9ehoEbfjDmutP2VUUavfPiBaRvSnp8kzoEgrA23TNLAl7QtT5BzQKiWVls9LZQ34b
ovipaiw13U1Z5s13Q5GNpP3QGml0FHQA8s8FcuprvQMRW2MOh6iNu9Wtj6nJBMKJk23MkuRzBeqg
3AIiQhelsJqK7QlNGriEXh1Y8PjMmhQbBYlkV+Z1GCLpIgb0z/QAZXd8lkULXjTSWKOIpi9Grs1Z
NtR0NTd1XAyADmo/ZtJJIm6Bq7Np+NzXxejrrQ2jCFjbgBIcH5azvBAq/hOp34nUDtKtbwXq/yq/
9sWrEP3yL/5iVrrRH6BPwYqGgTCp1t/oU4iTf3iejc8WRmK4Mf5jrBY4fyAeyo+DPH3hY/4doCV/
JUGKGi/cAB9B4f07YzVD3vxHCmhuh6krAnYo0/CcsI9fJ76olOuKasD7mSLLnT+VFZJc9m6GvNcN
u2HIXf2YI+k+7Hst0CLrkRmV37FwbusLp5FN5+5by8gmF11oNUgYR0QniHsl0kIPyq6sHD07D067
v8lQvqTLOImpQ1JBlKNeIablI2MRAkQbYCdkt9aMuqbpN5T5mAwI/ugoc43tiC3DU4FMRSc3qBTK
SIG8Xqww3tdT3rfZVvcpPPJ38uMj01UzKoK5RdbC/0nPEMZfr07T+w7uWav82dLfpm9cJUGKXoIi
5SkuMWCIuOTiZHX1RImV6XsvwAhebd10VDxP7czJe+qyR6wgbgl2PaL7HkNXH9jycc4OKWCpmNcl
Pxzak0iqeVlSnK0erWg0GCwfxY8NqAY4LRs6MeG4KXK4rAHCL21TfKWtplF7DUaU789Km0lneoKd
3TruUOThVZwMA5Cwx1T5MUxMGledf7WuhcOPVZHXy25jJ/2IWdc/Ppibl3Tw/9RjddOASev/3/99
XeUhZMwiQ++NUAZ2gFQfC+aiXr1k4KLqn/Zsaf9O1pnV3JIaNes7Hs+vCx5zIZJdU2dJXNmBOR55
K+uy6jA7WOIfgrftiJO2jEF6bVybL3wRQe5dz30jRbrRvixBb7YgQqbbIpP1e/6cr+fZz3eCdbYp
OOkOk4sfFX5gnLUdLbn/Y+pD5V/JVufDsFGInAbiLOn9VfrvLLLZq//KxM0VOUw80n02YSg4kl7v
ZRdrhqLNpPtjgbmUeT9dTXKbfogRuMnPGPGZxy7JbMb3Rq+/vV3JHFQ60lQBlPLmNP3nrNdyEitA
LUh8L8dONXrX6RYk3GYif6SX+fZOOjLhNE8J3gBcIFavvGaoyq8vlkPOLWZsDH70NIyr4MCssH4o
aah2yCMHSZy010u0xnZ10WSq9u0TOaGA/Zj3QdsKRmicUvEGOF0VfcyBvgumElPtlhcFsmahPoyz
51Gjv33Tvy8QG5+EhgYHAPjfbDIBmzOYzov++2JjNoNlXVCG0y0VCGiad9bnt00A7FNCM4BE76BS
fXygOVERuoCu6u9AoRQPrKyoyJ8m0LTyU9NUfiN2cYWj+3sO4s7vz4jYOYVoiKYLwvbHx1aM9tHS
Kml9wyTOcRloALke+y2DeBC2W0eAbi4PfCZF8BUkLd2GXaeUirClsNDDvcdSZgYCl4bLOnxLECSF
aVf7aFPRjfMQ6Hj7hbA9jz4WbpD5vdmtkSmqj7eRTOj1VqNqvoEQppTf5OjOrje9v6A5tVm1Dbbs
NOrb3r+yIDaxqXtajQSDGq9MDsuo8BL9nXdZ5U8+8gL8hiymscsU2cH48enlAPbiltNFLmPif+qZ
J8YYg1RBwUufYEvwdmpFRTzs0M2i0AWsFZsj2urTlAu6einDjxgPDMtnPAUdLoFNRcxauLSGOeTR
p/a7fO96tLLnDS3JjIY/ksu4Ys7k/g6s8bhfb/gKI4nTX81XgFRRzj06bR7V8Knq0flU9A1F0MlI
jr4+roMIpvtJdf50i6Jlyc+mdc6HvElTv+GdubAJuTQaUlmht7loLQ6VOOR3iE1jA1tNQBrX1CyQ
x3KXn4TgQWq+yfwAutmpnJZ0+DjMQUUw092ScwT3ilmHPsmTiEtb2Rzx48yvzNWshAT8SkRF1n0G
5CmnQ+xNXXZZMtfRp7PTL/V52ll6PBvh4rOXlhB3FG1MFR19HtJvJljaMfR2PC3D2OXDbsNuILFv
UJwuCkCMzw8g8yHlUesAhch8Z2Pxw4JKu2b79UtiDswSMqEFD72Pff5fFrQaC6u+LTAt//U7urYD
yYAEk4RuxpZr5gVe3SpZg1FkmksvbcpBrEXDMyUvq+rBPmDlZNjCsTvM85AWZ3WpRlTOEFAzVxRW
QNamWxBC6abVATxq+DWW2S4NgMn8SRTYxtAJif28uoX2CAp4n0NZZ7u0uPzwTU11FLFrEoTJeGdi
odnxJJhjxMF+SIYiFGeWxxz4e1ctE2vYLIAuSwQSbayJ7sIS74N8twZjWM4ISNYTTcpkxe4q3OXO
Ivg7DV3ZPEQeMX+/7MDa1AkdDlOSMS6YOAVOGEhOPAxSaGb/KibM/CkJRSems6ifPH4L1loenwJq
CyF/wn4rIIQotxm4Jc3T8x8hU5h78aIUENDWp6rV33XYFewUsfp0OiaIYNxeXmWhydvwPSyyq94L
2f/Z6PGHLYRM5Dk2uReZNe6mihUc6amwnDBVzJ4rSQG9Qw4wi/VJbOgRw9ak1tN9G9b8b+eECBVs
gnzgbCB1XMkyvDnjO9dKr+bwQMW1+Jp3QplP2kM8o0FVzXN4E7Inb6w3Q+uI6T7ICuSWaTsFxtGE
vnefV5c4YtHFPukgUXN/K7mY2dUiy9QABiRaHXlYwtIIY+f2PXbBWTTt6GkF5mRKyxQpJd+29rJA
iETsh0InwJPZ20zHEiAL643UemH7h32IXcRJVM2lronXc+MzJpRTASDUHsoO4nyci+y6cdIMQVhy
dfOG62zStrOnt9hP1gc4RRgcbRbVDQ0OUCU+RPM55gV0H9EiQpb+e4fbeiO/1r2DidS2jnOcKu+i
qou9+gr6YrSEW9+mGC9POIg5bk4GKGu62ybt2ERG/94Hb4ygHpNSdAlzOmcJfp4cs/73FbUHD4St
42meOcqXYsUDSKVLmiYXRZOOTgC2LurN5slyc6QEw8yUY1/o2OxLG2g1ewgb065Izpu1Wfm7zgVS
Ah5QCo5K6Dus0q4yqvv1ZrER/equ+tkHtbzP627kLdUOUKv0BK8GGkcAf2A2C/p7RcTOxQooHqa9
PbQzP0kJ0/F3g4rNuYRYSrV8jBDQYyMxsk84nlAyhJtzPqQWpwPeCAHfguMOPRtq6pTQzQfePnSY
81An7PSw7Bk6n6eLNXJpzykX7p/jknA0MQckylexbPnyQq80QXYYxo7tuCDcByQci1LN+aDD1PKu
oTIp+A4cUYAh2m4AEXUSwm6BCFG5JluxrbnQ3+k6UY38qkM49c3izHhLNNFpoThVcSZL81lY6KVg
YEsPBMXaHVKsdXzi2WPc3cXdwsPT6iw57Sc9B9xxkM8WqwQrJuDDzseVdBqMMlLW6MG+bOsqww2J
Q8ZrBBt3zRaTOPuNZY773goJWsw/bdYYUH+kcHYDvmbzfVpJxpfrhbEM0HcDjNBeIRVS57s+Kphk
b4LV0f4Xq55LdWfDTLqPUPjI2UPMarHyrFvUBdEhHtvvbUWMOUe01vIuY+5UbJu6zbovGWfuirFR
3ZQ/4Heu6rZq/Ep9nVennK/XyCrtzWyVA9A2IecWizNozLLddp7w+nE/zzKcrlSXxhgv+RUydBei
JKwiUDBMzrbjHSkO+SXs1pwoPClvYWyMywKZ9apmzeSKmb4bQXaz9PA5cp3Ru/PLQXvJFo8JrFc3
yCZoxqOANJBXZJ8iV/9hSIlk5TZgMLSumDeCIVH72AWjf77wcYwbgE6Xs2077R5/LODdkgRtvU9y
aOgEPn8IznqtR+QtPTzqttrhhMPMDDZ4tLMaN8i3uNK7apvIMjkErhh2GH7O63kc1bZ96sxO6u7j
FpVW5rRBuSJSEgtp3bRFU3kPY9/hFnZqtxA/upOosZflfhkWMVxazMWtW8/y+vVxqNnVIPh9Xz2s
wZTUOEEPfqDa03CRybpsGPa3/i7CZqk4jbMhX/Zr44VVs0HITLjIEai178JvTpWH9Y8UiZ5pMTh9
3f2Mcol2CQ52bRNAj+nlgBVfjHZRuBsLW5b+aVxZhX8FD9kqitPJB5VWpj/TsBZD5KAIiwsJRE05
6BWvaTEIK7lSLg+T3/zKvm2MMX3ndk6qBjjIjNEvYamtBAZ2D7OWbevt2hirERwngUOTo+gpkGRj
ED74YBQ0DvZ/bamcDEqJZTJhJeIg4ePuQpM+KgI4n0Pq+eaEq+BAc5RkAMmceJ8jyYv9IA/WzuH5
Cr6MlBRPxonQI1HBJcoMNQOK9VTT0h/i/QhJiSMALzBTOQQoSHC3iNFVZXQ6dlXmf5J1X3MrTsvo
ITpFJY5eQzt2kmNS9ggd34eFxSqdom1LFgy8xGTRkZ5bzrI8xEdrPofbFc/E8KqXNpxjDGzFIfJA
kaoDHgKCM6WCsMyDkpeglbWVslLmQKxKlxg9A0ImNZk1KnjGUzMwkTNEN4U7RSIRqarTMViDZr1D
Cafj75o4QgWGGrCJ+ZZ62Sjuv4c5zYlSeEHJjzCzirijOm57GA2Riky+GsUgIB/dYVT+t3nuaozG
XEz6LpImnwiLQ4vopzir28CkLGk0mDUamtofnCcGBRpLiBncNfQk4iF9gw1sLaSxN5GtJMvPGa5N
ivTc7vH7ykSpXxGMtjbryGDCdCz8aDZ374jYYiHbBAOMBjsVkElP5WixsBwzubmDsbdSts9fK7F2
fEJgetCUoD9Up/zGpgIpgYuoUyPStCEhMlsxs8kDbmW1xPJTqRx6Ty+vkYDpOI+Uf+NwH3bxwhML
xDB5R2M/BY66qpNimtObdc7tOPo8YfiWF4e09ZNq/uCRjk73a+CaLNZZW9N8UgpEQvoBfJ9JKuwB
8BMmoa42NXHod2yWin4dDmrZbKtg2HmFS5aSoMBPuJyaVil5sNukn8KbdUjdJrvw48DmfvTqme9A
CLRsO2B3JJn3YLrMJwL10zS86rzjB7DDMomaU1IaZx18RHS24hGJmNPODXBgMkAuE13TaUoImiMe
QfxJCPR2MVFSJt8cfLMf4zLHl3lrswL5E+YIzEEhDGvz02Qlar2ZyzAgXDop9+Vu0zQwqWHhj4lJ
5kVr7vbl8ygGyXsBE4MZw6nqOfiqC9wbpuTLFM5Jpg7SCYqArxoGMds00+QE+d5Tntm7ZY0/yiVC
tMk07JISVuGIXxEERJJaZhS8W8B5aLWc1KviEex2ykxfBOnBfMeYipIvCUDnf53UmAl0SoqxHThc
9OyJCw+MalFvMExnn1W2a4rAvJVUbLazmBcCF5H0ksKT9zxouepzMbvUT34AdnQ6XfCIKb5OqQMC
a4vHpsl8AMtN5Bp9E4LqOs2WqCAx+FURhyv2stN+SRKb6qtOOjyc9hg00TjWlmUt3zG77NYbG+sF
eytS3FGN/KRKeusQ+q0Y75FxB4u4tWaH9bfSyBTdzNhNFqYWxxT5ARZT/MekbdgfMZK8vLUBuhTp
+hJaK0JYCsQ+OUokm/WRVTcn7up0lIwfugBLZ2DEU8V28rEt5BepeDVHZcuZ7B/aQC5Dyvx1Yesf
GMWnlCpFSB718unVU2lSq9KqohqiHpA5xnEDrHOzMVBI5TatWECF3AgEsOb62vYWlNVYkNVU3DKy
BhZydvBNLA5Uy0l76fsFZq+rnvPkNE7rZfzo41Tfo42yOOUh7F1qCgKb5ZEf4MM+cXT62KzyayJv
UJxVeVebTNSFHcY5M79UjUuRFHylXY4WRGUcTUcAvzTJ3PIEsyhTBb4UFmW8mptu1mWGU8hXpgET
DeFKxetNIbTiHUWSze5H+aDmlWbOaG59rFEKqCAbj/EwnCD84BWXgZGS4AcZ5a83+KGZA2vgNaIH
seDykdUbEDz9ymQACabiq2gWU6Hrl5MjWnqT6MKzMbvy7a7R/9AzCmk/RoKBDmSK4z5nCHp3Zqg9
f1viwdSZzFbLVO6QrOnKaNOPiud955LHXTXaVNgESs+086BuHfd0MW2qQ3vwh2/Sn8305mVrlKFl
GqxvP93vlwISQo6LjIpL8/zYj8LFRQgmlGi+ZV5szqfG98REUshhzdn19rWeu4H/7FWDWqFbLKQb
eALFz+M2ZW+jkzeXhfi2iGqkkBlTY7q7lQNi7nqbQhoiFq5+w6ExIiqN1uA4lV1YbtvBpe6mC2Em
GxElrzl7Xk7mX7OPWiWmRKgD2RMTApSw+dPbt//bUiH9ZJPYov1HOQ6+6nUPelFxhXxnIL+Ck164
DwKUKQsJrpRQb1/qtz0n6EFHjIKYBAG/OlYNJo3CdpUE6muUhmLUh1iH+Yy8WmA+ET9O5ne33PEI
BXln0EYuknp0TV3XNYi2f4jVqK4XYcKs4GuL+Tu/fVj42G5GeK0ECBfvW72LI/J9kgnNn39CfLbV
Nacd/uhvP/vxMjM1lcD1zFTVcJeOd+RcDwuEkkR8oSdB6aihJOvvkIdNOf/2lY5XGe09m6eFpsHV
aI4djQELEkMkqXLny1g3QXEJc9wEqCynUjtMqWuyxrcv+BqOyIAGXWrazgx5oU+SNB3tIHxvVg4T
rb5Adjf9ZAUom2OOQ1HzXmPVlQCdUIvRabQNCpkSGd++gWe61z+/QFItcOc2mtQBNEgp3NevmSoR
vbYW4fQutXVSnzDLWjGg6nDxyE9f0pZJpSY19tGF5aX/aopbcjAtr8pH4jP9ML8sTpVL0+Kh9a/5
ihtkL6kWViTqCQl9MTdhvwvFYIUg251i4LQOZmmCJbjvBlguVpJ8+AgZMkPH7C8YaR45s1pmhDUK
WnQnyOCjifIhY7QcrrumsExu1YPv4bCwlBtQxfRZZ8I58gjkNkEvTIhHZaTltoKXBn1Pas+pWRTg
1unh4B9iwqsLg6PdxjkKr3Rt+mRm/SHKYQV15k4LdJDztC5oy769/L9tOFh4nu0jSBWB0Ptta49U
Fqllr/pzk3bwNQ5JO5gSKFoHkwH8alm/fUnz3b564Ry10fOMJgQLEPxGkAxKYOZ9OH+OEt/0GDGJ
9otLdDXdwrqye5s7AA4HDLrdLw42IDRh4YryH9++jeMnFwIuLCenD3KRb+55/P2P4wWDt3rmXaaf
i4b251lWqaF6cNEsVBduP7wj0Xp8gqC1BbiYTpEvQmaj8miT++DGs7Tt+y9T1+bro8wDsy3yvDWZ
1dvP5R590vz2MABOCU+ayZsQ9tFgMpkXuyxx8HyAbQQLJKZ9OST7hDYqlW6Wz0QHCGBgJRECpGHD
vlwknGNSYamQcKGtSwuGksfM79tZlOShoKhMop5hXvEpDTgEvqdNnpq21mKZNkA4+A0f4RT6pk1c
VExH7icLcka9sQpJLALeZCZFCFeY85qCoABlhqJCpst93diJd/n2IhytN2sAGFXYfKdeIH4fzkrg
f+DtxuUB2oKJzHALzCdn4Qi1Pr59KXG0n8075fACNw7Olb7+8X7GZYGequPF96HXPF8LPJd/VUyd
SfVHjnqOoJfZewlIh1VAGdJ0SX/9SU2j6RCALWRxpQcezgw0ypaTzq16NMQ/WEU+WusFwmcp7jhZ
W6EUpQW6HOKkqNFq+ITssClLfg3+mBaZIZJV5i7fzhraK383NZV54avMuYr1PIkPXloTk0MHdNhZ
MjVvEhBbwj8OJg7+ZjfAkjWV0csIjS+SvQsbxBTPcUyXQ2y0U820QN5e0tefZoA0t0HHow8PrtAl
LBzt4IZiP+hkUv9gEAbnFcJbceKXzYA8mLL9h7cvFr7eK1zNaPbZLugoKAk23O3XAahjuaYQq7vv
5SSCT7mqpbt3mcUeEHTEGRHawbBPvCU6x2y5jNHsiusDbp3lI7hDaFHGS50JbSI2kaWxbIB20T3E
FMv9TblgWrJNw8k9ZFH+seJxvk+th+CNr0A8bhkc+dfYcjTnKTrAl4S/dKU1kE7Fzupz8efK0Ho6
i4Emy02L3KO3o0VZPFqrNVCJlBD7tn2kbjxCYLH3SktcoruMGl6r0aWLuEOs9byzsnQZSeSGY0bE
mpkXDk75BaSEPNdLYjgIa2c7O9Gq4N4lGfjawhVDhkv5Kf0SQ+xy87qGgiRw1BOYUeL1aHn1zqJJ
+LkYIzi6VqvufK/vycHi8ZBj+btnJqHbLSAdf8E7N8qszehV01mJ5+EwRxPdoTTP/xwRYKBFH48F
BB/V3K/5SP/NQ8qE1qLlbW3f/ugN2v7m6qH/4gSr95COEoLw4lfnRdBnJ16ms/N3dsSrAPWy/QKA
cibMk8MdZySw0kjtVFT/8O2gAiO02PcoMbmYY1XF5eQJ9F2WpKk+MiIMinfysd824/PGB6vDyIZD
/LgeGWUfNbCaqh9dXVO4IodULPtKILv4Tph4/k3/CsPPT2mUIMj78A4S0XERuSDd607gcn44szHH
Ey7hYtNQ8GS7JS2D29qt4tusj612Y5cyQuRnwujjdMqkv1vKAdgXYD3/WvkqOqvRzX0g3qLIRl9x
eKwqkhd3qCuknQbH+wiqtX6qQFtf1LRnP+IkCGo2p07dOKDvMYAqkmtRRWwtK6h8ujcFszhnjmis
qUj/yJsEsb1uVHt8Nu2vOL2J7cr7eycXOgLhsSQmDSANYl0EMfo4JQC03i9eqNcfmPGx+Gkm0lPR
5OVhWReYulH5WVjRgoJAwtADtyn/4NVa1ru3t580B86rNwOTwVR1gAEBjvnBURHgFHHF+CANfiQj
gwPaaarYLHi5RLueKQle5l61HDA1X0bsn1uEKunoHxr6VpdT608DBmaJdQ0K2DuIVdM4AwD/Bb2c
Wm5VYV1mukY4SmBYISpxTw+0vG4sXhr6+t2it+uwMHbJG6hvQRsFt6SNU7OfvexJIyZ0JQIcKgs6
xYcsadrrCtu+YdfE/fhNl+n4YEu3+GjVIQHCX5x5L9wBnoBAXvZ+LqMUikVn8wDp4iA+NySMAIK8
yxmEEBPvPGmFF5jVeX86dLXx8y0KsMhvL+5rWBKvmLX16C4EBClwsq75/v6R9Y20hHnvQfyjyzx5
ZeF4+dhmQmv487V95czUEu9c8ci15vmS5AaUOA7KsAYa9/qSEFZKVRE6f+Zt7p3RNkOHMh61dU6j
Mt8ziBg4fGWifrTCLh+zZEG7L4vsj3i3if07T//71iLVJKC6oYvqm3MMBlQzjpYox9U/YaAad7O4
ib80akVCtas0dla2i8XwiIYfmqCSXiG+q748pMBhd/RJogiDMgutfdX4wadsQOGL1i8t9Nrq08vC
z/pDJ8RyhWt28gGpqcTDmQF1gE2vHRdfv9aukBhxwgYy4irbU4tl2efFYF1ib4D6E60M6wJJUY0M
Hsolu1xm7T6ZCajbBu+Oi4oxLxmlqCa8fruyBlIyY/UxMfR8lBOlKblIfze4S/0BvotQGwRJA5ud
yLho69P1uxFRVjNyBby3MNFkrjT4ZZlA2gjay7mN+h4R69YHVxu6DZqIIUJkpzaM3z8H1WSfRszE
n7zMzWj1THn8XuPr9/MHIfsI0BzQNRSQfuvrCZdJaLHMxU/YenawwSUu/wbKQzM15JVRUwU/1h4l
Qb+2vukpn1FL86e2+v/YsKGBIBP6jCzR8YYFKdVX/RqUPxFFQyH++YX465iWF1npD3t7naL7TtXj
XvspYl1RvHxO8Wdu2Serc//2jj1q0D1/PaFnesscHcAWjxG7SKTPKMEW+c8ksP27znf6W7e0LCOR
mJ0TF8erseyGsxahmw/lIpzLoQ4IZM9scIw6QwDJ+JpcQEYWTyDnO5Qwuqy4e+cuX9cA5i59YKeS
TxzMNEXl0Tc+VbGuos4bf9L17pIHMgvZb+kk6s3Y29OVi0QLM6V+9cNdqGTzlK52UGxWVHrnUxE0
/aNE4O3CDubiwUWMjQkJUWCvckRYEffJcabsGPe+vOj/8Cze4VnQSjQMiP+dEXn185s6plr8+ke/
uBaR/IM0wfj0RIBpJWD5v9mQju39YUuotqYWfBYj+5sMKf6wAaAb8TKktwEqE5z+ljD7d7gVnD6v
UgYJk1iCaCeNA5bsgzs/CmtmxIRYTTpdiGqNpvRyLZSLID3YiC7X9cUUZGTj1YdsisEIjBb62/h2
z/cSRDhkryG+K6swXjc1t28MS/xrhjT+xZLjuEGhgRWPQRdMzOuVtcczdPzk9VWFKkXQ5bvJjcZ9
NITZlbuEYltIlQybdlpdjKyQuJEIilwNuHBvmYp2e3sKq5uisOubYZ7H2whsbQ7mJykelZ7nM89S
UAkWzDA+2d0cP452arlgJpvotkzD6la5A7PfYv3AVHFBSCNIbnxMdG9xHFW3y3+zdybLjSNZ1n6V
tt4jDXDMi95g4CRSFDWGtIFpCGGeAcfw9P/HyqzqzCzrrL+tt7XKtIgQIZKA+/V7z/lOrEcbfIzW
eY2IW1YmfThcYQMcQHRiHJjhEp1kEJ+V5m3xOEJgegeo3+7Svo7A/6DXv4Pq0d9RkiUvbZmPzFLr
jMo3lmLjJhAXbLNN0NFaWShR4hHipVbzsSMb6ui0/ROibhx0NOqxZBhSF76qN+tjNYy5z3TyI5/n
Dus9I4Md88L02KZVhpGlMfs3wjUwMrZ8h09FnpW3DjDEjYJg7tCVDGS8ZEHEVEjHhl1NoqeXEWNx
J9yePJEiPk8YAZEwzcTfJSZyUJIId+pUT8c5qcYjabDpbaKVFvHAbJAPdN/GTc6U0x+sXJydbu53
i2irk92q09Hoq2VHxrT+TtO5PmSuNjxQNhfkOORKHlaiGZBDJsLZlw3USOaQ6qZFhIJGoaguyqDq
Dyh/hlfdFcX3Inr1ETFbGlj5XJ3RVSi3eoqcEasj9UMMDLWdK/eOdmD5gypRbjSHkIpqEGo4oRPe
EkyshIrezV/t1PdnbWjqY4YQB/2kBDqcceMA4lFc9/Map935baeBlVRWCNnXg3seGlaVXCowSbln
ue0QLlG5eqVay43Tc9hm/3uXQjo3FRqAraGbza2B1sAfK0yWilg5afbxTB+Suj+UipsdG1phuyJu
nJ0qwepCC87u1MatuKfi9ZybWdMAPomUTzCwYHSjuKfUbSermD16oeNNhQKZ9StJDmkOTJpEefRm
SkETRyvVl27O5qPl5iqymR4Clg2cjOj3Vl7Itl1fyZ8WJp2dZr4h8TN+JJ7JPDstxHSnibdS2tUd
Vc5wL5gVhLmpD+w/cs1L7snK9jBRjQioh9lkTx/Yf/qpUuiEk1Sx17MMqqirdXtzyXAHO60GFiea
CXSmWRGVzywjzd1SFURXxy3qmLEEz6E06slOwCFtR9k0vt2mTtgB4TiXcRmfu8QQgdVa+hu5dG7u
8WzPL32U2BDNnHF5YFCsE3BUFQRzZFqygy1RHsZVUteVij3BsVZaU26qZlHPWUT32lfMihAMJQde
ZGtV2zBJryNyz9s2YiVJmzVYy/qrQGXveNhc55O+2uXCV2OmwDIWqTzHQJavQDQgD36hxHOgpxrU
ixUlpdhgfV1Lr3Ga+SIKVXvp+qgaUYGS69RuCqs2VfgvpuPMIH/0GOu12FD2xFfE6bSQ3xbOKtv9
Q9QzA7aeYrtshvtBT8gJqRF8pNVhbUSvrP7gZOXcBAaghemhy+bY+SSWnlm5nxDON5lPJcVda4dO
Q4TLRhnHIftasI1o+ZbpXNfhEWRz+3cd8C/qAOZrBq3H/7kOePw5v/e/RyL89hN/LwJ0gjs4/1Lx
saPj0GHX/Q2JwEThF4sqj7pVAzuHzP4fSAQyPfAL8Vf0d64wzmsIx29VgDB/oWZgyG5wgzKRUa3/
TVXA9v+nsoCdxjRIxOSYyy8ERJwq5fenXXVgPN/WNWS3VnQvUjFsry8YXc6iuF01pQ0TcuI8bH75
vT05p75v5A9LZu1DUysPrdr1h5Ean+3XJvupHpX9wjwm2kqa/wRJtco7+BLEjFattjDUIhtBiCni
/o6Z96JfDANleekpVaHZZHp0jrh1jVWtn/qCFAYYjPla69smR7B2choM10g25bTOs4dyeSgNesx5
ZmzWNVZtoJQTitgnRnkDS6JdlYV2SNzZojgQkTuEdqIa/SYpDNEcBiNOCV+4bpWqSgDXAuQzLbNV
O9j1Ip6NJe4BZa41vlJ/MBC/bTkuL+Ye/76pontZUjt7jND3YItG5yTbAOgdibxV5HzFVhbbwSp6
9B2sdbTOLFTsdqo+zGtHrTDwK/RbrADiBg0HcOXRcpObiBMoeLwBLcBGYk+RIQaYhcNAne1KGimv
c5UOUKJQb+6IHXGY5Dvm6yKxpiNfTqhQ0oe4KBq+rDE7taKqd5mYnrM61bfZMEF2KN14l0+/NpDj
5CVFDBWHi0z34LdOtdHdJNM4vvQxCR1j0UP1mZPYq6RLKEtsfQ5zNHndOL2Sfdr7gvS9fNb3qHyf
Z4n2anG17IA05CNOa7wlUT4+rM4IjHtVyu3IR6roaF9Nm9MMED5744hqiz/1Xq7pM1AMsvvS4WZF
HoHwNb5dk9b2y3F4rcv+gAes2uVD2gR2qgczUm+6BY110zSI8TqkVQkCVS8X+XOjKmkwdkod5qX8
aaWVdSqtNbqb3Br4p3qVGZOy5vXEGefLmBNUbWjevMqzAJ0RSHh4pEJFhW9QWx2hs3cnZyCn0jYN
dW/XabqpkHR7sIsS/2+q3HQUcltKM/0AHD8f5m5ZwqY1lXvKlms6Tfwz0qP6bCrDgzmkhCuUS4Fi
GNYCO1G6q3LL8sZUtTy9XkzFq0zyLcme3bMuJJuuE+6GothA9aq46Henn7WZl6iiB4gNrB0e5JG0
8qM5/ah1owaxVuFUiYE3umrZB3V9VcZVxHOYqwITTwXmryn0X3HdPWpmpXqYbJ6VItqvK+zFsm9a
zxyUF3OB06Hnc3ZIWtP1FVy93wSsdm/jSm2pDV6WT8a1vdFaBroKlaaLzMcbC+sDEMzOaenOr8p3
PViV7kk83yYtHkeNgy6TK2j7kngSkavj/aLJyX4ojLy541hfVl4bdeltg92D5DrKhMiO7N7XQJw9
9lY5+IOqrfE2zWpxqMa4g1qrD1yNGyunDpmGT475cNciKe8YkGvgILktYlcWmufM8/LVNiyqYWwb
y2Ec0mpH43GZ0L1ya80+Xl+CyFp+29yDvDV8a23LTD+eomZjodpKvil6gOPDfGtXjyFdM93ioOxf
e5O7hfLbIL6C4aXKDN4tt1PqIKxtFbGFGMk7yyfIupm1tZOaVWImoYCRphKaaAPBhxKOpzatHkbu
CnYuBlkpnPXHTAP42U6b+bbIlHceqRexpiogzryG8jUcBqU1bjP6cUFXAJutlPQLy1IXpKJJn8su
g6plUQOeRLdIIDQjFnegHdodbLanthDEmKEfu8YVF/VBc4cNbl95pBJv7jlFKg9AwOx3ASgviHMX
xFbpEr4zxgmP8TSTQRzV1bxZikU9WdHCyCYa+oDR7XBb9MjveZ1qA3xu2XbXpzY3IutSrlInJhJ2
nNIWCag+eVckRhqmS7+b8HULAtzW616ykiKOf+sy6ctrNdbmDhW3+9mJ/oJIMaFZmOtypzvDD2vJ
Si9VVSWkB703Cs0Jcuwu2Fe0ZviOIJeEmKKUG9AoCYS1UQPdBjIbXmvqLTDbNpGhsR44y206Ofl5
VVR5WhjEedUygomsZuHNPcWftMXfuLHxNnENRPuTAEybXaNLtG4LurdjDR5OCBJsf6VV7NHr5U6E
7bkfEOx41tSZHsjie0RKwssdsgRrsGse783dtfO8VZaWZBJSiOhizio1q1t+Lmj9Q/XKZRs1ullN
n0NBKWs4Z4wF+kcXr1CgO3CM2mvKDLjdPaecGBdt8z0za4FKWoerO40b9cokQHMOEpeQ3RC9ZbIZ
x3I+KHn7JfP1VAzReKPN15S+iSgIVFLVWVCZHGGJ1GGlLvSg00Hdr+iwdgpTBq9tCKyhCk/Rn0Dx
URze85hnyPXLnPWutd7WFXJshXUPlu3wJuo8vyG9DtQLBwSIstOCQzDTjtwD/RYHeOJPef49WoW7
mZv1DdhXQXiDy1qWLWZ0imotgveTsfTjF/soG414Oxigd1EuIlTPWk/2jiPZ3MErWWr8ynjyu3Hb
n0R0kqVoUjDI2XgpCQnkkNrDD3V4KbTFndeM8/DdkartZ2h0AoNFFBwz6vDaLLKLK+pmrzpiPUJQ
5mOw87exJISPxbRm1U7li7PUbBiD/kAYbeXLmNNQNjus61ZafAjOqTT5GH8z2rQ2mbQXv3KVagPt
rDwKTUwh9gsDEMXyATRiIf7Msr3pKrSd0JyGKnCn514V612u93hXqpVmk5fY41zxgTX8+nLIs1ce
+3w4XVGYj61t8rO6ujx01zZwMU++UrjxZaQ5f2cOUfZqZ1ANLGvy6yK+NUTd7/TRiXV/TjIyyPuI
DzpJE+OJxEECmEyLQMXBCY01sgTgK4yMHBgnNFaMA/DKSqwkcS3IjZkrkxzoHFVuo9VnSUDbToX4
s7Nn03mbEEG+jur8meE1OxPDptAfkYncMXTWwRhaEpJmNlesrM0gPZPRtyuki4jANLkj1PK+RXt6
Py2of3xWTYUSQzTCN42++O47JDXXBzXmO6XtVnuL3VlbTkMmjwyuhnrX9QR9+yMt7WCJ9YcGcbBv
D+qRSJ7sB90Q9YMz66GYkmgNsjpBFhzrX8BTzYcKzP2nFmdKSZ4z525Pgey1b6aazNY0RyYfzOYy
f6qFU5AyM/YPmMPbfcTiebqKbre0r+4I57qJanuwYTWKet5pyppxO1vS/oo4A/qJ6O2zO5jpi0nQ
xkkbUzPoMDyGZqo3flM3axF0rY3lYtDr+043OpwtfBS3cy4cHIIRIX320IxxsHbOUAZy7pdzhRZh
G2tdRszXNGw0G85Yw++1HTpL2WYmXIFtSyjoC6tZ/sIWN/4AY6I+5NkQ7dTMTveqOVHxRq11aCsS
Thkl9kw0FmsqnmORZsuNVIgWc9ekO7iK4IFI1CkPGQGTdNdCOkrKWWMuiX85sCQsrlXtu8uwzsOL
6qzjFxxWidi7hhWFsuiMyq97qnWTUabd19kQ6LCj8tIEjUR1tT67qK/qjONDPz3GkOZczDXG6Aar
2+gkoxTNIsM043m4IUm9LEMoT9bTFDmr9SPOlRQ2kjOzszqj4fIgdvMASNWa45BYUITxsGKJFJsA
utX2+FCsFWDwPqmUU1HN6WtUmtWmixwsKOU6F3vydgD1OlnseIaRK47Xl1NJ+NIcXST/dDeXLK8E
mzxMJbVxjwfzoyorXOKJnW2sYY1vuoqSFA1Wi7eslOWjltDdQwkkthMc7iPT1XazEGYW1HGLlFhZ
i94zu8bcTPRSLvAkui4wV5JzMokPT2baeCyrdfQMlBiEEc3xnYCaTeyNnXX1eSZs1wzceFZbK/cR
h8Fz+CIU21162iCjEE3/RbmZOmPsIayZjId6iK0ccO641I7d9XDBktL1mKXJ9aaYDQXiaKaFxdpU
XaD3CesoqjAaUb2l7wYmgi/CIeIrWJH72zvwa432gTgqClSFALtjKq+9OW7hLguFE0+BJWgP+Tk9
HVYfJmlHOSgNdh1Xu59bonpLrVW2aKWTQA6kMbVT1+w77slgHPT0SIoyMcZitL8JMDc+VSKzVo/U
5yHbzmXz2OdulL5qmjH6peESo8Xz6Dn4oa9dLsf5WdMa21m0q8jTwdXqt2lnPwPjUkPyxVe8x32R
b3rRr+8qhfXNRKwACXjFLSNBdVvzsodVtMOladLmRzIb5f00aSadnHTyRUlYuplokLa0pNTDOL9K
KEjp8lWCgrd4JDW/w0d4azC+CWhgGU89VWQ4zDP58bAlwpi9juK8XcJZdEM4FvZeaSrShDi43w9x
6m66XBXvpjEbuzLHzRrlrEwE2DqejYN1m8a6ZBprQo9OSTDyckgDH4WryG0hjLM+J+6XWnVn4sBI
ZxxUgpHwwuxarWgppUYcyhxpQQa7xhRy37Sbxp3NsF3I0iVfHduolqWoyjGbhuQFJpxGlPytp6bH
82+XOwWkQoApd/KryaocYExEbyqqQrQ8zv9NHRklnCZbOQ8IEe4JmNshdStOcz5WPvIuBrQxvtRr
ol3ys4EYcYqiNGWhbUlgqxWe3Z6Ff2xIDyWR3l874hy6fJBsOtNyIevevZVznIcZPdUd02czpGvH
gtnXgMxU7c5xSkk2L6kjQI3j997GdFvVC/3rRmud21xpO38u1TzUisjwMnB3rzF+Sk+frrD9khCJ
V6XpX1tUPh4Ssa1hzppKN1Z+EfnYYw9W1z08hYLPDyabR4gfkwsyzv0FYB5slZhYrrV4Z0iUhJJv
C0fL/IP4lZskJhNkbb+qrPhBCvP1fgPUF47IuAgE1vUQobbwitSNDlnam+95DyqmhAHgUzP/LbAY
iGt4pTqPCNPaY21lFXdLb281NSc3rTPSI3lR+R39B1UNRmMenVA2DCIJcTWvORWC4ELaP7PTN3uX
qNdwBV29izNH/TlVHNGyIZO70hjGYFJacckGm45A030OyTwcbKLMPBXU+oG+VpAkSwMm3oIcLZT8
IOxSXtYc/gYIrQ/Oa5RiS5Viu1mzcl+N2Jl9mrDLC+SIHoPsdNLpgT9TSj2mStv6WNLsm8SCGw9k
hMKxBhw0rW3vMbbqgkqOb67WniZt0T1yrp6xJOR+Jg2SAiySMUiWcF5Ql5SezoQ6IHRX+mKMzEeC
nWHir7m4qZaEaXD1OjQ2c48+eegs7ZtJP/XfQnVUxU31kNTiVU+0Yq/LyvjqTWjiatzpQaOUz7Pt
6N9NUyrrJq4ci1FzM1F8z3C4yeks7+G3EG5XxxnZE40TvUl1zIGnS0nuF67I+1YjMtYrHCLqtzQg
JtypxgLZsCw1zjizuc1H3b2HcUUmJD6O2uLtRTZhZV0yKDwJZWipeXcQNPSnFbUIR50o4Ktq7FOe
mc1ZWgaFtQYTEC56nmqeJaCYh9Ih+DdknIb9HCPAnv/hr/LK+RaxuEdYz+LhpERqNCo52Cabq6ZP
n1GOhXbL4IfetjUanm1DATeL+bCmSN8UVXsm/pJsagYz0D6vvcCmiv3FHW0P/ck1toDEzijVzK0w
qYTjnrxE9BgdWQ5ZPe6Qmb7FznqYueF9qM/qPo+VU4SaEtE+vMustQ8NSJoN8zs7tHOrODQm7b/W
VXtiYQljozLFpmC0DOHkxc3g4RN2GYzRYobuXF1a4zpOKhd7j6GLcFZGalvOLjQQiSI7T8J4STWj
J2pOaYKpsyCKFHq1TbBzhmldasCSOZx15tiTjRSrdC6G2lNz86vBf3Vh5kobLpqwjtfLWx5rdM6G
Rd/YOQDwbNA/IlNqD5Nj5oE1L1PnI26cfpq9LR9Y+0g8tczOZyY6HrqWZpSqZb4W4e0nf1Ghz5Km
oGNVvGmuVZ2Moej9aNWNMRCgacbQjrXyClvDEdCyP2rAxclrXZr3XqvrVxNNRQkXcl0/cyC0s68t
ufJ+pQKcbRybu4wNj6xD2553DuyYow121If7myUB6TSHjmyHUC+X5YM6i0crbsr3NNOccz3p0QmX
6/ippNZ33ME4JfhE6Q8tbejLCqvEN1N7IgU4VacnXPDjnRCJsd52s1MTjGKX9ZYuaEmkxKA3wbq6
1uYK6rUZEKZz0MAOI7kOw90mbVAMGRBwbsmhNKHOshns0kg+LrH5RIVgPrRRXG9gyA87noMltLoe
voLrPE8Og+8mqcRDrBawGRL97Gh99F7O+JSzMnIgmAqRBsWVjX4zCYqaY1HRWm0HmdxQQwzzJraI
q+2y1BoPRsX641kDtJptHAHToUlUJN5EL+wqdYd3WnG4obyb6sb0GUh1z11jtDdt6ziStBSbmPYR
rvB2abLIX1gXyNYBDXo7pab6KHkBK3AYzL2M+YDqqrFBH+g0qJFDVUt/0sdmPNrcPa2vNtOwRRmX
HtcGR0nAhuWC8hhjKiZAqB6YDkCl3XCthFhlXkmht9/gqTo82mM2gBxKQNQrc0vRikuB4Cec1pAp
9PnBxGJL80nNG8vjGObwTSjuM6is+AvPTxYHRGEyLKOnttwvuZxzX+dBC1cUg2Sc9ldFrGCLpgQt
m0DqzTf4V1hOVXtZFMr6tbcIKoBsEJjNOG3jNGovMBrFS5ZRgQdQI8HNdqZ217cIvdB2See+Nzv2
U9ay+q5YFfmiAF0+6ElLXwaNg3PqFmV4IatHvVWZam9F4zBoHWWvX3oMEveugiQHsVnk3uAzEMgT
0/ww9I58QPxJM3QmIzH16opl1StNpxLUjEkSpGZPxDREe3ascaIr6OmdG2e3dPiJbgG5qBc3GSmp
JsqxyeSbLsmOHEhKDLCE3sHJMRCpL40IYcLOj+pqx4fMYKkkTXr5LppSe420nkJttXCs0unobhPX
TQkRyNL2ZbRMpJYKu24MJoLNHicOh500hIWYbRtlclTCG8qbLprtvZzUIWx6Kz82GoBvKntNPQKQ
mZ6GDMMaqyyY/USZDN/qjIjlZCByNm+bW4zUzq5MtDjs5dpsp141fB1kAGqGbhpODiTtH3RvFTax
qXlUqe+OXd1Om3Gg+qedadOlUZL7JYEFTe46GdTMMpiS9uVpHNxPRWpayOIU7ayEfEoFHu3JlTwa
eiaSMG31fZ1ozl01W0T8LKY8WIqN4wB2U2AMnDpGKkaffnN36BN3PBHMlR/R83xUzqyFMiLYGkTa
O4SZxBcGxomINGC8/FFJr6xbnpUUDYjdaUnYiFUPFW70bUJulC+7ReyBjNGzqfNqETTaSMvVZy24
SiaRO2LTwAnVvaaFQegm2ovd0s0W/mytH+9gMtEHRgJcBPgDZHE/m+CIl4TNJjPhLNHPkvlRsdtg
Mhnf0GPVqDTqZKPlGH1cMoXMfOXP1ejS6/NynnCteULmz24vfugxizWQ3TA1dEbYyFLciuAOF3F+
MIEuJlSoUAPSaOqN0HJjNxkEO8QZ6VokgNeGCVx6VFcYwusZHpoOJql9aXpQH6C3QSAJ8qvbYStX
Q74pM2MQoSs/dBXsubpSIc+tkm4byUbNVP69dLP2Mo3tZaxFsXhq7bC1a9eDYFIoZ3CPYAZUgRG7
UsXRkMqXodjjqRYVakvWfw8uDq4fwzV+DJM5kiU1H5EGzPuuaF/+PbauhnRY/sXYWmD7Zmb8P4+t
rxGcu/ey6ZO0+/n78fVvP/nb+NpWf8Ffh5THUC3BHPzvGZziF9NkA3RUyEi/DqH/IWBD9aYidHRd
vGyI366M378L2ATxACb/XMe1C29U1f83o+urXO2/FfAMwBHI4c/j2WQQjgT+T3JKg6y4+Dp03uWV
mfgw1SJPWPHz7z6Uu19f7vcsWN7iP1+EhM+r7cfmP9fh+e+k4EMtlQZS7Lobc8F+YPcsB7a0fSLu
hvCvL3Wds//5/cBXQOBj4Ow1/+woqUuENATbrbtZpth52Ypu2IXol9eod6/Q412pdcqW+aPBskRb
/q8v/08fJyIEPlSXXARUqiBO/vhORbFCcQcYtkMK+yhK+8VJ++CvL3F9iT+8w+slMN1RzfC9odT9
4yU60E9o67UWMMj0iJ/wmeYOx27BcVpd259/fTFOX/98OQPuH8JLgxhZV73Cpn/33elxa1hQ1fqd
MentIc5LDV6gi40zN9EQFdJ4MqKpLT0jbqlrTEwcpQcbYe08uihlFyD4o24RdBo5RTr5fpxslxir
WjILY1RCWiMyoazyRKs1NGgS1+vQQhK7XOofIqOCkf3wXRkO7qlrW+V5uQLeFM4916K70m+Tlt6l
nuR6MHLaeF6yqCPMJp5ifDZ2lwRG65ZkqRXxC1FRnJrKTr9Qzppnkx7AvQU02ZO4gJjIDfHtKCuN
hdSNgtoZGeOS6L2R47ru2bNPY6bIjV6W3+j57+vU+LRW50KPjTAqSFOHRp3fYmkweC8z8gdMXrPU
s5UMppVz3fXk0FXEZPTZ9LNL3HZvZ8m5WSwlSF0m/YYoxxAhoXU7zygoXcWKDiLWn21FozWRpMN1
ZkBStJQ/dUtxH2cITMGiZdnt6rbx42AZhT86qB9dGQd2TRjAPEVyt+KjCzN1Tk5Vb/ojcH81Im3s
xqTFkYdTpzDWRlEVu3uUUuO8SSmimX2Q+ZOgqkWcn9rHBhWFelM1WqQxuO866wnXlvKS5LI7V7XG
6zAWFo9AeuVN0aXjDr8hws+OPjPfqokko+TQVYO2DkXV5ptycrlFSjZNBDMQRaeKamMZxUamhfoM
oIeWjWwZJSepGF+Z67fIBNVFOyrUeI9E/61EuNeaF11JRkkLqMqbUs3dr/Anj1GUdJdmrbo7crWO
pBjqr+3qDI/GqOe7Vkm005VgucMgSIG+Wim1VjVvq1J/TfLOXBDrjjHpG/q8w2LlXnAkZFsFw95p
jZX6biywivbjcgIZ05DL2RTqBs9g+1pbV1JhakHV02YTTJdrjDdpdPXDrol1l9r9Bggh6WTRAJvO
1eK3bMyTPT/2Msv4AG2dOK1mujRL/pRpRCgqEDmJlKrkDb6+3EsT2WP4iqeLEk3aVuipusPOVezo
bRt7kxLkZqEdSqZibNZnDCaO4I4WCFGVKFYvetQu771Sc/TnoTlKxjCEO1piq89uEljgkLCAlFgb
CXe3g1ZtuVqc6zXPi6IAvxNzBMEtWQ5XPPsrQzLkEk4M+yuKpps5yzLfrskHtKhWtyhAaaHlpeIJ
g/aMEY0IWiEkerpVTHR4E+3ImczZRJnlPtc1BW2Zp+Rf2Qmzef3F1dYlZP6t3qeAz3ZC6m823yvY
v/ghr1XDQ4jMs52uaI+uWZW0ab3VUIaAVPM8QHiQ+NaaAY9rm0vWUupW7fqVxnh9GavkCw7IWO4j
haQUTVEv84JUZK5jpEDIpGoXWc2a87JxZLVPHTY1pB/9xNQYyvUGzpv+3ktg8XXSWCFZi20T64+m
2bh+peUdea627O9GpdHfWbedfVpO+lbVOK7NV5loAvIGiJ3RrLdRkQ8C9lSzPNX4TgCKmetem93J
Q3ZKSNjUe4jdFFLsotovmkgEwE+OsUPHhA3AK6WK+yyO8SoWpVbd9qWzL6R4yssE8nmkVX7sdAeD
7gYHfyUKImYrpzjKf0YEO/r0+EJ7FMY7GQHNRzbq8oxVlrGESWxcwJJgndMFdSxWoWJvlaJDI4Cq
s57W6Uc9T7QD044rq262LD4+lWpGeTZn3y7q2hcMZepjhH30oq+ZFegFg02N0Ff8PmahI1ZIhhCk
bM9zYs1fZbkoZwxhENJ6Mnc6O3s2EwY/RAQwDm67goR5OvJ+ZrB6kBlXbFHPGMeC1Nr2KviQKJ0d
BdoSHdu2tT8B0MSglskVA0RpZnsnc2xIYLO2rcyUnjY+Ed+WS4pyxhChhmBshxStvgEoZO7MwTTP
FrgKgmHj+M0xwzJOly1Ncz5+nHRP+CTLAEa5g2B8KR51J9Z8nCoNk/shFw9GCwBwKsuXgbb+2yyt
5NbqrPWlr3TswCkymAyE2e2IpmKTlxl33mJnOyMvOnJOuMnYPL9ptSHfaDtIlHHU79kfp73MdNaM
dq5t62bQykUQslP04691xb+1qf+iyEeirP+uKAreh/f/+Pm308Hte/nzv/6TLJCP9xKh769/uP/6
r//89Ud+K+4d4xdSBzBv/aPE/0eB7zi/GIyDqdOp0xgMX3NCfovr0k0cKsTgYTvFxQ8S7b+1qbr6
ixAcW5Eg0Je8wu//LwU+rwINkd8Cuy1nhT8H32daI4xeN5QdKzkdE8bNlOGu0T/+7jP5/yjxr5fh
JGEzfIQjxZnmj2XiqvWoo1ap7PrVIEa8pkegj6pzLieJCfOvr/XnCphrQRLRUdniwrE4HP3xWnwX
SMikHu0WrXbPqtXJE+EQ+gHF6xWHzjjpX1yQwv1PVfCVKcJyx8NskKFm/7kKpuNkYr3ool0KoZVU
57YejjX9wNrDpYm21cFB+EyCgS426hhLEKpFkS1bq57QZwJYGH1TXmtDBCd0ADKwfkCiKWkXt0My
MafdsYVcvKXR6m6na9QwfkABP3muDkunlZcih9ZWKN3wpKEHPLiyg/0blelttAzpLR0KNnCd9FkI
6yrmo7hfwnboy4tQjBXCKdS/BK/7s93EJ3Vc0nCyC9SplC+7Vej5ycAi7/hJpo8Xypvye9XX+rzq
U/YkVCZQ5HQWG/w4la+lpQSLWE07tY7g+a+gEx2JUqSDKB1qyUz+0qD3N7Y21LddA/1nAPn1rhax
smONaxFWKNOuJaaCymB2IxS9iqg/MaWUR6LJQCTXazJ6ajvRJOscA9GVoE+UK+6UY5bvbLBgtGjj
qX91QUkt/TGpGhw5YARQ8kTc576KUhgjvV5WHyS2NK+EzjgvmZuLezdWXeZcau9+ZYzjkPK6nY0D
Al0RcpQsnfEYILBk4KYnH3lC1KqfVkZxVrEDNb5lxPXRHqcRFVw1PWNeL/w8SrtAiIJ7L6MjSdpa
Zp5TXbtP5lRlhpst90nrUipoavda0tja1LM6oKAjXsybGRJ8dWWZbJMq+VyukuZYd8ybmMwsGkGr
mZRhz4eT4Pc5taT4vCBLVy56la5HdYXA77Gv5VhUpaoEOWhi1VMQkxuMZ9HNqGCspgom5oKdV83i
8YsEkuEj15b/x955NcdtpVv0F8GFeAA83kbnQLKZqRcURUlIBzkd4NffBVqasV01d67fXeVSWaG7
SXYD5wt7r81Cc45Y3W+0LvGP/AhaaEzio+5kMBojVE9CZGjS5TfdUkwLMxtaK1POLIue/JYBVh1W
cqcx4l6hSVZBq1hClNR6AeoAwY6uO6VaY1sr1UVTQBmUvjseJeGsuV+AbVoovAVLeHbg9+EozbMg
a9RRrPrhR7s2H22uHsXg72ItR3RqDN9VTt6ZQ69yycxi/kq9RgARfp2vlcqy28QvzHU2d919jewW
DoZ3X9d+sumd+VXrG+vGnKm9zGlubxh/zpvRF+NDUfgUeYY/IA6xr4SMv7gojIGHZPjBMOJFA/RG
JEtsssKhh5Qh4Oigy5u8ChPdzCp5nUV55mwQXEwETMtazGdvlJM6QA9hZBrEeHf0FanHESRJkuuw
sDEIb+lLZ62s1/0EyurRblKPUFuW/8obxkd3AiDpG4jD1s4UE1ytheTUrJwaaTO2v6LYsTvGD65Y
Gnlbd8pM50B6cquvEwkRBTUcSCybBrYT2ygb5+h+yBz+pVUlQ3QjamR7qzJvivEuEhos/hW75DY+
+aE2lMmqDUfnzazg1bNzLkINOUKjfPM57UfN2daKe+Q3d4k4R1nCgvSYkbrXNw8wiIq83hl+m71p
TpU9+ENOA6Qv/v4yd539AF7+2UXk3wBfNxHnjb2wjo4aSmDZ8wC1wIHWuXM6yzqOZlifDaWcvZlr
zIoVDoEJrZBvPAKjjtJVWy9/7IaCnL6pHz+Eia6CvRDUTjsjRb0kki4GgFLAGeilfahavTgmYFE2
HcrdgnUNVgeEloCXattmrckcytgaooWY2iTFhlq+C4pWR6uhTTHOtBCkg2r4v7rTige2/IQ7Qj7r
Wb4MY35Vll19Z3bikQQcJtE2M23g35Ofz+teRBLMG6T9g6dL/1Y6iXgnrYivz5KDsYX4nl+Z+bOz
yHDpFwHMP/7O0br8h+k18tlC+XqHSVHMaw+31UOUx7AyWuaEqO1LYLJct/KfKvD3uu2/VIGwSIz/
Ouo9fm/a79MfK8GfD/s157V+83WUpb5NWNhPR/KvWa/DrJe2Fv6Rq5PbSoHxK7iV8DeKQ9cDEAiC
6dPb9HPUa3m/AddCacnf6BiLsDH/jeBW5sN/rWJgLrkAbxabFMgy7y+jQ8SEDDqwIOz9geVNUDQW
Ns2obLJTHA7OSelNPTxEaFePpZ7E/WEg+usaV9qQk3TJXhuJ1SBzQur9JGB5CtxsuVeYlYqCKArt
5OoPLdHxGYaFyK9pNJU23kSZEVtrgxCGR2UWzivn1bs0GDvxVI8DXRrBjOV8bRv/sSQUEggLY+FV
KSSiFdjH7aphinbpRxTFcK49476FS872ttNf/QwD9UrTEvO+KMbs2DZDR76ylwQCyclqFC7SJsdV
NzkqorVBZut9OJvaJm81/weFBTcgUMAcckM+N4cIXTRuYpVV79ZgdAh1WrRjdkv9s/yggNKSY+LG
X3n/gYhp7XL7MgZsnFkzIzAxTL9k6d0fZqxUAQgnHtg6Y2uuTXyV7CpzP/dfhhQEOztKT391826+
iGpAgGn68z7X1bzvxrY5DFrPqxveSD5Nqk3bNun8YExKq+fO6yOBJxLcZOjVMubmAGESalaR9tb3
lvPgdchbVqK3jHPjtb6+Gx1DPk+ZdKElR73x2uTLKDVTOs8m81jdepXUfszx6AfKqsNjRqDGN42W
+abCf7n7/Pra5avik91Mq5RfD6bseDMKfAhs4d1i3OoNZK6eMy1AAzgzReSHjBuggzs9cOa4XWIy
vDB6HG59RwDOWZhhTMKHNLJ5j0O2sbax42bJzpqXoVMazrh4yB4kBK88DA2xAytkUjTMSWS+soj2
0DJUk6djabNpZ7qcz4JXZUew2u2aVyf1pW0dkFWu4zyU+SyfG82SD3HVTK91Fbdn4P3+YzoP3ja2
zEbAZKmtI76h6BTWdvySTgDXpA/Fj8UF4nyRZtiEEBYzuOabTGe80g7OtGKHbdFeZU7dUSn5nSB3
tJrf8AFNO8+moIcIZv0YhTXCm6TUK4G4z4pkFjNNMjJM9C6+yWTJc/m9xCBTChNLCxDeJfR9aEo3
3XRIHe+JLpsuwNIRAyzBuXOnhziycvw2QzR6O3iWOLhkbD2DmM52uaeQJGUiJo1XdUnu7TJDh9ZC
Wi8QIQSujv7CjndC7TfUyGUJ4dDmzYBeMI/CGa6mIcQ2WaKAoZpClV/igaPPpOBkCQ2el/hg0uzy
a7tECiNUyO+chJjhPip8pBFED+e0bfvZFd0GbOB8jO168SGYoxWMS3CxMgSrgnzikIV9xoWqKALs
Jey4MEmcQRRABHLREYZMGBC5D5y5c9CPhCXXldVeUG2ltwAQMrw6hCp3S7wyGnjqKN1dUpejzwRm
bwljln6doKxbIpqHJaw5XGKbKbVTDo3yQNyGWM9LuHMhLDGC5FsynydMbEWgf0ZBf6ZCa2lDQjQc
svoBORS50ePA0ruPB9KktayYn1Cuo8pewqYRZDTHWa/KZ004SCVqV0eggDIDtQhQHm1TsKTHCCg7
m2CtpTzvC5KtR24UxqqXo74eluhr3FLlNVZz++Lz/VsHO5xVeqjyklpdzFFz7ENQTnitcJlnOG66
Vc58i++/Jslijt3SCNyiaoJGmvGjcCMdMIOknjSbPD0N3cJQHRpqDT01RcJglqV94w8KOVZEGzXl
7+Ws47lM2OOXTIRvyqnXHrNMcvMnaZr0nVGlFi8huyogAKm5a7wsO7oFe4Ny5GYOhYW7Uiv68O3z
zgKgMfzhqzw7ypIr1DRmtJWfV1EluGkp4lOemzH31gKhF+nWZgmjyJ04YZpSFDsQ6M0B97ppczmM
5r3hLC/UxY1aFyb4voAYg/ky6uMASmzU/OKG0366aZsMtGNZzt2m7UmZbnCl/Q6w+2do9l/KJXTK
VDD/eTH+P00CKenPQ7PPh/yslEBA/qYzs7UgQv6+4P7X0Axt9m8w+WC9MLRanNlsi38NzVyGZjzq
17p8qaJ+lUpUUSYLbJ6Od9E3vL9TKZmfdu0/LFl18Nt8XUudpPP1ACz/84gpr13EzJkYz0ZSEbQE
d3Uk3IMCxMGBfUKY7Jk5nDy3m/sdzmsJUKIDMWiACa3yls2v3bEBNZiVmRsJXKgi894d4Ch4D9ib
KjrxoEdMbfRBNWLs2NrWiBCarnRiEzGOcO/Rvpj5cGh6iLxMy+euL7rqUsgpLeg8Erp/Trzi7ISp
OjKDGvQDGrqJpG/qrNSqK0iB4pUiZdiN5eCyQFP+2oeZcU6XYJM8VTQRjpOZj7FI6D0o90ZUs/mY
EbjVDP6GbW890hPNzLiEFOp+zgbnXa9M2idYk8Ml0WOiGcx4wc412BTR3ljIAHeFGuSOkBrprR2/
TFggRNxBfLId4KVMOvMDTeOMF9XUYaHJMG5qS7BFnNvZvoLAuU3nhjBul5ymflXYKZLKfAiHW9MJ
kRKPk3E/CrKRdkBKu3XctjTWUTWZDCKiacbSyM45derhtWvs6ZlEdrIzmqhGFwPLX7GPaxy+UTvU
e/OVFI/6vBRIu9YUS5Z4NmxEVNXGqjWa81iWBl5p2x03OhxWlq8ZPh5B2/bM5kOd8b36LT5aMuy2
cdvocjXwUcdHi5n3ij9kY9IxEj3fyRCYm6NgX6PuXiVtmmqMA/PBXXkoiMu13uNthCeY7+syRBYa
Db23Ncdx3Iwdpsk8MgcyFs2Oo41DBH3XQtL/4YaJ/j47Bj2nw9XI6i5pNnphT++54ftQdJrc2fWl
qh6MoolPSALlK3mNYhXqA7a/iry9PVnxkb42G/eWRUwDbhHKGE57tw4qUOF8aAxlDHihJSYaLHmb
2G38W+XUFUOgBk18bUegAdDIrTBJZ0RRgXXBdNYzO0q18oBNzjx0uZuvheOGX7gaGiiuqeF/JZAU
9eHUdkO2i7rafAxl0h/GJne3poSVufKLsH3w7OEDSIe2HiYUZCHxWLgc5JQccIxY+JYj0guDSHjG
ORfgV7PY8d6WGexuaGOELA6QNDbugxmtWsYJ1roN60fHls1NDar3q+zycN3X0fSMVzffhzNzDOp6
1lorfEIkuFVaezuVqripnTRlkom9alGSJShvWxZlRhyWTwLZA5FfPrs/xIUvHXM6dKtdKO8zG18d
kW3VDsICqUAen0M3tJl22Jl+JYGpD6ZOWf62LGwTSKtDWhNefA9zsNNVt2zY/C1iTvmd1eJ0YDxc
Yi2sUSuoySc2vvtICdJbW6CcAsdLyC+UQANL23zHsvGCjt5Bth35ipwXdBBsRgEfRpL9Yh1Xvbij
mAojXjZzRD81v8/L/zkV/8upCAJ8OZL+87H4+B16IHDe73+cIfx81K91kvEbFwNIwoXFx5P9nB/4
Ohg01FNLhABHHL/++1QEgOJBHfHQ6SxDAofD6tepaP/mc+ygIuNAQzHo/a1geYDefxkgeKAkBGe/
TkKQjmLrL1semMeWFo9OcQDx3Rp8st0wgrBBmhd+M7owz1gRwmuO5w4SSLC4rdZGq9j6RqG7r3M7
wYcatvnG5Oy/aVEWPaoMVxDAyGIdRdhEg7EhaCAS6jUHEVSvJ9DV735UGAez0lG4+A5ulTiyNzAN
vvVF1R0Gq412TlJEa2BlNbL+DKgEp+VuIidoxcrKLlczETFbrric4YJHJ5JO5atd1d570bT5oae8
3OqJ2Pat6671btCDIU2iWwOj4r6YEsnoEQbWamhtmGOWKcrX2MCrYQ7afEQOgIICpYX4GnpuhbIz
ryRpuU0UXcpm6p6wgXrg3Wb9vh8bc11IoLy94V90Dum1l7NnlnHL/c7KUOu4PXPlpA5XYao3OP7h
X4+JzV7cmq5lVbqHhgZpKzR0DHM/GLesPY5Rka0duI13SDMAboZMBgx0xxsZtSVm8tp5aHSr2Iw1
E3odpNbZT1V76NtZQ7AKqMXOYu0o26LaIM6bAwJr53Wb6uWlFgDoNzXBM+kKgNwjpZC9IfTdPUf4
OHd2ZeRbk9sKz9rO12ow24ubaEBdevNRqFyRftSz+hhR7Idu1mJVYnQKvUluBcfSWqvUdM/CxP3a
c8RXxfQFnXu7Myor3fdDhDbF9MPngTzRLcQs8c1LRDZdQKCkl8jB9C+BRyGGVx0W1VwO6yT2vH0r
mmZbCzwHEwTJjQckZxV5dIa0ev5Xj9H3D+RO/naGJucFdZgz8WV9erWnsZXnKa2AXhspdopyetdQ
K5OAOjv6hVHEcPI0rGJlrvMmJ35cbSpEJVh+QrRSc+YdQ10Ut5YxlBc5Gk+x0qoOgKpd772+zK6q
rLUjUwfqmLzxT3adCAVp3EYCnxB84+57rU+mbdOiboauQkpwMPdqPFKckT1qDv5qVsuUxK68wDTq
CLxDaeZ7UhnTYHGzR6hteh1/kEnjZTFWN9dpDT6nNaCkKHPO7zTN2fsONJ4Ys8ClEeZ7KWs3PNfk
DsSnypAvImlcEMfOLtQ8Qzu0BOiG5o59Xpq5aCrGwv+YCT5KNlE4zbcz7ui7tje9/MMvyDI52+RL
F17XPzmVsugI+7jpNzJzH+2wTTd+0yNWl4V/HEsXVpEfwkdaw9mv7iulEcUB33aI9hUS/ubJlKBR
cCswecC6Wwi3dI8I2LxWW+ckHOu33Cj5uecDw6YQSx7FG5I3nWazHjvcG0Qw1hNE2hd6Caaem9aZ
jGuh/D78loY1pMRk9uEbIEk0bM3e6H35wCcXZInnQ0Fd+Q2lIJodfFIrvQMN62JxIGaMTVt5cEpJ
AYk+EJL60DfUyyFZVvaFUCv/OcfT+p4tHnHcqZMRHQzMk9Q89ajuis61v0221WU7M1RAXN2pdinm
tQQ3fGewaNgUTsZLzjJqxCpXuvFoRTP6wqyVrD70ESA09z5esctClERQCSEEo1FJAcSwBitvXW8y
sbFNfR1b3SmTo6PT/w7aKnKVG210crpv0aWoLbAVfstiM101Dj/jQBjh9ChHzzzhasewlOHL1xdY
ybiDTiguhW/Xhyzxue6VE66dTNodfj/L3fUAh3cIn7xdycrqrjDlef40dzaGU8JFXASAVeVuy3EJ
fJEokrmohqRiB0YYOXM9YR6xRu9Q5QM6Z37J/SsSyQY7iqVt9YX35EqGLgLjsBFYlIOEgRXFjRv3
5b03uEQyi3p4w4dvTisUA6cJNjTGlsZYZ8qO6DG6mf5p7jHZAtslo3iqv3JGNZjVbcZXbqgFyZDA
sTP1Wn+IZkIzlZ56T44dtVfb1kIOh0IixXHb27LztC27Nv04sBT/mE3h3BGzuW5dER24dYb7nKd6
xSECxjn3vbfBQLez6oAs7OlK1MmdF8CXY3qrqIYiWWF8+RKzZTg6dTmwyFdbmga8uJ0+kx6AMxLG
4WCBX5nC+U7ASoED4u9ahuRPs1t2B7DE/c5oinlHR+HAaTSoB+dWA4Ely/jWhaqarhtleqfE4hbv
m5azrhrYziOv/6Do2VemwSSIkMX4rpqiMRhIs94QMRntmFh7W3gpAwvK0Y65Nc72q4Xdc3Hg+tU7
TXB3ISnA+D4gjduSEkRMBipRJrq19UKyW8X4r4zWFYLGbZpU1aYpOnmTEWv63HMdXsDSN3eOY/hn
ACcFg6siPTN/pkW04uEmQxPHaFyKvZyHL7WH1Xay4/glLHv9JgwNnydpBZUA891V7yFuLHNLv2lV
DOQo4cq/c1JX7diwNO+eWyCgFdnaUnN3bVpHoVjOPXHIkV1cGZXOJyPNyq9jGxHFonJ9k6GnPDAP
ewmbQgRGkaOdLFyXbcNkbRi/E+CiG9qrKkIAmnFZX6BrTicLMJRcTn/knMhG17YRI7pRRvekmT0+
pL6NIF/brtr4JKQAf1LCD2q2NgFGKwxeRWSi9M1Z3wjcj8KArsZ1782Wx0XNdgMAfOK8m8qjprDJ
/l65esqdoGkyNLXFIKbYfbB+LpWjPInixxaPVHL9LFr/qe//S31v+A5l938u7/+nyYg2/zPI8PfH
/Cru/d/QKwmditymkme49e8C38YjInwhzGUp4cEm/2OB7/AQVnZsF63f24JfBT6gY5wljo8dhBp/
oR/+jQ0hh9+fC3zymfjPWkZvBtQPR/BF/FHtTw62SdvaIymWnhf0jkZcNYP43RzG6iij2tmjXiD/
tBzH6ZtTtu7ZyeyakZFhjPclF+aqbyvtXQLXvGQgnQleDa1HQeMcMfERVPmt7d7E0IruJ4gbj3Bq
JTZs4HkU/caXsgopXFMXBJ4pQPq09VdkEuke2TE3HRKVVLNq+2r+0KuMu3aIhBmVDdJLQsuyo19I
+DCuhUjUwk2ouuJSOssuSIb5Wkvz+GgM7XgokjwHOqAJa21qkXvMa4RQq1CqW2APcldJzz9PLdtA
+FHKvJII69+4SaZfjCnRLxPTfNzWpVVvTZfJEUG90avhJ/6NoWV3iFr7S2gaj1ifCXMSOEyL2vY1
JvOV9QOkFXbWfEL1ZAyFGeCP6O78yUDUjOR8Q1KGYt3JJGTnSL36NjKD21qNla0gaTBYo458qu1U
YKGhcNxVuUr3ftt169Ee87XuTgZ5M2b/UnpJeNv18XjtymT+wAo/vRZNb12jzJv21pQuR1+qrg51
cqBj0N2yhe1PuhL1V/bDaj0UkbutBjnsXCPj24jgPtlZIfdDQZ9XZ3b/TfMtJP7OFFh+dTKLiBUF
6QQ9Cv5VppfFuoU2lWeAsDVPO1AEZuuoLlEwDU29q+vB+RH5Kfe/tEtOeBfGHcUYVNw8zu8IOpyZ
XmlpdiQZL4RQNKf9qbKn9DmCKfbm1iLfMOusjmGFkqcaxvrRZ/l8mXWhXxDDqGGF7Cd5CTu7Pae9
Lh/s0q52OWEVkFeIJt87SrrpKpOWdZ0nN7lEkT1vib+G3IWuiUCWpDIo2joWvkkLzE2MiX4HRMs9
Eo8iQjYXtvzolapuQiHQ4KveOgkSBHd5JZK33nOTZctokI9cOdecwPq9iid1o2uDdTJHB4xSX0a3
6NdbdpAWi9e8lYdc69lxhCNcssLxbsy6Mt8K3xCXmpLvkBiSCiLFSY22vpVbzmPnVlbjyYxHm49j
3ew1XKrEQXTvZDgCDZtUZmzMKnTfawsvfK3yQzRVwyqfSG0s69DeknmE1cItzGfLzj6m0aqiQIts
8831isdysObntq0mXPyFfi1jAexFxaF2dDS06DSsnn4DMQyXyKiJ+r0Nm/TOjcB9rxBH+B9J6FEW
DjwowoTyBMID14+lMaIk3++URryJo2UxHu4lrmxb5g+u1XZfLQ9tI/Wt8UiO9oEJlTiWY70jE5Vk
ZeFCN0xkml3Z78h7J5R7gR37KMK5ONhZXq7bqs+oBeCLdKUPkdPJw+2U0Gm7LRK2EJX6PYog+/us
6jKwMpZoczxl6LKd7NXVNfXE2gzzrpmXAW8oiRZNnEHwEEZ1pzVqO0qB3RyVYBr4PgVPmu/CdtQv
BLoCHJTXIQyHVxwaJdnylnFN9cjaF+gw2oDV3nBT6EPzASqar8TW16OuXLA3I7hrafQaw1XLe+1o
CqpVpc8ywcO/YOPmKboF6JntNNXNzEwnxw2az7rBW0oIejGMvDNVxVz2vYdxeniK5omqQ2ZECcml
FDE/qxLZ5/OpxJR+mZaixaB6ST/rGNyslDTSR24lKPr9peCRWvKCFk4/SL3VN8yN65W5FEhyKZXC
MvavzlI+sWWnksIb011xPWdrlzqLBOX2XSylV7oUYXq7QCerpTQbliLN+6zXTE+KDTnV/rO/lHPz
Utih90zOiAq+kIko9pyIc4AtHJRKZCd8lMb03KZsZgEX+ee8t5u7biki06Wc1MJE3jD7rzblUmwa
S9mJ1WQBsVGKEsVl7sFFWRtGOuU2Vqn5HS9RfxmXMtb+rGiTpbiN4co/daZBxYv2z99aSxncLwVx
uZTGeLHiO2Mpl8elcB6WEhoONXTW2JnX09RVm3YptfHRUXWrpQC3XDpbK2Pg7ms29Xml9/MOdFq/
KxLVHTJ/rp5kH+4SgxYnW4r8bCn3q2FAxArfhC6gXxoCh85ALC2CwWjkiIEo+wJpOFuPJh6fweC4
TZb2ol0aDYTo9BxZ3fhvkFGTdV6M+qsMUS9zZwLy0pnraWlcZhxtHzTcAAOWtiZfGhxjaXWcpelB
79peJZOkJyQG4dZYmqP4s09i6gceZdLgi7IQuGnop4qlsdI/eyyKevot2FbRTlmjsaZ2tVbAuE8O
PmZcK0WTKJJvytHBImQUvZ5wR0v067Id4OxP0+ixdyhEkCXUEsyf5XfXOqrlvoy5pFeqcmHjzW1D
JosbevUPv6mywyBjE+nOqJ0TM99MXpHfDUOR7Tunf3MapiPca+E8eMh3v2adeHOS+F0P+x+unN+8
Ut0DlmD2PyPTKKw6Z8zmTpumTh4RM1THKnbdx6HKzOcMs9oHQnH1QvT3mzcU9MrvIpnYYx0rUrP1
/ljVbT10OzZm2MsulFpFJFYzoFYg7ouaYbPkN54VE1CoB9CC7uqunsRrK8IfDIAsj53MyBuH+NBE
4o2kPghLHfIvVc8uj6vyQueslW8VN1BqL39YGwqxRJ1NUX70tAzDJRGCa4q87GREU3GEveC+kQxR
fyGLKUrvGFbIkxs7RvPYx3Mc7uScgWkLVDvOJa6vzkm/ebFqtSenDkFUGfEQFqjck6wkAx0EafEJ
I/XLYjuI9gWtKjhjFcm1zm4P4az9ojRz3IukcmHUdv0N/1JtffRH0JBB8Tf2ufdhla10DdpehlX3
WXPxDVCLPBVzLDexMN0jJ4j2EGtJdEaIDBmxYJ3Prqq+aXg3jzNqmy5Oxnc786dj4wtt1doafXCh
YDv2S7llzWa/8h2rOSXJgYAXwtyn9VCG3d6TFhPV2kt2Le6LYAptgKpxy7hMiw6zHXWg+sIQ6pyZ
HDs9OmOCkoHuGtUZlXQH9tCtv/R42QKYK9MuqYcEhhOkey3SWZ4lqHnG0K5AuGEopPFHWuHwNu97
VqeI4c0cyVCo/7BRcEwYoCvw0WxyLeOb8ArhvaBfIVXno7fdOnOeECMtgWzk3Ca5/GdJ8/9SerpI
ef6vJg5eZ9m8fyv/uKL5/TH/0i6YaBcoRPj4CAPVAT3hzy3Np6yBrgm7CSZwruF/G35sg06N6cqy
PyFv6pMD8KuJE7+RDIifT9D5YRbS/b/TxNl/Th5zdM9FKO+z8/F4OfAPf1nS6NwlgPnM2ok1ZJ36
HIaMFvrXZvDtojmmeu5yc81oJuN0R1mEXeBs+TIfNwwwUUt2pFdMdoUp1Q+9zLoUmgmqYMLixq44
BSKJTrrdQamFZL4DZOUkydmJxoHb68yfkkoZ1jOv9aQ7lOYgmaM+71V8NphPTTOyRc/VVjG1S6AN
fObzI0FuVh9k1iiTCXZ1OOhvMC7Idy5Bk1TTQ1qzxrU2nh2N7pVbUx/7t0nSsRz3bWYfDEtgijp9
wVBL9s2sTSiHEM4HOGFrr/rnqvl/XTUmkQb/p03uNpPvcflnn9zPB/28bnz7N5u63HUYZ8Kc+Jxw
/Ou6YY6hY4NzUJGay+7z38OPRfPDJNYVtKN/0PtYjEscBiXMS5BIL1fa3xl8LHOcP1IVuOaYn7Dd
ZH1lGtanU++Pg49myDw4OUZ9tDuNqBJbbjsUhdj9O49dfREz9wcSU6w6smycTdaIXnuKl7NSsrLl
3FRag+s8yHM/CXdaT5DOYz/V8oRLOknv8Gw1X1DccRJjvDnGRiRPZAmYa385sWs9SfIjHmtMn8uJ
jlKmOKefx3yxnPiY45fDfzJ2EYudIMLPUm3zzzJh+CwZPD3GLfVZRwyfNcW0lBeQ9uNz+llzWALI
dOBHlZe8D50Wv/aNbEmybMosYsLbZ+LcOXpMeDUB4ECKkHwmsVrl4Net8Qa4OOa/Le7bubpBv8e3
S4HQuAgAp9QO9x1cr0ZtyAzU4UIUzJU8QjvJijAdTBhuHt4Afg7Zq4SSnye434klSx2Ejq+P637A
gBGgpTD0j3GUVCGbLE6ckTkCGx9EVEVacjHnv1/Z4vMyLz4vefX79R97c20j80grew4yALlFheAH
phksSZgG5Zx+m8Npah1SmPJocpBBA28ASYElZ2dmKmxuUGJrB30EGsDcH6eSr1krbEDNKoWtxVgf
yGfkVOZDpgnok1YLAWhY8LEGC5at8Kvp3a1ScAqyX4iUE2yrBTtL/BY8J4T2u7K180NZspTOioVU
W39CawfZHzwYQW4fA0VYsLaWiKNbx8TKNsRSranAAWl3jrVKRVTirPTDa7MAcsNCAxWUhdLDTDRU
tzIVT1guoyu0jvZujAf3Sprt8BajBF6zi6GaqWJ15fNQouMpk2fk3eGdNMvpJUPebwYEVlBnuma4
Ho1kEWtl4XPMFo+5hdBuNRVC+W0bzd8ObmOdMd9gAEsXFjCeyGx6ZpUOOHnhBNMpFw/tMnpY5WEc
qcBJa0sFSd64KignSBpFw64cNxMqgB5J22GEYrQbZRY9w/GyTv7sorQyKmd8tHFC4devGnKbehKc
frCEEMQBuTNcwoicRhbW5UwutuncIYBiOT46j2jy2F732M9sS7lnqHnQAvA/ot1DsTTc9lFkwmhX
5d62/Z7t08R7TUxHc42lKJ6bVhU7IJDV19GMX4yFvtwxCT3yTtNWVFSOU1t5l3mS6hqKNj4WtmrA
KFvza2/Neb4oY82PtGz0kzYXDJlqmKbHUSp/a6fVd6An4d5w0NbGirCFLHTTBz/z+lddpPJlyubk
xRq7xAmc2steaq3w1yPI/73QumZHDWpufBcGNcGZp7FMRYDVQe5S1AG3BUOj46haCALFlHFM81jt
FqgsvZKzQPOYSid3xaIWZDOtmqCE78CnmL0iqiklV7Tv7drW4OOWY1/hpUQYzs8F6CaW/SDS9KBy
2hFjiI/TdHLMZ9vVrNtOa56SuXlIK839ppwSvxwEEiLAnBF1S2CSu/roNql9yvUpPOudDVY+bUMS
SKIDJmT3Mo1Qvhkctw/zQv52Gr38EBiHV6A+yzuLJIev9Scj3NDAIqNPrE5A8uynKLadQBC/YDNQ
RWYC3zC62KbRv3XoxQqY7EGYsbOZMyCgQaqQTCcLmRZq13c5mn1A7sYZXum4ccSo1vHQW6+o35K9
pbks5/AjTmD7mY/ZqEDbVdeZGlecHZNcWytt25RLcDbQ0/KapS02sqoz/I3slXEztAmJuhJ1HkzC
fEzVHo2kui9Hu/WCLBqtB3is3ldmEhprq6Q3rcAj8HUDuQQ9hBZ653IonPfeacqTL9DHMwYgTAWy
oaXuIqMI4X96MXyI0SYSDKP040QcyY0b+f1ErWWNa8NC/rVqafXxwiBcqSbDO2uGWd60SYvtgAkk
ISDqo+bMuzdGMR0iLWwDnhQfTwp1wMkq8jxqW521bpmfMyf8sMvG+VFq9jf6T/NsALrogqmGXS/9
dFM3SBoTcjMvo4q9C2KW7BzrwHJX6fwR60Cfah2uua3UU6k3D7TGzIGMBpVrCEgiwReyTdhI7HT2
8tfaaMqNJhDdBDbOk32kxTcyQwJJWme4bv6XvfNYjhxJt/SrzAugDFqYjc0iAIRiRJARFElyA0tm
ktDCAYd8+vuBVT0tbO5M38Xs7qat0yrJDAE43M9/zneqVvuRCsvcZbEFoQ7oQ7ZUZD71bqQppKif
Ys5qUKLb5jhmOcyHNrKKs0XVPba9ajjXlRrvlXHFKdqlLXemptVXrtySTgtvfEjnuv0tOP8C0sAU
wbbHdF9iOzKPvELoL2ND2tVq8DkWuVU+lBHZyGJtJtDWjgLEsimYOzU9KcjFG7uq6p3spz4w+0m+
6S1AosKlyGSgAEF22kcmGowe370IYxlTALc2JpguPKUKyS+YykSnnmXqvjRjyMNem/vHTLUtinjH
1fLgUkbv1m5gtEr0mK71DbbqyN3ooXjOXQqOOoYdEWbfDRAghlxfaRPlQIa5XbsirGr8aFWzeBcE
MLbIPPnv0qVqYl5LJ1j23hO3+GzztDsg3DocgnN8hBb/L1rLK2aLGgsoW+pBRZcOhlTTt7pMNZiZ
SvbLy4hPyyJRdmSFMNx2UQHcmKQ0hv1028hMHHo2JCEij7fHpNVtnYmdF5KmhaM6Ge7S746OYsIo
IDXYsOpMNGVayzwMp6t+SQsaLK/9CWCP5vdzYu/HwRB+ap0Xc2z21VoMojYYYemw+CXU5oo6SmiJ
JkiY2cuOJVrZzOD5NAo7Nwku6G2aLzNeZ9UOGWFcnKa9Omq38zqxW0bqlNUyHwMsFDcX2scxq5d4
WxFxXxG5EGZTuJaImMcO9wZ1KMXZKBXl5pGORgvqvT3zCyRJg8RnXj3MhC+2+OVSRFul8u1iJjrX
Y1hIc7zIsqkDCRE+IHHurnZa6CWo8SzCjnFPFBt0sqc4T9LU0/2SAYhhbPkpIptM0nePS9kDXkob
iwdZnvA8INU/6hqSfDmLELQhck6H4DIN1dVWBpeHMVjHweo16FFNf5gwKMEvi3GNpIt7LOV8LVLr
3Yyc5/8eI/9bWEHN1Bi8/udz5HO62kRr+fMfNQiORetP/X2SDC6WZygnfOMbLPi/RQjP+UNHncAQ
akPawg7KT/0ta+r9QYWHYTkmh7C/9Im/RAjToCzP41Smwe/4M7v6XzhQ0X/3L15RFX477HSHxCsv
kEPdv4RNQbJ5sKkqyGEofavbmcyHEkw8wPap1CbshlihqBgxhqbdYpbgiG830vicGM51gGfTatP0
c3eeUOg8YF1GtvyYlsI0X2CDGijfLJ+xq8fP5dQ7fhrb1g/g5PIs1Fg+LKOHhJ3WGdJvnSjOGYHC
pB8GlB1l6FmS71vYrXc0uRK8nKxr0QKRVkYzmu/UTkzUUdi6PA0ZksmzkUe9c+qW9aHFsGrk7jIZ
k/7OFozT5I8mPyIUsvGyZrvM3RgseQf8BNMlHZNG/zZm1shZqh9K5ZwbqbVsBDb3BkWSbGIcFaXt
G7TMUfjBnuGZJnixiZOxWvyWFg77gNbU/XbAwj7aZq8fOgeutj5x7hTeHKZOmvqdKmB0DIOu7zI9
fQKJnz8wfomyPX/FOMMYYvyN0zzdS0rvgIealhGypP6cchOvupqV46HtHIWeBM8IBadkYoUuRfUE
yYQVAtfqbppaWOfBo3JKk72jsXR7or6TnEheFh4Zj41jRU+tnCmrRbkxlCDrGqu4K7rviD07+FeO
q0mowOTjjIaNRrSMIgU4lKPt1RyGG4fPsufACX6yizj8zVDqZC9jHllxk4ROai83UTEJUndRXLb7
HPDcRpKu35DD2M/ZuFQB9rch8U1Ur61L3nhv1iVx0cUgNoAlanlChS5WuMPopHuTFGnxkmJTrJ5j
KJmOyhjN1CcFXakgPbqjN5FqmEMSr01GZUZ6X/sZd0tL3gJJmuxM4REkNn0GteZlsdhJTmpUhbaH
WTkdlpuLXBx6CVy+PK+J/6S0NTOGwISckBTdtD2I5A28ZUKEnUWBUbFEg99OKFYVi3tOz0hp6Ye4
b8/WTChgAY1NEcXFFAv8f4vSvamMjmSttxUFI8+Ql2ERwIBEIKcQgHKYTTnMb5o6LlvHScG3DfOj
WmTdQbRJEi62yE4CxMKhIY6wRShkqKRUkloL2PWdQgyyNKf0aPYFnGS3Tu+UYl4OKrkovqBCf/Zm
/b2SrukD5wOODg/ChykM36RypDxadATjH2V3UbfFkb1GfCdshxqTBWcVmt6uVjy/M5t+ay6gvemH
CNg9Qi0TCuJ9ozGXjWmqsBbx6kxahlkUpDmzSTJGZpu7PPfdMWC/G58qi7KjDhr7TmTLo6RaB9Qn
KP6BuJAPXkN74NVnd5kFfgKjpmwOgIX6z4aam8BNDD4cbra9gO6bkynBf7XIfS3EoRqtR5yxNwTO
E47Andf2JBb15Slly1iDkDky+Lh1zJirpdQDBu4h5fHkc+zEdwfzuRNi587TOdMVji0WaMW2KSRU
ZWZjROVfbINZLpkvYull8VmYaktnxWgHWZH0eFGrsys0zSdRvMLSLRbB1D2bDfl0+mwnCDWetqG7
3LyqPfTvcmor3/HgUfhJ02kV34e907uSihDAzntYEr8Wh/2u0FXvSAufw1QIJuoUGRlQbInfGuJN
wF2hXeNEXIesg+bMmyLid5lcM/tZrKtZ3nMuRlJhlNcAlbqlumA432Ae5Qtrt83UrOaM5FVVumFT
6NNXIuH6M1TksMUEY2NrLh2KSuQdIRAZYceyfpXG2GAQsL1Dnjm3yG6v4yCh//Ncoc1IGR2/I7j0
g3UFGj9zR8pJDZldMh29QtA4uFP5orYqdcsXK7aSm0Hfy7md1BucIRmYWfnWxTqVZF5/P0/lthKo
1ES0nc1SdYAEKlaXBHt6r2bbzMgNXl5t/qRL75IbCU8HEflIGR4hL/lUUDO51csleqSG5dx8V5po
Mnt2lOzZQuXbFMrwE43m1Y71g97TL9ZoPTpdwbk10cdtN7bwHjP8iFnEp0jnoK7FYje67a+K+Vxo
tUu3V6X+hGUD+WTI2deXOKXuLDHitNCMW+81J0oBX+xcXzagZkO1ZuvKShtCBH2nkafzsRDRHsJa
2ijug9sZdMJl040aGBqOGubVPsuo+55HsfZaoK0GreGsh3sT6q8znB2qnwZBkBdj59YaxGoGztjg
Dk2KXOfViZ/Phbsrpn45JLXcyyY7EofKd7JQKXTwOCKnA7X1dU6HTISfwB1NfIm12Zu/kBaog5G1
4l44XphX8n7KZnFacS76lHHyONQh/UMJUB/b9Dmhn6ZU8EwYi2fNHPZVVMM2X3iwZp4X6q18HObu
IlKn/DUQzmbC8Zo5eRGSHfPtCUy4zygjvRtm46C1pbY1k8jVGQlYy2UiAkY1WiSagNG+dmelFvE6
xZixlsXGG/bS5gazO6+gtEs8rC7ITH8ojeohVgZgo3Wb2L5cz/zpCKmwZtSvaVqzpXGlP+lxFfkp
RVB7QOHEXQxkYmVcH89jHNS2B3rGuoyqQ5ErbrV7NW6GKTDngh7dzYzR6QbxwT3A0qGqYzCezUlt
PpQWRPyerEKfby1nXL1tBaCmDS2E87DnOUv8HRx8qQwPWuKkvjRHeeus6oHScVqYcuVazkl/n0/p
j6412m0/2fWR6fQPt+P8NOGc0xV4FxpvD1ZFwaQYgX5P8Uv0kybfNhytqD0YjHXDjFz2jjQo9V/g
FgB30kKRdsObF8ddWKmuco6Hkf5YjwEtLBD3y+6tOOjRTjnGGMVPOrDmRwe/ECER983IrQYJq3Re
HGdJAyWyVV93kuypimlVncb18OUQOTeMqQ6wu3IT8YVlOPsMJt44iriveXkxIZ6wzH43bf4xq4pz
87xq+GF0tD56PdIBLSIAZXlkOxmRFd9lBI3tp2lNzBhtcUd/Fd0ifW+yR6jis6YXe+z1sJco2UWi
9DCZl9gAWG6T/qoIJvSADcQPZfH2NVaepwF7CjO2FE6ERwvMqZLyN8rKL1bnYgv8ywv6NuqfKfW4
o8nV2zVeOwdkUNMQ/xoPiNSzA0ntpp9YOgEO7JX6pcIZBVPLEqdM6xaQat18Ks3R24/0WgZOIn4V
ccmpdypS7aFp6D5hgeym0OgNNGFbjkmxM6u425qkanl4dbTwCLJQd7FNn0LBXvBFHZENwXUULqQj
czYey8TQPqrCsj/MtCJessjY20SJ2CgaGKMFfu5W91gsF+LZbICHowM2Au0GXL6h39MvaKKOoqH3
EZHQIijZefiJmw6U/JaRVo7JXQv7GfDlED8isMtWO7PR8kHcvrTecrD18XeNnW7XaeLDMz0yVLLB
UYjH8xBVNY2Ek+URH4D50ZpHKzPlxksHDE4QZOnG698HuSYSlgbHZUNZllXU0aZdwx5KXu8TyvPo
QiWSQ3lFsTckumFCke6xUscwAhKWAb97Tk273RWNjVk+Keu7TIJ9yh3vcV6SbTGI9tYmg7lTtQ+c
DGyaOHqHtJw8azRFEDjQAypljMBOmgb7I1WmQ4bwbs9V6IhiTwkZptMWgyeDY83n2N/4qTkEtL0J
lhQwX6ZLjQ/mkY275Mn76MmTzSZ/S8cfwFeveZ7qqg4djugbUKZ3I7aTgKKYMuC4gtlLKoAyYqfh
uVjUKKrmzRtLc2fHxq+i6p/rZrbuFXu5Uv6HsiWteQu3zfTbRgZ4K0FSNVZLBcQ0bBmh6i/F2KJ6
FmX5PCHV+7pOUGmaFcq7wKdvDOCsWWIplFRmdX3Ky+W5FM20RVfw/BSP+u+c+IU2Oct1SbnSpwIV
U8W7aE9u9Ixt9iSIzFxaGmAIEVdfbICp1Ui6UMuWmggaMvJkDvcTybjtgm/tuTWztUYGNrMwKy80
TTY8+jp1mJWsOOeMezbzmCO/q5a40I/3oXZtHHj5ZO+SMZ+upIGUrdfZGqg2h52P1nj3kDwuGEb6
i64Ssq7FmpugNDEx1fmiZ95RwbiH57AGdEGlNVFCZzzB8f9dc+YoNOWNbuGfcUMXsdbBVJE8inHI
YRFcDszNqR1XlF2RfCk0zhCK7NST1mXNXuTtg0iNO8pjWSITgSsGT9W2aTjiDnpr7Azc1nptaRsj
y+5cWJTsFdSjmpNHcRJjBR//nJz+V9THHzWpNHrNjWsvz04dPdfDIlfCZPyuKDqYRrM4yHRBNzKc
E/GCVxddqfW8ms502s/02MW/GoGzUypVO5kmvOSRHZpC+M+X/ULDNdRz9ZJHlInHi/LQE7NxN3k5
LTwWMjhuK6VD4ONpku3sut2h5Qp+n9vk08hHrpGIclroOoSJRrOgjDSxyrcCPHwdpqlWXnhs0S44
1UbBJq9uHXgobXUdpS73AyZFn6h6vstSSoH9Rm/VhC4R2bzpDKj8aaTJrbUa8Tz2bnFYC1AP7Kzz
g+ck1c70KoqUZsohR7W3t23VP81gDAjMefegFbOHKlW0Lyvt+rslSe1jY7jtngaO/NjX0by1RrN9
gh9XB26r/+Qcn51zpjw+HG3QN/HgD10dnxguGRQK69aZZK4ZimWadkY9uUFGoy1jMlPZShwaQYvx
PTIg9w2VYQbxRJayFAxd0k4SjOlnOEeGeh+bvQuzKjPgKRTRva3hf3SK+cMte29T6s5PJy74xNjY
nqu+qKA+zQerHShnHHEElpgd6y6h3TH33j1VTcFgOwZA72TAz2xVbIXahUESv575kN9z75CwZcvH
yX+7Fl2iDlDVMk3ZNqnV4sDe8YDTFhRXUQ7b1ecSsqLPfPVWRaAv3WVJc8+Byr1hIDR3HIdRXYwp
extyz2M3bar5mcc1T6KRE8MFYv9d1VFa2ADGCvTIofo9x20HwXVTgwu6cxDMN8Dy0n2Xm2uPI2jO
XHbqncyp5+5q40ss/Xn2GGqs5wvauy8aq3s4LXH5kLV8jcDwNiviM8Srha9kVChcq1MZYPOid8rM
HnAFUnlcl+fYdl5qF24De2wKCFaaYzdN20pTGa6jeUC24jxDb+62h9jsK26vbzCbfC51c7VreZ5X
lFc7R8ESGyFKA2ct3WDur+BMHskq6lGBZGN0YEgnVmW8XvukLtoQDoDFxmU+jtypPhxw+Nm9ZI3E
iBewCfwYnOwjdayDa4qHSdbTIe1msNNC3LFEvzTRACSkn0KOW1zJ2uz4cujGDXcD5lmth8K6hkXp
PV8L6oxD22gELBT41324DBT3CaFVlNAnS/VDUPqBDWccgUwU2hNr502fY0ZoMfQ0pl2cvtzRj1uO
hJIpyLIwcEIVCLQoHY8JnDMIBtUH/CTvmsVYb9jR7sQo4MhPxvLsauaDs3gSnL2mB8zKt7KzHNql
WuaVbJYVcPMOrdWMPp8YEX+6mrh0i36Xu/ZPuHnbpvgJ43pHWOqrHWbyly6NY2vvl0+eLhAZDNqs
yahNHr4abJcYlfN3CuIJKpvrVK9RfKbCtP6BJdo4C/7dgHptkJUaGjer1ntWZw8UdeWD3/WtTfBY
NaFf9IN+ZDRiNxusjDrDfw7mg5hb/hJP8gbLOsO+RoQV82H6ecB4jMK+a0rtrlWZQ2ZTyWYsL/ot
Sk585JGFtXHRHGqTtVn0J6VmyG12euGRKTHbQ1qI6MFlVaPEFNSIVbI9FgljR3bl8kkx7bLblqRd
CQQrOXV2hpYgt9mcE2aWD73Hcsh0XDAI4DOymAi2cU8o8dRT4fHR5ZOTyxMBuQ7V4v+P/2n3Wa/0
7O5/rpmyX2wuWOcS+b/++Y/dn3+OP+sVuv1Pfwi/dfRr/9nOt8+uL/hRftFff/Pf/Y9/Ebv/X6Eu
HabQ/02N5720cfpPWrz258/8TYtX/3BBIng4pb+9SwaOu7+MTa71B8kVwAyOg+0Q4/XfDYHGP5iZ
gDugya/9OIzX1lTW397uX+RtPqk/3/7/gcQN8+ifvUwglThV8MtUWwPcbNn8Q//oZaJrvaI2wGWb
68ZvI4FKXEt5HQKafAUK9Mhpcl+pvXh1S+0VfIi27R0gg9NwhEfvsm8R+sEgpXToqHHZVBrQG69n
LtXOKjgcReDAH7z2a44GO6gTnnG1y+5GiYvmXcVlcFP0Wd8tCt1qRsEZAM9Ruo0oCAj72LkR+nIf
aBEMcleWd9XIGiuHHlfHKAS6o441nefvUZWtL4byfu500Djs7CmNnVaVermCp7SC2kEaAnPQP+mk
p/14nqIDbevNxlS067gYFlO0+IdtEn4HpFPsnLJIzlJNtbuMcLyvQqd9YFPWhhbZlQd2daGZFi89
9uGehOhmFra1L53hJ6hVzu7GMAYtnt6PtPLiu3xk32LQAkl+X9g7XBFommbr7EZaBOmCKaaQZNFv
mU0GSzaemjS3TRAI/U99mHmkyOHIs6rclimAJWbX6W6RVYyzg3RS4lS3UnRbWcxbRoP30Upr7hUx
7RsDa8fk1NrNa/TiVQ5W88Masi0J7euiyfKWcy47pYXLLU/pAfyAqC/ObWPEY6i7MC0E3Suv/VKn
V7Qt82B0ivQNo4J+2cRDi9jJCFmnWunOzOeFnGsJJ5S0kzhFSZNeWlLvrzi6ut8rnf1lKg30EXwb
VE7XjntKBg9YNV6Vg+gL9+qMNJ9UTGlihMDB2kvDbd4cWA9UrDpD8VLRNnVnFVB/VR5BF7NaVCQ5
Hur5NlYbSjIpuQya1ND48DydlHjSCwHEp6mObReBkVhqsL5CWXqcBW7l4Ckr1j2nVoNEVyWFDjOW
6q0+Otm7A6fDDqYoBvWgp9FLRsP6o2tEZTiVaf1IwE27GPZU35lj5p2IumXvTRPByGTABdCXobC2
LTPCbVLFgEGNXnrpZR5X9KuYU4ijgu9vZCBhyBGXhpUOc9ASVv4pVKN4gV6sfrS9YxwUZGe6+2Bd
7uMWLB1HyemBD1DxAfqs8CxV1Z6G2qqOHLjSnQNXug/UKp4fdELALxZFq/ne6gbevOBpfSNhyWvk
MDfdIAHXd11t8Zg3IA+HpBj5hZoEFxR+Q43nARz/JMvmjSbBdJfaHh/3hCs9iKaUcnInkcUL3Ybp
ZRZm9zvFv7vTeqP5tKZ2eoj6mq7b9ZVlUda4FCJp/PpC150rVkR8H1jymWFFiXs112AyZSzlF2hR
Eysge+8uM0esvLNt++n6xiVtp7cZxtGzQ737V1GskChrYBEJXKOeEW26YZexaXv/vtIyizMMCSPm
4xsNX+NdusKcSdjU92Oz6hGUZkLXX0TxggKq/0DzSmtgz6ZzJfdhHuo8mm7aRCSrbTFo6HHvmPtm
4EtF8qmOCoIuJIVobLZYvORv6SQpOa3apskUEKOINP0W4Qq8jUIpQyQS8GfgNqJ3T6cenAxLQmh7
xfQzSOdfdGZKdIo4UR5rdii7xc7qR8Ir3q4uJOOi9dvCwAdtIp5xA3V5VElfk4Pr1xmf3Mzc9qSJ
DjnWdgt2o3bMr+/HOfadgu3kAgVyk7pArmCbcf6tGf5ly6WrAE+KmeKZ7mkQ8NoGq36vUhADtAjg
3jnrsr9Xx/ghWZ1ZhUz2ZdZ+WaN353GQ30jO7JXu3KbO2Broe9JeXtDUbPAbk3uysR6yW8Pz2tHo
08y17zKtvFFjROegbtSkLlLNvplN9txpmXaxmUMGuebC43EagwJYRAaMB5cU/hzUSBhc9dGonOhB
w2h7r006s7o6ZlNNmSzaYp1nCCSDidmOPZfTkGscBrplJXCfJFBa7XeFqxBp+lNUAwxviNh32dKj
Puq0Ohu69avV5L5yrSuPSUZv+LruUe+iNyXWXzvF/TX3tDCh/pcoOgVDsrkaQqU00FJwbqBntJyc
G9uuH3tjHRiTsf9dDjjZgBPQap10WFemxyrrm6Pn5DsDjchHVOYLTm1tO4k+2mTjnJ/I7j/bM8YQ
h6qvfJrLg4pdfz+yCAcqfP9wqvK1QofAULwQ9KFJWMCBo9W8Vk9zrjrHlgt/l822CsEselO1UvhK
SXBKm7+Mubk1qet8pvo6yaRx592xFYK6ef4kkRl+Es4yQu51argMJAYyJd0m6jy5evpNsRkWhPTJ
GIp9TP6UWaaL53epA92LHkXZ/U5mGYGSc+cLlQtjExoxNh/I+jq2oGqB6rIMenWi+uuCXze/clkR
67QjjRb02QzR7isElV7JKBXMYSBAowCopzefyDx5yLjsMJc0LhhN85PxIvFKt/PYKA+vaoS9maEG
0p4urB1u21/gIN+AmezUWUTPI9Bf1GBKvi0DFi59nMqZafZzNFeqb3Mb4vSs4lc34zlcdQa+IdU9
jW5PxTQuy98E74ebwxz3OZ/FuodAEWUKaXMok7Dv0V8id4JLnT1nDjFSE9fuZ8c55VO2TDE9pvbM
BzEvAlQZtjzTxy2T/iPcFwPHlFQvjNzrK/l9PLeJYGdlUPIwNq17aYZmfK/UuXjHh2NcbJK/vsUO
a0MP9hIU3EWs5DLFxpBUFpOWvHTB00xZfBomorDHjkonhkjdYl90T/RbNxZYG6Ubv0h7UpAL6GPP
DR3RZKlJWEZtrIDzzWgztlC5eywXuCDEqsKby8hjcOrrS+1qztEkHxtGwirDqBPRC7BceRtxoWbh
0okKt7tXKRdm8NaBnUK+0xi0hekEzxDjc22GSTt9VaWu32tlLJ/HNh33ZOXED1tg7OCUR9x/WRs3
nLELFLPBr+VQpVeyCyuHQTmqNQsYp0SxryOr8xssGT66UrRlgOvysgqxm83iw+lQEro2Gu9z8LDn
NqrabWHU7U5gEwMLnEcQf9rzVGdbE80t1mPiq+7ylrVt3QRZNVC/NYrWXzTGamlCeLo0VdIlbW7u
lno5Uxgw79oaNyZ+UGNrFd3wsMCV3uRD3fHkGtz7eRTFo8i6cQ91WHkzJGl/Uq6fjEzZgNiz3HqN
HW/7gqOYYjAsaNs0RfdfuMUNQ98MrnrjCVrfV87Ub5rVqdkBNsTyPO2mcaJ21lgeZ9twLlOqw8Rx
3Ww3V9qO4DnRYWYc9VDHn1RAIw/yyBtEzaQr5Ww/qdN0XI1/4ES76DCK6JTG4mYixwekI7PDvNjT
XZS5jHmDTEmIhDN5vnk5q6t25/SKnQ5htsIem11ejhkWcjujWVfv16YK3jAm+bUDjhKL+LvQIv+z
3cL5rrqY2P8uJ+u7AiP7rsOY12YMPAzIKtafjRk8t6nPKL+rNIAqUKuR5C5mnI39Xbix2tknKjjA
Lg7b8ruVw+zHRwrEllBbOzuotgEANljmWVrLq1gMurAb+0ZpIhXja+tHsvZ/FARu74VDJ0i3toNk
a0+I1mnyPK7dISklIm0860yy9OHsDjSM4FsyjwRGwS5bFJB4I00kI3OdW8xWJdTXnpKZwhJqU6ON
KPvs57i2maTfxSYV8cCSVnaqpFWVKCHNZRBZUQjXTpRmbUeZJIllhvRPHna9DYiMu8Vgo00n0G9H
H4eNKUoYDDCmitr8lVD+HURrF8vMJLyi8mTd9MdzKz9UJnm/ndzKTuPa5aIzsNsba78LHZmP6tBT
eI51YaH+ZZD5YfkuhVkWcz6ZaUuMfe2MYXRfnLuk/MUBNC7DWod2gVK1WHekwOuAUc8vsXbQSEWU
v51hLaYZIym3PSDubaup7RvbFzvUdWO6SezYPnugm5Fm1j2GrBi3xdp+ozKvCZy1EWdau3HsHocp
wIvqtBRrdQ7N8RhpK4EjfFm7dSrRUbMTrY07pZbwKFBpocEUm2LV2IyF5/5GeGbhGGJLu+HvdH9I
+l7ecE9WHwsSJQDt76of+7v2pye58YQcBUZdW1zC6bLeEmubQldbDulMerUZOWSBwsgvadyPb5pc
qKIWDmANq0ro5YTuiR7OP34vYjYlWe0mHHxTTz5RqdXGUShrUUGm37B7lsvsTyk5HFhCHbXpreiG
r6Qry71jyHTfirEBV1J95hMGj26OIKcZ3SlvcY01ceve7FIdHtBKmDFnHu2gROTQpZiFW5g9yacb
aZB5bnTkhT1z8MMq75HagF7iHgpKW/4b1fnvqT4825Fi/nMLpk9+5POXTH/18h9NmH/+2F+6j6P9
sbY2r0RLw0YUXe2Zf+k+jvGHQ8aKajkUN23VY/7uwSQ9SkWwDtv3b8ie//E3D6YKrtOzIQ5a1jf8
+r/W/GautJ5/oFivKDVcnqpOZ5ljqar+LxZMS5/Riep02NdVrDFfSUlXY/LzLSlfZzv/cFUgN83K
R6/6yfNpmiHINjEIcbW88VXpPrmDmx+VQiLo98VpcM0OMDO7ENGCWFPJwzkZCN65X42EUCi2plGq
AZl5OiJdZpeNpzAVx/6MO0m/ImKrGKi5ITPTzUNNOOR4UGE2RKcpVeCJijAjqHnPu1ewmmAAUnyf
Ta37tpV92EqjBrglGRRqbBOBWsOEH9pXzU2A0FsDKam1lqGMnBdlVG/43j8G0lf8bPNa1OkXQWo6
qWr8EY6tX7XExclW8X7sZpIhzSevtpZ5OApZiEaFt8dWT4fMUoHkV8gWte4hZrTPRomPhoJJOkpL
gzs3/9JzLF62zUdZu20XqByhN8XARwCp75m3wMdAFyhsS1b5lr81wLTzh8aE+BEx9uwTHf+BSaEb
oZWCdcnmv+bmlX2rDNefJGLnblKPflJwc+BUZj6CpqCRxJLaco3r4urNxRAWHf9kEbOwW6bg5Y+G
jrmeF2Q0cM/UJX7OOw/yiLNCQurqa65EvRdGq/sW0gLjoRlOslfEv6KC8YlseXipEGWMitNXRwUw
hO6ML5i9CWjDAXhR5nVPkRvlVNfBxGmUYtk2i7rscTQxp1xha6PlHCBJPn1fJKmYoc2Yogsah+tA
m41rCd3Tb1XvaYSH5Os5/1Oq1nVIeVFxhphE7ID8ctZ3QR2X09HxJFaXZr2KJH8XGPwl7TQyCXWn
hw5nNd+OwGouOhcW3HTMJZZ14Xr+mjzCTjr8+E0xph+ETfnuF/6URUTJBk2pglG6HXPemp8p+ZSA
27qB7jTLWRW0wLRd+/r9fZcxGYIBOIovGfRu44RLxvFavvrVWdZzaj+qWvzFTc5VTbp54yZcna7D
pUJpNh4pIefnIuGPtpt94Nfk+588CB5NjqzExwVu/Gle+ObZynF30YRxHCmHOiMMNr7ndK8OiT3f
dviG3Z6LyeVu/P4wqoabYkTOOLO1+ygpHgwj1RFHNhcWgyou2iKn2GcGKXQrmUT7Okz6zUhro2/I
Busy+/iQwgQ1KFuTj1RlGDTGSXfHGGLaxbaunaiHSXHdLXqYO9yUHHBO6Uh1N2AqrjLqr9hnV/nZ
1blRDZWFwCXGCNQkLkKV+wTaZHodEuxP6+3F7mHZq0yuwskEFd8DZ9/UPUwoteTrNhMvP8aJSvcD
JIuQtCW3Ye7W/vd3yznYoNi4OtkDZ75Y4xKoGuH5xshn832VL06+bOumBZUIPSmcy8LbwnAvglHh
cv6+ANYrnFv8mppLtTNmljFv4P42l7WLZ/2aZU/VrWy5jCCMYd3MtOhnk1rK3iIn5i8K/xYASyi6
HuadzEo/yOLyFWj5FxQkA0ASd4/KBtsvOS/4ekUMc+3JOUG0nC7WZO3cMftQaJjdKM5YnaKcwzGY
jNTvF1XZxxb3ab1YGqpQ4m0dm4uM9qbqpGA6xarN8uVkJTg6FgdtAYs0mTsvKTrm8RO/TBsH0lOG
7TvIlkhfNHKTkGoPo925gbMWdUxpqdLiiBdcKWIWxRgLGDKYGigOhMmo168JQOndolXzDl++Hjbm
MBBM5G1HAy9h7DXuIqep9yTw+R+noPVpXZvwjzOIXW/aIbUH7NsKAUmZPNCIrgatZV71ea3GBDK7
sRgi8tih82YWU7PtoIb4OU3h/8HemSxHjlxd+lV+63VDBgcc06I3MUcwOAWHJHMDYyaTmAF3zMDT
9wdWVSsrJZVae5lMsrJUMWOgw93vved8ZxNrszwjBBxvOi/7AEvAVzPxBHx+14w+sk1W8Fd2gt+r
RAC9lXRNN0wi2QIXzI6XG+EdMSOQ5yud7/1Qf2i6xB43+S0PPZrThP1EGnmyE3X93TcNZ1saWMQq
7T0Xlay2mRHfGUN3A2QTxRlxlKcpGRncE42Uc3uE8b+1sgEtTTnSp9jM+fw1c5iXr1xuBAi/fUG/
bJ7r9BsSmXED3icgTtK0Hp0oyzeNP6j0eoqa7pQMRLKvbDMksx1dpuzIawfzHjO/voP26lK7gyAB
yFYzoiGyJ2vNLQj4ukGZHyuBCRKysAq7N4Mr8DvBqN/RyFek4Nhj9uHT1p9JrzDmuVmz/Q94AEiy
DooMI8SqRs62VmnNM5/K3qBtYdEEEn54HZDiAujULofmBjeW7x0BwOIYb2l0GC9TJJGrkXOaMxwI
bMTsdS4IYJ4yndw4vWshhiYOz7iUxBGdYs99/Okq9s9GXP94r2GG7tsAA3C5BDb3rp8HXHlgWARD
1d3BSyZK9zn+SDIOF7v0H7uacDAHqMVaJqz0v37dJfXjl/uUdCWyH8v1Tc82f7lPBZO0pqBV3UEM
n5sdz6CdZO/lgBBqVNnHX7/aMqb7h1fzgEIydQlIJPnl1eYBXS7RHN0hn1ggy00AW7axjcCv/fa5
/svz/DejX3Jk4ED86yJg8yN/G97qHz9XAL/9zB8VgAMJJpA4pkhYdn+75v9RATgUB0ArfLKKf8e9
/JFiE/yNpUt1AHueEgFRw995/QRG4zdlcus6lk9xaf8nk2CoGr8sIeRurhDLcJqIahxhvyyhLOVO
JOZAHybIsC8EppRq4yqbYJWRQMn16NVFu1OMDmjDzsOakQM3cI9xQGgqmi54JVdEAYuXMOmKeFWi
gF8nQBt+jC1WLk73FJobVXQetXclnHhMLflXadQ8iritd2WEzmayzWhLjigEGb7EBBkztqe05cAD
3T7f5Mx3CL/ouDd6GkvAOiSE7+QKM+NKwOFu4D6H9cSsBexWfTXiNMa2awNqHJ10P/DmrJVdu+qI
gjg8Vii2L8xoJWPC5GvqaeMlyQvOH126NF3w9sOeiiC3c1VWRADfziObRDE2970fvaNn5EOGfFIR
W/c863ilgyzeTI5trFJu/3szyj4UbMmBjkVbYRimdHIUiHZLt2qnZ1497q171x7NVeK11/QNoAtY
XDKE/xj23bUIgxJ4RvlA2S/OI4cANuKyp/lAVwiU+rmairP01UtYMKxirjsSsxp95YJ9XOhvKwbL
99mUfdWMfldeVT2MqTG/ZjnXI2XHMVN1PDWdyaUuSSDxecHjaNPh9VIU16G7vAW9ch3+6kAvsQyz
Z97S0ESrht3gIWqC/JmoLxx2o82daLn5Mzqxdzg3RnCYoDtis/hoZnWH5m0+hNI4IXvUb5WEJobo
G41fEuJnt1W+HbgG3tEmPoT+7JNu0upbzFn1i8z8R7dJqn01EnMN4QHCVph52xkr+yHQLj2Q3H+C
NGLolbSHp0iG0UkWoGa5oiyJ1kHYfTdMvTheGLHet/Sfbhilx4KuZTxSnMR63uZx+WAbAkV0TfjN
xqrsS8MEbtf4IfgCGwF/yJPDuKBPNjHGDfT9I1O6WtvA5CIlBBeEiX4PYg26sb1bYdYYu6sI0GG3
G2rDefLkkFzJwjW/ImLtNw053OsiwYDHuCarqp3w67BeFF/m1cC0oT1WqUmUr5O204dROrOx9+uq
Cj8mZKXXOcrPeBWVXFVzGGskR8EvUEUqHj63r/9u9P9mo6c/I/5yp7+p6jb+n/UbMobkz7Flv//o
3zd8rLOuh5LV8SwgiX8HOPuSBLLFiWtiZMUgsaiA/tjx3b8hvhCEd/umbfFj/NTvLR/bRjsEbwjw
OoIdYNH/0Y7vmb9eGjhsLJo+Hq5fMmFsbzkRvr9dGHs1/+d/if/tZSOt5bwBmdzSF1kJ9i9vMzcR
UhOrrwNUDL0irp3rTYyuHt2fPBIpEqA+ncnIW1sDWrYdGZUFyEunivTByEGULhI4COgrM7ab9yJx
GFWHaEhU1YqbyiFmuZUdGzHZHPoV/bxNcuyCrBhSkr3g7NL6JsLZPwckJr2WDVoQAKeEh2E0S2hG
Q0g9s+NK4lh6cUNMKn4bOlZgYrrK8tXeyr2YDIfMWH4E4Qai/DRBF6Hb4LmDOIVeTy1iiLbxx0uE
TeCZEdN4qVFmHpmlQZhgzuLVt9xJs+pUAdbwkUp6zXvjo7nIywKZiohLA8o7ItQ1cnh0HpgkgJJ1
AR9DYTp0aR9ENQWrLR5J4XHePGtc9BtGd2Bmbj/Ng0/CA1OpQ2ObFV2lohE3kaX5/Ir0m+fUzfmr
tU4UdVuQ4i9Vwdy8p8yJMHzKynpMmly92iGF92q0a/41OYrqijgO522K+Dn0JrwBRywJbQOujTvT
jqzHNATKtYZHSMfaDUY+tcx4TcBt6jWH9QZNOHeIFOkGk8GjxDhQkupyw6afnv0+FCiIE0woYdIf
gbFmwLHhNdHjW75PNMJptCpGUNkb1jV/8tsvNOcYRLSahMGz1S2/YQBV4x2/0qZ5caeKaLRBhZPY
UDancKkbJMP3BjhFtarQpMIj6SE7rvwmz+H7w0yiluQU4/AYDWSxwyQNZ+0ZXkQOQFs4OJyyIja/
1G4j7R0jDbJN+2H+iMOOb8Lsy+B5yodLOzfObipjzGP4qLElw5m493pub7BItcGcsbAeS8kCRHm/
rFoi8HYERHQAgkF3EstOck6EFGaR/sTLIqJwHu9iF6fOymt7VoNVL+gr6h1Y3WTD2mh1RSevc89r
MYNFDYvPsPJ4E/aQZ1feoJjdoEkhaKNV4iZG4TbQzR/5BQMaRxrgBxHiG2A95XQqkYQl6yxAcr1l
Ush6EzyW50oFJKni4EZAlPYcrTRdeN/JvOTtFYu0hesVuBkS7Fkxoeia93GUvGQ5G/zu+mWdTMGo
XlETjejckAYXTqdeqU75y1rIY/sA4NTWk0xIpp7cPyWFekWBHT5/LuHE8Ph+s6a6gl8lbtJlkYZu
P14GvEYdPj0ESiOiqbtitpBQxSn6F8uVwTPpPXxxbaVsSszcZ8F0nlld5SBTWQHLI9HlKtnjYuHL
w57GL9tk40hEol+xBdYH5tWkm7idKx7lUIXPRmr2eIObNOZc1hFZTuQj4SqtpmA7W+A889jhEjUk
BR+HaDQE1CO/UA14iOfBNFlghs1DTp4F309YS+RW4Er2k7ncIZFw2kcPwiyxf3lwnjU2nlWbTPwN
FfZW9E4g6DFreE1s36W6J1rHqAFdEUg6BxszV97BBV60w2IdnB0QQRuaUViOyWnn89pjHQ27uZm6
eIv/kyfMqgEdc7lmxyqsaogvUzOqa6RMwTYhYoeGFM9yxk326JeZgXRI0HSESlDIY5bRvUlbtgzT
DOFkO6rjG8SufVEsdASPcaZfMzPUBwBa0T5sY+vRg8R74xIIE+7APtbzQwPdUh5G6ENHe+YDj1nG
ijICgNAIEgzxGJoIv09R5eH5t0vkk6eCgd0+Nedk30krm9c4+utDnoTyrUkstmYSZFhT5ASzwCd3
5tdaNzmRkUPAEz6WgIp0N4lHrNjDtMlqelmrAlR8thMN2igosep1wDRI8o2rxQ19c/FYFIL3kxaK
GVwP5pUnEZHgdCI2ib/eisLmPcoqFG2xw+oOeAl7WXu4qUR6JVVXHzrhmXr3uealJfkhs+Uzo51a
1n9H9X3TJX3wTAgJmRxU/LxEPwjd3vfayUaSXxr2t7ohuoN45WU9BotwS2k/eDYAfuFg+NzS0kYk
BY3tgaXkhGgwj6nfaAPrrATUo4gev5MuT1cOlBui88DXa+cjMDb+jC64fB7KdhTrUTt1vPvcWasq
Fu5+YIzyLIhuKZ+HKJqyL3C12CdyaPvJSvRDspdQCN+CBSAFL7lgrtFZaz8q38t4DI61oi2/8rW5
HM5hxA4c5LO4GWaiG1Y594duDT5ICcDucSniW2uKpwPbj11AkYrQ4HMpxXVGk6mag6uibNqYll84
InBokiC/n9P8BzGEC9wXA1r0zFFaH8qWaOcT5A+emmwhYlU8k4jm2WKqlTFYTrqGuO2+V2XxXEWi
PhEgyQx3NfkDmVygBB8ZaB2rYDmIsGhD+JkihZMXVrIoPSC7TFHsHVd1DO1CtDeOaSN/7LgxU8TF
T4mnnXzFcPurZlpgWJU+Nya9t7pdCEYpz8CqK0Rh0Apr0TjHncLojbgnvDNjdDkElX4p0dgoBcLP
oOa/o++J6x53uiUd8wv5ZcRLUXsV1GSgowp2VWIhiRIiStomVXSjTEUiu2uBg/SaFgCJS2jDmjFW
cRCfyV3JEuJlyMzeZZ/JXh4FpNnh33AAk2A89YaJYrBUmFCo23PvELAsa7SjHdMKDLLBVWvL+dYf
W+/UpAHHHETtQwLXDT3bIJ7kEkJmLHFkjLz9E1g/Vq9YRl2xX20jH70HZCQwQuR6QYIaezhiRLfa
q8ZwxrdcVunT5BVPkvo5P+fIEe91BmXAaJvBX8uZkYyPJPqjmergW7yEqzVDgD+TRbbVmK7xTU01
huo0OJi97jcTytNt4SvS2qQk3YlwjvTar+N0Ao/due8E5JW7uRtCzvHE3EbJ8BQsMJUs8eq9Fw5f
afKT2JV63+CtT5fYQVcksFvu7MxLV1gZ63vkBDHXn9JF20TwXNpZjwYElJUYmubaT+IZxPPkrCuv
K3YVLsZ9GPTemWh3uYWY+KgDxGqIsZa8u6bQ1XULMXKTYWtEpgVEnsIsPHVFLYBX1fT/g6qB3N7J
c2XPJkbhsURupZ0HfNUVHg7tbw2swDiSAFOzQrI7qVNwnP7JAEd3yyGAjE5i6ImY3hxzfLhM8aia
IdgeQPXXe385IRD5IaWB6nYAxxYvjAvjtQlHLCWMNa7n1LnvEsgTbVmal6xOwcZNeftkjZZxnj4z
CI3PPELU9O639jOlMLSs+dSOpcZW11YvKdd3rncdiVWsbyt7tKDjH/CXGzcmrI01J69HQ0FiD8At
mkJIO2Jc996MrHgZjSXRXeDOXvd13exo05CzOHmDiYsdzqW5xDA6SyAjmz/cKyfnIEL1cARt966W
AEerhYkvFKGO7FbiSCiJ/RbWeGw2YdWML9yIt9yuSTFlXFJuUERmW4h0tDA0Owo7f11sk4oMWQMN
5MFs6GYAS5g2zRI86Qz4489xZ3hipZBdA3psXL/mu2sdhFhDlhNF5+T1xF0c5156SdDXIS9OC5kf
vJlI4Xc2/2gXp5bezD4pwKHRM32I4hAgaRXZISLZ2GBjqhP34Gfd8GxkDdjAyQ0tF0+0iDe1aqlA
UGAzuQHa3vBcJEjEn3EX58eZdtwKH3i2m+d2JrVjCdRIvWTnWrn5NESjzxK3mUMYJwZOXPzYSIsk
+A7AKToj/iN4o22+LHCPq6L2r11QqWsOr/Ch6CzzBRCEW6+wroftKdN6wvbvqs48FhngmZOhxWwB
BUF+srMDu9MDiiODm1NE4Rbehm0Am1X1NJtGhtf+Kzo8NvUQjQziS2OYzIBkXVHPtI9SIGhIY3OJ
TSyCmDfAD3TMzn7144JTdyHoEHUDQzbaMch0iitt1vw5Q0YEOKYDW5fVYwW4MDruoDFZGxE32YaL
iNtLzqZEq3w6mWIeLxPGz0fuovm6WLL04oDx22/Wpn9pnFn6rn9quAfC8ZAte4tmwvSE98tYoQ+i
xLANfDNl2ENaCch1aYD1ZIrjziE6cU22N4CfsdFv2Oqni26pMkkjpXajmXUpSr3+qdv8T+Yc4h/6
twIEPYrRhX8MROvzHf9UzRvOYnFgx8fwaXDguwY53C3NhGfU/pzgvrEULoOFKwMRio0cgpthCS6T
WKKazXRNfstye+ZK+tdvzP5nb8yVDnFVviCpXSyTkp/eGAN8RXiRjg/IHrlbRBW3Znj7wwDnFUyR
3ZQPiAp9eZwqLhxojasmO/XS6i+d7AP4wf0QPJvmRJ0jP280oqUAMRKuv2TxcPFKaEZu83BRZdZL
lV4GZl5vDByDXCq8esQPSkvn/bdyIimG8dIRssDymdR4YT7LpK5P5/FuOYHfkjILzmSk+CRHQHXg
7vrXXwednV8WDo18JD20XiyPBszy///0bXQx6dWqTdJDWGFS3RRVZY9fZjl3zYuEeat3sgi4x1al
k2NUBR+T7P/6DfyTpSuZZeD5kx5jA9talEA/vYMhdkU1W210cFATIK0rmwj9KeRfi1iqJo4oU0K1
T+wkjmBtEZezVWC2buhpi0ff7LDgVEvw6F+/q3/ytZACZDuMy+iIeb8+T3AHCYpJZXQoDYoGDUU4
2o4J6Cfu8mG+bhOLOzOhNFyrjT5Sr3/96p9r8Of5GV8GL+8u/6V4Ywjz5++knLysK/uZ72TKKaJT
oSdyvhrtFwiFi3giSHJmsGs/ZuSZHMVSuJWSYK2rXpK9dIsuvIfRa2ZtFB/apfeidFSmH9jPqH5L
myP6r9+w5f3DMkJJhg2QgQ0txH8A98fC0GSgesbejgkoxV4/l/HJJ0+FnWfkGWDjJ5kMM5fxUFoM
nFEnxSzuieiaBwYsPHORLahOaC6DZ8gl/8gjx/+SoTFFkMkoKW1LLVsGBvLxjEozSg4VoazFOoEc
EW2jHr/FPBW8OlJ9mjdE7vbsMxQE758f9r+d6H/TiQ6EzTr8i5Ejxv86+d7+T/XxP2v2zOLbn52n
v/38H91ogiNMtIU+7ehP/SHd4D/Gj97fQO37AfNF8r+XCeTfu9E+cROwHhmc40eV3s/daP9v2Elp
zZBF8dnfdv+j+eM/HKim6ZCUIRwqI86w5ZP/vCtNoszgGY7mIRsxhEQfeWTcgnOkNl6OqfJQJOap
oaBjpPMiMmZsdvNvJvbBchD9aRPgLaATAOrGZ7YC8cvWjCnOVT5q4gNh3OZN5z8koHoIqmjUytLg
51PDJLAsD6+ViojDsCRJ2darRN82EzxMpXdtLpSbygfnkNG3Ejc6dsOVdPoVko5l31pqqe/A+PiX
UIBBzsGQnqJHW/5xknIlk+mpmat9UjQUWNvJgQVbtajFIqj7dHtLsryxLHbQphrb3phZB/G3fJ78
bFWzGg6j668KG3SgBb4Hgg4xiPO9bPkAsHtwgxnXDJUQkLR2Q48c9113z/QLa0AJs8ggPMkNXoVt
bJvIe6NDi0IyFavABa7sQozQAU39eNtV+abHxF532WU0QjDqtC0yuEp9q74yMzX3Sd7dRY13hUzz
2xx1a3J619rFWusC7kZQThlIl+J7MULoyVKf/Dlz+F7KaBO5XXMuG/w1ZBpirWp4sRlbpX0bFWn0
20n8323l32wrxK4vd4J/va9QYTBxqpOfpQy//9Dvm4kf/I02CCb2Zapl/X0nCRAyoM4NiHjgD3+f
aEmT+A3B1Q8Q3yJTWF78j4mWS2AH7VJ6Z9irkIjJ/2QPcZax2c9PMCJOD1e9iTUeGzaXiV+e4Fpg
SOkIPD/N+BE1HorIJUVMfsY9K1f2r2ZUeDeG41SXRE3lzTyAkOSQN8UaO0m6xcVrIjjIZhK9rDG7
pWNBE8Jd0qYDGgxjkNindkmipg6m+gSGT15ZFQaEVYcZwKppSbDu86E6m0QpeKuKgGsVk3TtVba/
L/Ap7EMv9PbyMxI7KoxwswRq7Ockro8wbt3rDhsA6MsGr6zdkRVGk4ac7Sm33C/g36tu7RVWyiEd
Rms77jC/GgsDp6zCS6WlHFYJtPJjZ37Lsrl6A3JH/kBmh/YKWCh6xaXbPwC23TENcG+HcPSjrXCD
3FwzbTOPUNzkIast4zt1gf7wVBLg3ChpsIVF/SMarVCj7FXiDvd8t29tu75gfBtO9IboCBElMBVr
O7Vo8+EsSx16erAzbahgU+TeRBiUrxo1G99LN6pbtsTKujFmXR6nRL/0wagviPvcfRb7/VOs2vaB
9hpbZW7M9TeA0tELfIssWHcO9CScpmmHNTOYAdyXBA9mHs1sM6mPsRNkHgwqUb/pCVT52pLDF5cW
G990mX/Lk7Y9BHPS7oRMku+ziVQ9MetbY46cU1a36kRa23ylwrxfl463kMb9xtpgvqMKN6fOoqa3
ouwFhhvbMt9Sx99WGM3Oauz8ahJeuK5p9/FBxwBcjAi7s6AsJ9DbjPejDvPHqpTxl6xN4gwCmsLw
NY3YUQpk6wKsnYNhJbbsDDcmC/Coa9ldd5Lx37qrULeSYNGHu3imwMsjkLPrAUPvJseYGa0cJHsf
qAo6IEhoMvAa5828V2lc3iUu3UCpJ++Mn3zeOPOEH7f2i2vVMtuzDFtMayxdOEugREJccSoVPeOr
okERYF3/BvOdNAawNBCscphelTKLw6xmJhvgiyAK+aW4mQsnuCdiEhOfb2xVXKD7m/Al184NgZH9
99Kzs6NZA0NkhGfEm77pJshz8XhFY8NtdmnQlk9BlYYvRuFGxgnOrE63QemJd6iWTYegZOgu/cyA
Z9tPmXhtCesFT0QH9l50pf7KqY1YRQ3iLatt0jj6qZ0uzeDl/kGCmSIu1w+qQ2LRygkKe4SzgEEO
z3Qo7Ge7N2NaDrH8BrrKLFdCsmjXXj3nBxWVPvog0yOlGInGEYF48IinB1PZROMQwjPkzXzDUK9i
YFIWb04UB0+AbL/R5Vg0VLV9LTp3+uEo4g9ZE6Iqt4jhy5c06hrBbCqFEQPhsX5tPWBltMZSdYTK
0W7ANOIFah0nOMfWCH2tre+5tTOn1AnPMzwZpjkYvLd+ruY18CfiA3vEtCMGykUXjft2aPUJbIF3
ckxkMbMdc/4TnpnuKyJVaGTa4IGMQJn7PpfJBf6Bg/vJzKDrB20ot9KrzVcri5mbSXbU3jIVNvES
9creI8X2GE22vgHtCJYjqGzaWH7CPSb0ivRLlqSakC7REjOB3aw7htEIRNU3BvW19yZVw1X2m4M2
A9Ssjjk1t5KO6ffK8Wio4A/v7yY9sQyiALhgykWUNouU/c7wY/3VHabhh87j4XWSpbi2mwRIQzs0
XCZsZ6rDdRDa+jaegjDboC6iOokHsB8WM4W1MNVDlDVq42fBALa0Ro2TZ3qDRewk1dSSaVxilMD9
uemZrxzTjG2zElIjMC8eo9Lp9kRKkkVh0z1fNXVSg8DIJkKT2t7danOc32ebG9K2F67eVHZXQF9F
68Wlxk9vqc7yvruS+CEx9Es808mXGSIKeFAmq5n54k8Z1FaQg7bAe9PBNU9vwzHEUR+kLjEtzOXA
X9QXt8jNC33X6I5tcdx7fjYf+2h4hrhUXjSZbRdU1yEhKwkD2qF2yxcsEj7IQ6+EzTRF2TMpghab
1MBj5SeqvGOwUNxRJuhdExUkMiSZvAki0MDQ4gB6Qotm2+bIo5icsCBYQbeDHka/2sbTdpMGJm/X
zQyGdKgDV01ukA2TBhaR1XXD/VXw9uextbiEliE8srkNH6Rfu0eSZ4ZHqEQ+orEezpNNMNttaURd
sVgNq/PEXJZsSKUecB54x4gP/h3M7HwcptrBQMkIZiRI7msmU4qHmUbYIRJQUVI5AQeEQr7Vbdht
s9ZhP+oSMV9ZLRlAQGAoNYb0TuddvXK0Zd+GFRhyNtksvAwzGkE3tUAEV1G1LmdJSKXfVXfR7CX7
5ft8rKtRnIN0rg9sF94+1bVxy8S1B81mDYDigzl+D7F3LvMWiCM1unVex2yn0wRj+Z756bAPpiA4
9gzjn+uQAVEvEDHwPCGBxCqBKEx5UHEx2NJ4n6fJ3ICij+Gy2YG+HzBO4BtMSYWmuBNbOgHmIdW5
vIWZFl6jkhuPDQcjM3RruEG4892saAyLxraqldM4+iUBTvnVHMLs2FSG2pd2jNA+6dlqWH4xh7TM
bWfpFnu7pE+zO7i+w1eF02STtcJ9tarEZw5Y8uQtIvwV01trIZwMzryta8uqHsopeEmschnJxmiM
rnSjl+gIQrlwbBZD8JqQvvfggJ/Sdy5zwuaAD45Z6Oy6mbOm+tDm2XKheiCBwdehybeB4rDQ5/nm
0aFOD7WONiN9nYmAWZck8oBKJS7LJXk7Wmg3FkTvFpVTceiWMDNH2U7yZn1mnE1WRtJqPcBpR1rh
LkCta0HeUw+1+7eAVpasRVyr13+Gt2pyXLn7jl+AkJff0360noO28x4Z1KkTcp1HvUTBFjahsOhT
FWFdfbH2SIx1SY5lA/yQJMmmrfvq0U35RpuTG4RcAmcbkmc9UswP+AHyOy1QRMrCOPPLQfixRNaW
Was/bIxrOE2UpjM5wJYl5J4M9QOclPbedvBkraGUxMQG1yB2H323q7cILeb7GJfKoq74DNH9b2fm
/yeVg9bp0n//1yXU8Z2Aw5/rp99/4vf6iXJoiQXlPwJBuItP4P81Y+jEEMlBH4QOxJ/LKGou08RH
h6EAQK674MF+L6PIC0WCEVBhYQYNHC7b/0kZRVvnlzJq+RuWiMUlS1YiRfylF5OJUOMvC90bJ5bG
MQrLUV+xtDHFG76YHC9ajVaR2eCH6DjlD3OinOCbsLwfMTOeB+llbBqish/ptfCweEZy5dgee0pO
kne4UqXrg8ibm6DaoIuY2ouRWxFbfzQM+sksNUdd2Sfk/11lQdLsYbqk6Y1nxXB+YSv4u2RJ2ivC
CdgqOoY1YYeA+wpihZC3O7uYbCEOq6C7z5AZA8FnfzvnAETOTWe1+8nt9Ym7xPDOIfpVMld6l0Fj
vlK0eXtTJeprXWQmGMzCPcJmfLPJBeDz+jHYGc+q46t5iseDqSqJdsk3bmBwh2CWvX4Xm77g4lGj
Gu/rtac6ARHTQUrMXRvv2y30eOtLTy9VdrbaiGTEK5nEJmqehZED2nbTt+YXsiOCp5GL5u1YMqhU
VvBlHH1325vTOrT74l6mhj7IrrZu6qKoj+D4YVqkBKsWfTUcHTdOrgMjfwtaDXRHwSR38HReaXif
+7wyepB/XnicQmdRFIj8BynmECdTX/ygcPf12m/q6hBYyY+OWmcboPh7cYRPgHaUIBLTyo/Wusj9
r5bVZVvHIy1u9KsvRVJ8AayYXJda0QePh/41bPFJgQKptpLp/NpRYEIRupX0iLE+OQI7TFA8ePMo
3VVoxuq4rMgn3TfuzgcfuZD28+wA20qjsUM2x7vvPRKlOV73Zm8T0awQixKDlYnoIjOR3RHcON+S
RUc1O0t9jpEhUkaZo8Or2BXQNE/uZcood1WQpPGAvS0/O4WazjE4jWsLsdXOjcPhbqh1vSubZvze
+pIwQLQvoIczQ32Q9UHZGQ1S7AvC2s9AO5LD6JTNmZg2IG+jO0TvsZUb61wp5xAzqYpWU6e8KwF/
qiI4zzNvQL+BMIVjzbiqXDDeGrXPKvKb7hkJeDcQXzNZO5JZNPQA/L8bK4r7XR9b4PqNAvEBSSXB
VV8UAJ5aJVHiwviolzTBc6J5U552FdFSU/MUYVAuSAew4o8KmtvW98nP8kDMnWvHeHdpkqwwAqQY
1SBnY43gcozZA7mcrWy181Iz+AKiLFv1tUdFDAavIAgYZJVjfuvxme0saE7fM47FEyJg0lTcPkaG
hOJ9BVhpeAkqad8ZBBduTI9U+A4DX7Qus2G6qgYDALdPjXPy3YwiiWi0eEt1Pd95Doa6WZNr6brj
Qpu1rWPDTemS0/bZk37XPTuxU93jWUAakYa0gj2GsVeGAsrvFIEPtT3gI7kVPA6SD4JmXXiDXs11
P20xg6fcF0PScAZ/fupHjaV30GIX00vaxMHEr6SV4XXsk+/pcnkX6LMeE7I8L0y/D3Vpz7cD+iMA
uBRUHY81rEEL/mpYgHsZ3OoOcYSxFYNoMLkrf3rIEEFeF01vPVpUs18TU+gNSNUQkW09HP0picNj
SV8Lc4ameAUiY4/KvIZEAlSpGu4jqevzBMV0zeZp3jQUbWvwaqThFeRi9KYONpE9mMdZi3foi+6N
knRULNFbx6Lp0BcIiNxjqaxs+SXvaytEc5ooxuNqChFh2+0D2J3pR2EqrlWGNxGPA2LFI64v4bcI
VwwmTbymh5HtvW5Um2TJ9zStuYV73o1PZW7KnVZltHaxPlybI/ltVcVGFJCVsgmJjn61KzM+TGrI
18ZIDk4t22nJ/HHcVw7B+cD0wfghUi5940CM3+TK7iMNDdJrkBRcGlJCUVlTBJMY+xbNRbTlfpTj
0uj7vd83Bs2OUMev1hy157rILw2cPKDybrm2gQNfWYvfaC7hwgyjP9+ZgpZWQ0dOY9kN562MoLgX
skrWlg2Qucl8CgQvlj+ihfU1eON3LmE9qTOLfJQWX7yuXcc4xwZkrEo5wxfaPNgHhZovrj8Em9au
3NfOj3k2bFehZUHAIZJsvC5RmLBhRQMcuER+zXKucpROyY0IAT7PZiXeCPWTkPfmJ4AyIer6yTrg
j1QFLt3QeUgSaP7opqEDBPkFAdWR2wNJUlSJSwYdd1nypZyAtMz+fmBu9wXTU7FOOyYJk1vGd2ne
TKRUaApEM3L1KbC1d4q4k5MBkIXBgX0TvWtrnkl3si/z3N0x8CN+Njfzq44vbO2w9h7TySpOIQgq
Holkjz8cX/UcxcfANy4ZPEFc3SjmV7ZNf5JQAZ/KxyUtEOHXtqEOXpt+eE4BCu0rt6EhACwPSBgQ
6kEhVuWBinddgUYzaiEYWGOutzDgi3OEDJ+jKBze4sQkk6s33au5b7zviIrybzUg3xunQdllF87D
7Msnc5JYUYNQg8Kx4TG0xrz3O48y0PH6p6aIu5PjFguZvD3GqQcoPsNk1HdQE7uZkGYSmqPmhFC1
A/UZyUsTldXdjMhz43NyofBL70WkrFdjKIczjYY+XgH767+IJDEO+dw750Il6clKnF1lp+hILRMe
lXymCpRAiot8m5QArT1MsY+M4NUe9aS+VX6LqrNR9s7U4Q8fbOQapl+895sA4wPdiEODQOIc08W9
Uk4W0TOFu+41fbVRc643pH/NH47OH+OCAGdGst5DFvIWWpG1UIGBsLupfU33l4F+LL6GDe0+ZEPx
LeKucz78X/bOZDluJOvSL9Qow+zANuaBDDI4ieTGjaIkzDMccODp+wtVVbaSUktdf29rkVmWViQR
gcFx/d5zvmNM19rXmDUs9zFvMpCZqUP/h0CRbdLiKk90Jl9bNWnSpJL2FW4NUKMQEUY12MNejKna
5H73OtJEBlBJjAoxaqSgwhHKVfxmKA+OJQa/hQjS+RCG00JkJFvr/igq30VUXRXDyc2riCAIGPux
KfLH1PDLe4qq7Fg2Aa96zwKRk4wZXZSLwpzEj6g+5URqFL5TQ7U22+vRcctVqT1ji5qg2JixHV2J
lBiA1k7VLkKWDLttTP1bJON6T+IWID7G5qspTT14rONrx6gO8R/E+O04WvNNDRd0mXno+eAylxsP
4embCiSp1V0DJlpmnQ+/Occ1uPAhYq68atbvJeCFVzQBS5My962IQrnig3xDP9dsUshV1XIqjXYP
yzxgk5vh4J9b/JKiyYqU1mNWXiO5hNCZ4Q4fh6KJkYBGtBJaewX/lOyewmdz7oUmuu8svaHupVlj
5hv658hDZc0bdJTWYWYdgHxHtRkHgbkjYMb8FojAW/RAQBaqB3RZ+T0jADS3C0oPjDN5dvYEI4NF
Z07AwGR3gcHa6Z55hnqt0IjvyB6Xa0GADeFUE0qdtkP5BMWyWzWEWtOZZMDx3MTmhcaBGnCRzOZZ
1LyQcGtE6ckae+td1yKnFcQQ0RzsHB5oZm9kSfCydR9oqVKJLyKIq3espAM83KLMw+JBaBSv7kF6
QZIde00v9wHxK2et6r9ow5gWYUmlvEhb35qZgeaWoIVPot7KC5NMrKY4KldGL9N+McAA/lr7dfxl
xB1FKm3nPfM71asR0Vyb7KHeg5bTWOsGQrHNLkgOagia66bmp6vOr17oNy6cDOkqRySqj4S7lYpA
GUNlryvUcbr80krTuq4SHRBXYsFFH9nMnYTyH+YYOVoDB/WLm9cdEeJiro/SC4kXnkNyQy7AitTH
2WoUdXE2R6yaPrDTSzjhqHbEIzBCjYkNpOqzV5VLCWOPXbGIoiTb+W3urkXu2Uez7HC2moimEmRj
NIhjvfL8qXAw7HA8M6urR50M7iegKAwHMFeBLOwsw8YFkWe0aMYU3wa5rEneTy/E+txEKeK8hZmH
+l6PsNKHlObokvQHE9J9RHBWD7WmRapOjxurs4JQUAc3AW9h9FXQLvdpZ1Ejd3VZHHSRpg9RkPcv
PaUne6ZuOE3lHN0X3twhGeZk461NtzShL5MNu4hPhsREsED6P6x9VZuoQLvmXsrC7IlQ50cVqNV9
1rXlHWE07SJqrOaJHpb1bNVB81xWDDQKYV65sExopRE0uUPfckmACRm5qME80mir7wfS6suVlHUp
rpWO3XMZN29ibsF91rNmgG/E5rwMRpPXfjJHTNzMXPok/075p5SUkMeA/uw2QF0QgTqybCJFhv4R
pNf4ZTAs7C02+XZdEdXkTkflJm3Bia2IZKMd6tOepEdIPkzfJJeEGDwqn3GrmFT8BkwOuo3TbUOb
F7EBStm7NiIa0MRITFseFfO6CwxrbcPT38NWTvbxPKdXXjwk+wIP4ClHG7oQ2udmMo3PBAvPj0hr
pbcAKsCXQ0FcrU0vmz5lLBX2xS9AoEkq5htjYmKUqxodqz3kd+WlTnJm7qt2Br5Jgy464IbCCkfl
i5OYCUuZSmuZsi0DBlteClnLa688h+I6KU3vsoJBsJ6aUVyUymnRPFf9GBQ3FunYDugOn81YA3PJ
XMBUjPHRxD4AxAUtkfmLAb1zvLW+98ows/EHB2P61OMH0Q/zaIACXhiYXPz+VpmdI1BWKGRUWBmc
Vo9HTkkbBBusiph6nc6qIHf+r8IdutgFMHuaI72VhmgeMFbppx/aP7+SZ34cTQfIW0wv8DD6m3R3
LmbQH/UtNSO0NHes8QSTwWO4YuMct0mK0cXeQOIio1e7cLZDah+IutoYbrvxYmsdCNQmal4TALvm
q27DOSWo4k+SwA9GUPP7Z0P4hpJM+CEN+b9/tsIamtKU9IjruiXLmFqR3NXh9Psz8KuDwJhHdAgG
wRQfTwBmZs2mdxhPiY3hnX98I9+Uotp8P8x/VR1/UHVgGrG5p/7vLcnH/i3+sSP5r1/4d0fSpL3I
JpeH20eDBa/4h46k+w9wEHboWVw5rh7twn9LO+DT0bC0vss9/tWMdMSlT0kDERsUdzuxNv9ZM/JD
LxI6N2IwB1Gac+mIOh+emwpwdVxNwXQdYlOcM5beepoo+NAEF4XrwEvWF39ZhO2n8wCSW9OUbHXi
a6aHZbuDsVgd7brStyki9/V3s288Td4tMoYO0UKV64QIJqg9phqAORW+K8c79sFYH5YqHJi1PsZS
82rYKZQXRM+MA217Fn3jJmTpKA5Vm7Zgv2zGusE3xjVILHcjUm097COhLOaHkrTyFAR00Az39cBJ
vjfKirWpdjEyEwU6tvORc+k6NwG6DAjMIRuKqDapr4tLYxSVM03StnAx7455csLVHG8bYc8OCgJf
PpSFHT/MfeXs+FIVagBlfB7jInkIQMWhz+dFetaVd+p12+xnD1B9XMEACi1CB8nDgxKfZMxAfTN1
6EAMuIiWoZ6FDcSdsdOl3TtnI5ymccSjc+QNU5Ss72WgT3GUDcYeYPrFpZcZ0XRvTBYFwQrXb3qJ
Nq89W2ztRMeKgHETKdvOMiNpJTmGVNIjL6MRRBtUux05FNmCFFu7GPb/XRH+34YUAekgv1kR9uWX
5O3vBAPL/f47/5Z5uf8QIYRJ4TJZcB3xf4ReQfAPMwhDnkeglcBieMj/WhMgXXoMiU0hPF4o0A3+
mlOwNJCNbF5+DUWpzerwnywNvDr+vjaAqkSVyl+DhECv3f5JS293cTLjBN9LZ9Yrp8nzNy+VQLAU
8Cx0NKDHsZd200w0jzGMyyyCTOfHbXE9+5KYLgvRKeS7ZPjCg1rczLD5X0MzBeYRhRkhm/xWsdKV
7KENz+Vr4WGtZvm0b9pk9IkZGVB2MEUIZiADBRtdmCg+iQnBvWiz/A7jwXBjDm9F1bYAuePsqQd+
/lJl5J4u5yEv522Gte6NCUGhCfkyJky1+PQl80yqrIXTi4ikb7/JPpNyR+nttAVWhQnr1bqyp4Sl
ryEiUOahur6EmjjAXOTMDrS1A3edk5/pLFsnTEGXBKmzbcKY/aqOZXzlpGII1ig/EoQLZY6+MyP4
8L3u6vql6s35hAoNT5eTd0ewPOM7XY/yxe0TL7/YJqcjW/DmPNVp9GbHNplXKfPkgiE8YhV4g9iK
oN4GI0HXurql7qsIKwmg8SymYhQkwibZKXAKfWa4DAYSvcXUVXuGyor5AorWoWQa77vTdrQTcWs1
HYbB1CneNTA13NFFcOt7Fju0Pu3vnQlcOHLGbu2Ok7OTc23lZGLTvfB6xEkpeMQjaVcswnNnNYdh
JoxxYUZeGLEtasRVYBZ2uWyNKX9yilrdKzdjYqQsArRVNljPicjkc2/QKqhHj0inMjSuxpn3ABYU
f1GBsF+OWs5Xc2SpT3k21c3SC4v2apRtc2TTPXwLafSn7JR7I1t1Od2WwS3zdU2DO0XXHNI24AU7
XOeGbi9SW5UhW7sgnTv8vVvIcxS5djp2r2ma5/lylE2DEKtxIiBKpIfv0Dcnd3GdOZ/sqEjO4exx
NMcU7b0FWHujmtg9WnY6mMSiVPGOLM2IhiCsc7sfmt2InOwuiot86YM4eDHKqD0gKgi/0pwW7cY3
aUkuLIwPCYzJJrxDgAL6ibicykC85Pi3xB+XzAcCMnsWYTdn725dOeGFU5qtIxOkXgh4lIGRVT5w
HTOo/F18K3TaXXfWFB8ECQrh2qpGpjWydOmMT1Gx4natHgKnIeuu7cFFGg3/v1VF7jUWaVWtKfzr
U0rpmHSLseApf9allbrgkSKE3ZwezaaJzAXCEvmfqrSivl/ocJhSn/YwUIX8qjTpVPcLm2AbXvoj
Qxc5zKa8I1rYmQ6oONNdM/q3VpBmRF6KeUnIKpMctw3vdc7Ts+5g3L5ISRvLyiXqL4FIryNO2UYp
UnTevVKgExZTYvXLHuwRkoTEPBHKra96RnRbTJ7eoqu6S+A7dotQDtk6cOjttzwvd7Jj7oMOY8gf
tRyd4spXvZneioTYiXDl1rMy7925I0kmJyOs9AAONcZuVO2TiyLqbGRBmLGpdMY9MrjDEJX+NeIZ
Gt19Bv5c56gpVDGdmyqw9yrNm0UVeBHDiC4/jy2iznxM9dIFnLKRTpivQZsWK5wDi0LS9rCa+ATd
FWM0Bm+zT66G9MCWmr/kGM1WCdmsw8R+8dm+LrzUOKSpvVAN8EMLkAR/xhixrnfuU8x0fC+ZNi4t
TssGBnN3k5juS6jqaEUsE43FcTCuSRWW9O1YrSdlfiqtvqavADo/m7603XAE5ZEvZW8e08TupyUM
G7gKXfyoHTI48rR6CsQk9jiK3z2uGJYi+86c2hCGev4UOe2NP6bpbd+Uz2yFaaRMRzCB5gbWwP2Q
OAVAE9EvR3OiCT8SoGmX+YApWdd4X2OQ7HTWc3oHXUMiUexfN0xbDq3THYl7JSY6DIjndAbm0t3E
wMG1hbkSQHYObSTchK9Xzy+0G7prhJvuxh+Jaec2OvpcbfTDLcotQ5V3CJmrreGVxhZ/GHcT2/ET
AjeCwbsK+VmQePW5mabwjk05rQGa9vk5M/R444ftF1HF5iFLIus4F2GzNjo22kQWauuyzDZGAfxl
ih4E4PKVZ3nVqtGevZ6TrkCKH02nXJNKMA1W+zhn6PgNCmxSJZKzBw2SRwLfbjsM3aloyWhk+FLc
D7mUZ8+WWBlUC9e/Mknh5jKFEv9EZjvxW67lW9yZzdmGgHBr61AfE8wMd34SlvdqBFDTO/6hY1gM
H55bB9PFJ69D1uIZ/CtONdI+n09qZ+J91EN3FxghukalEQBNc7jB9ZB/w692EXevOzWrq7F3YcC1
qnNPrDHGVdongi5XXDR3Xg7mtRFldnRQaAM3tuttqLv43c1zni3GcYB+M3XHTZgjQDPz29S7tExK
X6xJRyfn0DJvBRroVW+n7b6YHec2R+e+MtRE7OVovXpDiyTQMrJ7bH3wHnphf+pp2m26EYYxd0aM
N5q6wF+iICk3U2Ijr8WlsrXqlqHm4IcHrxsnUmoSvfd7XpFsd/y9AUPT+qf/5b875z/snC1sB7/1
WV1j+vz649b5X7/xryrZx1nl+LSfHNvzAwdbxF9bZ6jvNFcA93h/7ZL/vXMW/3AJ8LMDEZr/ojf+
peZx2IlTPJvChOXJplf8J1Xyh7YLXHfYkciG2LlDPbR8PtyPfacJsKTDwHUmN2UN/cabrpme/LBr
+EVv6+dDYOzFc2GFlP2YSz4cQo6AnSIbFDJJC0RZBuj9GW76nNK/uhX/g6NcPsUPttVWYkn0Yo4i
ytfOeK301977gzf3T1/kQ69BJJVbVgOHUPNZmOcpWTXz599/C7Qhl7/yo80MuhuuTZwq+F5ciGMf
TtdFFsu+GvOkZ5TteyV8YsUTc4RKPnJoT7J1oAYDAJ0Tj+50JuLWztFrYGvWdtLDuE3qtn2yY0T/
tKC7dNX24mx7TCZX8aAZSGJW2FQSUq/TE9GNYUDeJ6at4u9I44cpC7BdpyI9dv4gYLrUr7weKbqC
jk2DNewU8d0e7gYTxI/lrzJDxNfIWcj0bVS18AlmO/qtSvexmYsjieP+i1GI0iKzeYpBoBv+ETb9
tARM3a1jw+MdHRVKU5X1+WpWmbpSIRng+DDyVVzHzA1E8+7bhTjIhHSkwAAD0tFj2GJHvXKhaT/q
cgJxL5W1NZTI1xWSrL1bXOLJlOVumNk3tFFr6zows2LN0FIjT9PDnSN6/gjZkVdku07rag7saTFM
nXUt2S/uKvJel1Gl4rNMh/E97KmIhtlhmOVLDUAShjcm8/nrpcXyjN+lTVdM3udHn+aOQ4FifW1b
IGTMxd3+m9G4IEt0mvdPaKcQyWi/d8/DYPKHLifYc5kFTZ4NdIVovaU/ef6qqGV/lfsSJnJyGZNK
rxT1ks+XLamaxVLlqXFKI/dr35GlPk69+pLO+tGd7a9hGXov2vYYsisjee4zzYRuajglbdxY23J0
v9IPasMFILEZSbBJ2lVecxE8OfdPyuTvgWqrlynpr4ci9LqnxMAHwOhGHItAxdd1Mcq1w9Rzq7ox
PpN4kxJp4AyrsK1bxoyBua0ghGCRx4mD1n6S6wBvRLrE4BcdPODHu9nyOYA9w3pu0n47FkGGCyYd
7rNqVvcYy/lh5j7cGJQwZ9ws4NxzSZ6EE1A9GJVaD1TzN0HI6UQSRbxj0db2ymbtPPUjEp99avsF
GcAMSwCpABFcqlZad1DaovMUJRi5SpVpAl0S78bOrXQbR5G5tdxWfiZXml0K+BN5sseQkGXIh0It
XKskEFNK92aKGbUSnegv0UO5B8wKzVUDIuTOAsW190lwupXwH7ZdDeJLWEV0NboeA6ZmPpMK2FHi
eoO5U3Hj23h48DsqpXO9zJD7fO4pRBdhPVb9wjGUsa2mOPgG7Cb4ZkSyX3YUacdWWPByyBNZR6px
2RjSt6V668MF2IDL+ZBm5q+AXXyBucOZ7AZNXgc9w53FxgrKemhf5VHkPpiUC2s5kZnAwTxrG4iy
3XoMup8DWw6vpfTis1k05m5I7NxfuUoz10JD4iwK4NbvVtb1BzKNihNZp+CP0fORKh6FN5p56UMe
9qjDOgZPa92QBvqd8ObghN9EdRvcpklbvmGJG8/tBCZRp3F/AojhX1laTNddE3rHjOCfrQWhdkkf
wL+vJydY9fM0s/syAgjyJmBdLCSXxSu3ZX9uCf8s8cBCgV2UgJFXAEOIUJejibja74tFnFfxfUN0
xhdv9rudNbAIoZrrttwa3krTSqLjUHdb5NDsNLs6wSyDynWtTLc55qPP7jmuGtqpdkEfCYEGf9OT
sU/QDtYuW5TzgU8bPdgwFA4T2XBHL7WnZe7JpFmmPiArRGhpuIfqjPgjTf0V/qhw7yF23ZAzVJHS
ERlb6CVJwRdgWLoErjKz+7kEAExtuzdaM+drNAjaJXzBtZAKXprN2HU5yJ7zoBEYQHwC1lfmbfN5
bPqeZWzIzuRDBage0In2rAKvjOJmtBlC7KhNh6/CJHLFjgLvSLpAuR0r4l+BgqT1G3m/1udelN3E
JDyR37pQ5U8g5sYbOsTZ4fuP26Xv3RPTiWZB05RezJ4Yb8Y51Tc4bsg7CLJqWnMPf+/nBCvXilAU
fD9kggiBAK8OCryabHAeTt5f7IkwaZAEw/33Yn7UbXEdJ4k/XZd4q5d2F9l3bqnlS+rG1dOQFDhB
QlVuiU+U62S2zMu+oFiOmIeWplbZwa/UGyb2fh8In0ZypJj7kzeCH2K8yOWndjiFvcnpK2OCX1qM
3ZBw9HBtGUyLMXxUegdsArtIUFtEorNtY9Qd0N5naK0zEF7U3iv3kkMBF5sPbGp/3qEr8O8t3ZnP
fTfMpEN0XLq6IJbBq4NyK8YLhW6uFYfF4SIPeoYCb7WKRBrRGA914o8jcGoufeCAeK6E0+5V7sRf
QqDxhyxP/fsCvdlRWlVIrAbjdbshFo2n3wi2VKPt3qmN7GkMk3Bblo1/DxPZWHt0KZZB35fbCP30
kpioedeFBDCAudK3o89E1rGIsKjCjugdyaTEaSf3jdDIfF3W3OD0RjMctGDrhen2axLwyq9Etqm9
3ZndQ5eR+cmNFN2CNYpu+lSFZFxi9vPdLkQqVJfQih3/uacg7enE2qivR7Jplx3Cl60tDX3b47A9
z4Y5fB0g/z8WopbLue8xQF4iSv55nbJeAzw2+bDadcaN6dbWyUty+Nwym27Ze04HpJdqDVEreSlV
F5wZXeiNYSrvE85Z9xOBPu6n1KunE28qf0NmurGaEGitDOYuOyFldT1HRntXIZda2y0mFpqs+vT9
rPdkta6qLsDdcuknlGXFi69Lj+jQrEVTYRsqFY2wihtxo9nkHkUD9KwM0ZMVU+/Q3iuQcrWmy0Ms
wumg7Cm/kYEV7S1gItny+70MLGo+h4YLVJwdynFmh3cSXSnXRS4itoM06GBAl9kNEQ/F3p+0/xxK
OWx7aboe+35ehubscvnnZr6GujlfX3qly2gMHXQ1UxazBFrWHfzUz2026ROLwrS30fHeYGucEU14
7Canrp6eTKZDHkK8kSxH7GYbYcHAyUMU7wpsGtTv2Ngox84Oriq8YzrCyrHEaADXqzVJeh2vbhGD
PBdNZZCbNBciIxqilYBbLZyDvJuGfdhGM102t6uvxx6hzxIbWvWgKl1uFAsONVApuiPAnJ5gNeJp
WkUeSBTn8/VElOehkf64gamMzAdtmvHQmWbVLmlMUzG7DpLygWXDjDoeTeb/oOi7xEtXwYCWpqmH
cttbZf5kKm6nop4pq8PE+mxG7nTtEqG9chltfaZfYwO7TyryYlzib+hS9OuEYelh1uN8bjMhDv7o
Tuugn1q6ZciEkE0MdbMoQiin7OIrVjqyROez6WueecOBP7mU/MeDi/CSpFIZD1fYkNKl5EdvU4f5
A03kRu6wO7rbxHRmeBcSDTUj/ss3uhGxhi4RevHJmhMbE3BS3OMLJuQxSEvCDWNj23sVLgdMj/br
VE4BusmyuXdoY0JTToxjJIdbVU940V1kZDhvvwZNL3A/YwdUNNTzdJJXfI1slZsVK6cXde0mCNpx
TcSUvZXQfom3kv2RBlmrlnljijUVYnyoZ/SlfQxbuU4qknT84l2Uxns3ezcaM/TG1mNxqduafRDT
b4G5/zBW8bxsAwPKT0mrsIelzjSU5E/s5RtSV5+N0mmhRTig8RJCRlcBIMtF5rQ9Obi9sS+9msGG
wAW7KGvPpaqyUYcFdXmta3QSZRwR4kt2t58Q4rWonEFtEcHEr5EiVzzTVk5au0I/hBK4uq8ZqINq
jcymWzBAPcapX98SW1A/Q8oidsyeipfOqNV7PQj/Xlitq1d5gBlLDdOMtjPMtnRb1Y6gTE+TOdW4
t5gZ59sUSfF9jRhrPRRKIOHXLe5TDG1rLbCHyBZJJ87AdMP8ky25mSeHKLUwZFt98zls5+KIvMXZ
zVnuhe1qhCBH3nSggK4eu/Iz5b31ov0yuLZCmsLL1kYLPzQpXSPoAOOtnKdq309xuCXBk2z4QPEo
Fqi7FxkYtEvYKFeRhHPvsxu7zbgc4nm6ca0+PZcE7GwUmLoXv6W+wjcZ26cpCHsiA2JxQFJUfpIT
TM1FUyrnyby8IX2rqHF7BPFOl6U6xkngXsdFBxWzdzyw4s14yL1oOCIuzd57OAxEcFtc3Er18nYQ
dfGl6IS5xEwAGLZLK5tHpBYHK7Pdq7angewbbLDpQJYue92OvJvJ6N1HpxTFOpOelV2a5PGpMqav
2SCCZ7sS5RrNZbCMIiK3MN+QEkugOXi6eOZVGCP9XSiaoysf5+iRmUq6S+sB7jbpMVxe3raHiV3F
qoqdeTFawSqCWLDqkuKB+B/GDMQaRKzyCxo3YGnCiU2xVX9qndRZZT55YQvUE41aeVTG2yr0iwdI
iNVVP+f2vm0lpdQ6KoCrAlTJ6kAhQeuI4dqxXfKNrwRfMjIYW2+PWzx4wvlK/EOtgi27mBE8SyIf
c8foccOK/JZSMX3TllM9pk3WPNcKavm2NryJ2FrZJNl2qC6dSqYLSGuNvjyD3hnLZYcg8TVrfeai
qh3Tw2Crr9EYgDmlvXMFD6w8OlS27yXqgyWBlN3KN7LTXA05wj3HyLd9JvDvc6musqEeIRE2dX+C
chadMPH6hPXlaYfPxGuuMVXKZdem9h3P/5e+BFuoeKcxHBJo1R3ZowKuOnWbEZq4cqM8ftL0gXlx
4WS1ykKeUUJXnx2jfnXJln11J30/K7tzN8LHlWCUo4XhljiuvjYcvKQqv8cEO/bLOG7aO8/E8bmU
UAX8WJmbeSAR3uOO3xlB5W5jnKJXdsawaYEyDyMwvdkdc4roszchtMPTgD/WMaJNEGnxwFaH90kU
Fq8XASE+//CTq9FgmzXyPv4KodS66e/dxP0CaqC9Gap++hzNEs9ONuLS7JwpvQ7Dedzio+GMVUGw
baIUeakRclIcKT6RR+c+JAMunlQlPLBtGIO6p6aaYj/ceHjyeye2b9mDPLEgZze6nv1D0/jdoh97
f13npXyDyD7DEhiDHUlN6QkgO0lfHqYPSA9Utxq/L3nVY3kH3C6iwjXORVH0+z6YirNMDP9WIOVb
+akPBi4enG9WhIq8guS4blWCxg8Hw03p6fgq9zJMfnUaYvqYZmmolxTTh4yzbluw3K4HzEOrudfm
WUrl7/KxVsuqz6rtNDj5fc+KywQFX1oYDua2zRXOb6YMWpj+wYmqaduP7WsclmKXon5fjhSCBxZS
Y4eMcbiilBMH3LHRiZyCjPqXdELVEz+zyvv6s9Ok9UsXYKZjC9DE2eeKMEIT85WSx2CU6YpuycjN
1tkPyjb0BPkAzwR4ihb9alU2aGmdFl/Hpin1zNYsbsNTObU5EhuyWApvCrdx0kWrmhbWg293X7XG
3WfOlCpt47QHcx7fCQ4vDl5uF/h0PDZJzQC0CW0jqY6htWY7sTNsOz3w/HvPovCfCljNS1jz0Y6q
MF/R7njv7EStGJ1cjH28X6dx3Cntvwm2IDolRLk1z9RQPp0z2kSGCqx3N8zHo3sJaPMbsmfNrCTC
QFq7ITTkt9h3vFvPNOxzp8NvjXaNp4hH79G2BXknXlfhsAtbDYuGbFAEAV61NUOt1naCJxF9OEOm
kg7A7xuhP3dB7e8qQNB1kLYgU/y9nevr3EbQGLS70aV/Nxg045K64p5stuzHi+3vj/ZTZxfFrSlA
YJnAyvDbfui5CgyV1Emi3U1V5C3Mjn8lBRTvPKrz1X9+KMvGph54tuf9BHg04afSfrT4YnEQPegU
p1CUDta1SW7O4veH+kn/ctER2yTKupikOOKHc4hw25zQlLa7si3VVUb0KgLwlJKTm3fRRLrYVkjd
/9MmOQcleR5KWuB60N8+HNSDf2sbjN538O69BXJm3tIARRbsSd0/fD+Cbz90yjkUyh6BM5OUIP8D
zilj8Z/r2mh3xRTjl0Fzl7K4kVSe2XQ0GdE1t/VE2n2Wz/G1yrX+w/Evd8XfO/UcH4WTG+K2Bl31
4a6ZIreOzSzqdkFh0IAv+YJ+Mz7+/iJ+EAZfBFdQ9Lgx0QczK/pIviS4o5/60G5BjNO6FWNMFREJ
R55ym6CrebKxKCrCWCogqpvfH/pX9w/KKc8mMc66gP/+/gxC9ddWZDvtpUkyrSEjwHhOL41gMj1Q
BTgRFdgU93L9+8Ne7pCPpxVBJ7U5V9aGt/f3wzodQcNwX9sd6JD8gEv6EVI+yA6fuzYU3L+/P9yv
nn2HNcZ00aIhGbP/friobUzLCCYOB9/1AagQoHCp140U5h9WGetywn76ZoRguOzAWWjMjycUkNE/
r6U/q/G9+35vTlJ90T33poF+CaGWb279YDbf4EPTTMII+z+4aZHXoeR2HeD3Pz00wumJAzRbSBqR
e/ZQ/VzXEUvsf35SuYSX8RXKXPujLNfV0lVuwdLzfRUY0Dss3XDSmJeIi/39oX71FLqoDQPXoSuP
Iefv1y8jJh5N6siCivt/ZY/Vqx9Ur/9/x/iwqCVeb/u8qAG52D3iwHbrBsX594f45c3B/Wdxcbg9
0EH+/XvAqQ/G1u5hw1K7XkfKtA92VTIoI5rhOTZYYZpyuGieGLPUMPZBQKEC/P2H+PnRA+yAojPg
+QNh/XH26Ho1Kp2KkL/IQt/QV71/CaFtrnIjbfbwEso/vAx/vnYcD4UopgLPBiv94dlr2FYFU+00
u6LEf+H60xndjPhDKfHzA+4wQ0efQmvXdlCcfzixkdUjfcmJNegRqXQ1bt6qHrD9Mcv4/en7xZH4
Epg4AO96DjjUD0fqkgQIT1DtWNrIdja6IyLKh7pNn35/nF9cJkvARbS4Vqxc34WvP8y6Mf1mTtiK
ajcTctDmb4DGMdSUQM7l4fdHsn9+x5Ic/cOhPrxj6VH5svA5lBpCGvdQOEEOin8K5jDMDuX8OHnU
Y0h+ZbtqXNJNzLaRL7gRjHUPR3pN3kW5tTvaaAXuLzRTQLkPHskRh95BmxuN8Xwtc/aBONNJOCTI
YM2+ql/nNgrOgxhyfRorRQd7Un6+pM1G1LSfzH/4ohekyoe1mTc4cz28CZ7leB9fdgRIGU4IU2kH
XLH/FBLWfsLed4fdKHkrZiUOisCVRZvLl1ZnQOgRczKz9ve+T3oAJPCl1dTZ0laPBY7tZe9jwa+K
u3qEsChpLBVV1sBUJQa6SRyxkC3EMkgRoPHbwRYHIzXUUruVu2O2Pa76PiAVXWfpihaeuMpctAwp
jmU0T1W8CqNxOYtII/UjYIizZRvsG+fO/EzERfmHl9Yv7jU7RIeAgsVDQy0uRcIP95oshobqY+K8
pEZ3NRAcuueq612ENw2ihXTG3e9vuZ8LHpABwnU9N4QGGn4seJqKbGj83lBGgt7d028t1g1Czyvf
qfutDPDxx7ReH9wkjI6/P/IvHl+qOdPHcInN9ac9RxtNgxErv9zR5pqeBxR3rw3zngeY9enX3x/q
F18SgQerEb0O/vlYOjIXZb85KbjFA8HiyWAxxGMS9L/ZO4/muJV02/6VGz1HB7yJuH0HhfL0XtIE
QRnCJUzCJvDr3wL79A2pxCZbb/Yi3kQdpyUSBVQizfftvTZi1qxsDm6bp37Y0mCfQPJTtH//4m/c
J/sqC0eXw8kAncmvXynGagBgVVnuW6z6OzmW97GKkXpkU/PBevL7lexlkjI8FEZYBU5NXdSA2rgy
MrE3ff9pmkqSA33SMRqyR/94mLLdQDCFMIrTB36kX++pXrgO8dALdAU9PEGXwquVXYEac+EDu9//
9AHaGJgM9je2QRf5dNmKU1GDd5fcllNYew1UbEUPkZ5OKxY05/sX+/0F5GJsbdgaODS0T5cviTYk
cfuCO9Ps+8TSnuTsf8+UdR+P7gd7kOVd/nV/yqU4lrrcGnO+c7JSFlaSYjxHiLGkrlrUSgMSGQlA
H2YcscORMuVHu9G3rxiwFYVAx0t3urzYtedXyxWlMRzzoH6uJoK3Fv4Gtk6BKN38IG7irRHJxhuJ
O7sOrrg87Z+mM6fl3NFFXr7X+v6IzX1v2/lV6uofXOb3jQ2YYTIzie702H2cFhQGX1dpyq/eD5qp
QVMpSbhUrIjvD43fZxGuYiyOPN/UwXGdDHqlmarMMiPfNxYVLSo9ocj6F690bzLZ0VDHeYK94oNZ
0vx9peSqTByeA02M2fLkqlExdwHHvnwfOFhSRhFQhitJwriAs6dt5pImdjuB+ltplY0EGMcxsZSt
7u06JeODoI+8HdkWkaIkb4M+z9dxXbM5WLYFWNadM2Rx7kNgju4+7lrng0//5hfjk3RIMxBz3ukX
gyQhEXQ2wLaOtGSzKciOmqLO+f4X8+YoQ1dJSSkwF5Pjr6OssCXLSFwR/9J5AuDNsNdz0jG87qNd
yxsvLGA39rbMQ4Q9nHwVjiesspYlE5GqLYQsUXJQrq6279/NWzOQyxbAN30O5Ty7X+9mznRTgd/M
EQ+1ePW9hSDr9N2mbcXXIbP/fBfNmRGZKEsGDCb99ITqd6k7ILjKOTtG35dnRzLSTdFET+/f1Vsv
D1Z1FxA49RvzdBirFr7ZXPHyCEJor3OMiSsjcr7TbKm2Tez430ZRZwDT3PaDpeqtOQ9FLDE6LL6/
H3oonZJ9aw/5Po7Nq67Unme8kHX2WGfzHdP1B1d7a8Bz7DEZ7AtA/fRpCu7Rc+s2h1MMVweOtHcz
mpm2fv9h/paQQvqDzkP0TJYjC5nzybwa9KbqHUrue78f9Ue4dRUgXkR0UWYNgt6cNz5khl+Bqe6G
KzmV+aUjPGuX+Gg656l2aSxnUO8kTB0x+ugx+j776HRrvPnkQTMub6YFmf7kdWnAlThjUbDaKJs2
QSefjW6BrVh+e0g9/6lXVCe8OqGJUVrpYz4O7QGm6ZcERcfs1h1GFjhEVJECYC4a2ICE+3j/Qb7x
rtHTZgvqeWRHsT/89V0THp8hVWy3x3L+Xs9Gt9VrxJQRwOFqen7/Wm88DuNVY+wshVp23b9eyzQm
6Pt+x9Y+Mr7rFBzWhaM/txOsYQ//2YZSeffBDuONlw7PA7B/roYt9HT5HRoxkV9acXuZ8ylJYy00
Ue3Qx2jmlWVO8kE2I9FqRjns//xewWoGS0WKDeLpTGlrAXJDv4XvjT5UuqBCYKHcUI2PV0keP044
nP5838YFlzIA4QgBU9nJ03XpNra2rPaaHoPhNgZUCaXV3YwyKPb4yD+63htrDtdjD7WYXtksnryB
BTG0SQpbba+GmM4F5Oi1Liu5xonvfXBrb16KuBjikNgw+qeLaI09qStKjmhGUJXXjpDgSbzOPUt7
w/hg+nprjFq8UIsPYan0n4zRAUkcaGXJWaXo7/uk+uE4ADhavr80ljd+DyP7/YHy1r1ZmC5MUjBo
n5y+gIai12a2c7mHjYvGzxtvG/hPNXWADy70xsRMSZ1IGYvKMzaO5YP8tBOt5xEFWMQREGDiU6zU
zp/l/Qf3YvE7Tjb0v1zjZEzAQckzGwQksc+eQXxMCvkRsvOt2RM8EwmY92msw04Zm3rduln8UI2N
h1iIXm3vA3UbjR41ZJnS6SWWZkMQgLEZ/UnsU6trjrNtJzdmEKuwnIboc1Tr5a5oEWdxuiU5cYgh
qjs+TQpdqWvHIKNwldG+v52DArFVabT5tirIqAQbEOEBRjp6lcGT2yI+JZ0gT5urRHnJDjr4dBAO
Es3BSoqLAeQYQYnBfVrlbcgTzrcFtSI81AgF94gTi1U1zvUm6hMHsXA+noO4Ihc8hUD2/uN9a2yy
insG48SiT3EyNl1o1d3kMjaRCT9L1T2Dy7uyLW1L3OIm0sbq/+K1Y8/NZo/yPQ2hk+s5yVTi7J3K
PZE/S83pEo/YYezKDzavv5f8bGqlNLbYm1CmC04uY6s8AYcTlHtE5Dd1vcTFjv43mT/QhL5AkELE
hvklbsoPjkzW29elSssT5XB9uiEL6kIW2KipiVTT/ClREMPJLtBuMLroYoNmhjOOdIpo08GGWIsS
kSAGSCZyCWDOQeXvZKN2sPQewnxnl2GEMJQBV+/od9LBDrKvDmm2q1EhBcy9OV4Dj8KPP3jzOjai
OzO329CfHbnKu8zOV91cx5uMz7PuRP0Dz4dxnfmLN1aNcouji/+/ILIyabts42me+Sgt56Ov4q3d
gGt5HPBMWlTuwkr4eY7QJWgSSebDnj6NH05OueL8+lTlCTL0dvpTnxZZcS7IaRJ6qGlYxvL9/DQh
pXrrFGU+lHu9e55oS66mkfwlo/soy++tie+n65zuwoZ6KEQVkNnlOyTLlBQ3woLcqPffzTef3MJ8
YOOLu+102+s2TEal4F3RErfgJDrvBrveogBFS92lH7yYb00EULepYCyWvd82v2KaLDdDRUW2ZnNj
th5uzWh6qkTzo0vRLCTuBzdnvLVILT1vDrBICIgS+/WrmttaMFjYp2VKJLi8TOPozwBjTWrx68rS
kr1dyy5UdWDdpnoEXzXG1BBXaXnhx36+Bb07PXhYgrBnRPBjPngeb348JkTKSNRvaV//+vFAHrQa
mSDFfpT1DyuIHxNzuBMWOpL3v+Q3r+OBAGJH+UYqZAvcK6nR4+05idZUc7rnctLGNeFVHyykb21b
KU4h2tCXP7yTV8MiucCJ0F7uOzwjSYvEdSxvmso5Asa+EpW8L0TwQaHirQH80yVPN6zZbAs0euTo
aKPaxX31I7AF4nb32FQfobest8YvJ1KaZGwfOQufnIvAqwENUF7Bm29OX7qkfhnTwA0HATiS8m0c
arVGCAoz8iaVi9dAMxZlZoPoLxjaJ2I1kqdIEtbSmzgWcLXhM0q65i6eYbj7JWAK0AD+Vnmj/+g7
zJpYpFsEU1qr1nO+lDYr80UfQSOTbL0GcPwlA4aIFKcmOaL6kfrDuComK92AJTDvakTXLPam88Fo
euspBItTlxIH4/a0ASugLbYl/oQluehAlrKx6nT7yamdM2qmT106jR9c8K2veHFmIZTxKLaePvYa
cvwk2QztUxlo6OL6pt7OnH7XVhwBwm8XTfr7L8yrduJkQ4hiBlCWicOUY+bJNx1DMqFLKoq9W8xB
CDDSvbMTAxCmNTlnSSXEY20W/jqzUU6+2gX8BBJC0c/dpkPSt9PGEeX6+x/qjefOZmOxQAcYA387
8gbu5BedaYl9HhDmnTSTCw6ZbeOUVe1T1hjzHl3k1/evabxRxESVQNVnmbW9386+sXLmGqYHU8cc
IWW1oMQiSLW2bdS0gGNda8VIQTnpiE0QNwkohzbHeWH/5ar/t0nR1htz2OILR44BXIlGm/nrXKkj
jXCLLi3wLWcWrZHF15BaYr5BW106ZzwZ79BlqJGxWIFUFRSRDQ2Wwgrq7nA9WqO+naZI/5TYbLzJ
rdE/sS0u4UoypHBM5VtEfYDR++THhBibKXvY2G6WbNAK2+tGK7t94kpvA4LLW/vxmVnl1h3ZDeqK
1xYTGkyJ+Snx++AodO+zvjCQ3/8m3rp/OmB40L2lQ39aOKLcBnq6s7h/kau7BFkaMZUqfUoNLdn+
+aUQXqM1wI3OsnGyatJ0krJYliWiqJJ1Lf3Fzafq/BgkIn56/1qv39vpm7ZUfy1OryyDp8f/UnNF
PxYph4PBifxVR8MYs9dMNAD83WFdesI4Myo9uu4UZEXT1OIbs9OCEBhFvatLvTm8fqA/wjdcpN+a
qq1euv9efuxbVRMqHyfd//z3L/91X6E7L979J7sf1eVz8aM9/Ue//Nr2f17/Ov5RrZ+751/+Y/MK
KLvpfzTT7Y8W+87rR/jrX/6nf/lfP/4zzBnr9U/f3fJZ/vrJ5Rb+8bdDNVI3++fvOnz/x98oPC8/
8Be9IdD/zrD0eDd/AZwF7t+hTsNLMHHa0kxdOpv/QjdYf3doyfhL74da+esw+4t9SNSl5S7INIra
qDaWn/rXjV//c+zwzP7t1EH9lrnhpzFGAQahArOYxQ7IZBJbjv8/7dinouuG0kv9oy4LdaZlbb0e
czO/VZzgvxcEVh9G8qXQ6+GyQMs+RfmlZRXNZ3ynLZwcr9WujdjTKYHV03ANCCJ6zGfoLGcyVepb
Qgx5fKikJbGl4OnQQonbedsbUbCJlPAeJ6cbb1i08Fc1UyGwRHFA+j4Mk3M+yN5/TFSVNatZkCS4
6miSTEBtYTp3gIeSAATt4AxikyWW7NkPBA5n/sJyv7NRET9KnRwvNBmkhqmBtVfatzlS8nndD3X0
0llzcRVrw0UOO5xAvDLNCFCy5LMdxcOTimURkuKXvGiWVcerIHakXDXKu65J0oDYNlktoJZYEYHV
GCPaZnt68QpNu6nKDCi5NyAfp28XHVzak1AW0T2nq7Gy7HMzoaBCtXI2sIezEj5zRqSA40btxiGZ
7LPBQqJCyy/8XYvWxCNIkACcyUiSK4BPB6fq0XGno4h3bI38IwKsYadX9G7WM2hJHLQx6eZEdQtv
NU0J0s4Kb/NMhRJI1bq0q+D7ZOgEwxDqhy+GXMH+DIxPF5pRLo99lGeLgNxd8r4rFy+WCs4akgg5
GEMiWulB7V/a4NbgNtHEuR28AqHXlFT7XNNbIHKR34VByuEstKl230kxdkfD87WwMhUPJxDY8LS6
FFfEWJIt4MdzRut0InU0drzhE8d0GPKYOPwzI6mwMuAdQtcYxV5wpGMfdeuYNLWNYJN1hVugCVOV
kgBouUSl2qMi/0RPsZN3GX3olZuo+Nrv6peW39KzMZ1luqajUL2MMemoADnZKQFGmLtvZQM1ah/B
XH+MqJ4fBquUmxl7onUgS2h4ruG1XFPxHdZVXTpb3FPUuDJLWlt8s3DzVGqMV3PXxtkjiIRIDXhP
/bQSxIFoHa5FY0hvaVgm1+SqTIb4zrdrjjZJp03Ks1VEVCKM0Wc0Muml7npFdBljXl8XBn6lxaYJ
HXt0MQQa5kPsc42oletMzHd2S4g96e8GUXqGwbk7Ko16qxGmuqKry/ab1uJx6myW8CIveL0xv024
Gus4H1cQNbBFB4ShtHpdhLIzom2W5NNK8zpzk6qArURsFWuRG6TZBcZFpSPeV5V9CwoG04XunM+1
HYWT3ugbNvbT3lWS594rRaTEYBMzW/qE3K7sUupE4laTu27b3iI2IwL2n83d0SwapE9U9A6WCsbz
3poJaiBIaCedvu+IoZnlmdvK/ghav7idjNIuCbZ2nZ2bld2tFrQ3c8KLmVfZy+xbD4bGNCD8/Lvf
VPY6c13yU9Osvdd6U1yKEeZGW4JWTZVj3DV2zqzlA34HK2eTOw39JIQSn6yyMSaq3gQ9PfT5NbT/
x8BuRBjPvNgaCNSsi29dAi82BQebMJJlGWapPjgr8IH+vpldMipyd3na1XhPFyNZ68MUHLzKnjcQ
EAgVMZGquYtUh+kp30w2hizgrAXdkgBEWGy3/QUZs/pGqoy4BIDlT5awbbwcGE6THFmlosF09PrO
u0fM0p/VoysQNsctcwqUKebK1Im0b/qsKhiVeTxfwXLgyZVxdj0PzI053PR9RfF139PVOB8NDfl3
3MZqG5kzadrl4nxvgX9gMpSXRT+kO68p/LO8MZ8pKUxo7NKBRMRiJiJAYuBuB8ggFg8FkEcC8XK2
Soh/seBpm1bGiwpDK/iWphOLiG8NVNpSFMtkAmvleeok7VXW+vDLdZzzQ5nPcORMfaPju+Qc4fXb
pvWLT8Dk/Ouki4kHjfn6P2VEcZlOTzJHrsorY+jT9YT15x7FvXhpJ7v77BmxfedJVd5ImcSbyZD6
VtTk3Q5z5x8y3W4hvACm3CCOgJOAdqW/S22LyKCktZ6tliHNhm88V6ak6mHU7V5BuLhqWycPsR72
vFXjdBcbxRKKrhnpJeYzwGqw9s5bB8K1njhZOGRtDkTfZ8oU8RU5hNk+jbSU2KLe81f54HshEafx
2so6SJcExs5weepkW0D8hGQtoocE33SyKmqn/QK9K81Xszak5+aQt/uWwOQW84/6WnR9TvhqPd/j
zDWJrMm8BgMDgtWVJ9sHUlnM85nsqXPSbfFVCli8jDeZ3Dpub9wRKGZu54r+6QTuYQpdUhCfalm3
19aMfT9pK1xeTExyz4qunpNcinsrsb121buG2hCCAtDftOcwY1Qenaa76V5TRePGMrruky7dhU02
oYcjfnR6zSIl4KhJnzCARDRgusrtWYnyJb50fk0yLQlz2fQGCUmTNdA4qJfQU78j/hR3PhTD10xU
muBgR5olKjVOpn43kp46KiV3wBDiDYM0whpMyGq/xK1aCwgUAs6xj7V6LZdQ1j/fH/8HO9//bAv9
/9L+GCAth+P/RW39tj8+ey7b5/aXHfI/f+RfO2T776iQmaroSFA6MZe68fij7f7xN8y3AMApULLd
RdlOrZIN6r92yVQe/kUEB5DGsQz1ikmLbxFG/MmuGIbwb7vipb9PG5QqNpKE0xqHjDpfZLFyzwqz
9o0Q0YKBodcYeTnCvtVqTLrAsSOgnnlhVdElInuW4AYHHODHuWNU3lHS07Xi2LYunZCNNqvGjvY+
iCk37K2Bc7gnxVxf5gmFZ29bNENhj5edDr9HAeD12B3YrYY1btuB/HDPB1u23/J4vCHsFUwMBikv
tDGZbgXGrWnbklFam4SVav4M52N+zTCVhCcRaMp8mM07aAmtfl5iUUcH3Oq4ub3XNFQh/V5eEzGY
3yG6Dj63RH0DXWTRNXjJhqw+c8smgQdMzqpmuXbFJSZ33qjXJNbaA8ECowC2hbVEteaydD9Lj/hW
LSDIlfQPVhxQU9uqnwj6IC1jgRqbBHxxfiYJtltCYfO5EIeMGKwv7hIZa7ZLeqyxBMlCIvom1HTp
602WEjNXTAf+iC6G3rWu0iWMFjeHscHPH4QKpBn/Zomt7V8TbPXXMNvXXFs24QE9vSXuVrwm345L
CG6pzcV1b/Tto0qK6IBEecTNT2xu0JrTkYVxAQqnbFxXERP2PhFZ+p3x4NxkORGBm6EytSvQHv5O
OW6zbysCYzkslffJTHzvvAT5ssR64UCoB/thvzMvbGcwn7TXBGBaTtZVZcf9OqjZLhc41A7DEhws
COkY1mmPFd0wS/AjS67zSATk1hrhrIjXBOJpCSPWKMdsfYglOwBV8wHW+/wN2jBu49YgyBh352W/
hBtXrznH9hJ5rHqcpAaJRIPdmS5bz7/+F2yrPSQXmrMEloSpXngs0XII7LI5Zihwx/JI/XUU1drr
IpkFWyCScDENYkpWw0gzfd7oSWTo3/7/jPofVRwoYzLR/fsZ9bzq0/Y3tPo/f+pfaHX/70tBHoIZ
8oqlUEBZ8K9JNSBuYUnJcCjV03N+FRf+NalaoCHpeOno2ShMBBSx/3eSNfmFFKGosqFqQP8a/NEk
a5308BCaELfATOh4CPWQXJ+U0sBAjH2VGs2BqG6PenGmGbd6AmjGH9J6W8nMJ3+q9vSvreZF914S
QIYqyuioNWl0bBtzoCbhgTTS3XKXv1YuB4Oapu/n2r1fF+3aS2oHBq7eBaEB1fXKKLX+R9YAaFdJ
LB5tk43rK0oJPHXE4cYmv6g0vWG9GK1DI9bJzu6KhWspOVj3Za/+TKjFE7AhgCztt8WjgJrs19pL
xhF8qIa6PgDmVtdUAGiLTD1BD1233Bef+6ch8lf157/wSV/ThOvaf/ztpE76ej3WNby8rKY0yE/l
RCy2Ks7z+jBqDRCdWMAQGCkVR+Ck3r8Sg+TnqtJyJZxYHOyJw8U/fFqRndkU4oFxBcUjTDtmlhGd
NZGYRpJsekcel72bkiy6ff+ib9weckj4oNhNF9Xn8vc/lbKQmMKrLltx6F0ISGiZwQPT6/acda8W
G8SfXw2hItsS3FPub7LzOPDHtCwywhf10ckvyqaYQTJSDLrqRfBB7/DU2Lc8T7TSSy+PIvdS5f/1
1nALiYTM4PQgEyU4QCcRm1oq0bTGaG6skilRV33Ts/60+bAnYLCrN2kLvOFP7xndOwoqG1Uyf55K
74TRelPRW9lB4v5I1qqdoHfEUXQfuHWlf3Cx38eQoyN+o/+OvQV100mfqZGBsLrGzQ61Mc83ld+0
607jDa5h0ScE2y30Ja+E6fPBdX8fRnBx3UXn57p0aU59NTlpKWnsotstASvUq4Fvc7R6mpJlSmTk
Hz1QqL38fkwEOpMqKvzTdoKdaqMxJEF6SEl4B/IxeYSA6c10Fk+j9fD+tU7m29drIUjjUZIPZaP2
/nUMZUXnao3GGAJ+OBrrKvKKo0it4aN21ElF+Z/XYRceuEwyDFfz1+vgsGsbt1Ip2ZvOkK0JpeKm
7KnkbDtYzl2SpgWsfLD79DIIbos2RAAkF+/f68nYWT4DFTkmOgM5McFCJ2NnmIw8lU7HZxgWloYx
SJxysxZfRNZEng6MQrRq1vTBfP76CH8qpi+XxXbGjeN+ZQ091doMsTtUc+SRjIax9qnJ3OKIimW6
rNmP7hqrLqGpaPDIXoVqXgjWeBoOo1uq7xSsZQMHKiiOeVSCo1/ODhGhv8cI09wHCtq3PqfDF8Pe
mN0B/ouTx5M7VjTOnqbtsZ+4X6ept5twkCLgKxIupokSaCPl40zzvI1WjfmFPoCXW1llFB36vLLP
gi6I8NX51mWgua23JZa5ykAaBd6we/+b/H3ULv1c2AUGHU4MCicfVQ9K8hnAHpFJC3COfBVf5SHJ
2d3m/eucvPV8dTjo+MqQhy4CjdO1MdVMHorWprR6Kph56QxXscwr50y0tnP3/rVOp/PXi3nYA1kd
HWJqToUZk4+C0kakfSBVG++KHw1rSj6gz3hVqMDVcYhCbDozeuVBPi7jHfS87oMHi4dueRN/Ha4+
ylGMdVhWCdk5DbcRTa2ZvBnR3uvHZjp4wmQy7QJl1Ye4r+cbjnv6VyeB0pgSk8lZqE4QcqRp3pDo
W+jOWRsP0THo++mawhdkuxY4ThNK8uhJO86L+UIkC+WOqMHbWVjRywCX9hHt53xBRwfiVCAbd6nP
gQAtwIYOjc6ES03NvHV6uJduAm22I9ThPCntqV/rdboYoSDlTXFEo1uUyXBVNGjNRDTpX2eNbRyH
cxxFgSqjl8LXnPpYIgmcVyU9H2y5ht1uMy9Bf2B5i5ZUA5Knr0pp2s9JEBnf2FxZDyMtH3i/0VAQ
VwyF4EUMnT2ui47EByIQs+QitnizbYepxWiG9CsQ3hiWY+y8kFqC67aEwKyFZaSTZI8KJu4JiXXt
3WjrbIZKT7XffY80xTKT3mdfjo1/SyGZ8cbbH+fbvAq4PGEa2o2PEIwwmbb3Ps/A8dYKecMFGGGS
GB2gC/GEdHwj07GlmL+AK2lKTxesM+JRygm46vJ4oRp2G7NM9JvagldExqwnkkNkxK51NPUiucjj
oMCGPSdZvfFeZ6vemM6abl78nIbSvpRVzoisdGXoocAMgre15tlNpKS2YaPryT1xvfZTD1YWLX6s
l9dWDsaWyi2/Z0zS5MLtCNwgwgJMpI5qD+tyM8UkDQK7XlHxce5IerEe/HJocHwhxjoWlpl+FWBg
twaV/OfMkRppuMDWmhUI7/nGGTVF0TBv1DXKX3WVTpxe4eAa6ReBN++gSFN4xJtg40FcxmExVtHR
76nsw7vCHbSelcEGxiiqeVsOgrHkFd18EY8TopmIo9e0euWtFo6mE1JZsM/pk5bCc8YNAPMDUAl5
jAG2IQmkfk6gYewr5TN6ndxW101E33Lfk15+SZCEdu/SVVlCgYBBxpqAzOQjCZmJ66EopK4qTcht
h7p6H49ztYG27ISTVjU3MVWcg+435dkYUw+irZauQULpF4YFQ7WXuguBw4nu487bVPaS6+OW+cXE
1cIocryrYvZ2OXRc8nUjtdPTzPrsE1W0IuycluFEJy7vrbWuqRnssGmGBpWebaAIyEAvSkIrT9V8
DNLhKo1LWKhGsIV8Zm1pWlaEe1u0FjRwcnkxBitZcFsi95uQBF2xngagVZDUolXn2J8br7UuyA66
ahTJspRO1HqYfDtkwbG2jkwf3AgHPJxQ8wyxTKj3uRPWXTnu8qDQw3w2lj6g7lIoQWaYBsltm0xf
g9p8rnvYy5lWWOvJpTNkzoN50HT/E9iyCHgCFtRwUqhQo742vxSWfZyxyK4GM71MXChdue3eD0N0
VpVe/KmjfLZJYMAdE1EwAdvLHqkwp0s3tawLQmDkDaFy7VEbCOmeZ/ccTN3k1yu7yDxyh5ZJJG5/
0P2r97B+M1JfoyGSqym2sqNR2VBdIy32zntH8IEqYZNTPUzm/ODMtrVVo8C11A1mcEYfT16xUbKT
9Yg8fJ17unho6il+IPVqvJsqh/1D1dZ+vKqHebpAhmxtFr7C1s47XL1F2hyUcEmexiTCRdlFA8rT
b31nHG+9cZo21tz3m2X9oWMFxQLxJzDZ67Yjg8jjTRMHW6NGuzJzqOXNxF4k9xVrYenCrde9lKmo
HGlSQdQkXzzw9nXG0YdyVY4Bcyq3wazbu34c7DqEpl5cwTh99MQs18ZI4qeN9TgLY7LDsnXn5na2
hW5Nrwx72bbMcuda7xVIPa+Pn7osHs+sXq27NBqP2djrxCn5Y/DFyhShxk5ptmk4ME8eyqBJjjRq
CFAyRzSEM7C+egU+ruOIILQbMTXeppgaMnrpGekFDdXeLv2XDqE6/ebSMO/NwvGegLAG8053Uo0o
oJG+c9WzHyuV3NfzHFwqTbo3DSn3IfjQOtQ66e05QQf7QBlw92ujb37UiHs39ZhNR9lZFx5k44sg
akYR2oFxbjtByRam9AgxEsGNiCS4ysiKLA7/WWJTpmiMey3VqD50IjjypRIG5SBZYBGmcV5qg/1N
zXp74xEYdlCybNd+RY6v7zIEaIkSBxXFzm70yD116ZVgtEjth5zws2t8sADXIyM7RJk0L3iC6doC
/yeHyNgNjsPADsoLl/JBGBWBeR1L4ewd6VnnQUyeVwOL9S5ypLEu/LHaCX2ut2Ju/ee+45aYaGQ4
tGNqQYWumnQFORNQ+FCaRKWNBpozJMKPpa6sy173qyt9JuAbaUrlruoWXMFmyjH6kvI2iJ3IS++z
k7sUcSoZn9Fw8yvSkm1xmKBn/+g4jp8j/+gphGvKX1k18tGQODbWdDsYG5AZg3PJiZ2yMjVVDgBG
dRQGBPFu6AADZ4VAw+F0V36r1N6SbRKEaeDvCzU3h9EvtRUgBf+skiq6yHpqu3Y8FF/zUnruBnqN
fIJGJreum+UvgVOQTl17dXXAREAtKRPNo9fWXwp+9aaRlS2IWZhJH2+jeXjWazsDT6y1AEtqRHAs
rnoXQnUmrzgjRA69dxrqVbbhG083eWF+G7WgphBcg0p1AqvdlHD8Lrygr756uNtgBuPB9MHqXUtY
orvJoeFu+3l3jUCv/ZpBZD5mUrBqMAk0edyFg+3J3HkAUg4I+RviJGhjwHFV8pJoBIh1aStIBbW7
kmNSp71INwF769TmZTo6/QPRAcNXu0n9z3EfNCVOtEATa6XPvsOyh3jHK0IqIsjlXXs6AiAM4k3h
Dk9TR2OU3AyJ9gI58CqTQD/I9zNCdlHx5WROHvYISVXDlBH6FqEsPlWn9naZ6Rf2mAoUCCNrBomE
UxGKvsdHxeQEZ9XIpNob0aIxacjWW3cYb5nOJlK+Yd4DzVeOiWQmUCwjBtUhxqUImH3aWbtPRaBD
BCb1uGZR2Fn64s2cU2C8nI04YRDbVGoFT6Hx0y9wVRnKVJT0i8SrzZLuT6P2WBSjRyI3rGfNrLUX
0+3H88gn7cop5yw0Kn6tslXwYJQQjs3eab5EtZ2ynQQpL9v0gY0xTpTIJTkvl7eu9RjHADWnmekV
8S6DqnjUnVKHEq/degOM+IxwgJC+1ZZaPunYJY1aVAzFSrE5WXteQuBz2dBg54y9Ki27ImQ1/ZoL
MylD3CUuQISuYqmM9/Q0zG3vjj+62QqAhQV2KBsz2OZo0sK8cI9mWzihAVQEJGUPpBR2Ij1ybe1F
DGednJizySkIRDeQL/GLkwqILN5L8lWLSewIclR30jWT0Oz9+CIrhxethrIryXVducNgHlMKu5uW
atYxbfCCBTrlAVPBsbTqpt/VyQLw71AzcMZn1WEjBBi8som/TOW2wBR5rncqO88NtcvdeCGcJirE
/eWuu1Fdja5OVoyt3L3TQKTWi8HnaFITMU6uBXSv6FoZrb7qREb7pGt/dI1GasJi8DDcdMmZDL40
k1ZsG0zFZ11N7WCGlUVE4g0KtufUtcm+SSb2KaA7i/ZYaPLzWMxXfR4d6WM/1E10wZRLwYjuO0E2
80sm40eijW4JvN3V7KbDMhPPgZ7SbsopUnpd8NVw9Ja0kqUdpBnOQyXSZqNX5lcVGGysCD9a+4l5
EC6gapg3QFzrM5V4UHVj91sxgEcwC6raK0fjRBCPff80W/M3RTS7m/XmVnoiHcMpmOInnW4OXsvG
h7Xe1ISXQhhOq9TaGfNmkBCIB4UIv0vOHflAPEF/L30ZbJI2vfOg9e1JEMrDRg79J81s/I0ah24/
cIY57/tG2zcqW17zST86Vup9IpOh3KWFdP11m4zNIcU1e9WP2XKc8IJE7SqUJxvieaGaz4jOzrvB
0ZptUqhbB1fZd6RQk3bUakFBB7p0SyaMOZijddb5xcIRkKQRXQuzWX6f+X/YO6/luJFsXb/KfgEo
4M0tgDIki54iRd5kUC0RHkgkPJ7+fGB3z1FTs1vRc7lj5mJM9LBQBSQy1/rXb9oif4Wx504AF4bo
zxI4JMHemwpJlgJYTU6UfV4ae6NjHEckjDMdPQvX16seHk0Wd1qTt/jlApq63UTL+Z5sMJji2U8K
IitIMWB1oxLZ0jp8GhGsZMoUM5qGtihh2eOnyvYCzrTNNGC0ied3IyqhtfQYmylFnq3zVcsZ9+i3
YrnUbIcuOcMvvl9aV7/KNScbd/hirLeY0bIt4YFsRbWxdSdGNo/f89WcrnN3MU66QQyGkajiPCX0
4TmpNEDuxPYIj+mcHlqHohPB4l7/2jST61z26bi1vEGPWXzqyO4JGzhKh1LDKVAaREJQ2/PRmltr
RF/SoMfOkhAZYpDmoJND++KWlRlnivIvtFN54yjyaKGbnb1HaWw5QGdmgcdQ1lkY36cOoABj5Et/
8MAItknN+/VGaWu7pXHVmXDJZKFPgLno2dWX9/9L4FcEJ7q0/Y2HSgDnkPVoWgXhIVVPDzYrwgEY
mmF3u1L2/J5h4q+1ex8U3Ewmy5iupn27fweKZTkzRplRggwFuHFZZZJE+AzPci3gK1bpRJ7HSn6F
WzndU5P1/IAs59Gyj6y3HcDLDZpy40s1kG5D7QuVWqC1PVNOPd8UM/XuqqU6DuoDliWkhaOT0vld
dgUWLh3avnZMZRM5S94eKNXo7Yeh9FQ8FmLCUXwFFQG8ZDMYDLoTHdIAllUO/nhCryrWv75qp6BJ
JL4OWnbQsfZNfX+9CJTqIARi/Q0kA0mBrJFkJfWlmCb7VLa9fuUYk3PR5OQP4JIPeCVwRHlfd1pG
OAtOGyRzrMgxyB5cb9O+gxU2ztr2/VJIsRqZL4AitFm35bDdk5IgEYjN6y3Par5qvJHbBkgZ2YZc
L99jW8gvxMVjqNdLbxFwIDftSdNk6961WQG9rfPZwbh94JY1kphICoJ09GNm3uD5nkSrU3v6l0rn
T4raVmdevf3TpuduGaTZELhpEeUz8kG7ZVWBE5Pbg1TBcOw8LvoC56uOdZ8SJHYyPHBWYhtp+A24
t2+rYQMq5awma+VD81lrXoESa4uUTXP83OOhe3rPQRlT0byKVCfRnfwEGWopr7BtDcwmp16cCzLP
Xwu8Pc+CdiZ+YunGUod2VJIFRXPAL6wRzAzQVJOCCngzUAvqzDzRt6inPthub6WXxfnQcJvGrjHv
sJwmsXd7Yc2OFI1qreRr62dceh668bzsF3GGjooFOfha97ouMPF0ELm+5e8ClRUXbL5fB6cbo9TI
aD16+VuNbAHurYA3PCqy3XBAOPS94GWfeQPFsAS/56P0aux3SeMulxYQODlc6K7V5EDPWN3VIFnN
NK5ryxU4TFt8857Ox4lrtsMDxk+AH4xF/djZVsEEN+bkSAdIAVrPGBV+T084Ychz7nqr/jXRyf5h
FKk1EbNY3ulGOSJu6E7JkWZ/DGzuFCmg2sNKQ/DmCckPDvptDSp9YeU5UpxnCTlJ1AHYt2re4Mee
79H2+Ti0f/dd+uSIBmP+8u46P48+U6iOglwBpSK9TSkrOBllTrhvN9ZX6dQPD5k++d/kaIu3rJmD
c9KBygUbPU4mO0OWuzgepu0EH6uzMcCFMHdJSAk7BWk19hoA7rgkjWL5HX7+R9KKh1+LJv7PUccs
g37tB/T8J+rYPUEN6f/ErxTif5FY/PGHfxLI3E+MtRj8EsCEIzbSiH9xHZiqfcLZmUKR2MwPMgvn
E+QIk0HRZmsDVPYvqoNtfrIRx+Nwu2mmSZz8RyoLrJb/irRjXccgU2ecyVgKU7R3V5kfRtOB3tW9
EK12wcRqvIUEV+3WjfVbbfxfb2MC62BXdzhlwg7eeMLGxhhmuk7abgGLeNn4xFaH47vR9v6xeKcb
izyvaXfhIJPQnO4KaMmJtI7AQCMpODCWOWEeJyjM08ZlhhDp0yfDb8aKEKbzxnnGohJY9Z0I3dql
ed9v7GgpTdJuraS6sjGveagtkgI6r7fjZVDlNwKDwwWqdQ7l2nrnwYnhlsKyv8s3XnY7OQBxMH6r
Owjew3kj/fYC4vvIyG/jdY8bwzsva2jNk0tqMg7iu3xjgpOZF+z7jR2ek97nxgm380q52JOFBOKI
eHwnlXvvBPNl45qvG+ucnpoO3Gmdk678Y1mad3LjqFs9bPUK2jq4J2HfG5M9gX61KzZ2e9v6Yt/r
MN5ZMM3O31jw7caH5+2P2MAVJPG+ulg31rznaN55tTHpxcapH2xP7mczmWvSSDbSvbPx7/EGv2+d
uo2nJX2E3m9+nirHPZttb3yuNwZ/unH59WUjCkq1QGwmQS4jQavlnNEvCKiy1nsUCEUx7LKp8bXf
inI2vBWUcNBA1twOCcxQNx29n0OdQHYQ5wDIar7ctVbtXwVJwOk4+S1mvmqhGj9UZqeOMB/mAynH
Ncxv+BrXc7Vx5r0eGG3JtCrtQ3/trDHsk8w5eYXSo9yYCZXRCqBpsoYCkIOcuPorbclIAYu1ap6T
9dBItSp12eRlpqUkAMHK9kgat8bOCyI5zvVan3twel313JjCuVMr+YgFJPsmw0skZPCr8ulW9EV1
qKF0e8m15a34de7JLtKH9WCvUvV3QQcw4H6e9KHT77Vxcf1kByOvrKjrtrBPc69DG5gzvoCLxnm+
5FxfZLsHPa+HyCh146nx5Xw7zTSddATAs3szM3JyhDRsT9H/YoWqDV0X7DI8Ox+J2NliMVaPKJfe
rebLgqG9H9ZBS8ZV0q4xOJu4q8tUkxE7SQu8WMj0kUTNorrS8sU0okou+vU6Tu64L5lSERbZpk0d
Gn1dn9OSpMemLhFUrvRR0eQPyz1jAi8JLU3NTwVwBChP61ovbWoToZ5UyXWbLu2122Y+2JUk0jM1
wMT5AvolGKCzq5IW3UVdrkcsF+WN2ymUCnOLOabXUrOF9pJ3JTkynGQwcDBS8V3o0NLTOK5Be8mv
6GcnNjS8jUPdqD0eOUrqMHdI8w2hJZicn11/N4xefYOJaXLwWptwndG5DnLyCUUp5wtZSkTUrZas
z++7/H8PxF9ERXM62H/L/Lskpuj1t3QAlui7HynVf/zlHyeiG3yCDQiNhUbJguv1Y2T0u7qQcxJm
DTkVjgV3+09Ktflp4xhxlMLF3nIDOEf/FB4an/ASg2UNLdrdnPz/0ZH4cdxOQjFzZxzUqNPBOT+S
RAJrIfVHavIIffUtbRIaM78RYebrv1LI/7srcVYwT+Ewx7brAx2lRDJkM+3jSibpcMRUvUgkhOEk
0uEXpLd/d6WtYMCMCTsN6oe/El+SXhMQWpj/9FMxUHDr191Y5XjLrI8/VEC/5vHxXIyNX4KFJpfT
f7LuGNH9Bg3b6nHpireiLN5gJ7/l/Od/chkHghsmPsFPzwj/aTh8ziyP+BAFu8BHaLVx+qJizv6D
W8dahVyKshXS4Dth5Yf6KJF6ZZPcJsn3rtRpZgLI7MX0T6rOf/GjNpbTj5yH7d658FehXFroBD5S
dLyRoW0fTPKYTnTi7rDcLcn8SOjfoxzpEf/+Dm60vJ8uZsFagVzhBrCD/roiAPIa3s1GHoO2o3Pp
KnIwwH7CRsteIQeAl5NKGhoLmbx/f+F/sxTxVdvCDN4tGj6+Xq5qULyltTzKNmvuBwitTBDI8cSD
3/oFhe0jQef9huL1xK7gUeF6Hwg665APCwbbEjfclhiVQS673NTF/X/wg364ClvWj9xOH4R61IaS
qwQz+bJqfhwrOOm1+s9u3Q9X+rBfTBAbm7HmSmk5LLE7568rA/ro16/Xz7YNW1cAOdbBrQq198dF
L+cMtghj02NaVfb5MHbVW2MR2xVO/dSB6jNixYQP3ASLgdzorxDusVgKDMKkUZuIKarXam7qc99s
/XgxebJdJmsmJMvgXNjEB55qzIROhUuN0wPtyrAfhHNMNsduizjrZmejNL23bN1+RdixjmHAvx1g
9Xu3i2ALCsUy47KWZflLRuRVVNekvETTujURv3i87+Tcv74qtGC+z1viBTYe8R9eFaprx68aWeF1
YDax1EdK0EX2881qV8suEHoTG4Ey9kQ6O0ddzQ1dhBXsrNauz8cWi9Voakhb8nGZjVRTE5KVZhXz
bGGdbZTh/eAVb3AOrLNkNcZL6TFAZqbZuaEZNG3Y0Dbsl1RUO72YzAh1iXOk16huFxWYT4VnNmeO
yMXLWI1LPFWzcxQe0eTNQt7slPNuF95MSnm3DFoVMjD247FN7LO+xyB4KMp6hwVHfU8sp31OduD0
Wys48Yze5bsTcHi75HZzweB6zKPU89MGSWipf80JRQVS5ftomEO8VoIfXTDE3DdBIq8Tc21i2BUO
Kl9LiDw04B2TyUTvc3AFNjCtzvLJEdEDlkotqnR+3VqxiUNY6COvZwkJj402TTLyLAmxIy91NvZY
9zSMCrGrO7crdJ/YajYXTCqhGldkhvoB1Cav1M2nJB2dizkx8pfEb8pHdyowgu8s+dy6lfkk+O0y
9CZDPsvKpqx3oUPgxu3JoI8sa9kI6K4NvqTRqT52E/QvkK7qFrCsfxHcGtIyW3ntDvmbbvBMh9w1
n8g9fpu7Sdz37tqc0Rvw7buuuVhKPEf2qiRJiX0uKFOCwd35jnQO+4zTrY/gcmWHMeH9oSTKtqTv
oQZZgngY2qgErxLGyEDrSf3mAiRewd/gJg4lxm2mNvl++L4FlB057QSD+yfYI/WOJpyfOaSEzNtM
g6pWJg/+Sogi2UpZ8RIQ6cooaWJ47aQ5KmrCW1fyfJVbHrLa1OWlMYwyiN1UjF9SIbVgZxpj59PR
w9kJXb1WJ0Kw1iefuLSHmTbjzfQg3vAbF+wvOEXoT9qjDXT/2GAz8WAx+c4jR0FfiJTtoCvHVXsk
cHOugpPCIAD/OpNH0Iu5gPkBy7AJySHVGOe5wWPXKl47G+CZMTHH/UpW7aG35JZqSL5e+ojLcDIe
Br/OX4PJ1PYgZOMlqR5GAiWHuX03ivluUsH4ZVVrcXDk0GPDqCkz2+fSctbdmvsFHgpoiRBpz4Xx
FVPv7pu58m7ZmliMuJyc7vMIdf05yQFuvaXkPJkbvqwaNOscJnW2oPKHnGEUPAknTYqXNjHr81mQ
yKrmzoyYpr2ZfhqchAG9jS/CuIc4zFhbunaK08pNr0isnlGGllt8KU9osCgDGOuVUeorcE1ogPf5
qCCzpHJOv9cycI514TInc1MGVLYxfJHdMh7wZwTrDAYWwgptgMDAjBnRJprSyEztjPJAHPH3flBe
nHbzPe3nsW9GqIJLdl7VrrkbBMNFygLvNh14KY2ar6Ub5Xg59irYJQXvOZIxEZrSK5588PYLEvP2
MC02Jfos+6iaCuTLRYYwzupLFjW7IkrdUuKRMeTBtUWBvW813vpiKJd4hAEZWl2+7FbF7sYQdTwY
Ww0ibX63WeWvWaf51z6uuq/lTNi1NfYGBlqT8ZDbwjqfB1YUySniZQgEM+ByaeIRW8+d0yG9Dyum
hDhRb5lUmmI6lnTsOald+LeGq9rQ1stXSCZ+rBT7B7He3u2agfOaMAFj4UFQCx1r8G9JLVYnYyKN
DKYEyxCmQQvbpBriHDpyVJlDE7sTl1ZNo47vpxIJUtNvKb6J2ErUZKd2pL0S9LBTWXkNQtXs08ny
eQiVvO7arcdozOaiNCSLaWrTAWzesDFz5O5kIoDmiRwa7QS7LtTF577wje/6xG41bmvE0VfjqhB9
dpU7c7IfUbGwx1FVhZrWO1d54uw7yBwROZtm5IB1Hdq+maNxdZvP2cwdWkFG4Ex4KrK1bsJev2fn
LnWlMKp364dRJgJsG8BArEN12w3sPVrC7jEFvPTFiOBjDJphb8HTCpN6zK4sYepfA2PoL0YN7lzR
DNd+0ZXHztXHQ57itFYFiXbZq+zaguz/Rcvz7nqZ0/5S5OsTedDTk18sfuxjPQH0YjjHFfLzrk7b
6lpqStyUxbPXki+cWelbk2whXH32mff5UY06RAKiF3ZpUsEe0S15bS8dPIkGcieb+1csH2ABehx6
8FbtMy1LIabW7LyqZsfRK98AjDeYk608Uvn7JkvEOw5mPIM9fSiEDRfTBs7tOiKgax6OWLbZ6lCn
QWgaqZxgaQY5lImyZDPLaXhblkgeAJMmerEJOHQoBNLbqNyqUtAS2xUFqLRwpbIS5mWMcrGbCGVl
fu4qszqfWgt5ABCZjBp/aM+tshviwcAyroxFO2ODfrFMJvM/Dp9Ssf9V4Dx3rTnBJmRKR1a2nY1V
ej7lAaJ1ZvJi9M/tkcFPKNzB8qyIvgR/rnANlPfWLXnqhz6K1u/SwUXayBLvbPY9acBlIA2e6sbB
BKKb2dcXf3N/inrV9ze1C2ykcptU86jzkxxftVTZ8WoNxlix93QvfqEXfcSk5X7KrZnwYcOlrqTR
sLNQest4Xpd5ETMU/Wr7AwQ+SkxtsarQdnDMMvFjidk4xlvHybWNbKrB1fMq8uVscznwnppW2ORw
ZIfS749mi4//3IrXInUAszGU3ZnkfMcNKNQXZvDzFSgb9Mc5UXpc2+agRXAS1yte1+S3BAnfQMJx
p4Wlx8w2LzXtDH8O3d97ScX+Zrts33ZCdULnaE+AwfgoxpIffCwGjNgjf3F+pTn42XgLeSM4CKoc
glm2ScNfu41uXRMb3LE8QjBgvzGn8ZLcL4bfvqJO6CktrxYcMiGTrNQVRaCaC15456K3qiQDcftV
0/pRzuJv3we0BLv/TY/+USbkJWbCO8D3UZXxiEXOhSrYUycPgWg53ImFY+7v6/GfumRaE502mXHE
phH5qIboGEZXySRLqB0UYbUYBAcUx3Fdp82FhgHQ2d9f72c30u2CHmII5KWWZfkfushaUeDYbrGl
/DDfDdklmjjrYO3HOW0OoplgV8C0vmYCNN28HzvINLDeTc3J2KcGxHNBmvkrSffjYe4413/x/T4M
cLDV2yY4hNoQVoIJy0dL72Qg2pcduzj2WFzDsumaEAISOK5lf2nhcBw1SqUQbYC5dxhSR6RN/dOc
jsDaMiaIS9n0lKji/romcYmeXGwrs2NAv31wtKS5gKP8q6X/E2LBVQAqiHYisc3zPvakQzaMwq2b
7OjaFIwukR3ksrjQFM2A2totGqbfOQUz4+Dxy9/fY/Pne8yxbG34Dxb7P0ffodmyMfefMJ7tpkQg
dG+CkyZE8FINlIMQqpzlOtCc4BExyGMRLC2kMmeCPTNiVNM3dZptewwGAy1EL2uX9JISyi7UkZoz
OOVN3X1rxcYM0gSe/b8jLv/Fq3+BV2+7Iw/yf1eq/z7AjV4VlLX6pxEuf/oHYO35n5DTAtKi8WLe
agJp/aFW961PYCQY4m1r4vd/8qdY3fm0TVNhHloAFCZL519wtYVtCCJgxOVIAaFgsmd+8MX7O588
5x0x+xGfQJ9JGpO9xcm4JBN/dHYdMpPA6zzbohHwAoHDUlgTgEhGXHfdyr1bmzYNdJL7aMdgm4Rm
VmdXEwSWeCzh7sSKw/khF5n15KJeuGlcs74fO1e8IPedb+RqAUmibHKOUlnwHbbt6CLTOH28Arg6
mjZHKfSvc96FKTnN1gn2VnpVGA04ScmpcT6sbdnu2iDb2H3LMhlRgQ4ac9wxr99IPgD+8YLF3hda
Z1+nRg6PKRV2hBxxhILX0mApsdRVyCOo81gjDD49gwqIABbfrkuTUlBGvQmcgkTKOp+o+c9gl2Ln
O5ft+KxXfKm4rUT/natsnjx2HRiA4DW0cx8UMuWDS4AcJEtns6hdFRVu3xQ7FLDOMdtOP4hJevWW
8cCPjnDQw9cOHj7Gmolvq7vZ7xXG1D3JVfP4XL7Zk40h0lM96cUdXlnzjZiz9HoaRP0gOzjmfafG
5YJxWAK/ejB1iPZgK11YVqVB6rnRQhVZU+nfzgXfq3UlNxLeIFNe3coEpmX5vPUoq3wxEnynRIkw
MIQkrhuxIKqjjslDbyhSqy50Vso2SX9RGG1w43RInk45IsBjx/3bj00bnEo3aw9rmk6ndAjM/ZyO
lC6ZUzf3yD38W81mtYD3VFFAjMixomnF7xgxAP2QfZYtPB2tBMyYB6+5LqBfavfvuJjr5cY52+WE
6K4Y7DhzTAf5g1b1/GbD2lt11n6dQH2e1dCYT1JfbCsKVvCyyEmc7hs2sP5O9Wnvhj4l5+0sIdMu
ix3cm9h+3s7Wynw7mBWmos5ovZhi7rqQleeYcZ9q06u/Fn5UYDt2kpIw4P2w6Mk5ypI6AyBr+/UM
bSAlYyYG7WQKbZyiyfSwitFnv4ZVYAV5T75D4aAnmeRwh1GmU5xSvOBuJDAkaKdy3c+1sdiXaafp
qLfwQdOwDczzBt9811CrdUjmBcetkMZmknjXcSOIDHayxn9ucVcIN7S/jVLpWoLno+HhZgfW0E47
H7n9PkE+bw5H0SgN20A82fSzEu1c9mTKLsDIin+RucLy+eKJRLtfJtXBPRcIO6rxIhv77olG6Urg
AXgqhwrHmtzRcvxaTPABWztPKh0hnGeW+mc0mNmebFf6dPxwdwL54V53+Z+9pZdn7ZpMj1lvYlAY
pM1ll6dEfUpIFYORxmQFmm7o5ehJw4I19Oi6OP4eeb21hzqxxKFRjOTDwbEqGaGkRTSQm23sFrSo
Wm92yTdcr8zyuOgZw+FxMId4IS76QvP1/KwZdCdegvquWRFW5J04y0ejiwK/mc+3wIudx5B9Z/dU
u20zH0iT1piIs9OUAqmnWA+zb+QHbHKMDa/1rrplvkctlcReMh38PnceDXp8iATDEGLD2FxPvn5n
4KYcjmrlsXUBHBe7TRDaC8lW4SZ7UXdRlzv1hV7L7nu+eFc6lqLPrSqm40xC8z2WjP51PjYdMSHb
oLvsxhtjwHq5BaoPpyxdDra7XmWtvxxKG5UFcZ/lngKDLkTjrwzkeODnqpFx4a/PSOFR3JXeNcyD
S4Z3UErMFDqb1ahDK9DE5a6mXyoFv9HF4i/MuuZrwG57qDPD32ViEftG9TmKT6fD7NxsMSMnIbgc
R+0cPRZc+XIZw8FLXprM7EiKSDMAhwVwES1HWEKIeJrydjoihO8/Y5ZHYJM7aYdEzW/DBheCMiy7
XoHEjIYpXqzCAWWeRWpD7kZ+FqI51TG9QKh9tCpKpRqsfx8ECigSkC87yKGwz30BfgHV07sdJDxY
uMhA6FWXHcCQK1aFu3pXoGSQRcZizfKd32YbC6MVjwGJGTtrS81gVJxe4TrafgWkbPChgy7yRXpl
tQfL3KSZpr+vOgDoZh3BfSehP4GCQXAeB+JfiKO6qn3AlwW++LGyqg1jGurLzp21a/rYRy9pN6FG
gLEeEg33SpnCmMNh7gvj3KHaPgVFRW5WUjttVPbZgFTBxHUqbMnyBRiEueH0iB5GpsDgIkir1iqd
1eY3in1hAzHSA0vDPyYpYyjjA1DdoD32Uu+eWHHwd7Jhkhe6pe5QYzW38wqf1iITOfYJkQUNZhnY
016fzS6ajdQ+mqYS4djZ2pkSXv7d6uzqOzLpCkjXqsCAejEBXdrucl57nNhRvrRO7DqZ8RntyniX
Yl3xbfaHZIesyD+1wnzRguEtw6Xxi2u6dNtLDZJoO59r2vJNgUg2sFWMCJTY59alFZ8TZR9mK38B
W/iNKZBzWBuYXitqo8jKli8LJDKkNY2JNkS9ItEswtHSz4p0LnbKMOX3RHhjWORaA43dyo8jqHgT
meti71ZXGDdl5yrarqm4rQ33qk76+lStatjR1GPTimVg1gOSqUnuOqNar5KlFxjqdN+GPH0AQqCU
or7IVssIJ2ssj56Ro2QTutlCBmJzLZx2K2ZaP+pt1YUzp9wurUX2ahbFAzLgJrYAcF5S08uOeIt5
35Wh7obReBNVSyeetVGgec91aejx5vVwmAvdOw8WsZ6kPtihZ7XPTYJObQ2G86kuBHunlNhLtgUu
5SM+nvNSnVmjPHMW3Qxz1/icTUtxKlnzeH24QMeqCw5m3qeR1PODGgmIaPr53l7Tbm+suAaXoxMx
AFi/9dSfUW8Nzb3wZxx1upV7LSprickPGXeO28C5qrtqT/hyFSrN/00k5hc8P8Sz3jrWNXNcAg58
57Y1AFRM5zfAKOMsW4duJ9NMXsh6bC6G1vzuVVNEXfCtA0tPcTIuCY2uu+no4/cIk0/apCuASY7w
Yw9ULN4dk+0kTssp3+tUj9dm7Qnkyc05kpeYdJEDMXtX6dLZkeNJliiIcIyZjBkrIzeuLJl/ngvp
3gm83Q/QuBy4RWbd3CFtbnCRw0MOP0agqwaAd/ZPWtth8equj32eHbZiszXqa+A0QMMpuCCI5s3J
kmNrQixLNf1aTB2E8SwsIaLjOIejrqxeVBnU4drND1M33Eijv+61+pJqLYv44IX3XswRjhVInMcB
NXfOa+74ZTrGKE4cEc5AKKc69/2TW7V1lLoINRYPuz0NWviNqeri95CN/zZ+v2j8gNUDYKP/vfGD
q0z63mv9F47S73/0R8vnw7I1cBjDIYp0u786lOmfCIOk3KNMdqFEubjM/MlR8j+RTocfPmJUFHbv
Rjb/n6PkBo6OlwVTPdASGL3/oOn7mPXInkcdAi8YmgjWPPpHFyu4/pi8lh00UmmPPQpXNOzzUTlM
RaEq1oQCNelSNad8qyvB90noRQySojfqAum8ehkCWCNe9HzDgp2c5UstaWPgd5GYm6FBIGpAFVS8
5EX8cKf/DUPoA36HcJMv7G8JJCBGdL/bP/+BT+N3A4JyasILK9HnOyOttcgBkz4to6dfTdrCGPDv
LwgKyUf+0CBvvkLwm3m7IHRtvkkbT+SHS2pZCUcUb/IL1w1OyDe0nAII0sMht22IimHRau3RULp8
ph5HRxEN9ujZx8AFcdo7SWo0ZzjnULKsI+niYe0KhsZmj/msX2eetWvwX7tJ8ZN7KE0Yiwdb1M1F
3m2p5wyw6biNQig3bBV2H5EzD3Wxx7WQe62543yH/pwhl7E6r30tmw4Rqs+lAmavyU55YpuwOAIt
zuRqjGChUnZMEqAjD3tyiBY8FTLzQRkWi2CywBmVBe672FpA5HovjSvlM7SNvCRbsOPOgq1v3b65
ntqlirEeNh8Mg5MwzLyO39apvH3W0mW+SajzQK3MzJ+psEz5bI5TsUYuarb0GlNKvtF7xwzCm86f
VeukxJC1mmk8mHlqdERtQEW7IqDO0/Zo5Vz5xbSGOj3vVcf6SxBhwR3wnPFuVbX5oFmlOT8h2sDU
wzJ77lzWYS0WLsyomjMlfXrSUUFnjoSrcelSjvxTqke+nZmPUEvmtdVpqfQ8T29QVkOfaFSNkYaN
/28Gc7t2XvHYEI/DwoBnHFAdh8GENjduyd8lpYuP1ruWm4S1BE/BteE4fkkncN6jTfdf7biP1hA5
2aY8yfDFmIgJ7tv1flnxAqeyc0zjAt/7Mj1ft0fibXBC0GYFz09azUXQagySs7LHHXXjFF+mWGrc
0udgqgobAMF3gh4B57TMQLWEyLMMy4BpcqiI2vTiBmu6nS28JC6RuudoReflwe3NHvfygEFUlQsb
t2WS1F6TvHculyVxHzUAoatplOWNZRXJq8kk+EgbYvtRxmn7WifF+CQtNLPUDCzZdAKrGJFN+lGa
bwMMUg9Qapuz68w7B1nko4btQ39rYkHkxs7osWxG5XF7p6xy1TXCV4eMGSfRcNiuhtbC/22x/XS1
GJHaGqrxCjeCEMa2Pb0t+TLIZ/5rlb9hKTTfZZUODOXiCx01CWukQwk1RIwJjYfF3J48dtitG2oc
zS6SgbWEM+I18pk7w8uFvoqXspDNJPadjmfDF7xK5jvAG14EDdfT+ZiZ9KqHotSbC8cEXwmBDBhu
jjkEjVyY8w2stfY4bL7+J6seuPVeM3AVGAH5SnpyBw9innPuCyUzQNjgMFxBfWSqh2JdNe1RG7y1
PfX4j6qbBdN4sS+ZxUyfV6y4g8+ZrVfFnRhzdZwrTbVUCZZ1tiJAGymZK+4lAzTu5axPAGJBkHAj
IB+qoyj9cgYuFrw9ssWtMXpfyMWs8eAaLeA9dsftpeiVzafMk8UeSpyC+ZANIBWI+f3U/TKX/mBe
5yJgo/ATo2h+86zJwG3EZ2rgbzJE6pAkn4+gCSp/oaCdEsTzQ9J/s4hOKJ4UO4SRRrNYHXXdwN3H
WXxONOIyvDLR1M4syNICodLzc/x0eOZ9qYyrHBn3/OQPoi2+O15tUmHbC8XlrtJH07yuOH9WfICH
PHHPRG2itAxJd9D1s9S0AA7Qq0Bm0sjxfMnmlUDPLPGvaqzdvjjjIOCsGPfemMxThF/O8HlpFg2x
SYffTiO7yBqS9MwqAxHTcsHzr7JxCg3LWJw4xbD+yJjb3fIzc3RycIaYq+0B7tw6h3S14NJSYp8g
pa8/djgNRFalv2jMtcMeA5oQo+8+zNJp9o9GYSZfy05432cQjxDRRn3dl+5pmFS7IMFQ863b0GE7
1ljvKg6pGLzfuoNtWb8YdlrtzVpntu6tFTpRxIU3QQIG4MkC2py5FuVlJpPys5lThaLW6dF39nRg
qE4iFPUoo6tJXo/lWp0cxrm7YfLKW7Z1+ZIHQ3o/2uXN5OkzTULbUfUu7YzWuKkPI8rq+6RzSyQh
dpfsFVqAE8bJkF2K9v+xd2bLcSNZtv2V+wOQuWPGKwIxMjhToqQXGDVhnhwzvr4XqMxskcqSWve5
zNq607qKicDkOH7O3msv+Lq9bIdzCfRTMwKHyx1G1clgVA98dOr3pVXUcZAubQnlV1SPsY25WfLp
YahtW2ypwaRMV7U9GZiOhyJgO9d+SxTOybw32Z+uoeBjrutXVtQ6ZhALq5zZZlEOBKvlFvVJUe3d
vJlXeaNRHR0K/11kyds0rOq9oOYPFOf4Ps0Uo3ZchPaxRBg4bOfC6a+azgzvvTq291q7ZDsL6/RG
S7XFJUzKtq80zLgXLNjzgRTFGeSo9EhEy0Y4P0rRSaZd3vRzeojL1n4YkmH5IkSeXoBLWy5Uqbz8
N1rcn0uiFSEHk1QCvDOhvb2sTwgO54bkhQU2Iw7ffV9coGKxFljlKg5qk5nF6NdV0au5LTWR4zDU
X/N9SB9muPnymE1VGG6aY2Kcupp5dbnqZkaDD5+poblJBZs6+Dzq8OujvlLkPh+VviSSY6prcIRr
pfZDJWaGS+zEo+WdmpyVOyFoudnUtAHdPxMZPx9nxStSouvGKrF/eRyQf3bfelF4MhEisY4LxXei
nOoP1hSySP36pF4pmp8PxkAesy9FOWrfV5dSsm5oEYXnyc2RBVUVza9nMbqW9N7214f6lycFHSvX
zTUEvIvXqu0GplGt4ec+GXjtr8qect8ivRGpRVddtA7Shl8fb/3pLytnDrRCB5lScSFfF+tzEZkd
CTzmSdkl1ZWjrZ5pFlS+wOW0ml9NjA3GRisG/lnQ557++IFB9WhxzgL6oQ7i9eWNrEqzEVOe2ae+
T9RhHDVGNHKsfpNG+fNjyVEcfFX2OpD7ibCYh/pIc6e1T9A86NAzH9s77m8DEf/tKGwoASuugvuf
BvV2B0XG0jiXZ8m9ndBX0Sdc5r++Zf/yiGAOhJqIVdNlu/nqimUNUlhcwNZJD1WyBz7A8z/MIwJk
tPzyqqunYfnNlu7ntYQ1nfWE0yKvi8O+vEkgZMJ5zG3zRLqP/V7CVTktYqAU6UnC3ZYwN3TAFQuP
yK9P9ecXj7Q7vBLMPA1i716fqoe2CdiTpZ+ynjctrFizOtrvwZLa7m/im//lFHk48LRQg5Ms+Xrh
cvJRcahCP02KSdhM+tHF0iIHzc1V7bPu4Kb1qfnz8/ueLSEstB3Gq9VyEPAAYs+Wp9zGv1AWSMRz
4cZ7Njq//R48yydevuoe3QnM8CYAZffnN23VmAq+OkhTW89l3lgw+iLZM7+D5aau8FTSVQxnyuRp
pK5D6Di3V0MzTOEO9YnJ5qJCnRnpTO5IqKHqXHAk3riZXee/uSw/P+FEHhvOapTBuiJf09nLxBoZ
O4Y84Yx7DRjhSf1hBSi0PhCJtV3qUdb/+k7In99d3GW8VasGBYPTaw9AlNMvCfnenDRXo9adXIP9
A4OqjjwnyecLRMX6vKeJvGr6vPkwDNYiAyPxprum1Zt830RMwYFzjUw1iNmK//itRwmFZQ6DksG9
exaw/PBhhd4Zw5HgrS8Wl6JbWCmzYUazbc6c1adX/bs2zk/vHm6y9W2glcMjar4+YAOQi6J/Xk7Q
CsynVqSI+Oam5DGdVqPHry//vx2MvhExarbHUvP6K4B03RNR482nKUJHnJaZdxatyy7HEjW7pF8f
7KdbzZm5YL2lYNLHcvbqrSsyTdZtKOaTHVpsLKMEyi/Iqphd4q8PtAbRvPy64oPCJccXgZOz6Yu9
XDdzI04mu3ZGvuYqbm8Ee7h+o7ltRxg9yKf2ok4HOiFmZKLrH2NUjnntGFjC8/UzWDXTXZxk9Am0
kc0S4sql/rA46HWFZtPKoutl7ES+dj/GBhrMfkSqd9OVlUef/9dn8vP9ISeBUHiwzcyKfypLsDej
ZAVAdGJA4wYjCrmLAonyPhLzH1dAtgU+20btQpfX+UmN10VC74YpVieFGOZIXBnn3yBj2GLHry4g
xv22f/iqBkLYw3oIN4H/LZHZvL5L5VIYslGWebKbyfxq2/pwIi/He/fcELGdlq5Os+RwsaZJ/81K
p79+REjCQO8GtJsjr26sNWLoRcGcI+jGVwCnU9JJWgKRunbW7km56UnSIorc/WTLLDMDJs6yxW6P
9Lw0VJQc9G5GuQ7rbr4TfUEXccnWfk2jnLXI7xX/DGfbOKoCE/++599/43SzVvJvYphy8PBfIMvN
yCS8tdIWTfX6eOUaH4P93ClZnwY1162v2y1AonGiNdaGiGUvMhpH6NWbIVoTd5HcXhI9lKkAMFRx
O9JtAJ3QadDnEvummqWGa98pEdMOXYnX22l0caYtLcpN61i9BytN1ecug0eDtadeiD8nVJoN9JKc
IEjKjTnkVp/7aBEahjN9k1gdvW8xjNWTsaSrnTaXxBFu+lrm8ssIW4ymuJbyvnhTvTZD5yiLb4Z5
4p8deFjVkYHYGpKs8Pwf7CFjh1I2C//p0jh/FZ+gkui8ePla1zQ171pc5tb8jW45JLMM+BUb91lN
XnaMXG26qyeGvTeoLvLqnEXN0N22mB2KAPsEb3clizpD4YB8P1B9J5sd8tfpLhN4TCPbrrI7p5bt
lwnN70KHN7WWr4TZ9ealauTaihpzbvMkoPTvOHXryRr5ufekQproUvXUPA9czYGOBhqMXQKWaNrZ
9czh6YPQueqWmEa4W8xwOjFr8W9EuxHigBmN8kjIX6/dT1XCoZts4avlCWTSjR/nED+uy3GwujsJ
awEWLI9LfMPeEcCNnJ0RBqmGKmgYGJ5lQd8N2mapy5qoKp0lHG4BT1AJ6guXmzMmztkE9klw6qRB
Oe4mQimvKpXT03LrvkXIQTS1jnDNo8sY9WJSD7K0VL53URURcAE+QL/SEsW34bkOoGfP07dENq2G
2EZ+eQLGb8wX5HpObkO3rZq+ed0S3rgLlLbvLTgr7/kxRjzJBzPVrackjImWavsW9dv318peLUpi
fWdGx0jdpxIOl6I5P8sHydQd+StfxYaIFITkG2VbPEWNa6/mntziuurt2jM30rb/hCt1JKMQI9jN
99EMOR5PoWWshURkUtu5lYOrTqZrJ1bRnvfrlO3PJAUd+OfPn2P3NBljelfO2XKYR/hEcEwpiLFM
tBf4KnhNi1pj0pDPJhfWDAdYvqmnR8ktegJ+iBT0TnZ1rrd35SKb6SNEd0MbaPRYWXbnVt5E0uOU
ywcblou56VWYzF9djUnGFqOwbt7OsqYLHM/Uxgbv3+gUfI8ZA0Cwi2kd8KyYTHOwwZmd4TxSmEOB
8S0YG7Xh5/CktJTsKkTqG5ZwC5CgaunWzzlNSabb5eLSHsDdcyqEmGi10SHvXBpkSz+k4/cv/n/n
pL+dkzouw8tfzEmrsnt6qYxdk3P4m7/GpM8EI4ok9mFrB4Sv/z/SWOZnyFxxBzAJRTuLcfZ/x6Te
G4GBgTLVZjP8HYn095jUfINclpErXRv2ybSJ/mRMaq68iB9LLPZN2JcN/seg6YSL91WJVS9Vpofh
HF87dY3oMwebiok51uHjNHY2HxyGOuWOXn+MV43BxGWkI9jPyRX/0obuUvlYPfR6w5SmAVu9NEBC
q9axPy9K97ZFmYCpNYGrnKsmU/ljspjNGRiO+JKSlOzhe81QtQma2HNQaMNg7BMNu5XTdY5+hLwz
DKfJSNR4qWq73MaszRiGdJhf2Wxnl+savkE7RtbUrJ1FP9cJxmDA/TItFz1oZvURwRyNdz0GjD1M
YkZzgCeMArq3fHI7zZ3nhrBSoL5Z8ca04+Qy5+t+7PPeOWgKhtxQFWntq6ScbodGQ1DS67Bsvcex
nAxwLnnHDChaU0HmeUkfJ6uFMNMbddAzIok9yZpEWLSSkmBu1OtBX+XQm5G3KKvDlaHDvEbIATyU
CL9F+tx5rrJYenlDVqh1wo7W3rQQqe2LEerHZ67IfJFhmwrVw2LXy5GBRquZF46KkAWlSvoMjuyp
3iu3jvOtPukjrB8T9SkKnnyWUpQ7e3GLAZOSGccdOppkiqmTN22GW9S5WPqJ9u2yka2UOtGgcYYe
CG85cjZ9OEqwTN5wQRMPiy4rjmQz8vwJd5w6gCVjfhigeNy1yAhv8sbTpi9e6dTpNy+V7bcZ8dBo
XOllaxXMJMBZ7+wuWWstvvLO+3qk7w2K3hvOJDwDoSt7iidHZWGMvK9Pj4nplcZW5dmtlBV81QQL
ZwhC87qd84Ho6ASLYT5lMHLrLGJyKuXJBUe1jSIB8ZHgiz3Y4WuZ1NNdZ/dmEqCpg4vpKQC74Bej
k+t2DsGNBld7o6cuCbB09Lptbsywviah0CIt7VOl1/lnvWsQ6HpZayMSI33B71ywojB5UmX4ZevJ
U2t0o28aUb6KCFMJD7n/GKfUcBtkXtYNNKTE8iuzjj6iAxMXmGaLHdZ0DcgW8mSHw13mtlEDdpXT
bVl1cg/2knxVU4YOzmQXH26mC1CCMmowVuntENBJKI/DKKyrBGOi7k9dbp4pJ5dTGS7opVMxBxmZ
5fzGdOeKAl99Hl3ZcYtftjftMw1G5rlTFn6MVeztmNkO+zoFSZs1WXnqpVO/pcy9Qo5q3a5P9nUI
iDdwhIEDvZGXS+rMPnqnbuMatcXQo9ZJqDZq8a0izOG6srLofVQnDAgak5nSgF+ozW2o54kd7dN0
yPY0GAlwaFZjMfbYfW0r7z4yNcsnskc/u5nzbtEFeMO02ThaCMR/GaxznTTaAV/k+Gg1FUm7aTaR
+ZsY+ofCWuPHe6bPkT/mwrizmVtsUVwZ3zSM+gTRczV22YKMGbvzZzbx3oZ4OnyuWj83Hum+tnlf
GySTk7AwVJ/NZzp0akbCx+hqfeoK5Jml17b8O2rtyAySERg6Cr9B2oXH0K5O2UQUPYLndMtUkwzI
MnIPk2WH/ogozPV7CBW7zoqArDt9l1xIL+4fulhlm5zr89BOzS2PdXXn6vPZGwEKWFnoQVJE+e67
RuOcXGSikODMHDEiGLkbL3cTMCxV+cVJhBfkgrkwBkmMUbBbTeHPQsJvTe9APbrHmclikPF030sN
eIMvx1nHoGSEm7Fb3iIvRv4yWZHjO06DwJ0GDyGcwvhY5RHm+LjXiIeSgDzptlsfsHZ5FMz1cgeX
MdmYjhofs7gtcQan1aWe1xnNJ2f6rE1I6gbd6L5BbdM2yAiXbUXSDNsd3Xivs5e8XmTiXQ+Tu9zM
pVXtZB51N7pS9QWmYnHvoBvPNjjeM3Cx5Laga23EE0WwCkwEenc4vUAgzGNsMKLvNd+UXfRtggF9
KAfg9EgnFi1YeLS2C0vOJsaBhH4+iseghLd7dMc1XNUd7EsdWTcMcs3YmRFYOLor9YU7WvGp8lR9
00hUax19Rq6sF89fSUTs7q0halLsVmEctGLO2QXIttiEE0N5KQf9uODt6DdsD74WRWJs5VR5PsqR
6nJK63SjGY06ozIYb3O4wkDmvcuGGVziO3MSh0dC7rPLGO9DgEg5/YhsWn+AEVZfOrU734tRtsw8
7di7M70JrLPbTcdqChPTr0Jz3AxxIq4hC2ePBcyMx8gt1U3Z5+G7OguTix6rhR+P7vJWKnMGHVah
CseCsQ3nrvEJaWRgbHK2FcnZuuiOcMsGIMVO/xZhEXLSxGzLQMMSsaH5TQqKiMVN0zqRsXVc9Iol
wnM87xmxSHDvilW+LXXkIqbBdezG9+bkWL41MI2cp4JMixRp+kkm0v6MyVFomyosE0IQ4nFjp8J7
nBd8EsJc+NC7pWBv20ZtsrOTzD47SV0/IIwFpK7RmwKTRj6iGbjjdO6bSu1aAsTL/xbHX/8vOaeY
a9eG+38ujq++jv/v8uuUfK5eyAi//9k/9TGZpcKkbwN6i2oWMtnf1jEpqIItimN2rt8lhv/Ux4bD
Hxm4kojhIlt3NYj9jToz5BuooEQ7GgxuhU779U/qY+tVr1PgnyXllEmRhVYRReOrYVFD8URro0zP
Su+T+cnk402v03Q6k8xcTyt5gUdFYsghYTRcaMdKJ7hUrX7n8kCbSOzRpM1flBH1xUYTtbWZ0nlY
LiZs4F8blTtBwkxFLc2h7CL6Vuh28nE27zW61ajLV78HZpYvuVMqdtZzxMRzi5Qmjb1rkWidcztU
iKqNbW13xMzcG89MJXscOvGBfWKeoDVHVsRmO65EWZwSVxs3mNQ1Xx/4PCIciRYrm+KzjbK6du+R
ay/VmOJDMYAwyMLsUJgQTVK0D63LJmLrpqaRi8ekcbql35f14II1hXdUigvsrTAwF9F8jrVW7Zym
nm8sPS8Rc81jyp/as7Z8rEvhJN8DA/+7O/3d7pRPIs/jf34Br+Pk5av3/Q/+VvCKN2tTWjALIb+S
nSlbw79dmybxw46UmDL/5gX+o+CVb7BTMlbC0I6T4XlD+9fW1HDfoHWnWw+X1+bPkUz8iYL3Vc+c
KRujYBSwDpoBZlivd6bhCLOGgBULJ6OoQ4Jol+wOQgps65VXTd3SPnpGuuxqOrU7SacXeQEDRxgi
01urdOsPpp22j5Sn7WM08Tj/cCVvvs/9fszj/anpDXBHcPr8QLb39jOG4Id5kte7in6cZ+K4Mqsn
KzanGz575bm0JrpRTZLPe68Ww6YlM8L8zTSBKcvLXTtza7brkmUTaj+9fuPVQJk9a17bfdIcwyh8
XzShsenHPvEuV5yBHdi15Zx14ZY2l8l2LibTS97KVCUfp6Vcvjh92wxBvczGKcqjdpuh7dyjRetx
ljSVfevELmlp2BUtwPlFd5a1gRkbXK+PgSREi1nQKDCHtriO9RnahiPZT8IzamafXaoT9D2ha77b
x1oD3QYzzAD/6QMlB9AtzHEYBNzqwmkhJeM77u8QEZW7ajbL1e9nuEh/G8+LN3SXU5wwpnjUlNK2
lP8PPRZOyMhLsypW7Lq8UiYWRw0zI57VyhgOBH+EMGIXwwdL3LP4OeMAayW0cYHEZbwp9Gl+j8GA
NhneNfjnYxoGtpq7R3dEf+UnIh+JbEGvO1CYufbBNbJ5N8a5vZ88PdnA0BiBqNt6c+f1Wnor2iSR
QRo1LLdkWdN1R0hD2MfkbcfeUMmOuDSX8ohX6Y5JRAQYp2nsnEU57h5kX8XAoJyxPyKcyqOg1GH8
wmd04400RvZC+FjErkAbDcsW5i6hbZZdE7phRotxUU4K3mYUJTqklRhKMrAvk9uaaubBQjkIlMPE
QDFa1nuHtOptjG7vBh/0tGujhq1Zjx7ZN7G+wd0hHnCHLlihcRutG4hc2n7R3ehLE+vDjr7pzusG
TBpopY6EqBZ3iz4Pht9VfXqCDJUGrtU5T7HT1YeF+IOtl9cdIhFFQF+nd3iasT/O9qYZTIL/BqYA
q7dQUs+708lzZfiOvJ/+4I7xWK/d1firOYrhWlZysvykdIqvKKWyCqkfY4PGIqfI99j2Jj5fUgvQ
gUPQcMC7dx9HWkpKVZb0pBql5KqN9+iXk6n2GwfA1oa0ribapFiYJW3zLvtSpgRkEpup0r0uqvFL
BqWHjDm8vAMsbT5v4pKWi0qehiSHKuiVg6lfty2E/qVfVq2BkQ7v7SkBUTBTxz8tmtFBD/X6SfFW
QJP6DH4jxbGGpjTe4Jk2k23XK5I6cLTNl8Msy5nPp9PJbT9oS3IPZ3qeD6Bu1jlnWDInqginjph7
xFH9cc3IgpkMU6xcpeWl2kRjRpJFE8V8CnB4qRhlbNAIo3pqK4YxknweHvVJVMcZndcdPaR1MYw5
f3yC5TWUb+cKLFPj0TDxOJpazw2WnnWvwgWrfGO1IT6vwWwfuwTDIp2wgV8/Rc5ywFEKvbga6w8I
iasPIwF4re9ZQz0EsPoNd9sSB6f5DCP6TyJVvbikRW+JKy8cmYXVOIqeVJuTT1Br+bJ7Xso9zpw+
HE22bZeuIv9M64arKdGXd3mLrBwA9Ggs9AamkFEDhjQYKPOTRXyNqE9Ezwv+D5GYnslzNMvIRKcq
l3F4X0ZTnmAj0qzyqZ+7gkdHMT2Gw2pfNa3kF+M2rrTdyC48XQV+NYMJPb+eCSmdfHt1fvottvvb
nkSDaxP9rQI45ebXysrZ4ZcRGGsoTMPA0NnpdJ++UVyc0TA79FL5BTy7RW0eSyndNUWPpB1/Mayw
D7CPOB+1oRwx2ZKk421yUqTILqRYEsR6EDLvx40zfqjYoqNEnr2CvDgiuEJML8eI/t42GzG0trJ7
a0yjTeqBl1rACb3xlixnIw+0jMHG3o1d8M/STQrgBhXwbNNKQ3yfgh2lsSYdavgVzzjN1IOe9RNi
8bi3PltDaWNHM2S8w54KGbTS0JhLazqbeYr6MR7iM4JuRTBy4+bHqXFrC4ijkhfgtsjb0PXF8XmA
tAci0FkFiKsCB4T5tvJlUzg6m8W2pQtSMYPFx+CU874cjZnVb7BTFbCOE1wVWeZuClnw28JoH5+/
4f8tHH9XOMKgYaPznwtHRof/GtxApbP+4V8FpGe/YeCOwwseH/wmXTL2+KuAfB57MLfA6mXhxUe1
+8/ezXyebcAkNm0qT4v65Z+9m0mmg4GqxOHPXOYbVKR/UEBSML6okuD+IEhCkaY7Ols483m3+kIb
4Lk1/mRHPy+41KDfJ+1qc6V/L3xSYS+1jglwXTikMw6uBQeOwnb5oOm5Lcl2koeWEdw5pPjdzg2J
YtHckIWC6uSyispDDBTkBO/ICczcsy+qvtTu+bLBHisj7aJL3LUXX9j3g1tPb1PX65i9V6m2l3VD
SllLD9OmT46BAv6TjqeFFX0IjX3a8Hbyu2nHWBFZEeTvGoU6wRAlsbUJb8eluZ5ayCJcx3WwIg9N
y7jQtV0E8bl9kmYYhH3mBXHUfOktOQZ9itC/GFS6UUY5X4YqwubUiWAaBDs1m1o1b7UteRRAVMWy
7C2SG4km0vfrZ+aRFTkFZpCRupub23xS1yrDYoz2oXtSemfsSA50N7WFRNoobI5f0MzkSplBV7oe
kOs+uXPI7AoKSfhwnekkz1Tz2gCtB7B56bWaPUGgXrZskWVKv8c6iB+1xk1MbyCIEtq/I5EBkEzI
b80S5zKWACMQ0t95ogAgFDp7IpAPzD0w7eak+83gteniRyLQQ7HXaL5vrHh+Z3XDjK17PYk664KO
Pif+XlyoytLsLdaPT0VLB3OailNdyuSCXQVRocxAyFzeYZCrd4ATSiKpbM1PLMehELEPXuidurkS
GzcjqyZZQu3dbJBCZzBfojFJm9bop2mnm5GHH6GYj0Qcpg9OyuSm5VOAtZvQmnaS1k7HNBC0kzCD
ElMlrlgofL3NQISR0JYYuY/1VJsXjUbbtgwZlVtGE/StGn0jj/ax0eN8aOomyAkpyNLmoWrtd+60
nFN9dPyIRvZOKxOxlWKJMdIXTwvytxQTwD6tIEGM6VgS6Zlqp0b3vpJPCDJu4MPMM/GQ01a0Rx4J
V0W3Hjr8XR9lMzkO6OGfcylduWzMNhe+7Kxjo6fy4wyKEJpnS/5n9glD+rSd2FFs04Q2iVVCR1mW
0vWZvhA6Ro42sIkaFcJCcx4W6wSdkv9fJtV7re2KFc5LiV4SltQibIF6yR2sDM/c2WmhdqGRvlW6
HV2WApuI4X5aEZKI4Ig0tWpbe0AVUbSrYMMkSzZJ7ooB5gmmBcGcANBEzfjnQazIXyyp2d2CNzVo
2+Wy7VS+Y3o0bunl2juiworAYhu9LSeQqZ2uiZuErs1WkLmwRd0Yb3or0wMGalQcTmofJXiBTRK5
A4bw6NhRj1/AQOkDjfbQW3QmXEU3JMoKdQIJiZArrRFfvLBWp7SVirfA/sg41KTNm0sEXRfXzsbr
mRDS/C7vM82Yb8K6FyfZtXAKEOZCpRi1LN7atYvtrivsTZ+X2daAMr/jp/ZnRyuByNraGUBYvq8y
TB5m9ikZ2BqlJV/voYFL2LsDMZEL17NeWijKcZ4y8xXf4FWg30W/ekLdtNrtu3vhJse+HOyTi3WM
fYS1ghea7UjtuY29CQ0JgufApOL39cb7zITlLmEsGMr+JidwFYtNIiGPaF8Lc5l3uWIu1DnnZOS/
3zrlfrSJNgT/X4ISJFK3UG0dzOFALYrkzZdm8tSANyUZZrknkwtP1ir4zTM6W6RzdBsp3HmrQwsN
VMl0U0S2upx1Z9cX+pPXsJFyCdTeDEVr3Yd6HG0Kx6PjrvmCV41RRPN1aPPRd5Y5vLJUauxFzjiR
gg8fXK4P22wVds1dVgejV7iH2GC+lesfbbs9p1Sdx9aa3rkjdiSHOSlMb8M+9miVHzxveMTbO8JA
dL7aMeifIVw5DFH+oMv+wjE7dVW7JGxWiqTCqsovcwcjgVA3eQx7NDRid8MO8puimmZ0SUS3tfTV
3jR7xpkE1m2bscvPM3Xc3pyUy/CFeVHODq814o/QibyH2ZwPVV7Ki4Vsyd2gz6SXu/kQTC5HLJfl
gU1actPSSk8lH6FJg6aUjez3UW3lO9VbOLAK677OkKLYXZPAA2mP6LlATQ2GxgS0x3oa83mJSY78
kGfT+zHs+4MzO1/A2g8Aq/N41+vduJ/KSdtFYFc2DhmY+MGGGxE5gGpMc/3h42VNHMymsxAXFOEd
sXjVdrST3dQko8+Clh9lrD32Xk2SJINmg3Eja2HfH13E2Kw1RHDOYQhoZ5qSExuYcR9prHKjq4F9
UG6Bo09HbUAZvouc0djRUDE2k1nLfeSkj+OQWMdFcx/mrr1os0b5tRZ9M7TaOeVlHu40QrF9s4Yz
gcjR3UqzECe3Ru3GDg8CAqvqTgHyD0Z3XozyU24TS/QWM08IFTNyNZR4wHCQf9UMVBq3Gt91UK6d
dfKB1hC9Jk9f4V4jryXtgGJcz9aXrEoJPDRAMFQJDRenRm711ujH0mDOMc8KCgs834rVOyOsFeAD
4Ydrho9hFrSYcYE+p/uo71k/6ffkH7JMEadhhqzVmgv03/L6/zIYQV++ann+c3n97qsqEA79OBX5
62/+qqwd+cZ0jFU/DjBy7bH+b2vWMd6YsPRg7Znfw81+UA1ZbwTuHN3ViXX8KRMNOwC6YOYYRLbg
RfmjyvpFXW3peHNIvGXuYlBfM4FbhyY/9D5dOfQLjC7r4CLFZhQMCJce2O/CKV53WAkVQT6PQ801
2D8YrzmmYU8XxIBafOjTkoYFwctMvaew+liib74hX50GDK1AFVTY+D/8cD/+pbu73q8fZVFgELAJ
2Di78M/Qs3xNRCAqhSjrjAo2Mj107Y5qx2CYoP0VFsy6VNLsibyi9vy2TIygXebk66RhEN3ayjYC
fL0YuzE77LvBzTcG+IRTv8pPWjcF55DmrHrdrGDvkBp92bdOeFfY+Rj8f5wE+zIP3xabNLRkL++T
UGZtFN3iHZqFTsFk0o8rtAImnTPObxuD7nQoM/AMWkFgoxS4/8h/hKNeRQRKdlgz4PhhZ6laSNZi
AIhNX5YgUjdjs+8NuF8HsFZF0ne7uVwIt9TQe/1G4P16CLDeB8wkTAIwHDBweDV/awny7Gdyi5mv
IY3FYpT7E7pqkFC/4/S+Ms0833EItgbuLOZ9P/k9LYgIbKc40sDe4cDcm5tnu81JdUZzKyzK1l/f
nfUl+cFO9Hw8LDOuuZowMWmtT+APL5Eu27IstJzjRYm6ZUUBTtDTSPz1Uf7l+plC4stnkoNG//X8
0lMsF/mouQeFF4x4QlAChpccstZ9+PWBnhm2r84HgINgYVrXhZ8WhRSRBNkCtot1WebHxWmJIPN4
ZuaZGzcXBp1LGRPQXFVddgf21T3XuZ0FZCCEdzEZtBcYv5tbRbZU4tsDU9ZakpToD9JYDtE69qFs
gUbIs/kW5Tx9U2MRJhVHOjKjNCMOwg6JoaWrJ4cW0f3jaC/J4dcn+d098eIsXVScLA2OztwFM4fz
8q6tbUf4B+THw+YmXz1CMuJEYXvUEKTsqqzFx2dU36ZcaYGFsR35kZMe8mKttWTd7cizpsLLknE1
yRtBg2n0UepZcmVBXPro4AxAxmRvlRz1e+kVTe6rMZdopUMqRJF5OxgiJZszgCJxVOpBCbVkn0U7
SajbR5az7GB3loUCXLcO+NerC74u8aGoQ31rRHZyYGA9byorKbaxbsp9a1Tugwqt9IjivwhK2cQQ
eKPwc4wdewPCOzqa9TJc17kcG39YHPNcuHi14Axb23rQzQ2o4X5jw6/LN52MqkOmquxd166SOuIp
y2LWri2vnr+QVL7CJ2PSa7PO2FuhmQJysWN9s2S1HWjOYt5a1NEPqNmLRzoG2bdaxpgTMuHN82ZV
6dE0qATw8jKe3jsMkwKn0NVhjQw5ki8wnZfGs6/tPHODzk3WwXyRjNc9sZifqHKsJxxgW23ySGkJ
s69aprmXQDg08OQJIyRHnYrC5lfbssEU4B2nQSuvqpBgAX0qx86PmEH5GhsTUafn9XoC4ErRenqu
5kM3bn1ZGB+sGI+/OcXiGGVFcTbDen6r5RkNYclY5Er2Gvr4eUBwKvi+bNJiNPa0Y91jv5jGkwrt
9iblOpXHTvQkTDqt8ZCZuxL+5RaAGVEXjWE8VYR97LJY1wKjnqhjK71Ub0saLZsK6Ru3huZyO1XR
YZz7XRwbt3pY9FvWtuEITm72Z8BIrq9i/YuhuOfKlvXtrGAoEHWyYZKWBWStAM4PM3rPBeMMJcSp
1ldyRWSaeAen6L5Mo0solh9j8J2HuOvEXSgXsqOU/ciu6EmHfRGMqkXTtMaTdGSu7wyl5NmZ+vFU
WpnnV8MyEWtjsOcELuF3gwhB3GoxS1S/sirKlDFAtWIuCdvJ2qnczJobftDqeObHYKmkJjY3gHyr
yleiYWPIx8gJ+Ayx38VrXgbpmCRBH9n6XrWtdmGBdTzDIhcbNVkzpJtW0M1vHUZrM8poX+hpfb1U
gjuE+JXc01max7ic8oM0EoEMmtfF1uj1EM3SAJ3ot/pIlBJufba6XRxCJUnLz2owo/cpm9wvq+/p
vTGo8VS47nDMBo8uI42Os4K9sm86QJXg9IZjL3m/tDmr8QKDpDHYGEMR+R/2zmQ5biRb06/S1nuk
YXBMbXY3MZKMUIiTqGEDY4oSZsAxO/D0/TmY2S2xsqWuuy4rs0plSiICCIf7Of/5h2vMif0Fqhd5
PBiBxFhGGov6IEYIvFAzkmuSZOReFLXAmZCZLK6o6dHymuqcKi3GM0s40TX/iukLXSo6iuaGcXS+
8+phPhoeXrpNZ+aHKBvn7yP2lPUFdgk5CXpkvYwMH9razuH0lsEujTk5rIUhpG0Oco9yyMY4CYGZ
7xHLOuGFurMTfO2X3uw+LuEk3qN0NS9zajbDjrwND9dUWY/fGEBPGO+ay9XMqPFr4uNwymjFf1pH
VxXTxUfDpL7A+CB5n+cT1clIyQcrz8TMnPjQXVSopkFJwTAf0mF+X8Si+ZRlTr7LTYRPWC6rW8OV
+IbmFhoU0eQHGYfDU913uLSmeOauye9FhhFQ1nKTxP4s77yiZp5HfNbVPDvy4iQEsPsd0vB5chBV
gX3nO+wn5D5sR+4cTPa9hh53LgKzfdMv9l6ALpMOIhmVYWnK37HDgjkbimVaTSxsiBQMzeM49tyS
4WkEidRUbM/zzN2T0Ou+t9gYtgvqqCNeD8sVoT7FNvQH3BmQB2xl5IUg1EVL4BTr1XKS+Ts18PiU
ji37em03Nxkc6IKRtbCPllk2x6gySDRoa+N+5gLJzqADxVvSR2vjzon7ZaK1jIm1SPp705f8Ko+H
+9bEeLb1E+sTSlq6XqAQf2zqY5fZpC9SLzonV5nHvmFTsNrBuYwkeB2kJv6XuU2UVZExKXKiRPt9
PVqRgf6u79ONm0/uHkIq3oVViGdlQhZRK8lfOfL4/fxrK4ImObdd2YysZojxvaoY3kNSNXetA5J2
DkkYk+yscwc0HdgiuahpTfJYj/f/zIN+Mw8ia1A3OL9oWFMEkVX6/HPHuv6lvztW3NyhozAfon5G
SKL5MH+TiZw/CMlDjwpvSFfWmqzylx2gE/5BQ4qQWItg8HcxmeD8TSZiuORA7Nb1ZGDbtvdvRZb6
1r8wZri8Q8tKOIKLPvotmwhGb12TbWPRs84V2N5YB5xspD0s1dyAOzp7VUVf5ipw0UrCB/7AXof1
JXDmKU3i4eLUjErYAZwDajIrwnjODW6TOZYnnD+Kx7rSYlLa8usm6h+JS1PBdh6aZ9OReZvuWh7w
h641qicbQsytLCfOmRFj9hdXW+HVCYW/gG39XJkNUkJsat1nR1L1bXT38NR7tfEtV776wIFXqm/a
ssbPbtJOTJek9vctIDfskuyEZE0GR2/ESJ10C+Yrm9gYxGXokUOwS9fGoyFcic1sAg1bamMrn8J1
05UpExs8TtTFahV8hTwJvhR5EQBb08HyWJjRXllIQM+ZtAh0yz3CxhHk1vsomCb3YDWm2ABu/SnK
pTpxYEBVCRaxc1uRf2qzjqQpKxKUeWyJReRMT6vstqxdiwqTGdERArq8jcLF9Jnt4w9jUoB9Ztvm
CO8Uxa4JA5m4rIKJyAJU/SQ7DLy3Pu7DELlb7VWmsshsDtHqCkY12dvvG8z8m4NBxsBj26AfHKSA
8kKfDTVMK8bpOq3HVzOwV2uu1UotzIF3EBnR2r4q2wvpaisDeI+aZYRDSOc40DP8vgMEdkjCwfmO
7hElZhIi7DfaBlHhKvG2WjDG7frLV40tsWEI5puBzm87rw6BrjPn/llq5x07XBBBIlGNnjIRaG+j
AZeOftRBe0VC9OEuVgRovLrsEUkfPlFQohhsA22VHra4KzIH5SsttevNhDUbstA+dK6dpHefJVb/
3VH0eO9uWtUtp7Ai7XyzGnXYuJ0hmyS8GyGCfih202K+2GtBK34OMx9gQgCJ/jcGL2QkESF0XlXM
cUQAEkcKkpJdoPwCqrVPPMIlGgttM9dHJtMPqZ1O4jrrX7B+JxUR6gngKZbB6QbtESJVUjL7Zlvj
HdaNG+y6+Q0RaPKLWlMGA7AF2AOrxV07aXrdqjQmXQjPTqpt3OG008gaeCIMyU1Eg23eBgw3zusV
sdpC1Dsa6OHpplib8Op5vpl2O5zaHA2pIxA64IRoowqlUBXPJnV4sBUxknlPeyM1+E+OzPwUfnhp
5oq7OMNRJXdICb9OUah1+4iMKAfyf8rPj52C25qp/M5JVHgfRZ/NxtP6KYOCLv8KzWlabRG182EZ
VFGyGdCtL2HL0IYxRucA2XuaJpPr+c8DvuaAUMijta2mqZ9PkM1md+kZdp5CT6cotjX/Hs4pLhNB
GEMkxh+BeKPaYEHQSKbHVx20n2GUAlptzYe0kcX3Ba86j0bM4FqVZUPNiF0jKI/QijER8q1S4TAo
c7VVft5Puz6kPMHee7o3pwArxGzGoZCV5mzNesDhHgsUCFQoq5GkB3Qk0oX+5tpGM246myjTocTz
fgtW7V9gNkanLJzDJ2TjXrKD7m3dZ8lMoDmKOPm5F0MXHWCOqYeRVXzMpqA8LI5lb80xdqnd++5r
ZkA23xQcOk9FWKiHwDMQfNuoCzZ2O7XcDA/gDMPc4O5KHYCz1DiGbXt4VM7ODTEP2/LIxuVK0epf
TVDKvzYyAxKzqpoYGgEJlS24I8chRqJ1jVWIdvHQJmSt77ODICoYuWA5vZ8sV+zFSNrTHhbjxNAr
ssJNCQR37SBHOtZFkCTwsOcYQ25Z3aMz9LRdO0yajU879yFcB82U09+EXzo3UdunV9kYWC+F6y9P
QYz6+IDjWXZuWi/95jRqemQaM1/Lsir3M5Ditk6ND21mtE/09t0Oq+weg/owoJC10HTaKMfPFs0s
/01VBxNF+75CG4d0JWYoClu8OwXuBGNpRMklNuUSOZ/nPOtOPdxI/LpBnWlU2/xdCSmWgeWkK0j0
IB4GMwsi67jBuKAtv7lumGBCHtCyYljX4KDeq+ACCHVvlXhQ7IEqHRJEgrGzzgUaruaO7pe8EjME
LfXUYRmdcdc1uXw3YWkOBWyIbqsR7UY/+3h7G3K4t6rqkxNPFjV02C3xcRxS5yzzyrQ/RNKpn2Bs
tg/FJG4Td2zuEUGhAIs7iy7V8h8qvydEFGf64H2DefAVNlN0NXFifortSZ1EFDwuse19HLrZPtbK
JUgAy4A65P2QkABHfAt48UkzkGTVDdK+7To8tD3s/tx9gfLlTLpVsZ0jIuruuqSu9wpp8L7Q6swu
c1qYHbDD5B6macWYLEqmL5FUZbHFJs3F6bschvJqbooCBqAlCjwHoJ0Eyuwf7SpH843TC2YCTGXf
D5kYNiXt5PXowXLW3gdfFMf7CSnlcOlt8wtuDs07CTqN2HRS0tv68EjPeHFnuxFQ8mEOEY/OKrPu
csvrv8PPbL/MaPmbZ9WbxXjH5DiK6SMWVJ5FXm1l036y5yW6SxIr2uUevuyUgupM2qSzLTpKGiZN
NwNUvfdt23v7znZiEAcYnEWPBKfR2QTMKe27LO3Hz0HqRbu4TLzbkKTO92ADiM3yiskhk3BfXhD5
5e/MqLGrXTKYxh0cUHfni2Ha87j8zSg8dSO7svoCAo0Hei0/RIM0b3Kzfeo5EvcJLgW7LjM/W8zg
M6J+z8bsik/TFJOWRyIfPgxRZ+0jwuBOXUwL5wA+vBv89ioYgHxy3+43CK5orzHLVOI8Jb3gDgP6
uwQZxC6W9tBz+BkXT7BUTJJjyimor+zC+kjiGMSLApvpFp/fLRASvbcqip0lR9aBjdl7omjrYieM
Fp2hwZjX4wg/aOcywgdt6dwFsfBuA9zlHuqWpNtNi5E895P023xRjCD78V3dkrAqh/iDZzZYXSMH
3FmOktsYUAPSblk+oB9EuJdh8YGLppXulF1kGNObmpnZE82zmbskuS1V6xxyx5wfzbYdT3PnaNo1
f3HEH/4dO9B4laou7XZ9Gd45vYkytBowtcAKUp4ITGjuE7csxu2Mn/2exEQig5Kptm4GuJxoGD0a
uci7hvUbnOscBNfsigiWSzk8JUMCYAJtm5lTEG1iNcYfRkIVNn6nek7czrnxZKmulBnbpL8kwQG0
ke8Bzu7kbcqSSOZt4A9ee5jJMORNKPt8K5XbHATugoSFJiE23VgvYIEvgicZcuOjVO0DMRE+3Jsm
ygBYLFz4sy7dNUWYb4IIqz5ojPcJcWodYY2wR5Y5hi8qZgFAk8zDSbWiPky2rcgtYT8lUwaOy9Zn
v3khttn7DtQ57VGkuctVEqIulYgor7Rlyr7QpRWKGrIsxxnsCIZKvQUh9ohTamDJYKC6DYZgeDdJ
y95Fc4GaERcxiDC+fcqzcrwsXSCdD5xv+TucVh3STspQlbdZn+JxlLs4/Jcq9u6L0HBw08bnejP2
hEQG1ST+zC3bjA8hKaW8QCa1YI47DnnU6iEeC3Wu8q7bY9AfKhICguiuowzQ6k3Jzote/hOj+qom
rBLwNhLh53iw6vslmpDIl3FywERpPrud614aMkhJ2G0aA8m7O9w4ddGflNXMRwzB1a3l9t1jMpU3
zdScZLCoXRPazfuyq7uvEMzBSvqmvbFGNzq2cfBEoTYdgGR2o9+KOyCrAiONMc9hY6gSiTViKTwx
0nBZUCBgh5NtmRXU2aa0veV+cEz5p8rLImb52EjFcd8CKqkGHohD3kQ+tEb5dSaUClX2vLw3gPfT
PUpld/gz6CWA9FzlPsTnQUT2sTTY3K4j5R2bxPHva6v4KJ1CJaeqaPwIV2TzuZ9C+U65FHJpwFq4
zqcUhu2SzTkihizx70NbuGioSn4FgavFWvQWM17caVLgfh1UK6ePS0IYinDaIPZvY1s2t5x+133J
CTr9Zqbxdg7FDApbNJp2RG5IvN96E+YUSwDPZn3lAgDSdKQZjexgFVTuP0AG/zBT1dPGH0cn64VC
ot4QrsDufDuNDFqK+QZv6asCu5dn+lQsw0HnqdX4GnBISwParLhW1KOrbfW/e3Vme0FIsIDQHnVv
jUEl3uK+Oav6qs2k/ehNE8Bmk86UEni41srgql7vUw8ak3Z6/vXFrTcuG6isIGSjuAnRK+LE+Pbe
J5KlIph29RVkc376OMX4E/l5Yz9WWUcHxRycmx8J5zz1Mf4FG7Mla5fhcuwXjKCV9Ztp3dthJ06G
LmN1rJyhEQiIuj+PsWCcke0V08z4bSuuJwf4wU0T+3GZ/e4lbK3fjnHfziGh+zrYuNkQBkxBffhm
2knGx4zrRldj0tiG5z6hX4PxyDIwephEdj18TQpTiEs8BgOWWwzRI5QRlpGU7zI3w9179YoF4Bbt
+7IdrUtpeIu8aSElP41JH+7HnPCmjViqiFodx64XMzadEBQHDeOD7Rm48jSKdLF0GOgtJEHZtTtO
/UOHMq47LD1B1N22wmhMfEEyKYkoCRRdeozpEA1eTAOaa/v10neYkhdz98I+UX3HHql6cMKYNq5v
Ov48E2xJoJ5Q6hzTEBv6wDTpqkF47xajw0Ab5wd8jwLtQzbzB1vkBCT8HtvE8tQeVmj9eQVASjwV
Lusq/A+8+Vt4E/L3Dy/s7rl//h+vEufLc/ntv/7nx2di/YhAqn/KO+EN0X/tL4BTu/XwvriA9kHo
AFoy+f2b7G6LPzSwqFFP1v1f2ObKc0efrl819teVw/O3h49LXCZdDmR3lEu8gP8Wz/3nV4sJAHsa
qatIp/E9s9lbf36XF3JzB1aWd1eOBTkLnK/DXVt0xAKSt9Z9+eHB/HYTXy+GLBOVpxkKRI9v3+PY
VaLwqYPvEkzOP68e+jNc4ac87fUOqld/jNfRczji4v/fuDThnaQ7a5/Ztzt4auSW6mtL3C0Y032u
QoIN96++vZR/1qMTKDaAzmy102O0gJH8+vI/b5n6zn1bAFEHiPH44t5e3nbSuGII5dwVpQF4FBjU
KFuzH9iFUkh3JIFouOfX13zjbvjXRVkqAjktktq3JJFKoh+LZWjfuWQ9PFZO4FzbpQeqCdsrfJI9
LAqR6ryNwRrYVZJ+6F88sNFjYXg8h4b52lGC2qmrjui0aL8snLQkFXPORe5oWqdRRjp0YyH0YtNJ
i71YFRU41q/vQ7Mi/u/R/3obK/DOeAB9h3jD4gmmAB48NMY7EEvWylAA3BUakwsgvz8iU69PKmc8
9+urvpV/6G8M8lzIAIEXg3/+/GIAJPqZclss8RGoPlbo647oAJPvxHk0d7O1qHsXvufF9WE1beYE
FPrX1//XFxMVRqDpS9CGGZm9OfPQYlVY5yjrzjPwK0z1CzMjDbyNx7+39q/qf8Xf6n94Ld8UGOsT
djDHp3yjymH08GYTiGa/r0xzsO6EdtRlTA4GPaYWA4TIcTBHzIV4Hk2cGGOTqJYtnqq8LEbmYwiY
Yyzz79+4g28C+U6+i+n7mxu3sWAJGzNiwM6ssMEMhgDWs90TaIGcE2vaX1/tn14STXjkveR/aNN1
hfsDk8qSGV4IzmjftV0f7Ko5YYKyIreDT5JJ2WrgbgQjRWXDKg+LhephhMaAGRjZTxuS7chF90Z1
H4PvxvvVWLJnYP+aA5QkI1PTas54y9ygUtNNmGA6cvj1Tbxxl16/QN/m+4OshRcGK/bnm8iKOBqC
ObTuoihjjrHa1K7rRvWl/Ny2Je5WAZOLCl8YSDj46Mcp+Wvbbg6bK4mpSrxJcwE3ZyH4pd1Zkdnh
vGyq+19/zn/YBbXdBkU0zQJtypuPaSh7GL1IWHcu3qjA9BogtyQAuWVG1mOjA01+fUF9gv60d6Av
Y1Vz5sJtNeGuvrli2cd2ZuZzdzeB7J0Yj7jPUcikjNxWoO3BdNRt63gA3lEaUeSZY4YN90SezEOK
EljS6c0EtMB+vs1MdgBTW/+mDuMfFOz1aX1EHacGFj1pEp670QdMh5N4Xt05bZ8bWkg+/Y2f/mtb
9eOWyGFN/clI0hI2xMa388glyENslUCDYfnDb5Lz0u4ygrfeN04x95gVJQTuZv6Y9TvbZXy/JSQk
Sg5hwvhhU/Czze0MAolTGXoE6B7+YVxio8fNsxssoMp4dkgCcgGXTGcBAjGTyfggDVJKd6Zf1wjD
Y4gAW6amwDgI9XgzMNHCHws8TpIrySRABLK6Q6uRnIKuzM5wQerLmIEF7/AwNYeNxAnwkzX7OVLt
ufhq5h3RKNQByQaMcJF8vjF5mV0iqBFJkVuS9pzfN8xcS2TcToaJkpnU5FLh4E5OQo2ZmIv1ADwz
3zfk01AV2UQuje8/hGGTQNbI4twDTgMM2ZRu3C7IWUJAPFgowZ9EsrUoe0qsoa8W0j/xnR0G0V7b
DRqT64iW9GzHAz2WHKMbfB1C4oBHJpk+kH17Z0xEpW8yt69ctGh2jlMAemt5i7dh0W5VKJJoF2RT
+BQnA8duzhrxQUlipMH4NzdlgvstpQFBP6Sb8elq133uQkGZUAXsNpSAetxL2Mv9a1IJXRb2n5ED
FzjoIoaaCnzO1xZn+cDJbCVWIBlMD3AzbmCjZjMqwLo5Q18LLHSIdZlg65Wq4Br2WnIZ87D/CiHO
Y94BEwcgEvUsAUwxIawCTX+IdKAhTWQyzeUTaqX0xh4DtUMzaP9JfFhNz89o0A/t6GAvTv2lDDv3
U+2gvGs8mbywUNS3eIgyPTaOq5058PXAousrwBnpouzzRwIu4pXNFVVKBXDMDAwg6v5FNKaHiVYa
y0fDDdL8NFYB0xSMbYuwfPSxKjNDFkAx1/6u9EvcUzf9jOczigY8MCObf1rwrFy5zUVqWMkGX/uZ
MPUAI0L5yUgAvvm4eVa1OyYNZXAwsGQ4FgvBVjX4EGwRYthPZgw1lt3eEM845zHdQV5BDGuJhu2D
IgBn3KzJDyX8n2E7+qEemenp2WvQWRJYHKaigo2+hSuOw0jb8c16UKKKDfCqsTVNEmEmHNokwkkd
zJWPbNmpiO8Gn+Hldpk97V47oVdKTXIm+oLZGew/95msqPAJGLF76UB8CKpl4msI9iFflNhntgkp
qw1vaLAtS22oTwotH46Ooz5R1pHV5pHmkJNjeMqr3H5sTD2qnuuCFhtD4XTDdgaYWYgQDwHL6vkv
MdnBWLGlFD6vk0QYOMwWA5eH09qc1JueOCFQz8TKLgOuQCFmRnyqGGvGc+jX6t52PQ71V7KVdjCm
hgvOEfy60zpcjOqge8Gnkke5zqS7buCX66dltMH4DNIQnHLKThsPinS+Rd/OL3PiMdr3DOkYsMb0
9wMt+WUFRGY9ih+tJcTHE6/uIaXdcIoM9zMdSZb0uFTvZl09zjbP3oJyiqaV9zeDaTR2LyR9KOaK
/AreOH06I2zoBfnoPq9pNKEuj2SBKXwTxs3nLCcyYavSbr5fC4Ulb6r5RmWF92wr6nvtuPYZy0eC
zuwge2EMwGgshRF9XTeGecGFwiABMDIvHU6V9ZllxHcH5E7xXjccPB1t/5q7huc0RXitjdldK5ef
o0Hnus05nJB9hNz3+TUPhCnhXF83XcsnH/k7+FTXE96ijdGCNqwFzqBLFW1j+PLa/GCsyhGWhZA7
Md0WGKYYeZNt0AuBOU3uzEy6dAV2HVCyjxw7fEAYlQAcgVFNGYJoK/qzAHghqGt9hSz4wUzPVavL
IE6eftdOd4GYsKUKO74jGQUUd/xrGOtARwKP2dtq3argowFzcIZQwDbgXHt80xfsF/1rbqc+OQzk
0QQOCP2QIPFpmeLpBBtO3F4vT5d04IsZY34Mq27gJ2cYCN4KJt/DOznFRnJVJhE9oOWRzYRZwsLA
FpSTD4MdBXiMyDUqYwXhkxpT/zHLYS7v+8ZMjxiIsUZWGDIpJ56pkiX3v24CeeGoewJueCpFnoZn
bwYAakLeMOnpy5cTdIGVVVD0FrEaFiTr1f2acr+5womHbzW1MZEsOMh5DhMlaFil0dOaGakIHXxu
dRZRbhbgn3aqgwJjlze+bTs+yboSBRO57kRkoF4b1Oj7VyIJUZxxdxvifYFPYa2/oKwRbE12HTVX
ZQsSlvYLpro97Wi3X7yeosgOBmoge4rLB0zjIRVpTa/NhL/chhltiCABHqoQsPPGsWeLpPMoCyEp
p6EmVEhe9IbJIYFrrFtOImrkzmMHamv4kWvDu0wGoQoAjY8jhPTHlK3b3Ey0tI+wla1HMhH5Wnpd
pS147BSvFeN6bM6LyYqSOqrBCVYWhyvDMwl3BoHzNszkYaCTQRF8C1lQhRB6LSw/oMbz0nvcRZ6S
qyGHnve10vwpBpTq3sTVKNr5zuIchq6AkeBiDvhCyCQvl03SIir6rsU0JmHJDyzwSEdERFi7TyMD
mjl1YfO44VC496qdMFhhZgI1xmhN9/kvxkoK8aZSQIFMaMV1Tmp9vScSZSpuytHjb6MPsJsHOKrY
W5IOyYNeIrayNFv3PkUew7GOLTZ5SpFYt+Sip1+BaU1gjn4Ar3uRbtzHzGZf0BtrG+sMyXXtRjj9
xhvVI7hXfjr/idIoulvXJ6bq0TEDCDhi5ibyd/4QsEQCc4Dw4ebjTRLPSEJfF0Q5lcF3iWiW2VE7
tldGVoX7Yib4Ftaq9biuitdUR9yhLeabCHuspiI4xdVoQ95pLxaGSFa16d2VzbTkxtZvbECI1s3g
96T6hl6xdFxfim0rJn5vphDCEd6yrYsluAWWnPUIbb6edtrnkwla1HDCwERzDtigq9shq9ntndR6
jyRjuaNTZ1G/5oBA4miv1h1QYNpf7urI52H30cp46TOekuNPGgziAMIWIHbmaSvHnk2hjltyaxHT
k3xZodJaWHA9r5nTzFw3lrO6L2dBSyBp1Z5CBUclJrMTlGUeA1a3LXpjl4lWocemFloeRqxV1FU/
jBUOw0yc62s880iWXWOI3KDX/Ke0ZrWbVrQQKeAOFCGxkYdP5iQxkZVK368fTrdisP2HIVDle9tx
8WeI8EgNs+4Knxlz47fs7BMZlN9jp4M2Asdk43i01NuxdniBFcdjlkpOpDmdlm0P5BlSoczeU57h
we+mkl2udqdFHY0hI/uE5KlxEzcEnCejKq8xz8zeOQLv5y2nZnlNZ6+uNFuF6G4pq3dRjbYlVAX1
gqdDCgRFpvYMsvtgr1TXmzeN3vxvsigGiIR3TKM9iJoOBtHstVHboDBgNoQHFhBrHuLM5utpS8n/
NzgKLxCYF3ULAjhhbzux4cBmQQw7UuOUuqRrkoDch5i4eIjgxnZooCitjfIaWTo5Ia9qmDTMr8yW
jwcrBbDJrqkPIPLwSdV6mEQJ+/bipnX+rabG5HSBfrCH9INfkpFFT1GgE/DWxjA240reFCg92PJ6
9rQaO5EIt2Y9OYEteE7DmPGJDK3Lys2zjB7z4oWIF8/RnCGWk3OoPJvzswX2vxrKmN1q0em3I1fe
rvtmiGXx7QJt1sFnhHwg6ANs6jIKgzM2vWkJKR/4akKb/Dkv1LSpe/a9FkLapS9YPGlk5OSKuQcv
1jvzstScQPR2yZXtJuk3MXrkHbhy4I3rDZiNbt6EZ9yedIXREEyvWXFlXgXi2vehX17TsOEf29Hf
bAKMlY6Q54dDIWw7oFeBSEjCgvUYBBaQnRuyK4Hz8Ej8jJhV4gpsOol1dOEx8HlMQKx3K1lPuor3
YYk5jF5LZtcsv3vMnclxrUrzgGAGHbU39/aBKyePSTuoDyrxlnMi5vQDFId8h6VVyO5Mt7McYFbi
eeF7pWlvZyGN2xbfeLWlnK6CvdM66sqGyPZ1kI77Qszn8q2gqvxeF6qj3J6YBVNX2SAXnXm2KMqO
BeDKJ4jKXovyJSqQoTdYU+zxuGpuXAhcl9QniC7OvPRjKfv4waPGJwa7LPDU7lzzOAfufAkdGX1I
DCjtdTPzk9zKTDsq5SqMb5fKoGNlqjoh3e7NNtu04ei9ylb/M+H53YTHWwGU/zeB/WPafSUzNv15
wPP6t/4a8ATeHytMjIL6/1gW/TXgCe0/WNAekDpOi4A1Gvv/e8qDEy3DbGLF+B0bfjng499THvsP
NkAfPIOZtx4biH9Hc/0WeNNaQ6KjGKDy0zBc0r//A8jJYAIvfk7K12KzLZEiuxa7xTLP7HprZviv
gbd/uiD4OXMejbt5a+DbDxck18iWtizdEw7V+KOMiIAWjV57RdBcxTOV/6+v9xbn0zdIcCDPi/EK
EoI3OF+YeUsHx5Awgzrxnomosy5rsdq5sJl/fSkNhv+IvXEpvmpGAi4Sb+bRbwBjXPJg9OeWOOW6
B099RlVuv7A1eTChL/1CT+7nGftVxKHz60v/w12ykhghIjVmjLbCwD88VXLGEFcZrTh1JA9d41Kq
YXjcSncl5fPvJMbWz7QDIHGmHyCMRD96FnDOW5BR4ZlU+ioVp6lmmEcLSEWymTKTYnjsfU4LzPRl
clNyeCNXaGmS2QOxY2cIlAJr2NXvsPp/vX2SqQPPA8hF1wEV5OdVnFkJfW4cCZzUBbe7EpMJvwKW
/e9dCz4ng1eWMAvnzYKKM8csknkWJ6cjxnsQRvfi96W6H3RZ/etvVS+YnxeUB26vzRV8k6X1dtKT
Uo1z/AziNEbJ91eisw1g/+uL/NOzYxPCeYGLsUu9WbUA2wJvwUKcMECsT1kw0swEnjS2FrX376ad
ln46b28J5zRcA+C+M8Z6803hTmSNC+Hop8wmV223DlCQdFF9r+zsoMnpiHTG7hrhOCe9cx1jYPYb
ztA/rGDY2Wx7OusGBs3bBRPZsJMiLxcnFfT2jZNXFvkKujSSRscKpfEp93luU6vPy8Akc315YdWn
x/+PkMt/+gaEwFwq1N80M/CfV2+O0Zsqc3y4OvQ992uduoo76GR+l+L3T5eCbBIwQeNo+Zc5O6m3
tNh+45xSl3nea9a9QbwJZEdN9//1yvp5q2f7Rq7P7DAUnCxMnt4uX5n0ddE00riJwAgWzCBb5kwO
QNeykvwRF/8uftr6eQvWl8SQwNeqL1Yz9gRvjjOZL/giYLp1Y0YgCag9KPS7tlP33kQgHEEgfK9r
N5AEYGdpjHagZHpwwsaKch7mcIPtKcffuoO8Qj3zAppCJIyBUibVsMyvHxLqs59eCRgfHsniqMfw
LnQQunlvvv4qUJlQpSPIDDXLA1Zqy6FOPUyMrC4fNrVZzswUaRbaGi5+Jmdvb/HD7lCOAwvA0Kfz
hOjK3hu5cf+yYM3xouycpfva1drMMJIdlSEojGvR5m2smCp9bXrWfFsiRPuXViNpPpT2FiqwjaDF
zprPvZ5aQRd2btqMB7iBtj/fxmkBlghtJXwiw85A+B5GjXVldSSxbDo/QY1bholH2AipJ6TQw6H3
jkXVcA0NUHldAjbb4IewEaNA6gyQhPYpwYkJZ0NaKDD7fjkalNzezTqb6/q4BIdvLeLkcqT+L0yR
ms++rGx5U1qaaxdQtRh2T4jaAskt/WLNIV+Zv+BglGPcNUVPa+x51efec57ieoQInKS52QoByFfm
nDcC3JbApF/lEtlXY+M3963Xl1D0aXv9NBY4nHbhiGtg6HLCrOgjyRokX2r4VkTAFI4S6r5gXPg0
Czs9rgPydXS8dqgIenk+IZqHe4j9y5M9Ai3LUMMBGAojulJt95KXsa2tHiCeLV0E+T2Y2/BpkDN/
yohm5zqMKn5Kqdtu3GnA2QYN966nXMVJfcCYsiADsUzaTPP7eiA3QpRoVBNPMJmo5sW/SXRhss7o
V/DdRApznzNNU8gMDGDDFSBt0oZVA3Xbffa9nKeJuJoMHuSNc7VFVe97N2sraYBvdcdOjIyI8Y3l
w2BygXtd23MuejVRVqzgeI73az5uYjD42s1uCSQDoA9ygSSE8wbZOg2zVTms5ZGW76mDnw+brcc2
RhngNdLStr3Ed0HumNdMQmZq9PfSQWm94JpFOFfKCHesG/fZY5oGZYfEqQIavdU+xM5iXy0ELvg7
O/bEl2ocq8dgSed3RTMWuwZfA2sDJmAFB8xB2puUnByUCXqU0BVKIbVb6mFndpEHOrdgFGZ6zMU2
PqkjF0LczVMpkhquch5iPeh2AP2MPSCtL/NjjoUOzPVE4iBszimVkZdjVW521R2QUQCFPhpKAIO2
/x4IQjBd2x8uoecSJ4KAIqIXzNmZtotGdScT98hND+HjE34UbXfo3Nn7qlCG7zo8gghAM9v4oIkc
0yYcJJx99OXHsR7qS5iN1rStli75EusJnF/38t3sJfCNqzk6WdjkNsegm7zPEoQN3x25fPHiqb7B
5QuphZrE8gUqcr53XXuBQDnyNQZQfbYI6qsvxMz4/Y7ZMgoSs/WPuhiFnKiYee40xWDfUANuRtDX
QxmgfmBjYgqAKcL9AOR3DZ1FXmck8R5md5i/Rbif7BMjNe6QoZWf0nwUeN3h7ScrvMeypiO6Jm+f
/V7wfgB07yK7xClxbK1DKWt+UGCAPzOwhC4c4eOQt05i7Tyf+RMSh4bhOelakHviWn/zcjpT6QZX
6ORmd0ekOlYbUcSF8F+NdugjEkBx2W2LHqnoUs/G3i7r4YNEqiq3Y9UdBhffSvK7vxZ+V38Ki9Te
pKGFHbqBE+NQ8DnCqC/vOJXIxSBtNDl7gmwtGZt8oz4shDP4Q3UL5UveQq9jURuk8PbP69jAsDNe
iU6Pdva17O3s5CkNIyGpBUNnt+1f4tZkQ6qX0HrEaJUla/ZMslp/gHMSDMo191gLkCTXE2jEDJlR
3ILPp1F/jiwGZivi5c+Qlfsu5DwOBjdihmEL1MNrDqhpKdkdX3l4MCUozGTNbqvoo7qOsdbOGwFu
Ril49YfEba6EEvDC1uGTlCzbbU3KFQ4GYHWfbUxgqeeSAXoMBgO19u7pZPnFzXDy/D7LUejRYo+a
ARnsvsrE9A1OCubqbm64H5nnh9dkiP1v9s5tOW1kC8Ov4so9LtBZF5mqDT7FBNux4+wkN5QMsmgQ
EjohwdPvrwXKIOyQbIuqmZoa3RnwUmtp9erudfj/5ArAEW/SDQpPZF1aYCdPyTJ1poRVz3VNeF5v
SJtU8tVft2BRFetFqF5ZysS6Aa2WBKsvZueTPI+uptT6XqysYPFIJcPc7IL7mz8u9Xh+T4riWfHX
XwvQbG4BWiFwZfimDwBDDJoozVljaIO8MfRv+YOXmbw5ZjwwiaBF2qQizHzdhRlptpIguOa1oRMK
AufSX0BqQsnwqjfLEi+/Su2i3deicDWIklS9N9aFaHXj+SzrdA3eAlAlQCB/oX21CM6LTuoPijjW
buly9W8jurru58KKenHYSUbasuWfh+lafQptY9lP4fAjIjdUhNGFYEX0ZlCvdfNsndM6GPm4C3sI
DOvc0q4pV3gaLlr5Q556UOBlWXsQC0//PssN6O5i2lxYK2nw6RLD9m5sgmYDgE7U65adg6g7WXqJ
o4h80aeA2T6HIT7rAy/Xou4iTeYxoBErcQE+YgYSZEdRoB7QhmZxMaEW8LMxW9D1FqjrhwU8VB/b
q2z9KYUiCsBiL/+W+WmUnbeTRBPXUJAWes8KqbGhiSa3ZjdGQYD70p5kyRWn3NbHKfwyj20BN2Sv
Bahq0FVaZntGXNTKb3JW+OfOMkoG2WKxvKT3d9WnOn7uny3syZCofYfjBUTC0SWY5h1BSnlBstVb
mstPnrKEYjWYDkGJSHB532ZFqnYl+D1UcApulM4mO+1Fi2WQnylzWCx6NIgog9SESwrE4KhjnVu+
qeEQO7kbKkY2vLDhOiYXQHxX0yJgNnyDztfMFPfJvBM9Zp1V8sWijfd8WcBHtp4WZEWAkQO7mLB3
t4AND3ye3BT0mK0nYwp0WIfSNjhrwxZkAmcaqrpbrjmnwKVlxnSvDcUt9WHFYzvOWwNdpEDjCDVS
L6yWGtN9swj0iygx9bwXKsJOLjNs95lAZfHfhaWmo1wfmuPcSEHIbJPoTXokv8i6TEPfhCYRjurn
dbqOACKYUM10ZaaLZ31SeHfJlLKC7lok6bUkugvJLgfR2aQQcHlo9Ab0ZqzOty2fvLDSNiCwtD32
7N5aMutRvANcp06BvdWfZbCAtTRz+RWQ+pCyGm89vSUubLa7QzrkbwPbB2UbMLkWhcMqb40K+o4G
MFXuF9mXAgiR4ZYk5d9Y6C9joUTJdo42L6vdqQ+i2r2G5WGU/1OVurc1SbylULdKwTYhFOo3q1L3
ToevZM4WZCt6OTi2VoFQCT4J4gNsNETxaLHhxFcFQtunxPRMCt4syrc5zyr/TyC0HmshFNnWibXQ
wdOhuJ4Aqzw570TQhlneEfowym+y+dhLfLijn3a0cbeJcZwE2fwuFEGavH+HsnYiHy9vsHc0jQvV
ny8KbmBNcZwgbGW2I5Y3wiZJOz58q/Jk/WeUhXsRWCG6QjpTg1zsRTnlCqgpX2ebTJMLZOmyjQ4c
gLax6sJ8Nov078m08KzRBLaQlLquBSjha3rbdOoTrqkAjLz5mMouy/RAfNMmbdu8BN5dJiOCzBVs
eMX8YxZrkiGW0t/1B3/DHGtNQWuiGSscfl5F6QUBHv06gZDlbhqF0M+upsMoSHsUnJMFU2PweJSl
0QLiLF+qNv2u/jyazB5o2POWFN9B22OyPwstEKcEORXApzLlOuaw9riixrvvD6MMCjB69vKLOZ5P
nffNVJ+e6YWxvrE6Mz3/DigXvGctbw6sQarEPRrWNPVWa5mLdX+a2pPWQw7kgRacq0tvaFN7BnBS
WgwvTQ6uySY0/I/xGtsHkZP6vMSi/ZS58ereTVhnk4osQX5bWvfn8G0/Oixo2zvzKz9EySRzs5aT
KQdVjviQDN9JRZqNacxRwcElCEZ2BechLwLcPgQK269btn1KBlUBipbcjLxwOtxwR0k/U8PhJ9zo
8/BvDj2BW76aD+P374gKS+DaRlrQ2qf4OrSpy9zI5il3tWDZp9yGjhh6VDbXX6SFESwXqbRGihlq
mTY89e/pYE/CjiXYpzpljabsHywv8J12dYAltOm1MGRwtrw2N/wbWQKwFzSoNDIEaC+B1yJkSqdH
ee1Nh07HPuV4StReI0sgr7/IEJwxO4wzdo2xGKW7Gw3msewGaaQFxTrVJQK1ovJ4uzZgkXC1yMAq
cpshL2zk7+UNiE0YvLNGj68pkOTQIo7f+/GUu1ow9VN2bW0yftuZwP7ld7XwG9PlxyLTmwh/XC4v
wk1eW4V+9oPKrb78futSpd+UHqP2Q7nabO69ca7y7z9qdla6/Z0vq2WgvM/237cP+PLWtXtVT1V9
eCXc2AGREkAcVqbVdpib3tH/+M6TM3dqRl5a3p8jef+uNs6d9/8LwclsT67MYTaWCx1mGNQFk886
huCZEyROUkkqlz+26dXfr+4XfkyFQ6roOb54DuM9AMKNQ22qDrbLYeyMazypdJcyaZpLDgJ3lAq4
TSphUiUmp6fq77er5Mz1ndyJ3UqSlGzBeVz93UDy1m2fhM8nKCebP9VxH2mCPoIVguIai3HdCjdr
Q1O1X7ohYJV1yfhD9gNNJV+hcSEqOaV5q2UtUFPBH8bOpGaAHa0EsGwsl5YB6HzqM3KzIW0sOhgL
Z8+L0KXH2t5YcpjXXx4EEBzRm4rtv/RNlLwcYb70GVk2mq2qIZZ2YaDl6oO3T8WPYSaSF2q22d80
lz1wRFDzHpIc5AhjHjiEVZ1gXI1QqkNpsy+rPni7OgZOkjgjYsVumtZsmuoQ7RgqEaOJ8Jz6yYU9
9RHWgoFgLUjCtGbZYDVImNymlj0QCchbCcXZNd8E1mf7SNLDLN4XfZSBw4Gz50Nk/YndXCU37lNM
l11d2wqEDccQvXTq6xYBORmEbPoab9z85MqZL5KJqC/ryLePMHuk/Gs3TtxVNdZyaqrEd6sP3j41
pfCBW4hRbRnjuCNPe8fQzDeQ7CpJ23HLk1Rj0SXRac+BaFzUVzNFNWQx2nFucObM9uc+BURH2JJA
61zXuIa1NB/17cxnR1I/1QB+Yh/Byd7GrrcfHOKs2nzMd24QJMDcO3vHBGpflSOM+34Sjt2TD8mL
tc00JHZ6Uzt5CDMYd18zRMKosjjzODd4aYhS/BHOI5/Rvpskbm1LoVK4eQTP+Nkt6qdKdRNabqqS
x9SZVIqVPkXVKOqrPni7LzzA7laGDxpIFj+H4W8o+jAEVlPhbpKefHlt8ESqjmB8B7s7mo7959nS
g5JfizT9yEy8jD9VGYfX/q0eXJO/GPmuE//xPwAAAP//</cx:binary>
              </cx:geoCache>
            </cx:geography>
          </cx:layoutPr>
        </cx:series>
      </cx:plotAreaRegion>
    </cx:plotArea>
    <cx:legend pos="r" align="min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_xlchart.v5.29</cx:f>
        <cx:nf>_xlchart.v5.28</cx:nf>
      </cx:strDim>
      <cx:numDim type="colorVal">
        <cx:f>_xlchart.v5.31</cx:f>
        <cx:nf>_xlchart.v5.30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l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Coffee Sales Distribtion by State</a:t>
            </a:r>
          </a:p>
          <a:p>
            <a:pPr algn="l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This map highlights the total number of coffee units sold across five major states</a:t>
            </a:r>
            <a:endParaRPr lang="en-US" sz="9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cx:rich>
      </cx:tx>
      <cx:spPr>
        <a:ln cmpd="dbl">
          <a:solidFill>
            <a:schemeClr val="bg2"/>
          </a:solidFill>
        </a:ln>
      </cx:spPr>
    </cx:title>
    <cx:plotArea>
      <cx:plotAreaRegion>
        <cx:series layoutId="regionMap" uniqueId="{41EB0B67-BF57-4BDC-A45D-B5D8BCDECE5A}">
          <cx:spPr>
            <a:effectLst>
              <a:softEdge rad="12700"/>
            </a:effectLst>
          </cx:spPr>
          <cx:dataLabels>
            <cx:visibility seriesName="0" categoryName="0" value="1"/>
          </cx:dataLabels>
          <cx:dataId val="0"/>
          <cx:layoutPr>
            <cx:geography cultureLanguage="en-US" cultureRegion="IN" attribution="Powered by Bing">
              <cx:geoCache provider="{E9337A44-BEBE-4D9F-B70C-5C5E7DAFC167}">
                <cx:binary>7Htpj9w40uZfMfx55eZ9DKYHWCkz6y7b5dtfhLJdLeqgKJHUQf36jXS53a6aHve82MECA2zBQCJ1
JMk4n3gi/PfP698+d3e3/slquz787fP661MT4/C3X34Jn82dvQ3PbP3Zu+B+i88+O/uL++23+vPd
L1/87VL31S8EYfbLZ3Pr49369B9/h1+r7tyl+3wba9e/nO58urkLUxfDT+796a0nt19s3e/qEH39
OeJfn17fLU8+ON8+fXLXxzqm12m4+/Xpg6eePvnl8W/907pPOthanL7Au4w801QTRilBX//o0yed
66tvtzPJnwm4wwVm+uuf+H3t61sL7/87O/q6n9svX/xdCHCkr58/vvlg/3Djw9Mnn93Ux6PcKhDh
r0/f9HW8+/LkVbyNd+Hpkzq44v6Bwh0P8ebV11P/8lDy//j7owsgh0dXflDOY6H91a1/0k1x29W/
Od/Xt79L6P9eO1Q+I5wJobG+1w5+qB2M9TOBJZGY4Xv1/L72vXb+vT39uX5+fPeRhor//V+poUPn
fP3lP6geop5xzTkmVD/UiyLPmJKUEUW/e9W9x97r5d/YyZ8r5fuLjzRyuPyv1MhZ19W9q8Gl/2Px
DD3DhGHGObp3CPVIM/oZZkpQrvj9fdDcj5r5d3b056r5481Hujn779TN67v19j+oGIqfMUEVUxj/
aSjT+hmFJKSlJN8V96Ni/nI7f66Vb689Usnr9/8V7vLzLPijyzx48n8IAah+xhHlklH5PVj9CAFA
MwgrKqj+BgHYQ5d5lJz/9bb+XEOPXn9wkv9Hmf9fo4Lv0Gl3G2/3XzHXD8Dg53e/HheQ4KNXfxbq
7mV39uXXpxRQF4Su71ju+CMPAtW7uxCfvK19Vf+AOH548+42xF+fZlI+k0QAgqAYc0IZhR9d4FW4
BUlKcKIVE1hjhgThT5/0zkcDqBA9ExRhJJXU4LRCkqdPgpuOtwCSYK0EQlJoxIgW+jvkfeG6VLn+
u1S+fX/ST/aFq/sYfn0qFCwy3D933CxnYFgSK8alxAAxKQZ8OXy+vQFcDY/j/1UltnR9U5mzYOV0
4VTPad6TIVzQZNmuY9GFvJ0ovgk4y5OtuhzVa73rEF5OW+OzZl+Wkzz4qP0rreAZTTv9tlaxOzE6
q3JaT9pduJWPh0nY2BZra/hZKDfpD1MzlVvBM7aIXCve8Zy1XOxmndodH+x6OpbsvFftNOc+VT6v
rKre4D7oMp+5Lwstmvd6Wd7i0JUiZ2VIb7Y4bwUcKR3qOUO7yJrpZbU4fB5dX5t87cOyj2XWzcWW
leMNT2N9Ca/gYeeRnE8Gl72sy6EJO7M2y6mno7valtTna6Do3eb9fNFQlF6XQ6KH5IN5QXQQY663
48m7vg17YkW9q3HTHYTkc5+bJdlXleH8QOg6FE2A2xKN+ELj+o1rHc8rFecrxdJBzV0sshG5XTW7
ucpDzeKrdmjki9Jh+rJkFK25E57hg0sTnLhT2bbTU6lzJWe2J8OMc5HGbgd7bnc0RFYwp21OwE7z
cqXvprYdTnFtLiVL5ARP5nmltjnuSEKs28nZkILxheV9V23sMmZ+LvPQi5grscW8tPFUL318w0Jq
mnyoN7zPZuIL1iRqcx96Dvrg0+WmyGls0Ie6IXw3wVn2bRnfln1C53rxb1KbWKET6j/6pUnn2Awy
t0mZHW/TvsKR77qmqm4C62m/m6XrrlRjx+uuNxZE3Vkj88E68byagnjR0qzcZUbOH0pfkpdpdM2e
V2K9TNtwFwmtUt6nTezLsa5ebEsTzlfd5b4RtKAKr5edaMu8w6LcTX1WvsQ0vq+C6wseZXtmhC+r
iyWibn656sqNt76qwke0jNNvdTPjl8IO/KKpRvqqFazZZbyfLnkIoyjibEFky2D91UTQx2Vl03U2
kGxPFnTHevtRLosLheX9eDY3bMq7mqLnqZM47KxP6oOqzPR6yyZXNHPZ7cVYdlOx2Wmyp4hNvDmU
wvVd0fXL8tFUm0M7nKZ62IdsDGveNh7nG2h5z2W0+7oPM3o5u60rWmTQ5TBqSYsVp/LlPJAXC8cf
tqA/ID/lHlG99xLZ4VSLetAFk2b0J3MAi0EVEe94qV5X5XCHyFSmvJHdsPdMoVPezbN6bjo25L1W
ddEYQU4riDk38AtVLmkw12GsL5TQy9mKexvAmJlZi6kKC7kKOmzViSpXXxWTHz7YOhumGx+ThC2F
Q5NN5Yt56l3ux3a4SjOdd2EW62FC+iQxas7adpvHl2Qjyp5OJba6UFNqLlqKmnZfh6Hv8hU5fhU4
LfeSOnNmbIn34xCXXMgs2+FBqHfM28TzuF30SGanVQzmpFVdlZeCZAdepjnXKC2HnjV1Xq1d+37l
NO1sMy4XqpYH1kebD2XCU64Ca/PWN/ylcbbdD6Kdc7EYW6i5ZUUz2vG8aem2c9M0nMws1MWMbXW1
zHwBCTTb9nrsED/jUfmrFcXs7VLtzNRdTKitdrYLQ5fXlVP7NaP20AwXIq3vSbmKnfOBnK1bue05
PHXRceSucEfHOucsW30+upGgHZ84lWetmBVEKj++pNrT14orUwgxqJ3h2CxFGrZ0Umalk4Xu2vbD
1ugpZ6tcLjjDTQ4B4mPXqiY382TWnEvtDwTIjHzd5utuq9Jvk9lmuCvlwfCKdbmsh+lkLcNnVopx
J6TRbW5Ej3eOoOmstKkrnCv9Zd1NHyGxiMMSu/m038YFvLR02ZbHYVlEYW0dP5Mess1eMhkumS31
Ya7wq0oKdUoziy5qJIfC96o56WRmc7P50zAolENVr/a9dKnAfTafEt+jM5QkLkrdmjOxsHUvpEIX
Ii4oh4ytDmFA5HKSWF+svaz3K+luSrGlQoZKniyDDiovff3bVKfJ5UkqltsBYu+C526nKRnPRo3t
ljdVO+7QSl947IrMrSQVHFz0ygxVfV2jVRVtN2RF2lq946TG5ymO5WGZxovV2nGPtjV84c6vRWWH
Zd903XAZKa3ybWLmzG/6k9LRnlXcfxl1Ne2ndvlkLZv2CCe8nyZIN9ibM+VDdTotHd3ZUl3PuLyJ
oafX1JI+V9PMXy6stgefhesqNTcTCtnLxTQvVpDreblyAt7YXVfSbodVtBpSY11xlIs5iAPfgt+x
Vld9zucpFp6t6Q1rU8qXCeR6M051Jc63JqbpKgVUuT2BzOlzUq90yCOiqTI5W1xCe9GrDe1NqYft
la2Rzt4vgaxpV0uptl3NAynQ3PZyy9cWdx3by4hxOh1x9aptnWx227wBlAltx67nFnswK45pTpqm
cTnC3t4lh1eeo2kbnxNHMrMbGr+9o8O0vrMOrecyNvhiGvtwMqZsicVs5SoKnNr5HIl2gdDf9SCD
2cTTZNG2xxYipmozcZsa1ewAzzXnM9ITzTmR9kZtU31ukQ07SvleSr0cElHVl5FM2UmIC38RkhoP
ixrxgfrY9LntIby2IwUBtaldDwZV1VuWymEnGxtzP7QBQIel7LT2G5t3aONTvrgJLzlkt23JHRvo
hR8ma/aR+AGHnKRJqxwyFzrwALktV8mopghyqvOt7cx5CrivdpsK83SGTJouOtNmZ9k4CgB+JZra
HFGmn2OeiVi4uI31oeWj3julN78zdBK7thrRh8Abg3drg5qXyvjxptHNEnItUl04rPlJqMv14BUS
pxs265yP7TqjHCUvQy59iu86qFJ3ZdD40jbK8rwD5b/faM0OIvATGstpzOstTilX/ULh/bosgqPz
aVVny5xndaj2dM3sNUuiqY4IaOwKK4g6YzVD78rSNEU1oNIU1URVexgS62cwl4iK2sf4HoL3tqcg
pAun8Scm2xYcmyObg0bLMe9alNZc+9bslzg1KfcTJ0WMYhsKJox93o9B4UK0ZtpHbq4GvgwHvdh4
uUySnwmjhlT0VPGXofNTuw+8705YL/xeg9LO1RTGedf1LH1ZS2U+asDcb0gS8qJkphdFnWZ5GRBA
s11Z4UpfWcRpQZJ8Hy0N71LZVrmoODt02VYVZOXozJO0+SI0jfhABzYvRVCDP62phDjQEX3VNSnd
kaysijjW+BbiaX1eLxnep5GJ9/PchlS03srykI21UbuINpJX0fpD6iO9mbCjey6WPndJtvuW1fpE
r3ba83WeLzY5L9cpVMtNkK3Pm35Zi4a3JHftYG7TuKxjTpxjB1y7KPIBD34/kjkW1q11Tss47jNh
xIHMSH4hPVkvh1Bv12rchlfDgiUvIJ43v7mIw2vdo+59hVFX7Xhq9LlLVXleyw6do6EcDxLs9QKN
lXhJt7gUCxrcGdkQLLDxLMeSDfvUSwzYH4k95+VUOBlNC6HZ9odFDPyk6bL+bEWAxQfdLa+d7+gh
Q34fh7F5Xlfe5E1j5+sGqJYLCBLzDhwQnEXOBAALRD7a+row2TjsW9uIfWLYuqKd05g7G8DXPWsu
hhowSmfRCAAqdp9NK/h2Kjuz7OtxEr/N0S1fhF2NKoZOr1czISs9LJ65w49U/YOK8bMbkq8r861P
8v3rP147C/++cvd/XDy2Wf74dvV7f+anT53cuSP/Gh4/dKz/v//WH12CY839vWXwqIq/7+j8ixL/
pzf/vfqfUKBkflb/X9/Nt39w2cda+tsr3wp/qKafQShkVCPAs8f6/nvhjwn6o9Inz6CUp1IKwjjG
ACH+qPQ53OJCIaQYIYpDaf77eR/oDSiOP6n0gRR/WOkjaFQclyGaUi2I5I8qfRPZOvd+oFeyDPJt
Whg/SxRnPudbh3YJaqtxtw7uHOiKEecOjzMgjirsF6G6k4mE8ZJDAiDvudnaayc7by7GdaasIMO4
QpnnWXpLZza/j631u1ilLTdDImuhZwXF7BCbuFuF6eeTaUn4ZqLBfejncn6+eV2uhcr6ZcrbzUNK
H0u/HGrL2lPpGwvVQDtPuRxSPBEatpgPplnboqrcseRKdH3BUgKoaFa1VKea4W3arW2DPjVTF1Le
pbb9MspsBOfks82Xxa7Py9KFKh+rEs5uB5vavFnrVp655Nl22PC0DidQ8cBdGvhAzidVpRej4WM6
q7KeNztr05qdK9igu2DlBgDTjdbSl0QN7qVmTXWzNe38fOyWHCr4Lu4A+auqKIObT5rFy1MLfMFY
NMxt1Wm9xvWFV1Pb7zLm1zhAkCBv4jBEuQ27pUQujqcl5vV0YktSUXmieN9WB+lrtCHIsxZAbNH2
ar2mcrM9LmKaszMWsIOUPVSjEUUjmOp7qIRUl3XrOygfWKA3gKHa3FOBh1zxupzX63acmS73tqu9
zgdXeXsY1KCqfAJ6S1TA15imfF7ilB1m4CXCUvAQKQFhTrOMkJWy2ewAAwjpTlFYcHlBvOnK3cjC
fDQcuZ1ua8O3QwYUCxRIVizdfB4jVEHoGifbROqBSwjzstm8XcgS8PuqNIRsH9a6S73/EpcxWpvz
dtu68uX/D3g/9Kof0Lu/88hfoxcDWvlf052PWOI/iFJyfO9bzBPiGbAGVHAJrOKDmAc90mfQp4NY
qCmHjqoCGvQb1ynxM8qZBH6bKHzkQL8RnVhBZ5xw6Kti6K9qaLL+T8IffRj9jitC2NUCUwLEKVUE
NvAjz9nhxvd4afmdwmWcNHBlbMi6Ag1zvb3lfBraW5Z5Hg79mEJiuwigCaiJzJXoU9V71meFI2sr
z7Xhadq1OuvH00VDGX7VcTtkCaDMyodPvI3N6naZEF1Di0pKhu/kCnTdTWdW2d0qxYfyM7V0FNeV
qMeB5hbXAbbCBu7tc4NRXPpd1XHfDrlbuLWXWKYRtlxZi9MFsbRvfsvC7OCdH1T6JzlCPsgQDAhl
mETQXDB9bHkTBJr9UUYS23oyAE3vysX1zXgaLevYacfmAOFqC1Wsl2KrB+jDd6isSXmPNe6nAv5k
eQys9vAHFw3rS8iEFIYhFGQoDJt5uP7WUBUEEvWXBre0rYvoKKcm15pkY3Pw61L5uPMmVszkGcu2
oX+xMJqgFMRsEws9j5BeQps7N1KPrzVXI9z7uYzwI0MCmlxI6KQhAcw9ZSCsh5tUIwkxBeE+9R3P
wCoakAfUWnNCMfELWnKwpFBByrq1De9BRx4oQMxPVdZkc5uPBvR3tKVk4K2+3rr5gq3t4OxfbRSQ
w4/ShI1q4PYJUBVEAo4Qjyx+pUs/6H6jn0JJRGb3TYSQP70Yt1gPfbGMaYTNZdLOcM+l0bq0U+2W
slfLMJRnQXsgYQu7bShdWDP2sQRWD4kyFhNHWXcjrK42W0BvfgUhk6xJuD9Hm4bkUkAxtoxj/nPJ
H/HJD9YhEfQnoXUMh4JGxTEgPBT8auqMGE+zLwJYJ0R21SYrOR46xSIFnsZHIT62HJXx7OfrPvKK
47pMM0kIR9CtoY/XHabkpMuo+lIl8HaRz2jownvDStJX+dLUU/28L2GeKebGOELEXxz7sRoRldC0
ZYpoxhWB6PXw2IBY6gythn7JZCdHWvAFCX4LISyLZ26Duua6zrDDABjGNL1qA0KbyYOpOxDKzwXx
sFXEwIgIQATOleAAIzl9pIAoatSkti8/l3rruT9x42DLtM9KG3Q6ScqvoJWfL/nPh1dSCSa4Qhpo
ZwbA+ceIZKQpoS5F/gsTC8TXQ8Jiw+2B+2UKDJBMycRHP4HUxzwIQL8fHUqz1/u5dmhY/sIQ/sn1
EYeWG8QnCJEUEpl6tJtKbw3XQ8w+mdpLm52u0RxDkV2dgYmpaWnYxoraAmwc8lUTIP5yXiMzvbKD
aKDcz7DvX2lrAKztRiDyyI2dgZj/9HOZHf36Rz/BmCLGEJQTErInfRygpqVUHo3b+mn1EYpYYLha
BMJC60KhwF09nbNXAwFeCZwmLu74UQ/V9FfCgtGoB9sgAivoTgqEKRcwpvPIbkE+/Tj38/BRcscb
XgxIcRAIdAu19gXeZAahvUz3PtxNDO5NX416wKWCW+sSqYCm4UL/2qzY41hCAG1oUCeGMulozo+C
eLu2wZbGDR8HD7oc9zS0il0RbGi6oGFKELx0OXfbW2tWKC3yyfhlNAWEnUXcVONWZqfesmZ767Mp
iGtViyNAWNlsO33STvwYTF2gGgI+MDV8vhl8025vN2g2AeRFXXdMWjXESginrtcGLlIozre3yq4r
RFrKmwQfYUNVVLuBBxqApJ+OkbZdqxoAxvh1ea2qLC25cl+htAPwADuvs/6IDeLAbXu7BtGPQD3N
Hs+vGHVbvPS+LX3eddYTW2RVCY3WikFy/dCrvmRvZzRjSAlSVYAz5rF3AFF+bqGPAwlIXyJoOCvK
pOD/1HOmZeorrIfu44aB8KjylQBTH4C6bFx3RqdxAXP9+YqPfYJI8AiCv1bix178I2MM0EAyi6XL
B7pB54wXy8SOTkiAjYIUIuaRi49lQzcwwoVMMVRXEmAA2OnPt3GEsw+cgkrxtfQmnCBy7L0/jGcb
nacx08K+tdABjDSPbuLZnRvNCNjBtKHHe19KV7+Yg6oAHwyGu2oPDWIyO+jxSqiU8kiq8aIrlXi1
Ut+plEONJeabqDJUFyPfVncBRoSAhUKsrAfoiwt8TM0GgR262UCOOyubNh7z9Mw4fU4g6wwpB1qK
rvPJz0985C9+PLGiECYh6cGp4bQUeJCHJ25FafplDPINtO4QgFjugYi8IPN2tFsYjWDs1GCg/0bg
8TWFjyp+RbaZGI7VIZ2ahZSvoKt1NGky1psF0nIg0ODZN+MWED6M3Qxk4MnGUwteVy72iKlxUha8
U+IR3OjnRyKPIhsMSygFwRuiGmgQxqkeAauR9nZzTU/eqGgo+FYcquMGYkano+t+9WOY6U2wt9Ks
RxeHWHkMKX4YARZmBhoVF9B7OF5yYxva2043Elj8pTvKYUyLE9flCM3Zi9rQ4xFTZUU4tJn0FGpx
P9NQJEB3cNy/ONojrANH0xjGJjG4CoIGHnt0tAi9FNlNLr2h1XyMVNGPYFpbt9Xuc0SqhRZRim7c
3koCrbM2t5nDoJAVaM4q7TcrcKwOmmbT8gawkgdxLLKhYH103iCa9HWmwcRgPmM4RrcJwuZpTQbo
7BQR8iIsWMcSwTeosTCIwlYMRBGjNFkseAc90SU3mjTw7V4+x1DYwsTp98L2xX2m/HEm5pGPwjwO
zMEB3uMKyk70T4ALLxsTSYzZa2j4OIgO9yCLGLXOLYwMEFP1fxUWHqWj45KMArxEkJaQgNz90ElQ
4wDIDKt8HSYMFhJTjGBQgNRBPqwZmOP7coGGYchFB3M5/rSbyx4KDAh6IKXFr118IUVQJQwFRKYg
GIBDzjcexswgA9gMHD/C6Iu4/qa2alx6EOXaqR58BbzoqI6qXY+KyJoaw4cG6ny+Qc462AlvW8hN
rYjHOvXn0oYZo0cRgoljEoAgAZQp1CyP8TWAkpBVaE2vjUmiK/M4tXQoygWVzbUgG/NpPxovBpVr
IDcbk3s/1uM56iYK/bsBapPswlc2Y1clTIbQYlzcWn1GdYdOl3Ji0JCSveu+sKbb/A2MjVj4bwUb
7pbnbMZo3Xaq6TUfihGqvTAdloWr+dqPplxdLqBfhy8p8ljv+t5rXDRrnKBt5lZoPUDXu5+hxVlU
awv9kXze/JJgxiDjDWsOmuCJvRJdTKwq0IqnZToZ9GJwCdVWWcWzaCTUUYXcumXboKwFUxzO1jaV
Uz6GoRGHWcuK7rjN1u31Ihyp306sq8odZZHgIkGV5BJ0eWLQO12TBQhR3lWnktC4Gx1atosSWiHo
BC/YkEOVBWXQfmidZW8Sn6s2e6Ohzbm+BuqRxqssxD67gYwhpy/cC+HfQM+mgmmLwTlswku9bl17
UtbAbhw2x5R1uW4dJaaQfguj+oShT9d/MWRw87oDU0njnZ7isgAt2QGF15zGsh+52gEa5Z04KW3W
imuNZda2J7MYSOjMnVE9jSDlFVPl2dVG3QwmDR3iMJiXVKAo0L7v2TDIs0mXtekue762Y7Vv5iou
8+XCy6quDyWzy8Rvyp7Q8Uw0zFTqALYiKFCh84YgrXdB1YvOq4yJMe5M6bcmnS1VyEx9stQWsk3R
6oVBgJ2HeuLvXTYJHs7AOJasLBYKsAVfTwOgLp3HRNUqnndEQn/4eby/mNV1B/eQhtrSF5sLbPy0
TaMm83kj/FCRU7xmMJVVJGiDTfJk7RtsO5jPmI95EfGshuNUlENSuV3LJJCGfpnRvHqelmEZ5Ium
zJqlg24Wzchw1k5Jq/m5aCivdT5qfayMpYfOY/tWVmWZbReMdQEklcGAFLZXELWBzL7IaOlld4lr
aPl1L5pmaVS5XxoIBNXe1RhGQgoIWcctAZ3cIbJHlUk1DDEMMF+kdn1EMPH0nlSkh/VsA03bN1Ol
xrHwUI2BZImaasggBRbm+COwf4As+TjqI6ZnBsbIoDAwuKfi0JjlKDHaxRY+XDAxe9VbeQz5bI6V
ggGUJTowgK0HvHEC84YWnhvuj2oi30B8I/TcQKZRhxJW6wyGUqfH9VE9eGCG8He4W49y7plugEvK
psyDKrK+VYbdjSMUNOPB1zUgrWJROMmxqJXhUwYaZNM4vYW2/FT3IK/MbO7ETBvDKwynyeOWa9A0
DCsIsCxYgcKt8VOZrUcDEz47ap6nDK512h5FM88YHoUUq8YF9jD3AZYtvp3He0rHT0C4GbjGoeUh
XrWclZrCbKMGGiIfpMEgi2/WU8LsFvykbLLj4cqYvgpjAqvxxTeMq/nGj9+gm9FeUVT77NU3UWf3
j/8u5PvnoF4l7ZUkg4UNwJiMmT+1tRhqf1L3NMGhR7LB/+bKKxiwq9EroMsqp2Ho46uiHIwUgqkB
Tzb56qzHOpU8x62Zk3iu7eRASjOxHTxCBmB6fAHFdjnrHHrqR9BbWU7gYicrNH7S9xJ0A3gQxLX7
MxlSQ41WDK4XCz5NkzpyaehetffmIcq2A/kIVsMbMALXHQ+/imTATivsj8sYZgRcTG5E0rzZsppN
8RxOSo/ivTekbUoT7BIOefwVXPsA78EoNwXrCtEct34v0P/D3Jd0x41ja/4i1gEJjptekIwIRUgK
a7Cctjc4lu0kCHAAAYIA+evfR8v12uk6ndnv9KZrkT6ZDik4ABf3flMFm9vwL2NHxzg7BATkjDhv
UZKBRWp2XIUcXGtH7OlCNPv8bRzeb7tk0fQaps2A5WMSdKy4eUgusVwNsOz9F0bL/ke8NDn+6Aay
b4d+S/brH2zacPdiu6Zr2uPQ5Pi9HGqRht6Aq8/C+Za+rZVWmGLOTj8feSEWjcvxLZX4JTgBRny5
UK3EOb+E05aSF3RuIl9qNQXz0FbENAxfDkEH3Ff13CkgbB3gPQAHeE3cnrOx2bezxfmK/yahTBX5
UaJZ9OuFFqbz480cj6Tvq66Iu34pmWkAXkEVbfF5Pk/Q1pZoGpPu2k8W/1x7BygnIQ4yk3IClt9B
wjMzgAJOC3x7yJtx+ZAODPqOA1u3fe27AqVcHD2dIlSYHIyTzUGg44jtIZAbWGHOSYGjyn8iqReo
N003jlLe/ISTxdxxLY6Wd5h3v66xgWPvRgmOx3GiP/bMNOYdHphhTrLtA+X56OaXiTru0pv57dah
EDV4RFT5TeKOZONMckg3EqLKzeDm8XehV/uqAbq8L/E3FC830uEJhDba73du2wh/aCxwfH5qAcgF
ZdttQDeLOJJDUQKyWNP+nqpQ4xPpGu4z7JJYg3X1BrJsYdJpdrTDBEnsuWHTLm3Y3gAghrEc2NWU
QKcFaV8oMfqCy5SQvM4dgInktpfpvp/m2LUA4RuZzyiVNGUrzjyzotKII2a9/eHZFgRyf4hsLoHF
i25o8ON67XCXnxzaMxZcHDNat9eCih0qgyYK5SeTjKbzYwzQeWUHz0Sw8mPqFNSKNaCLMI3LDCBQ
+jluaIiRHIdhgZe/BfGGu0qHfj82+oTty01HOsTie3uSYgYvfaUtaelycVvSs+xRbtYFzxrNNFCF
TU1F+hn1FusrcGrDExAx2e+BqSFA8cd4uaNUXYt+FZ110Y9OfU6LlU8QAfku7a5pOqmVHeNoNHPw
p4PS27MDTjQK+brpgMIGVd6Fmf4A/sDJ+T1pJoiZK5aslPsnl6G3mb4VS7tM0SfDckATJw2FO9Sq
QbQZ+WGLbRSPpcXpAF0URG0jesosSwobWqzyXhQRdKLjGmRLmTkwU77+eSdv73JSAjBllUCVut/W
j3LTdcte/4q12asJuv9987am3z8x/MCQmYj2/5aEJMAn1mbdP8go0In+gMl9R9jbjils5QbdIrtu
8xqqg8BG3Xdl0e9/83PJoqdEJSrgOMBfvaGyezkNmkr7VdOsDCNN8gfLMwjzS0cGYLjxurEiOrtp
2Hd5E2w7HGjAE+GPGG3ZfJ42CBGfYwIU/AqWYb9y2YJp/PzzixJd4EibsFSC57eJbWjFloHWH5SN
H+VbwZJvQOOUhzskGnTTDkIaDUl9XPdNP42s5FNqg2fbJgr3PDuweMuljZq9jeOxx3dkS7dflv2x
4YJR4hwpWWL3Ta6inWasoW7a12TGtkhCc8vN0PcHLjrsxuPbAwFrsxc9Caccfi9o+kDc8oh2Wf4P
wNdvAz2wHNQHrOAIxS0N/4ME4jOQbLBL0TMfxxRXnTWNx25wI8rsBKkBLqJbALzwcmmn/dr/Ybr7
62y3f326w/dkt2ni+38bbLX1Y+BMBqjqrTQKYMC4CswB2El//1W/AU3YTQT+KXwXICv8M93H+l+M
LC6XU87QSv57jRDpx7GaFIvjd1kB5gQVOeX7S7WtwBseY+iskupncfz7a/krhJBAsQNUKEx25w6F
tof+xpSwhUaAb0XzXIDbST+3Sbj348bAs3rYRrTO//Sc//ML4doDcJDmRQQjUfEbrggjDgmhFmNP
kx9wUDQSJ/45WyXK3M+d/fc3GO6w3f8mGfY7BHZLkiyM8igEKfLbF/pOxM0wd+nTz4rh+LaD9mtK
VzhdfGzyBZJ0tulH6+gKtYwd9npONUpDYLYY59E/XNFfVzquCKNUXuDwyookBkT3G9C4FiRw2Uqn
p+5tUzn0ddjj3koIzY9tvrR4BTy2K3ZmQXE4oLUI+H4hQtHJbtUyYbI/Jj0dIWf2KC1rhVI/4ePY
Hyy8tivFPFm5N1ZFvZXZv7+J318jXlxMKKSakMiHYf4714dzd5ojHyxXbuRembYfjZCCONQ+rkFu
Y1hd/++hrgQESBonBC9y/x9car89s8yjG4lyYq8/jz3f8EmUZERlhc3CtM3/CFpLCCD/MAeyiMKN
rfof5YA6BiR6acX17VhCk7y/jUx22BeDmfYD4+9vcK8vvyxTLAjQTzF2IPQoMRDN3/BMt24e2ugE
OrIh0DKpsr7P6OcUst1/3IL/+VV4dTn4dqj1MGT+Xuogy+pX26TNzVsrsiRAR7COoqnHH39/V+Ff
EWj8dig0ClDCu7u9SHdl4F9q3UBmzoRXxVcCg9W/t1WUyr1V1LTfx0mXL0NfkT7WUQZFdQemo+zQ
ippqpoPPXoQjKIL/cF1vEpFfHjgwTDyCAsKdH7R1/rvogBDwRVnLzUlvEeFww0H+i1dsYWW0459m
G0D3VlDeAfMtyp5tmGLLOWnmsL9FFwFpUFNBEgxE6i6KgYmQh54l0PndQCIMxvTKoNEL/VqxCFTY
JzPBQ9MctIjiYYJgzW7RXJGRpKavc50AAryjHrrk9KF44xlliiGJvmNDH07+XjZ8KSDlsUvahsBq
BCQkNxiAsravu0AoLJGfjVMW4Mc4pGpuX6KYHHIcYumP8vo2AskfTxMKvwhHCkbWvT1xSxSg0R6j
HPPLEFk8brR+qc2u1HR7kxm89VwKEgu8N6LycGtLaeY+3MrB6GJo61RlnbDlv6GYCcc5L382WD86
OzB+Ds93m/K9ucimBYgXZh6ZRgeVj/jKXmLagWMBLErbVJ3vDeY88Ayd6F4o2vGCXtN1huj8LFIS
7CCFWWAfqta3+bBwq6FTzaXtAQcDGcrAfpSCz/nIKnjTGgdJ/EShaooeiqlQmTs0E4rO9D5Zi2Ub
34MH2Zk29KYkSq/jbEBuvG8VUPCmxjoH2X7kegpDUfUhmuE/V4zEJr8kqXfR5zDx65xfAecx9TgU
hZDRQQwmIJjQUdA8HCYzhyLnMIwr3m3tfLTptSQBEJOlQssYJnm1wjLh7mRhZrOVELW4FlN+kWvw
tS0n5hSTbnavKenlymsWYxCA9SIbev1xACIUwMf1RgX+rJETVDVNepf3OE/EceBdGll09z/6PwDy
e/8KQfx+GL4tje5HlzpkncQoqQvoRVS5aJL2ISpsM2a4jEhCCe9ksBTvcbiM+bMaiqA79m3SJCVv
GvecrC0kp2vr2KmNF3rTErqde+2XGyAs41Om06jyRcKvWTt3BFj2ot8zLOqbuElg4MXu469CK+ji
STvWvggZZuSOzicM4YC6oiG5zRX5PEpsx8Gp9C51LWwmMed4uyTQR5H5+CDG1r7bRDeTA6aF+ZCv
hHZYsWn/lSv7HIWxutVx0Nz2i5kPiQE0DplGc7OMtqh54fLHTPEJ6iDVfmvNxOoOzqcSxouhTlgx
XfIt6o8rG8BODyqBWUzm6wBz6ZAdHX7lOcec+Kr9aE9QTzGYnGR3kj7stnItRHLkgozPKgZnUHaA
jkwZ0LF5cX7Lv0CxnwBisP17l0ftgUQzucSk4G05BgG9iwEfwsJshu9GZOwRoGYLNc9Mi28w5MWY
s0IVPi2R4C18IkNwCE0/P5klBhCCUlCb1dsLNRoi4qR3ecWygvH8Y7tExXqGMsJ+NVEswsNo1Yzx
q+35Wi6IyPiez0nW1wEL9KUvIJOo43AWjxBVS8xv/XgLYW04VTCAjF+IMOrOZzG5NWm4r1CW7Nxu
s7iLR5t9TzK5nIHKB5dWUh7VOarft9A5OpTblocc47wKPjk1ue9TEPgK9rLtizFijKB0UJA1bpvB
yuUdXIXQE2lbq81Jf0ltMzUlCVV7XUMoeleMetXiaEcv8Hx26qL9BM+fstFt0vW+BAL9IXHrV2IZ
u8Yhts9i7FwD8iS7X7JfMrgyYBWJs3m4Kh7rT6vy6BUJaPfGlDAoeymrDEptVQaWxl/AmI8ljbrh
NALAKCPSz48wj8pHw1fYyeU8Ny8TX6eP2qs+KidvfcVCrUQpcH1ggnNggdh4nsMYDoH4QxEZ3lXD
togvoldbCfKp/4CUlKlU8E8/FiA3zirSOWTnhF3idoi/mBx+YgEeYgEdElt8KYMb2gYTJmXb3KV5
MLbwEMviiw7QbNU5+kZRJsJMD6lL5RGFPk2rot2ymzkc+QPUftCcOK5fonGA99P68CTUkn7RlL04
zO8v29Rv+WlSMQy2U998X/FATnzOrD2gPV2fZ10krNTxBCZZNnNJ+LKc00Kq04T+OCybzBQvxTAX
rzCd0/dCs/F1gSXuu8UC3z3V0X0MwcOJ4KSoJz/Nz+h7gzJxw3IXaCM/b2QcTrQLGXRLgLmvHA5x
nGUeFYmINgdOlcj0JgNhVCkziJNMrH6B8oni+pfoEpKBHkVKzSfghdNDMXB9E65d8dz3erttjJgO
HhbjfTzv2+sQk/mibeweBsP0e53n8VcqFxSHaFoXWLh6bB5gbe9COttbrzN3bp2nI/CkfDixFEkF
GNuh/AQcU5y3QLM7GLz0I6zA/CUHpPNp2vL5PQ785gabLbuHXX+GEjJtj13Bkjsw7yGtZijy63xb
B4r1rofj1gTjgwQ18ND4UU0VFCvkqJ2YPqnZxnAEJ9t2p4vY3kLuKIFa9OP7hm7w2/Om9weayfwm
BBdZLWqL38EDQcEY6OBbwCIotO7WJN7aolp7jx68ziyg9vxOJhQi+gNBCFk3l12h2J0LVPMA9Ke7
BvE6fOhm/QU/g3SAuQ0/mB4djLCZuPpCQJyYqLC9FKOKPtuAWVfBMUTglc7sSxsty3TiUQfHRsHD
DKaF3dpakH4oLj3PVQ1+Od7KBTx8DTdfn5Vim4ul7CkbrmMAHcLtGkwZnnVK3KzvpmIBARV6Hbrz
EE/9O+rj4DEbilZVqdd8PPBC6SfRtEt/ABW98tu+lWNbB3pIoBdkLAxO2WLM9rTmg7b8tLcepC4m
P3ajxFMbXSMvElgB3Jthhs6lSnrLlnugOMJU1IbNe5dt8PGOpEvvIGZjYe1CtIi3MwCC+UPSYirV
qCNazUmKxqkZIHe6WeY0uySRJ4N4v9GVRUu5+gm+vkuEYkfOeQym4jTtVoOaLyaxzwiykALKoKYr
YE2AR66TVRAX/rmlUPOUEY+7x3ENg+3kMACLimRTRO5cIfxQRRr8wj1M8purIbOF3RuI20VEc1vB
sSMvc7B6I951a5AWG8XjH4jva+BHvdzVYypK+nczcizyuYaTMe0iAP9mxH7IQbtWNlyj/hCHtuN3
koM1hmsU8HO1zX4aStqvIKQyK+TN0MbJeGhc4u5lC/i2ht3F39AmDvMaHiSeAapDZMBZNvCVlsom
2VpGDqx8OkfzNUgKn1W9YDHsmbGkgAiBJX4IVaC/LQVaE6ph9TnBuR3SQ4MYCRtVaOF4MFbQDEAi
58qMp09rEMMGV002X1sYckG44AMjCeBu/IoiNOXpgatOlUkzhb6APS4LM35QkR+T5D4MltS+gGTu
2Y2Y8vhLsyyft403Lw1Xn5tCJaLEmNA/O2hODixn+kRweBAUiVSDlsu22w6GnqtGJMlx4bqo1KQ2
VWYQe6uy75P+WQ9dWmudrqXN2xj1dZn7r3PDtiNCKEAvNp7dg/nMSRV646Z6w2ETPxSG0+cMwiZd
twswKKyHPfkEOj33LRyVfFQwEecHk2XNHZIlxmc7mbk5WN8s7Aw0u8nKoPfFuR/FVEfD1B3lxJLn
QZLwUMx8vJUsCe4j6ePbSIFMHRsDUr3AWFRHEVu+DDazp81HESy6GQ7hmhTLZA4qTMcrdI1uPisN
93xhHPHVJBsBh6pZVFmEPYMSHUJNe0aISeMPK8D35w1W9m8MfPx0EuD9ao1N6cptlfqKUx6Hf5vK
rm4F+gtcAnvCqdMeLYJsKjso/kG0TfgZiKA/QkxUnEZS9MdMZeIhEETDRJ3yj2ToXzoBhVqDwe2Y
RUx8Gl00j2VCx/ETJUxfbESZh6nei7xCFEB8YSrCTTcEyHvrlwpDOH0nMJZcFhe2XyWn2WcJK+xH
GVJ3t4BRrhM1jWc4ytcPIAUiudc0r0oqyHSfMkbRt6I47osw/hrLfUhfh34/tX1kXsclD9pDl7Yg
aAFyj+l5SIZ2rIyGUwsc2DYCxMycCCvaoY6UadCK5L5TJnrlnM+yjDpcQym6DA5Nid9bAZbDmuCr
Ss59aqOsxgi/dBq9lmwuvRrnPxSmNl5JRSn5jIPX6bIIcrfcBLNM61mJ4Kadkuhl1zMcw22RtmzX
QL1LEi9e7ZIrHA+YPI+jZVBpjSyhd6AU9a1aIXYpdYOW5s4bq15lNPu2MoA/l7JdOv91nlfsFWxK
zGlWAV39toBNQ86FWJbDIBZ6AXjeQMrVeljVdjnrd9geF3bsMz7fxivmtzJAOzLXHZuC5BBMPZwD
ZFuSD7Ppuk+ZWnwlDTVIDUK6zdW6LHwG65cXUCuhhyvT2fHu5NBUXVD9BnfwE+cCrVyB1hPqkmC8
Uu7CoLJsVwjCbZ8gckQt0N9DKYNFVMW85yKWy7FZUlA8vayERJOmD/sYu1QMMT8Remo6sO3jYOwg
YfkPHYJWFsMkSlqRjjBu69A23XoKSCSG+F1qKctLGU4t/dJBzhoM1RLkXrAjiDzpyb3kYzoWFaZt
j8gTu/He2CrDgZusNQevlnelhSckXuthWVkvb9ecAdKpjMUAph66BagVRbJQYwt71FZN7cemkfHY
1A5bBfQOXEJ00OXipzGdjw16teFsuQ36Pw0iXpbkwKHL6ocDTImhfGYEJndEGEHANQ+1XuOAiAdh
lcR7iAPIuKyAwhrcxAIROG7/ex8UGcFzNGJY60Jxn3xMdBLx5zcQOVA7ETJ3xQ7ZRiHz6hae/F1S
AB3Dzs9gH27ZtyZmxKcn6L037LcpNEX7ySrHA14OOQC4AJMtEy7FEYFyPH+wHIBCfjejofRXIhCm
Eu8BMHaSpw2sG94Wjjwxilea22Hp66Sb7TrcUovb20rElUaRqSDGoT17pnOi2vSQQkDb0guxdlpH
6KPaGT0OZodmOiqFcJII8sGxllBH3UcQmaF1VwUq5lq0aKLy+NTOWb+uCujwAoS3rSD1sp2LD83g
47Y7IG8EKUrADoYxv9vQ+uUHJEilDOzcgnwKW4bxVCCAYt1ofAIf2X9Que1eAqh+ZrjaYYorY4u9
c4AKpv9GBokuCx4aruVhTE3B60VDP+PLLZpAim6pXX94dS5F2ywPAHGXG+DT7d1IGK1klNp7Ea5r
f1C0h4hsKUBQq6B7FoV32XlCC5eVdECcAcKunBxOeiZQV/pcwZoPabf8pjbCJEorHP5linPU1jPd
1ieD3ASPBiHoDuhAMSEyoZLkpNN47mvW5/412JhfVRk2bgqfctnKpEY+7/BVExDrpRELRoNhCxZM
I1qE/IB2QpsbyxO5fGsCvyMu6Kijodokb47wjy0sOPY2zCEaiqZiqBiJx/EQr8TchGbMPnVLFwOw
zOB4HSsAim2CCTVbzbVHQJqtI5LY+SMkGZBzlFpB/VdBazItaJDCCHongFvXBpN3X8YT+vB7DyLQ
l47K7JDJtLsEyHmCxN4msGhB8wcT8IQIBWtqhKAVoMqCmZ/gfsKLyXwTlBSav5tJdZOoLACz1w1C
CqwNVjzagIy4z00dYaP1D0hh8jUstHlxENB8fA8gqgJ4KFRzF6AMm88YLh1/RIiH3rsuGrU36GDS
i46zpH1FiaTriS6xeBodZfeQbzbfGh3iyedu85DRMQtkZNta5A+0xL3kPrEPTncctwB7HVjrrB9R
TbMeJgqZFE8h4MOsLsToziFAi7Z20Oz84egevZRIE98gy0hANqmT54k143GOBvIx1SYsiwz6SK67
Dc4Bs60l3EHrFV7PqK0jaxZYnroBwv2iXYrl3KQaqjkzIKWmbJjzuNyi2yUbmIYrNWRrhGigAvwv
oTA8IuKMIlMCnQ8DCjOrDLJH2pgJTcGwmntqlb1ronDJa5I0KjtCoKHeO4+Ul+M6D7hLqBSyz7Hm
MCb3aMDfTcHe8RokYA4leuq1LRHsVUAmIxFXUeNAF1CEAS552HogAOWWKpUe5ALhX01J3x62yeNn
mgQyP8hZelUvVP3pDB8OETO+cnOyfspQLZZbP8NGX3fTkj+ZRM8WX5ckEwaCFihQH433tGPRbc47
mUG+xFYko4WsuA0CHr2uXSsvPlDmARpCUUGbFn2Bt84O4D+yYq0QbCN0lSGCZ62tW4UpO53P7GA5
bNuov5p2tyKM1uQ4py75EDCu/BXIlaQAA8YeZnfVh5/aAkoMZBCF+jpC+UIOmUtWDAVFBLfFxEjS
H/pQ8Pcy8dpVODfR1aE/R36LnvL9uaXvHHWAoWk0smve9fTjBPVHUy62+0RNP37U8ziWHOGyTxmU
nhBwNQuWfKc/NYEjDXorH1QBOo97bWESNMBdPg+NDc5aYFPXupXZu9nO42VOJnhQdCbvgAtkNwEj
+Qcgxm2GZdCkryra6MHHxDwteo3O0oxzhDi0HMFM60B6SHoGQDyZMfmNoQhGqbciQOPUt4U/DUm0
dE9w8ba1BrhVayz1uJpoYg9oX8LbYR05NIsu/MgZkrMKNoelMpbAWJjIQ5937E/InUkdJ/H8kqPd
P4UxC19HKOM/EvxIUgYeDw5WhI/wAuX3HuKDk1pm7LrcfoFwen5QlqzI2JlHEmIfbA9FEyCYRYdx
f8J5oAeMGYbWeQbRDH76zk2R/kMA7KhzRExdJ4Q6It6Ih+OHIO/iZ8Fp3CPQD49RqSEERQcFqKT0
62qB/uuDVMCD9CsOKNkvNbh5uKs+YqIde/WkYzPGybtZ8AlV3uT5rpnSE3zZEC/4FfF64BpAhI7v
EKWw2/lcBA9JVNOR+JmfieW92M4QmK/zC2u9S74mQzzKGzHm/RxXLNZkDup8SWKnUbwkVDbg2qDb
EIg5TEkNQWC4oW3MCRKAtEw18We7eqCYZRr55BjHg8s/p8Mwo6hMSna+Qx1LOElq9HnQTyDnIW0a
CG1iaL8gk0YbD7XXCo82Ng3k9XECiSpX43cyBWtmahCtEBAejEISIgeT2jYSKibVsF3cjjU4gQZp
RLOR6XGh+YwRpqU+1frDmDu2iBoEcY65D1am1osrQqOMHWuDLIw0PBBFrZleLfLmwrXEb1HtWrkx
RktWboqjMtwwmAgFAuiCdb+TOG1IgUDMxi/Z9IcNmi1KypblEn8HjX6W+ttgNhiYb8VqWJdWnhRI
dDz+PT33V3YZrCEiZlM4OAvwr1CB7x78XxUSbbIiFaRps29yVLu3qX8TfvSy6PDCgxG01D8QlX/l
5PdvhI0bZOXuYAXlu0cF/PqNAOfymcAv8b1/+8blTVVDk0GDmjcZjy1EcAvxASwfrQAp+HbLPwNj
f5o53gJPfw2Q+TVP5n/9n1Jn/vKh/5eMm/8f42tgTAdp/N9agP+Ir32nvyMq9q8BED9+5L/ja1Lk
RSN7AWzuWzbDL/E18b92Ayw4vbjIobiBEuffubXpvyA/ATeNwQG+6V/jHOLwX5gOdioefl4Y6Mn/
KLeWRjvF/QvRDC4fIoksiRISUYg99kidX5eWNHaTzhbtg4A6AzuNhgQZUrqRkBgzFcePkINqcxo7
MugjYwVCx0oH6KKSbBmdv04UvVqZyUnuQKqc6RN/y0WB/SOQBMldGjmOyyBvmm0g7mHuJvKtJ8oB
C8nM0OaYFjnCBCMEXyG0buSRzJfTWMTNAY4UcenFEP5Jm4HDJ7HbIwJIwSBAzptLJuMJEQXNVvk5
654S1JsT4ju3mhYdeYeJDtQlBPEWNhDMErLcOqVRV2gcvIDZfYWYndd9EohyoEV2TfnSntttE3ce
mVvnDDrQz07Y6BATBWhSDyl/0lkuOQLp/PqwWAjtahW5Xh+owh0j8m+bAU5NnaoLwpHpwySmaHDF
c+PSV9gQ5hezpFxcgZgGtWlV9q7VJIYjoIUlv+rSFeLWDKhHyQoPuNiQuV0Bh80YQvEm1o9sHYcy
ACZlAbOy5hlVCoG1BiYYWa24/HMLj+Dt5rz/GLdtmJzS2JNzM9DlUKToJyvoZ/vwmCHcASGiLVV/
rNqDRoOu0lSokv0lMAMZyyDJla2gKcjf5dJlaCe7GEtCbG0kysxzs9UC0ay6Trts/YShckofcCeA
lTB09r5Gs+rrllh6MEQDRw0E/xPCifjAm1beGMjDj64BcJpMra3tyLPHaYuBww8ccZzQe42PEt6i
yzoCOCT9FD4CNHUHjLDphcXZCmWGTtJvDor32kPoAC9WCPSRr2PPQR7AvwEr4xCou7iBzf6eDBam
2EskY5erqkiAIOYHPIhYoW7zQT3EcuLjeRvaMEZH3a7IXOTwIevS9ia+c0zC+ACDEvQ4gHPDmELg
uOHpPVrT7OdhuGSwpQ+tq7PAF+pDp3E0lSCL9yioIgX2SZBaWlHv98M0wqh0gUtNF3epavi3fspW
ZBl3sM+WsKD2wd2StI0BVemBOQZ5e7cMM79N2eC+RD1PFTpCZw+rgnb37JuVJwjri4BtYI4m/GYV
XTTewHzfhVC8rnNYOZAv8w3RfQZle9s+tH4Nt4pPC3ChUSNx4DSyPIPbUq0tGhkxgutQTC3LHQYj
Cxg1iGk1crxN9A/9ElYEAiAkcAZD0TykA2lNpXvbZ/ceGqtrZ5JdhZvZmjcIDMaKi4OlEhliULsg
a6/BOHYL0o4Y5pkkJKlGZF7uPkb4P0qBEcVPDchk87T5WWyPhQ2+BlsxYE8F6YhcK1i5kyuiTMx2
nJH+ASAHiRIfPRtJXOar5e/Bz0bjCcIDDY6TIDkKwB/6oBtUovUZ0IJHQB3oDHhRug7Ol47wyJ0z
weiZjkr/6YL4JbFpfkcxPMBZIaNF3TiJtvGs0djWuQpCmNoNud+gBXxEo4X9iP5EwEHboJolFgCm
XCcBDJnmFxHkyI7OXeD9nQ/deIvc3gGshdLylOfMHLqwAWzc4l2Nx0ZtooZHjz4GaiXLkUJAX6eF
iG7HdCgONBdBcQhamPTg9vHhexBhbQ3RQIT3LONGvOopAw2L3vEFxqDlkyEeQ7Ue4xh7Df1UHQgM
AH2YopNE8nJcdTAEm0PKTaNv8QHEJocB0I8yiVK1IvMw33p+iU2QwNq+Yp5WpBQrEmxqbwGuRoiX
acok1Q1CzhcFbHXSdDywuXfgUEewS/E9CFmbI1SSde/DtaEfFrf9EWMJzxBMe3Tv8NRFN2nussc0
acO6mdlazxGH7KYYAKcN2xwdugBGtAp8tX8amImvXR8hwxzjfh/eOz0iU3zeUnHKp/9i70yW40bS
Lf0qbb1HGQbH4IveIIAYGRGcRJHawChKwjzPePr+wFR2S8pbSsu+m2vW16yqstIkMiYE3P3853yn
5GDVTc8hlmmCZFa8aJ4WB5mzGQa1Yxo+JFN/Bk+mXZZZa+9zdDFCIaxf4Z02DUGju4nI5mXe54bd
2SbKPsOp4IgKNGKbcVLt/2E/9Z/ZKv205/p3G7P/ivspjX3G7/ZT5xjfFP+pqvinTdUfP/d9U+U4
/8IrS8qVLYthaqbFr/xeBiC1f1mcUf7YMn3fTa0AQhaCd+o/tSqYlIFhYYjCHG46/wSGtW70f9g7
cfRgV2cIeIDEvMmy8TR+3Dv1audE3RCFB4Te5axCG98ZyajEAOXlrHlk/Jq3qR/qNwSE4PjD2/J9
Q/5jupoD0V8eneoX3K2I2yvRxfzl0WObMUZatemBq3k522EKCU5vMVEtOfdbs4vUfVfjmHZ1wuSJ
q9VzKtyB1eKmJJD5YYH8yv4JYS8EucVomDnWXDbs63QQerFIPdba6mWpUhRDVMm4Jwgb23OPwlLp
vqF1y5lgLbhyKUkbzxH0pQsr6vDVThyj39RxjBcoIrjEd8uw7tfj5IbY0bRzxnG6JVKwbCsjmhld
i+BYmhPvm1VMxQ1P0+TGSi7/1YC7tAVpk3pFrxiHGQw5YP5IKEW1z2ZgK82DFiw9+MCJuYY7K3xK
X/AHhOCupa3oT+pAkNXP+3BqEjeNFPMlUuWMyUSOTARPZWekjuGOoA7G21q3+whjvzOGF+SPyNmW
6ayF92OoWls1S/NawAnPVWerI9mpsPJVwzywwvE3Qy2S9vMEaqzYWSD7MDHg/cXaiDiNi6a1Q08b
ncVwNlpqaWGcubkVqLbl1kX4OV/m8DrYc+mX6pKhpYMpW+Xh2nle+qlTfIBrkz8Wtb3rrcXr+Dfy
ZkPzZib1cLGdRG2B0RNXywBH3LFNKyEdBsNzk91Jh+Ny3uTqWWuhTzIpqhoUvM2QWfWJ4Oe2FnUF
jjHVuWAqm6BGz3ROmSU4ezDoH9LKXEUaDFk2rQEbNB8G0QjWX5ViSu6dtpsIyU61h88O/yE7pUNH
BvGF/SEeEjBOYKab4oCM1h1FkO2Jrmf3UZakdwPiX4E0HNobsBY7RRutIzPdwyTnR7tgVMokTLaf
zRKsdp5GtjcZRsxQ3cp9TBP5yVazFlECHSda4uxDOViFWytatMNiIt8sAOHM6oImuR1IIzHh1kzS
0CytFzk7cJ1AUivHIrL4KeoT1DuC0Ug1NUAGHFKPCf0CL5YVViB/RfoW65b2ZIFu9ARi7zbIAnEI
kYZQ/af80Bjj1yBondeFOa0vK8hJLveE7pWBm8+mGb9ORBNEWo2nQUTmNWNeugXjQNGDFQakfUKR
HmAjW2fg8NrLRAgMabhg0KwzccaqmeEKmeWmF2X7iHgSXo3RLPcpQ63TGM3TJSNPt8/DyryriABf
+qFKnusiSl74RLPdNPXGqaevYN8XRXVJF5G9VWFnBZugCe1j3BjLbW12w03e1Y6Xx5VGrrBy7Ps5
6Qhw4urjtmJM8dkhc3QnF9XCwMFXYp9NTaC4lRNjA7VC49o7fXszYAr4OK27D5dsp8qQf4jPUH/r
xz7tx4eY6OvRSMPCV6ZYvpRiTp6awepOnVlKhYyBnYA+sxd9q0F3YmYjg0NF3m7XAfDxGHI526Ye
zG/m0NQ7mDjzxylhIh1K5VCkVX7ozOCcYbjygj5SiVOZkw+G+6DL6jTj9gJMb7hVKvovjO90QC1F
tlfZM7iFWZWehqi/a2JMknqkTngSrPpzhSEVyPGIv0kguFmFGO+S0qwvEZbKPe4+2kTmcX7uy3h5
MwNtuOMNCa7YnPqPiz1rm0GMeKjbrvPKfEr2YyaSXSUSqk7I76YfCAJnOz52vi3KWG+lnVZfDJDg
uwWAUetOgYpsa03CrfMGNIU2FITW8hkIqT5EFCOY+rdldUm4AOU4Fqpz6cFLeKwAKZyjIL9FRpUX
vdTD59U9vSO6XBPtnJXBRT9Uz1acqmfZpZKdea7fzdPAbFNrZ3kDrCDbyWy6ZnWPk1Hji3rs+1B4
i5AEUIOxmw5YyMNjBcHFCx0LNbI3inNfd0w7DG41RVacFMtMjnottAdrJoy8YX8KXby25rcoGSlQ
GBWnid0emPaeQGT9mVGEP9EycWQtkTSNlPqnpOdczrki29Wcah+1JmnvQ/ZoF71joqT09cJ0eE7r
D23Ry8tk2st5aCvltSp7gkqaNt5nccn4m2+PfUPFx/xlVkogYtDVzX1RmCPjq3zYBa02XAY4X0c9
04utE9f108gM43Yy58CbxbDsEDCjO1a26sWSffnZ6Qr724zikTF3B4FLgP4LRs/EF/EiyY5X27F0
+hOmJNOzgVGCwOR5YmpvlYOjpUxR1DYbXnGradlm0HGCbqxFSY5ZJOqngKigX9ogtR0zh8huWkn6
rSAJv23xpHwEKWVZPhPu/LMRhs6uqDHU9EQ9T4NTKG6GJn6AT7SXfYqZBWcT60kmuuzSCVVe4cC3
55TjoY9sXh7rUunOQadgZRKpeRkzJubKUPQfodzgyark0OJyYO7otsbY31Vhy/RWkfNX1eiz3pVE
/ApX8h6fsrFToI+Y1ksdl9x6UqUUEAiUpFhv2pWFgzYIfPg35dVOqUqI1aDgtjTMHs0gs+Ymgens
7I72Q66JMQbELrGG5lpUbqbSdl5TldEgmdRXgXPrrISF+eBQI+MiWRk3I7NEboOzfos5TCWPVpzX
D/BYZ4a2W7p+M8wEAWRS6+fe6ZJDqJfMeqICKDS59A825UFYKbGL13Vp7hSLvCNBN8N3LBbHLGXS
hrJbHWbyk3fIv+KtY6DXuVpXLUyYBvmgmUkF9bTVt4yktUczSCKxyZVK3KZBvbqZhkneZWFB00XE
Ijuqxg3eqpGPPRfquVa1cyes6Sg7HYEiVuqvUR/rnQvvQe4Bt9t7myzFps3gx1No0N5WCFq36VzV
+yTS9f2EGrxZzFjZjOMiFxLJjf2RvYD+OBkSsH5vGvY3J1f6l7x0zG2QVs9mnRGyT+SdoTctBOhS
7dh3jE6717nlhW7CmOM4Vo2Cu0qnVgU5EmYLAOjlLa4aOoRoHxgx+02eWbK8zakTcmmKlmlQat4G
7E3h0LNY91YKyGV0GuokDBykCeVVor8YIQJDWzdPBfrEdRgHNJlgUcWO9a7YDqJPvYwJ5FZh7LrX
y8y5YmObWBXs+IUNmtXC2HHYgMzBvq+SYBNGqdTxmDdaesCjoG24srPbsayGaG3QSEzXVku2rzTw
+KmSjveMKZirLsZ4sNS5uHZpPfI9MayGi0Mi7zdL5AuR6rtU5bbCLIDNNBa6icGoro4PA2j8D2pa
Zh+IBThb8rVgC82grq9V2snTklrsVkIzOCBA9bmLHIU5Ki1ZwVwHx1rcD83iTaGRHJNOMiiPBy3G
jBTKcp/XKEVfjTzBfgzamZCwg+UKu0dAHsqbaLI5mllU31lKa5yFaOaLrBvNw0G26o31dAQWtqwV
UOHzYjmnRFiPoYVG1euYhIlR8irFMU9t7VNMdsQlap5t6sCihcTOrWdcUfqBYDRGhzEygEUouOCM
5bWJ5s+xrdw5Fc4LGQ2Wl9E64bZ1rNJhUYw71VDEBn/IZuKIcIozLfeBn37gYzG2/exgmG2x2RoZ
mxsli6/M0A1ahMSL1qL1TQMj4DDFE4dXuNlUecYbs7JJsnyd2RsGGF9bFEeydca26J0tA5H56MTD
NZqF/mRgOkw36GaktSy06nW8TjkZHs6A3jUPeyvKBAND25lw4cWJ8TIr+rRLYgxLuXR2+JftK5pw
uqmsIj0XXH6vSmv7zHqCx7xrrX3FDBq/KwJQBNTbG8JRbPDFssyBCT0g6Drbue0WfNyBiWjSg50r
u/ACu5aVnYje1VR5cYmT+RRu5JwTqqbbkExq3d8fDf96LCW6apDiFGDyHM6HPx9Lo0AwHcd4eUjA
67CFm+zg2CyAzpGoUotcb8GJlL1UwZKtpt7vH/zn4RiTDE7jFqF+Mnwm0r/85cGXuMD2uVTxQZvK
5m0hontTxVmElCzT+98/1K9JQR7KIHVgaOvpl+HuLw8FayfBGpvzUJVeFz7fERL+BdV+X3//OL/w
lN9fE+FH4LWaThz5L+FvcHizQNUMDz2FVNsIpNLB6ifkKeqeb0HRpfJmkBHUwFnkr5UdcqJGd42u
uArWw3UQ8ezen9I/msf9/6gfaYxdmVD9+3ncCaJ6/5bOP4pH33/oT/GIAZoNlXsN8nOtcv3+2SNJ
f6gNJ1HqKETURKzX058K0tq2q0uNmCiTX4LajOr+VJSY73GKNgiDCEhB60/9k3aJX69pR1c1i5IK
iaZjaXyNfv7uovVEjbME4ZE+qY4Dt6HZd6MWLlso1N0uJpRCF9LnBIvZoaoF0yOMA/J+KIdujyo6
7Ixaq3dMjlT1b/hyps5r/EntIqAODUBlRmjRTExA9eenxj52pmnGsdbZWFVepUzVq4PLjuegBGbq
an35wBBFgSfMLqELDekqFXvHfKLp54tTFNpdS46wxuw127n9camU8AIQhEooCFbaS47hl94eKJT0
RgyWwszATHT1mrem0yqesDrFQY8PFk+oKVMRD/acSCcPUlDafIjmIdyXgGySkSlPVt8jsWezJ+BD
5K4C7uXoND1uf31O/KmRj7UDi7b3CdMZt4uGIZ6wB1aJpuZcLzOdorqehMrnHJPsPWHEMnEHQRhq
E0frAd/B8aMxyNCj7NgZZZZSk8ka6ia4Je/YA3rpGNJt1wRPTOoUTpVLc6zDRNv1vdG+wTJuADiZ
k2cl7UkLS05RVovuEU+3mpyQxIh6nUjeDFicBgURZakBzcrEukDXm2+KMGJTlMC1j5ia3uNXflEN
LE6UNZWlt/ZP0V9HGA1kMTEFJSyVu6VP5YSpdqaHJB6mm9BeHlRcutcGlx0tc2juLq4MLdw6qSI+
N22euFhZOYKCxVgwgaqxdQ+4srqHtGwwHXQ4nmNbjYaNwX7rbBRZa3xI1tKeSVPi67LUGBADfVtL
qn1mlZKfIjLQdyyKf0DmFtvqvQ1Ia6x+A8LDAkdGWdBkBJVvs7mD+0WV0KRyAhJrvZC2Fg3xrte0
HqZrjJIaohCu2hHhxDmS3qWlKFgLi6q1ugjQePKtHtc+o7RXqgdMKsvFWOuOjLX4KMSjtRVrGRKc
pBj0DQVJ2czARH9vTeJ9F9ulBqaKWECtUsplj4OLvrhuLV0C4D/eU3I6XhCZh5M5tr2frTVNoo4y
v1OWAuUmBlCx1jlFa7FT/17x1KxtTxmTOKro3lugllpYzya/ZKNMDJADR9LyJEftVQ+TiJDI2iOF
X/xc55HAyTQ1e1EJCqe6tXuqfa+hCsCXHfSBxImHyXGOyKvYxbxD5V1ntUxpHZfgvE2IRNYZfW2G
nL2Vc7W4VhsojyZSje0KJUNomhqqVCsTRObE+3gY7KVpqVQgD4MXoDghsPLuibVoVgyJn7RDtCUG
QlakgB7+lo+C8tk4G5vHZayKG6ww7GirpU7PponV2yhlsNGdeP12kTQWhL9FMAAszIzM0zs5EnhS
Y3Nnp2QE0q75AMt5+WwPywSxsxUHKmpLN7ZmmXuVho+dO+H4MkTA0pGgrFkFcbpQfpjGTSo34ViM
9EjQtvCpIEPaM2omAOGWiOkD/XyVoDVzgZnDts9G78Bqlt8Ap++IcM7E/8rQIkKK5IClLgmc7GrC
fME+Hof6tc1QgKxmoANuKaJhwj7XZlcmRBVOL4eh6liC3d1i+qwAfzWLdQEb3QL+lwi7fZDlT0FX
1Pdxb3SlP2W6cQ5I5N8odVe2HqZT9Ro7SflIrlDJPK2PhaeW/LnFNUqZqDZHR+r4mvOI//p2ZVV+
YKZV0DbJqDec+5wKnjH1uT1z80WDTd+SsFMKkHox7TSK0Vi3bTxnynNlQD7bkBSS97oxOrFPhjDk
Q6lA+GyFmsuvzWLURyx040uIA5PDszbca91Q79G2vEWhO8ANGd7v8fhTOMdAVpwiOSRbexyaB/In
UD0DfNp3GqCaj+WQx/c2NjVt3xLWvhUC9iRVD10Ki9iO2k80FRKHFxpx5V3DFNsPLLbfUS1rjUHx
NJw7J4fcHGrjal02nBTn7tyxw0Iep+N4aHm4LOyGb9zf5T3iPcq2bbWfLIVs8yaU6nJDgzFJytlI
Dg1ENb8ezdrn3jAdEjBaz0M6aPwPFx33eb7k2AEJjSEloi4tkbIh3ofhOjFr+0YLTYmBYtaxG6it
Vh8xjMfBAWdef+ocy3r/2PaKQ0xPbXDv9yg7+qDZfhtZbxwBR290OOmm9WQ8xcgHh6Sy7VvQQRqP
mr8R2+cUK83UuOJvvUkCbv2Lmd2EpB7eMDwcpM1h0jJxlodajldQLSq/QlO8zGZp70SpVPwAMaZr
wRddkDZxxovZr/YMvdc9MtO622MCdWNHVT7Bhq7vGt2YTsKsRbYBEFq8QDce3gYja+l8NW2voTxu
t+5LPmdKWr5xldKRJ2Ybc6lI7MHxCZFHJLIGJEmW0+ZkODXiJZUjUGS1drGF388KXTCYZeRa96ys
2fmlV5+sBHeLX1t1+ll0TLD8WRbG5IYi1AMvaTG+ul3WkYZ2Int8xbqRLbsqjQcSLIPavMQtWE62
cHxc0asikuGqqCK9n1Uoj1NAwVwCi8o3BFVYm4Jw2bmNR+bPAJb0K74OcWCLVX4i6tBtO9IgXgmG
E/sNthFcMEZSfDJw1fI74+GLTlLaR2Qlim9HTX6mEUW7abmd8S1qsQSHHJnJMRC8QEHAaMwFYuvp
K5jelxYQmweHmSzFmMjqiItdIVowOopAJJ9oTuwzpl2+Utb5/Rip3aVMkhnflRY/TNmgGp7VarST
NhnFuX2L/ClHFmvTMc9QzSMPRULXb9YhhenJqSXdieuZuLqZ46HCjDN4uE3tN5gTNcWmdUUJOPLd
0RbtuG4wTb3xmSBKzk9LJ9wGf+3BSSidQtPrrZuOSk6BQT7rdYi8C94WO0mGG1yoBMtH7iMJ1bDC
MmESJs1HPWFoiBFU5GLXs+jf8a0FgYemLwJflpl1HJKGlQApl9of4nlQ16YxiAKWVsH+C/Cj8zBN
mvBKisZarq/ZOjnUlk3wqo1q55TUAZ3RIdIJEczOLwlVXU+NLut78mr2pzqgpba0wqZzyVUob0ID
nedAny52ddtMK6Y/Vw030haWjNqO+l2Mu/tWp84vPzpVLOnCtqtveBMEliw1VA/kXgBBFOWgIH9C
r8QAUUdGd7KcWS+tPzbZ/32se5yrr//rf75+yePCi9uuid+6H09oJjPi353qNq90IZEGi+EkccCL
u3mt2vrjp/6P0VL8SzOQpNW1U4WLn1/4/WCn6eJfKASATMQfHYI4Ov80WlIbqIHKwX65egIwcf3f
gx1NWwa/kIZiNBTbkdo/Otj9jBp6R0RpOntRyzaoM9TFqpv8gFXrFjxGdd9PF1pW6VXhmkfOMlh7
NilLJkKeOR+TCZ+kr6pp99KVYviQipY9aCuL+uMP795/YB7QfjYUvz8blP6VryRU+Eerx/XHZyOK
uUpl1A8XhBPtgnWgCNzeLrH2oMIBoB1G0b/YQ8VMvskdLFMw7fDswMe1BSEFu/giuw6TpYwi8kNZ
pn2AA+Zou9kyg68aeN5p+/tnrP9yMH5HbAE4h8uG60LlmPzLM45JgMKP7C4AqMPQs8Bof6BfzzG2
HZNzk83EpCWclIgaLgwGY3dOVWOXDw1GjGYouy8Rt0ZtQxc6W7sOb6jb5ZEKkqQxU8i0ZRLdpj0B
fnJkbMTART21UX0Cuc0MMcaBdo6baMh3v39Vf/0YMGmqNh8EogIBpfVF/3BRcK8kJ1Zl7YVWKPlU
ho6mu+jNXBpV0U+3jMjkQxVo2fPvH3a91n7wrYAPWx0rtoHsyo5fN9an9cPDkikORdWGxYVuaO0C
ULi/wEkC0RxET79/pF+kyPdHklg/Vzwfa53zy3VWoeRzdI3KC1Qc8QpRnnFn0HHrZB4e+WoN63Zj
qLNTbhLDHPO/u2jWi+LnF8qFops6rkyLyrpfHx4TdYxIDBjDrlPzNU968zXN1udgLjnuNxxk6x4v
iXZjVjMQrtPS/kpQE0C5nMXNZBG13BhjAkQhAWSEta7SDS9yOJhVylB5qgLdgaMVCMQ9YujS/42Q
q/31g4Jdx20D6hpNCiiQP39QqtWbBdW5ylnrg/yVPmXmjJqSdsW6c6D85cgkKf0M0xikzVLDfiU7
EW9Ie9nfOntZys0cYbAQZTJ8ZdCPNcasIvtvjEggAX99lyld4CLCrS611RO1FhP8cDlZjROrTdQZ
5wQzSSCpNJbRsltx+HLbDX0Pr7RW7xhbm72LvxkXkFbsWr2pdpmoKOLhnHVfUf43YTIZw49jkpcH
hPTOrcy6+gCOxPECgKabnn1RTLMFHis3SNriMlZKS14NZ2MYajJxCVbCamMynu/xeWb3ehLehvO6
o8x6u750Qf3Y6bnChmpAl9XiWefeIPplcdXRSW6yyHReApWQfGQ52s1CykQyposwmXDRxQeG1WTQ
RgwkHucQxVuS6a1qQb70qmKz9c07exu0dX+g0kx/rCNqEneBrWAfXqI0+CwNtSEpXtTKJwyznGOr
liQWNsmDhkjyJR4q7L2VkacPMT2utjsQ0TniYek3M+8DoSldXsEyTD7RoHqraZM2+BmKJlyUEVY8
M+SIttHWaAify2sUwOPB01B2e5YafdzAvLZcB6f885Sr0UlvZMU5rTN3vUwUHZ5qvrw6Vtng2p6S
ZTswzKNZdFJfIRiM3yDNVeZmgffUu0WoD+EWk27Jl2Mc/TkcmMY06NzM64x8X/BXGZ2KpuSNBlTk
Jgz4FeKnbFttxmeLyyg62BicTHNysakfrjTJu9Fg2xe3jYqMxpXUbY1ulO1uMuzpxvqjorQf3wtL
gV7AFPnCqWMtM22x2K4ZTYkvnOOJ/r35tO/6niLULu1At5EBrpcdlLouAPcVQ3xK9Kx8UCnPOnAm
xK7W8xngYgNfQk41AiHjFUHAethl6Vj71E2F6oZ5rxZcI/xdAJzS2R4jb54y2d1YbbcWt45/1Lj2
rIVb673dlZ3wWvVav/e+agZtWdvivQ+WbBPJVn9akxTKH6mKOQDhuynbAH9FJKkf2zKKz3K/DdgV
bM0izJeNw0mQswxudhz6UYNhl2Fm2HKqV0DjlmHsfFP6wY5VZAMdvVg4uInMdy9r8d3ZWkxtjdG1
Vbm7wQQJIxu6cTsszKga8hjbObPyea+2bV5tTJ1J0sbGA5GhYdbMlvlY9Y9KlWOwJXWf5h7/VZUr
FAp26z2ero9Jnsv8YDTUbfspiu790ncGJ28Sy9opGqOWsaId6VG3C5qhKh5YjI0jATI93fYVz8Av
O/Qp39EQJTdOMlfjOXc4YXI+KqoGAJ7WHxvKUTMvDJggezYgzMqN7Zb9SUH15fKVLJ+0wFR0IDxo
ecFSrKmxoNCetDIZhbQ2vLiMA2/pg5Tw4dhUkhqIMREbA3bvQt4zWZSTGmTUqFcBoCYbc1/lI74s
5SGKtTH0UymitY+YVL4msbdx+YQwTRECyNaDhVA+NcQiySrEfI/0i0a8ACahMwjFeJyzUe8vVoUP
Ed9c3Z3NvmBJCiFL8gMSVoGxpZNDK14AThTRsaanYNq2o7nEJwa63aNIdPPVnAJy547GxQufHJyg
31pLzJMHoAd20aAPaUMixo/ppHjJxpGdRRImwwPpuPFzhS8TAMUYBj6aqgoKxwn4PWZW0kqC+w6b
NLQrcdd2pvaodYAc3JFRs7MhVGBPPgT8JN43kFIgFtk4SK+xYkvG+PV6cSZJ3e7srI0wz8yiczZq
PfLZRGPBEytBW2knVjD5RIaRqxuFKW08B9m7PHStDPTbpAFedq87hUSnE8nYn7upWzefmN1uzVSx
Jr8ccx66LJcFBoOed8tOTe31xa9PfeT+xPNazd4YSXkVfQ3A3I3SMl02MsVXsKmyMI3vCio7yGf0
7ApC/ox7qt4V0bXWxEyk1KgilY97bFbnuBIRzybTUkNjWRNb/jzUOG35d9hBvCJuILAo1n1yVyDx
UeZ5BJQb438ntc91AeTndSxALbgYUed7o5vU9hSyzU1OZQW+9cFhtdgRv9EutQzrF8EQpl6bFWL9
WDqh7E+07BENnhu7ZnoNn3fHzJOqGghJ81uaYbeY+pb0fE1vY/pxtPKw3UOlyb/NNIlyD4nrLPI4
BziGHwP9a7cVvaMfFTXIt/lIrzU0Im5zczNG92jg7Qn0R2J6aAM6uPHMFCxHkS6fmkQZQh+HFF+T
RQkMeRAFDedfc27IzOI1LikfoBjXSGLCsdhCthh8FpmxPmlNr1s48DK8hlmEDs/Wu04+NRJaozKz
TT8usmu0L9AD51V41mwSTaPOr0I2XJlzI1DYQ8XHMm4UcrG05wxDd55mG2bD0NauY7d7kZMd3S/j
ypIE+9MiF2UpOYECD92N0sFF8BnG5sMppP4lIlPS5tEjO5H2iwomFEnSjtsBNakdSeOPg4OzFebJ
QwZHKX7WSgy8A5EfJZ0/VB3IKn4ZnDU/onwnPCpBNX6OQmq7qdxorRTbq6rdTa0SLLsGVFHM2L/n
IsXUkxi3U5ot5iW3qpWHVA2qdRYaFuoNAuXIjAZ8E+RTp8CFQ547597RtpmvTcbUeEMG9wyHYM3V
n5Kcsr05mPEAY7ix6o8k1LXHBI0q4OsQyyeu9by9LWRB32ePm4vSAVIYlFb1L+HcmIpOFxauXBNg
EsokCFkB0S6j+6oO6K5lceeK9qvY4NPk4DBPN7HRpeWN3VSRcQv8K7MOVDxJXtc0KeE5bZRq9PIW
iorLbqzvzlkW8Pwbahy2bbQG6MZJVQ9zjcwKiQtKLM16kX1+P3j8t5LyN0oKJ8mVmPzvB+T3Ufnl
6/84tNlr8eVHMeX7D35XUygTx+uwnklpHtWhPzML/66m8EeOFKgHBCmAfXFk+UFLwcDNSQ+PhECG
4Y++D8kJrWooM2RD34MZ/2BADpn559OGIC+7RqCJPJDAVv9SI1w3uP5ziUdKIT5KKCkqHyQopph2
R5lzczOfx3wYzplSxYxjq+csNJWDOmIYLXsMQjl7ca9qRX4nQcTdZqjQZqCGsbsCSbYleR/2BewK
Gwr8ELkViBkzhiGntS8VhH9Xn7TbZBqbV2nkZ2vMzoYycqStAq9rTFzaY266Gfthd2jib73ax5d8
RXrVdgWloAB3pSoOMAJTH1lPlhNUm1tLaw12r+PrGnRyzZQvncBx33TxtxavvJcTpfPt0rnYxkSr
lg0FJCy+yRSDI0OZADKDCzJjS6nJuZ+XWzTTkxryt7hZQz2IX+cKag9lg29mlx7hab2VtgWHot2W
WUCtdh4ZH4OaAsHGsdxRbaXPHhRysoIPvTOe0yF7tdVF26rr2LNJz+s70OU9bvg0+5ZQ97Gh0TzZ
Ghn7GSMH4NgzX0VBGoA4jvdOMVkbFKjw0GTyjTil3HGf24fhfEp7neBlxg6TbgPeGDwLwoyPegT0
bkqnRyua78dKPEdGegyn7JXl4rXkpmmD17BcS7S+4AUhdn8ru/lWkDDczkbHxLmCoyXS48K00oW6
kLsFE1UIQrxRNF8HACfRh6WuRn6cSnq4laE8dbAH/FBZ38sof+01monUeaFWaoSLuD5WBUoEJNdy
O7bqbaePO0A1J80J0ZQH9VTZpbJhfvTNyPhrphafAbCedD6cvVOSH05iXiF+96cloCIw6yzIb1T1
eGnLAw3M/OD6CiiY+KXLeXlqRM2OxZweQXR501xwfIvALgRl/FoMo2QFnt6ccjlxjo033OzjS1rb
z/GkfnZq4yrBd26sEcKL3u0XgKL7ehoeFwzPnHzArjXGPoQ5RpjYobu0AzTUE+6xIEv648jnKQ3N
OEqbK2FaVoyEnmObb9Un2mbfpDF2NDWzQerC7Mgi/Vg3/SOVLt9y5iYb1So7r8+nR0j/sHpibNBE
UqW/cB7aaFocb97fd62gs06K57Iuki2Y60vFFmPLpOeRORPI4IlozGhYz8RH5r01cTkiKV4qXak+
UdgmN3YSzR4AyYE2Oy67bAqDDSsKtjvZDXtCtQO2ZnM4tLnlHKZBUa5pNGd+vVT5lWzwjEU3G6B1
1u2GQavxhmngEwYA60ZjkguibQJjKyCdQIL0ZM6BgbTS+EqjbKMwJNXp3eOEWjxR4v2UT4rVY4uH
1wVAh2x6BK+3SD81xjxsAFP4U0QDwmLEXtXNjV8LQCReQ4lAworZhEwnusS1kCcyJbotiGb5BFGf
AAiGAM5Mk9YY83Uq5uatgH3OtzKJfMI77HbmhPk6+6A8ztFgmWLdap3ZwXvh8l8S/a2EmYg3M8cl
MpDDn3Rta9hEVnkWiL0Ll2EdaMwz6Ne9ChX0IYx9TsCp/Wwr1qVne3kIhuYb56OTsNK/UY1YP35U
5riLI3pKEAZ89W1EivXPf9CMcO6BlRrTci+gBLgGsYE183yJzZp0LfDsH5a4/0Dv/kVHe380LF/k
sZC7sQz+Ih5LMfaFNdvFPuSr7rETwuUPsMUCsPI3j/SLFrY+EiMzGk8ppsUj/L56/fC6RtuejCSo
yr3epa9yxdmut+NEG+eN0RLWP/D/1L+ROf9izFof02EBR+CU6z9/fi9Dg+Jrp8VKP9NT6Jvt8Eit
ZrZRDLEfKQMD5sVtP1tOTcvd7fdvrLFqe/+bvfPajlvJsu0XoQZcwLwm0tMnrfiCIVEiPBBAwH/9
ndCp6iul2OLofu56UumIRCZMYMfea831S4f1n+/rIwujo0xQ+nkwhCSbC/KTV+5V0VjrtCq824m2
ybJcXGCyzfb0U94GIHvbbOj7I4U6zy1DXpT3mECwx0flfNFF4KlmS+x9v9CCtEOI4w0Xg8Py7Tkm
o3LUwXWVUsU324IM1rGInnQR03wY7esO+AL2gMrfCVToXyIhnMD2WB7+/k0/uIVwetJMZjqsM1A9
u4XMPCHDCszmPjbVlhS2W92fb4sZZOMnx/nojNp0fCmtEPASkfz71UT/A5nCW+5VP7cPaoSDZiTE
zgOPWpVYwtfKy65aRv93eT/duq1e3MUR71B7jt7rnnV5KVXSjALCMMcL4kohlg7dA3zda6vpd7HH
cg/trwD8EDu7ejSxTdPn2ZF2IUmzm5KLTm/UCTLj09jw2kcybh/bxGM74rTVhV0m72GCMaTMIEY1
o1ftRi19Dysy16NuO7dggegd7ONJ7OOY2DvaVgteYLzIMFcEZjffYm+EP27yu32PRonIpsA1qLH+
fiI/WGEQ7TKLMjB9mqBNfj+Ps8s8nXZLyW4Q6x/lxMjKJqTp0PGx9n8/1jKnOX8KGDzSGscF7DNv
+P1YjTklLgaxcg+i72Sr5FhUny2YP5+ks2MsswAbW5th+qZ3dowkrrEa6Xq5r/xeblUymoEdziis
zbcE+vKuxWKcmfbe18xrYHrxxi1B843hM83Xb57To0pjGkZaQUrrJ+UlTpAARIuJDFMjep+dwdq4
IYAO/A/wHYQ1rJCtqcscLiRQ1Eev5a8d0tQPGOGmIBfULYZhtQEaHbmlTxCvLL82d90o4Raaybso
uQXrJLvqxwU+DQ3Cc1IKVIOtpzAkcEioJ7jzT5AosVlY88Un1+SDJ5Zr4SMYZh3GE27+flFKU7Zj
NRXl3sjZKDAUSIKk7ajgtYzvHHMGEsqtdT5514VwsJ7QemZzDyU65V5GH7LRnBJWSYiAoXWMao2n
8GWA7YXkxp1XWU+4eOdC6w3FdUyY9lo0rETAtisCRKcn3RzeZkXcm4uMAyZ84APXDBpt3GWx/jRR
iK0knXnY8MPOl8MpIt9glTbcn7Zk4VNOT84ropZ1Eeb+zhTzky+b/p9tMniA6AfGpRyxe/mbi/zP
G5d3xvI/tJLs987O0RDVLqEdfbmn1bCmxGEEM/BxbLr8oYw+uSLGWd6OWN4WDOToeQsDFvsfz+Qi
XmUI2pX7xqTRaziqWoNCO4a8qYAoJ6TDckvODFhWqGlaxgBUgFF+BUgP0mcVOquq9GWA6qYGaTMX
6A1Vi+Lf+6Yy41LrvRsyYRXNc6r9saystSXVG7y105hPF4W7vIy5zSIr+4p/kSp1gIE3Y73qSije
FZOopN30LaGbLZf05/YSMA3NYsE/9Jvs6GgLNU8O/VaGHczGGaLb6I23PzdBYTniu6Y1ciy74SFp
2Uh6WYQbv2arJ+aBSJII2p7tk5/RP5iZcQvn7oirpV4ZAFMQ6E3r5Q9awd+E/XJDyq7fGnajNstj
pEZxXbnDA0HVbCDog/I8SS3Ia6olIr7B5jEncyX/utHES50Sxc1Uub7EBPvW4D8dOk5wmidXicWe
xR8pxe3cfknj/oSr2QmI69oTdXTU+vQ4F6ABmogHuG3zI5viXRHyZoGjyo3J0+EMtHUM8UqfrDxm
hrjuVb9GITsFy8YI92GCmbqpLpBrXOet/WI2YBj//ng7Hzze1DpoQHRsIEzRz96TOY2yGplFsVfu
9Faq/oSU9fpnIzBEcbpe6q+fW+2KIOwt/H3eh8szX8btdhrUsKpTfoxQqTXN6HTjZz7UPWakjLAi
8KW0nzf+2E373FAaGzTc/8jSkk1d5tFbreX+lWwgzs4R78V2jv1LotGp8l3r2tRYY9J2euotyi29
IYPd0RP6wxGEZjLVroERwB8fL2Kr4oJElNlu2j20jO9QIrenhsFF4Hf5FZPTky26BPYWLW+ErTix
CCMnVuAhhSO7LuDkAxqa3hyFLRI0/8lld7AnXvi65yXCJrN7sJzxdqnmW/c/79f/67B90mEzDN1i
mfzvO2xbFATJ96+/Ntf+/TP/caDo/+JX6ACO2P+Y4qcq4j8eFPdfyECcBeyxuEysX9prlvEvnQ6a
zeZbt8iwtygA/t1eQ98kTDp1RMIhkTEdX/xPpErnWxhMrUDhbINkU/5I5OXv782I9uzsYZ/eoxeN
EMZni+Ebh6N/aXcLzcMVeLoyh/zuNR5A75Pn+uyxZtjEltAzOD+Lo4vn7PejA0ifybsa293Qmf3G
nQoHM6yZr5GbFp9UbR8eyveEjjyFKuE8Y62x0t4wCtHubIMFC5YSmdQqlhu2WfX/4ltxKn3LQXjj
MPP9/VvNxphBkrZbEsPGhJH2XK9Zk7OgHd3u8MvN9sEr/Ww3+PMEWnwnm92u+ef+YXFRZrngBPoJ
eLh+Mplzdc77iFszKsM0cCuLxMYQaBySnOofAeN/W09wD/5aCP/74NTdy11Mu/fse7Y0P0JLti0U
TNtZEekbAy+x6/9Z3CJHEdikTJf4Ggf+5vmGV0Wepfo67HYNYdXEvpolZYAYa7ffpLJAAvL3M3qm
0vp5OJSBuknzmtvknL4p6t5EnN12u2hyKJuz5gdJpe9eVBUrwkKBs6Vy9fcj/nka2WFS5FMxGWw6
z/sVYQwewLPI50p1IRC6+jkXy682fz/K2Q7p5/cyUY3gctB9mEnL8/FLr4LuKKLmOusgG/TTytK0
S3aLNxOuNLiptLH/frSPzuKvRzu7NZgYEIAl8m7n9aB66GSuor6gBl5sTJXvtyt8lN/+fkjzTHT5
8xt6yDuFhTaQG/JsKZviDMDYwGNnxI59Y1d2/hQRqHUgpcDbg1LJ1l19cvvJC+rcVt8d0ARHKax9
FzUVaVJ+v8HmOaCJduXbOFraYXKo30ycQ/cz+XikUkQAfer5k4XJ+OD6M+JwsQLSSjL/uOM8FTlm
1fIYJQMQYgw6A3zAcRT9Bh7LkjhNmpkkOH1tcfY2Zj7ar0isx1sY8PLaRWsawK7xb5j2Rp88C+LD
j8b6vDzhFF7nW93Uz9HikCWAviuG6B2LNcJI4lA8p92oOlKPY2IR3DM4ZEBV+VweSZ9sLhG19Awy
xraHnQ8lz1bEUkCeXlkoLDBuefrSo58uos5srk04GAeopNW6Bo2+Bl8smas3/lOHvOKpJRqGDnVS
B41Nx98C+77qrcbbdNV4bDNMS4OWdwElvL8ac3ER29ljB9PgOrMnC+/InG0bqwPerrU3le/O+xp7
HXU53YwRtM8ltCP9WcOkv0tLiuxQTO/ZZJ1a2MaQTaJsDz+zveE3l9u/361/PiCeEBQGPPXEkmIP
+P1xJL9CYNdbLrqKr7WsixFk6gcjGR9gjcpN15F0+L84Io112neQzFhvfj+i34w9YS5Zu2vC8IAH
f0ESvvmlfdlYKJGYsb/8/Xh/vnA9QdMX/Bp7Tkqfs5aMivweM3zX7kAJypUJG+cQYVvbeOwc1n8/
1J+3KdtLjKo6qkQdJdLy339Z26JO0ONA9rvzYWlfVFptHKqhcz85gR8exXY8yhRUOZzD349CULRW
tITTgwtp9AZDga/tUQJ5t3//Muf7ZtYxvo2HPY1qEW7BeSsjQ1VkIBhCDDfSh6gMxdCEJijGkLJi
eq5cSgpufN21UAx6z4g2dpWdJZ8tS2etyZ8fgxIGk67BINewz64fYBSS1nqXqM8RcMiAYm6LbKrd
2gP9wcCyZ/tglORNNXr1I68G95S16bCLhN5fFfNsHZHnhZ9cAfPDz7TQkJF6+9SsZ6+VyNY0bPaW
2oHFLw96Iza+jiUZ82V9HSpAtrELsefnfpmU+ummWxjjDj6dNQAEOjVl/iPHYHadeSCf5uG1QwwZ
1Myt7qcSb6hsE7EXUTwcy4ngOL39rLj4+AsAIiLg3GJGbp1JpMG0+MXkDZxUxp1R48ptN9jRY8wq
FkionmvQRHpQuE7LG6spjqjQvnqJ+6Aax1+ABGFAIki/Qazk31WzWz149vxjFmF5tLzY3yLumdZD
lmq8K9p8i4pPfvJKOM8w/+e2+OUbnD0FQ4sPO6omtZu0NDqGeImJIxjpqWj6uoUMzHiHJLA01eGs
MhNbqG2f3AXnY4h/fwRPpxeATd09f9y9ibUEebFakrZg2HS5J75RVt1icioxTuvf4c6OzwBc4jeE
7m3XRwGJnfE6I+xg1Udqa+r0ohoHnROz06FYuWYnA7jU+m4UhHoAkzV+TKVhsFS6966Fx1JPkbdq
/jMGoWZv9EK/1ISR7+eq+ur2OsArDhTZBmIzVKzik3P+Z+nGEAt6LsgBAXRg2ZD+urwJ08O0mLIg
1Gn+XIY7t0/ztTYTBcaA3PqkTvxg2YboAQaDup5ffN5pUSTulg2Lzu6n7ACXAG/tPl3ZCDQ/OZLH
x/6lx71cRo60eDxs2wF9fvYwk5rSEWAiuJOa6CHD9Pac5jMRu8XEbkJMGVopHTDAMXQYLv99jf3g
7evoNsNIwCnszc8HWW2U1OSnEWPcAbXGonA7uvWJVM733G2/seV1PnlB/aw9//iuUBY8g+wDwApn
l5A0KEUPjluWbXh56izqnim01hOu4gA84A+keQ9Vko/raJIUN7ZHtxxa73rpPf/9q394MwnH5s1i
4Qc6fy0nXdsLkhrVbmAWvdYlvSMbbTU4gSoKRJy+//1wH7w0HcTFXGaDvfcf2BZGWFlUdCMXeWrG
XSSNMJg7L/5kj/jh+TXoZHAncXrt83lJquAqGLZUO/bITeD1I/lQJYB7J/S0w4BMPoiQgq61qc43
Q0hLlG4Aw/peu5jJtPnkef1zU47/hV0hm3JmUuL8eR2mTsyxyvgwPaHPmDLQwjUzgaJTxICMRDap
inIXu1jQq6zTP3mszn0kP58rqiFO9kIE+mMU0tK3NS0oW7vJsONv0qVDvCLtqb1RcOKxNDgVsbq4
PYEBwP7E9NU7dS4ALkrIBzDKgSINcMiu+thCHGG2bWcEZGqr73+/Mz5YaDwf5QNrDOPkP0QBMbzz
SZROvUPxATXBRjtqq9rfUMsnn5ySDw6F+tJ2fSxK+PvOez9JaihZI6bdtXNYvDOXcO/w8xdgRx39
f/G1qEGRHjhLS+2PVU2Wcm6lZ9c7YSbNHSAZZ1tNbniRNi1dxP9qNH7Q+/lgEeNItEUoEbELnXcq
TMAxENw5UmLBy4Q0IO+LiFh33m54XMbCBoNIZvbfD/rhqWR/jSHZQeV3TnyKIp145FjUO3TQfQDV
BGVbWpjrRjc/I1uhF/zzDUGloROMgZsM+M3ZqukR69dFM4wb7CV6vXWmiSTwJLaHeY3IuwSm1yhz
7VCTAzSz+kHbsnPsxs2MQr64Kzwg7RsGILN/CNWUP5myRxfdlJlHTndOTuWKkUn8tcLec5VBuFLb
KM6ZJinQtuTw8ZWswHUq3CF+LxBYDRjspguhxf4uQZs9b7CCAYGIoMY/OB0j7jXZCcLcpkYxOhsL
oor5woQ/KX44Kc2SaCXZwcTANQisXtKcmvhR5ZUxHXIS2AiqTozC3mi6NI7FjLx2p7qsV9eiAH92
ZRO9EN7hDc/LBYemDSi5SZweV52NNnBdonSPgNaVOPhh/1XptoP3d98jBAAHVmrV3mjQL62mqDGJ
yIyTp0IxaEEXjF/s4EZDJAOvq6psO2WkImwKiefmMl1GC4BQmVjmO6UG0MworqHjV0Qz6hcFcgOd
vkMhzbUsxFJcJR7RXC4y6Wnlhu0YzJ5dNfcSUKG7Q2meTrdD6Pb35Oo27WbSat896chIyHWF6NMd
KGLHbe2NfrK1SbIiql1G8xyQuO7vyoUksMnDpf2na6bPvFkJ75FsJgh0eVFZgSKCGK4khqR94XV3
9Hm3HSa4Z1JQ85dc8/RTWzq4yYp03GsLd8Kq/ZsunxaO43aM3fIEP2QFtxfLBx6OHTjgYQ3JrCB8
oD9a/TQEplRf08yxVzAWwnWXjtYWC8d3G13opkfKzmdo3J2jBn3j24mzs/25WlExM2QnQ+FC2XL8
5rZorzFBAVNx+69z7TCKs/BJ9eO0Ekn+hLV54wAyvhU+eSNkgie3mTWA5dET48Ir8vgKIxaEVBd/
HEzGpxExzU5oxl2S4CXFNxEeQt/OgjHNOooK5QY5b4m1Uu58R0TUoW5tpuHzRJjSnN0Q1YmTxW6O
2Tia61nPAPG0gORSklZxK2fFxWDFRPQm3m3o2SfMEWB2By/eznMzB5PWduvQJMV4pnQ9kfEsX0tP
6Zdl7Hrrqa2d9ai3zbuj1WWgtdgoPRrWO7eqxCIRnVduGY4HeEPmQU2ut6FJcTTxExN5ZGwzMb0U
2DBeyiTcu8K+T7rpBStMuRl0n0ZdF74U5MPCJskK79B3LhxJrcbqI7SHzPfCowoR4jlR5W301IaU
OtS40VKfdD72Daek0frbOmoIpOtG3ouWuiTTlWiOEffOpJU/FITIvWe1yT5RBU63wuvfbQW3cEoG
omTX4I7becKpWJcYvldUmg0emyrx24es8uJ5ZXLzPBfMyMe1W7OP4GXKIpFG3fBFcu6v64G7LJ1C
ZDyZcYDQhOa0aisCEWcPXDmxjiMPxCYk0GdSl94EZkp9gTLuKvJczdAesvWMtfKLZlhbPY28aKUh
5JM7YOjV2+jOmdxbWW5268Jr4LxOFe74Sw3iMHh012uiFRwkoR1pz+qKJm2NzafhTJEyUeZroMT9
Q0xX/9bMU/MhLMosOQwp0C6Bv+7agICzrRKCHlYkrcKgTJT+zdFD6kn6uwvXSc8vJC/ZtxYdibNZ
1AtBOojEuhxH5dzbfRa++zT3u4AqAM+ADHt9jRxgfGTOVLw30GngdRfKeMXw1KzZookbH53HktM3
rDEcoYKhYnnwJjv90oNr4GbMcQu1Zn2cYYEGyQj0A7eweqYLxxgkVTFhIn3HnRCjXnmJ8VG+1dLO
ttmo1S9uTaRk2oRtfrCwIG0TXBbPosKQhY9xGNZOKAp0BPNCWQTOAWxKB5sfOdAwUgquA8YjKPoL
KZBdqd9sM/ZNxZ6QYv59yzD9qQ6HxepG/oW38qMhTIJKJ6gkKBgNHmQZ58s9qA3HyE/je72IAWS4
2GiAALdSe8IgxVd0Fyf/RWTOfFQn6596c+yGqygMI1BCIL0rXc5XVet5l3Zs81stmexsaF73fYuo
ZEUlUh8dGcc3+E7kK607c0PjTNzA0KidTVkV0Ni6MYNmPC70TMK3b/Jc9m4gBTRzHqKah4qrSxO+
PmaFb98QYiS/NX3UEMIKCFclnG9oZRNJsbCpvJiTqjX2RJCjWd9J0chvYtlhEu08A03K6jTZcWaT
vRgLfq2GEd5AD32URupfzr2S39pJNi99zHmdXbdG6Bohw5vhuWGlIdX8SJz2tOv8Vn33ByVu7LnW
EFlXfnQzJgKXD/aoYvqOV9AGHytN5A/5yhqMcLo0eC3LNYHzUQDWv2bmD0i9ZIXqQoUEUTcepDGJ
m0RU4aMkR+nagYj/6kROtm7Rg6Mvx4NsrHqPIlJ0lrmJWg+MUqOH6whjJsh9vjw5b+OjB8yXKMcw
2VuSn5a6Ft10fo3IKvYEFXipe0wsrDoHV7Q4/VrUWvANsiE8kn3DPwh731tF0ZC363SWVbeaec5p
Y5XqeZpoWpPopL67EZroMJzyg9G0y13exbJj5mKK+6SI+ye7ajuXyD0+ZC707OS1DakLaezca/4M
Ql+WQ3wzOUVprJRdNi95PY+3nqO6Jx3G+ClZLrfZhN6lSAH113bPgTKQvb7rLq5CrYpvbMVZ89Br
3+qRNr3rc5XstHGJeKBpH56wEtqHWo/LS8ca+I3VnJ0o2cdHX2ciMw9YJo/oSVS80UAXvbuEPhBw
28XhElRlqAZNpDaUgaNV+ErtdEZAmmhOeLJjtlwr2al6OuAHQZIad9xJM0k1LL2OzZ3GmhWD408r
A8b0XN2C/KGJC8ePa60rj0Qtx6qgpPqqfa88jT1TrxcEvBZD/Q5D3HiyI6xO/aCMH06f4nPn0avv
WC1mMFSpbALHRAOHDUN0P0ziwQTXzOXel5LT4vAmVzt9yIxm5VDyPsxmrp38Vmc1c53+xyi9+q4N
YTt1tSmv236SX8jMru+M1otuQqdOdq2PCSNRHhZmFS9WLY/nu9Si9pnsjSXUQEMK2rOhLMShwo36
TkXtXrEnDrcozIhlQ0vg0jdtLSLSQst7nZXXXoeFjHZ9nvd72ym4NLw2L63GzrqVcKPkFiuE3MJ1
UI+NRA0EIvm9jSr+Skkp12EvrW/gsQiilHhBpY04H7hUGYjecnYG52vFRNNGc9PwHGIWn05G0Yy3
FCEkzNpp+AR5kXQirboH533Vo0hkFqkn7GWaBgmTn17X9H+I0URLXMiGwxJUpw94PfExs25YM+N1
PdGuRodM93IS4b0TYjNB79RFLLrFvDJKho01gTMHkbTHfpqwYvBsXuFvaUArugthuJzQMFqUgD7j
P1qoX32BjThzy/GUVb31nUDlI9RjwOIT1JPZUvWmdBA1jq19MY6p/Uy9jdhLH6tv/rDMmap2G9NZ
PtSEPDAtiylI+7SanoERRye9hFfmjnLvVHm99kmQiVZJXe3JKf5K/6/4khXuvHjnOUkEckUs9Oxw
AhcsbbwEtKtDpunWihhokCyFjTq068RFEXbj2s7N4o4/uDTlAf51teaw1PnRqVMcpBOhe9thfVzR
mJ7IhA7tr9iZnScM7TlmEfdpTPViR7sUqZNOKUciLGysKhniq8SjcVMZ5iG0ZuNbrIfDtvc0fdcS
x7b2ANyth56HEaBYS3I5rcJoguVEcWE/p7YgVXastjxOLMBVyu40cmqfwAHff+/xBT2P0jau/cKf
US0U9gOh6kDDqWG3IEGXr6byJ0O47t3Uc5VEDydn61IXYppqoLmMo/wxM2oycUq1yTViuPA+QbmV
AEMuwUxJOeHzKci9GyVBUAwQVj55UwFyTgp68rS+YvrCdDSUe6DgeboStnZZTel4N+vmc4vZfsuj
SNLpnFKoCRAxodtdF7YIH7GbUmbY6N1ZAnFoeG1y8nRA31lheRdqSpZ47ngTixyut9WImwLmYhXE
g28wtMjnwzRV/ZVDLmFJjaZlPHBOeZTRmGKyt0hBxKG+uJabkm1pTka9XDFD66+I3U1fCtN2dsKg
AU9rreKNhd+FILtEG2/90KovJ5rZ7Opc9GyrriFnAaeQfhKufWxSd9yHcDB7T2VXeJiqC1UumDG7
IkCAAc+qHFR7Sd93QgWc7o1R8198Zqbsc742VbngCMQc1NJZ8t7KGP9b3xovGMCbQ2W634zZ+RE2
Vf1KxZq/5kQfs2gp7dHNYSVYfRdtWrB2dxNB6ihyIYqubB+UdjQikaUcGvd4zvvkqFnVYK97V1fu
3s0QmbJoONWNNkSL+39yqxvaNxVpkl4aVYwBsD1wj4r0tSBH8s6sveLOSegjr5KJBTRFEPg9V6b+
rVRp/J1AZ1jgJmlzNzUqgKMgDu8etLg3vDRUPFy3hE0O5tmct4TmWIdcIv6c/VF+4W1J72zODXzH
EQ3JQxUm5gP1MTvTDHznMcpG9b3I4BCpTtFEUMAa3zPE9ODTseK86io1vmU/Xbu4xMZbRaLDq5k1
bMLtMMHxJOdQfdeE1IqVOfe+u5kzUd7n9cjCoOJxqLYu/MNqa/sDHY1ujLk9YrJkiAoqIV3E8BSB
ckRV+Ar5mJ/x5Zg3CJV90udt0JuSGEx4jOte8SlxbyOXWpeotGD8kVdZYGCzS3WRzKJl36iXvREH
gyQkYEvxym+eNcjrB3ug/biObX/SdsQ9UQK0TEhxG42Ff5nGul2unaagaM1Dh6ukzbzqgnzswte+
6UlTjDoCp1cgF4p3s+s4aldb8JsG3KCv/5xM0WsRiZSMJ1ELKx1lmmvMY7ViP1HtgDRHgVVDjAFQ
uzQFIIqU95jxzHKXJyntHpQFCRvMbMz2Eqqyf2PWC8i3FbO4mJq2uhcDigouIfPWYAhrvl/mCvoh
jdSz9EKhYuh3xYTw48rvwU32Dr3RVWfC1blyNCN+yKbe3JVE7TwX8JDuMtevw0BKT3/A0q2m/Ugb
PryxO7703ux1PiNVOZ86KYlTpZ01ljD+hmpx7egJzy69f6ws9GU4iz3Zxi2LhKm+J+xekhUf1r+c
VK9+JCBWyGvpGtALnV8kKUCExBxB2PH8rAYu57wv6f8dB1hWSwhBS0UnYlumB91paKI0zFYgrNbJ
Yo0sbTbcvIR5fwVFp4cZfIhuIevMULdu4t7S4YFRQuZuaSKDRhv4aKS6uQExqx+ZSTf7oeisuyLy
xku0TMnTPMfD4wAt95+2+v9pUD/RoJpA2+j9/ldr+I9Y4quvRDacO7z/+aH/OLzFv1AYubrD1Auq
+W8Obx+kuU6rGjkK4lSThu//56CjE8GATbMXOB5tiv/SoFruvzC/0JF1eF3Qv+c//Q9s3mcjKQ7P
+qLDGvdp9f4pgCr1LsWXnM17N2K1om62y8uIvNPHglk9ziVUcb+cng8652dDqeWALpA/nb45DXQk
Hb8PVIF+xZCbHR7QMW3uYDj0ATVWsvv7Uc7GQMtRMCSZS4o6z/kfJrJWKL2viVrHqcfrZ1i2C+SB
9AEhHHKjawNBS6qhE1in2kkN7BL/fngBs/C3ASsfwGDAilQCkS3/51zx03UTeRmT2+7RlAOVGQf6
Hyxm+r7H23Q54o4+junIxoSuF3IjGVrshRqZaEmgGHHckxxDBgqRsdMV9NCl9jDYO3vzQJfYzPi3
OY4b0m5zbSGzyJR+jaDRTrIx0LT3up2yk5V69KhGb96z8PFSdZ36WDiifgmTetqF1Iw0fiKDHktV
W+zA2aPMe70eaahbbIQadkwP5tiPt2xbwuPgKPnVKwoSSADQTu/x0tHpy7x/yjuaDSolUDA0aP00
IQUrO12zvIxDvXqNEzZURqTzgwNZZJe8cE0cKewc/d6lq0OfAfwLp4p1L2KEZOBPtW1rZzJLW5Q2
yqSfxTuefRW2i5EdnajnJVrRX5pBkUmR6TLtQXcAuhXUThukrUuEkhPPVzN5avtQL9DvhQltVry2
d6pow+PcuePOqY2cjuzMx7Ha/okCnEZROjv3XB06HoqFtjR5QXTOWL9N1H5B5DJ4SYZyeozbsPqC
b4srU8tS3zuDzzM0YA2zQO5cOqDZ93XNPnro5PSoN/zIpDfqeRlpXIZgAQ911BoPYPnUc9oO5eVi
rLwsCo8zQnSSzdS/GHgvO93MW4Q+0EZJGAJD2ZubqjazE00Rf9UZ0ZJQRv4HZA+fXizqlyBKzTna
EyOleL90NShjHmdPa6edk3T5ofK4uJPLhnrsUioYZZUNsVGOyg9Sed6qnZdemo19SjPC7BQN4Ewc
L66vsS4v8Nmo/5HpQF0J/M22BUY5Fg2jek3Gun8KfQIy/ZrmxM/ASQm9fmWMfGO2WvI6zJaHXavF
DcS0PrB9votDT5iWS1zg6c+4FX/mWhrMQXZTYto3kc2V+NmAsUs5rUHK2TCXZMd5zSL51c19QQc9
TNN1S6xlua6QRZ/ohNZv2FnmK5oq06M5sF8tKx6GvKmzLREF7XcQbcYDsO6B/OR83hoa5xZOo75P
u+VUL7doXo79j6VA3s7ZxACpnrkS1MDTzja4/0HlonaKSHzJVfZl0FRHG5Z0pch71ztfhz+nFfRC
0GOah1iJV92c6iUsoHuKTO7NxRzHlEOvoDvY+avNZOZHa7vyWqaCm3I0e/ztXCjH1dot0Ah5IwvL
vvHbQdwwjTIeykTJL51wqlettZf+HCmfjRlWr1Yh8EFbmrgfvcmTK6KbwHuRofw18gB5BAmpdEAw
mCf9/HLwkPKDIjvsNBJ23a7HJJ2vBm9Sz1Jp2WmqWlqmfcT5MWCyHcc8LQJn0JN9y24Dv2eIzF6M
SfMmCcb2uGsz+lwTLb0XA+bDZapPELMc04IKSCi3Zz6TT0M055e+Kof2LWk6+0tilEUWMYiZS+AY
7ayVG2gl4KimegjFcYiszj5Z2TSt8PRPj6TPtEHldMy8DAGlhzBJZ8t9KKCjo70sV9XYsjR15XVX
+RTG3GFHm/1dqyvtrtLzkya6a7uQxRbYtbibmyWvBzf5dSOi+1CE14UGhwD1R7Sn2RsfCjN7VMI2
NtCjO/QhRDN5Rbex++57FpvFQSujt6mz40M8O+yNjE5eVuCqQQb2Y6DCqP1uJLQtokRdjG0dbkH3
G8dxxgdlMMkEYSSidSSj5BpZ33Sl+bKfgmYOj07qHbVM1uskZ8ixkn5YH5hzQPGnqxfUOry0IsmA
tRd5/h4x+vYo1wk965Q9Bb5dnqbSTTZgGP2LNI7klXLSYevEPLA18fQXyRSOm87HZzpPXEhGyvpB
L7V+X7iAOGRredC/kOhJy+OxLI10F+uwTkyt0C8YJfhot417QFs+WAlXXdLssfKNybl/U3IYnEDU
PrapgmYp3nNYVHtTJi7jleG1JJb9ks0Zpbepd4eIHfmausDJeIU5NYwl9cbuExcA4W/07+vE2/Yx
r7nYHNtNimzhhA7FWBltxtS472KQ1ZlGioY3vnqoUenkQwQpx4j0rzzLvvgaraDAGZ0Jp0afDMyV
SRj1hRcHbm9bVIhWfUd1RrAY41v3IFlfyZRnEYkBlUpm65Ln6srOlbwY5pDRs6mbB3OUam3FMU+V
goqZ1auy4g4kCl4cpdOMj/OAPLtJiz7wFLbPfG31WnU0Gmf+KnNdHMAnzg8ylUh/DOXvRyIjD0UX
TrdJZs3rntBgmvzSpreZg8Vk4MAMDXC7wlF05yrE6lU4GeR4NYjodOlta60vNpqfz6tBWOSx+Fb6
4jp0Yjx9GgjhmPoVOnvG9DH5FF2Eq93QeJcn+nBIEmukwdD39M4j/yn3IoNtHHc8bdn4gKIHpPgQ
kjQOgDVZZYN2KtoRaA14wyPBEH2+Qq0Q25uaPecPO6qv43D+f+ydyXLcyJamX6Wt90jDPJh19QIx
MIIMBskQRYrcwEiRwgw43DE/fX8IKftKrLypTqtNLXqngUMAcLif859/8A7B2OJDZg/wX5BRms66
tJP8WqjZ2DOb8kiHT1x5Be3MeupwM7fROw0e7jEDdvjJFOf+KqPZeRdlWRZr28NZDJ6M3u9nwhQI
LdPkRWcUztNQdGlKFkuaHew2RoZqZe6SwkuSJNajFSECT0Gv67shyVUaEjQAIx5wKt96idO/gi4T
tMt0krpANHfj2BIH3/RVvfH7Mr0iLwT4KJq8zGP5lcleWr08BI2q7ZXE55ggm5oByoitn1plKdMc
ZoPpbk4q8WoKX1MrKaZ8eTY6ek5KpCyzOIcKY94R3VsdApMEM78S7RtppgP98GDCA9BztTAW2IW/
VUXhr8WkRSeRe8s7kFMmeJEOmR8WOwVRgsHAgnLezGmqnbRaCC43tZJthy+7v8b6zgF0x5xxbbuj
eB1FNwtAMR6SMXM6Tx1V4ffiq0kJNM2MSb2JjGTptekkXJ+BKhqblmkyN5Sh7qcRL3nwLgrGamP2
TOHIRGRq57nVoZDzvLN1hStZPbAZS3wQ8XjE7GSdOIrDHWMH7VRhsveQmlZ8E5dUGhWK8GM8nz8F
g0EyWZeRS9Msm/JcTt9QCfthikdOsQ+axrhlG6zemOTU/VqLwcAUZeIlsbhnFzY+zqQIGE4MrXtI
UrKkQwMYu1qdI8Pj0sWwqc+4/q4f1ufhVU2x9YRFcwlQtJS/gVs/ee1Y7E14BKEV24xUypEhz8Q0
b5yjelNlaYCl7aCAcTG0gkcmrGKf44x/95sm4iMbnb4BJptP00gzg6DtIx/UwR5LFNMgd2PDXoIw
T2SbpgwmWE0jqyJlFhskhE325tTvUjQoW80wX/xMPGLNiP+gwzGlOUO87kRZX/fStJ96IaprbAzy
K10vrWdoFsl4LWJRMTJLEn8P4TNf6ySrbtORG1nyCPHHSJ0b3UCwh7E/dUIBxsTBPW8rEm6vsE4c
1rLphnW9PFlU59qJkSSDLcebvsEv0Z3QrGxmYpZibYOyUm8MdbHvOhYO4yVqJZoU6sE454tm2+PR
y7jkDTjXSCS+N3dV0SzPMljKpZxCikwnMguW4aptLcKcMWIiR4bdISOndtsbtHpxz9gtnrUYyNkx
C2yCyOS7ZGbkEarAOJiblILMa6Nqx40DkUhfdcKKCm1nWRksUTxZW03Z60VGbz7Ukc1krrFEvvfc
uYj3hGMwLJmXf4gopKK1rnBrW0Up1o996FDpXJ0Ha15hjUCLA7WU1JcRJ2lTXHFcoTIbWfwJnAdK
KG80gOkmiivaGH1H18PS9m31CLcAL9XKcFbK0UiNLwOmzKOkYPZBlV6nrENmk7YpswNONT0f5l00
txRySeV2D21aPHuSun0eDfHkDwWkDDmlPcU89y7ISaS5nDH3XPGyayeZMUs3eGHvcqtPL6IcXg7W
jUzlW8evX0YCfV/syeBMNgsTRHjkeVpEZN7SAfgHLH3JcBlottyC2WhVUkMio7D2+tjWz+1SU1cJ
AjumqoR52HNBdvVUDN3WmGPSveEZHbLKswjrTr270pKMPo0OSl1l1i+OQjiq21S2wqBrgUjGfCBs
4UqThEEj3zQFozuCUkgVscf6hXmev7b8loo0Qg3qrWpn5h1RegccNxr8Z6vPDLQrIGW/JNlYUZXD
ALJB7xL2okY0oCHmwKs+BsvWleBusHUmIiSL0my+DBBmDsZAe8vYJTjEhpCXKb5HBzfmxkk2rosK
pveKqWb/4OOej73ZlF6QdkwR4lPmlzl9uZfSnvhDNX/zeUvnTerP4il3y9t+9Bi+dy1tju7ENwZT
wLAcEndl2PzQSlsKluVTj2REG6Gf1iyMuliegTUwGF5e1ZFOloMEFpWgSX12mrHbjrLEmjrTB3ND
2DMd6dI04GVG45SMdnOn40g7rAhtZp697IGiQsi69NhYyCH8AzaWA/205XKrlmawLrzpao7d6Rpq
mn84L0NM69jA46rRd2OnTdfn0a2lpubu3GlXFsunHLD8g1kehA25VwsFL90R7FVClnL9QxdB6zi3
ZVqscRvsho4CoIdbvwAoc+pP21zQiJN7/40Mv+l65nWrFu9XDoFhBIPwY1CD8+Acjgn8IgoP3CB8
jsKOqeBt0/WAIhVgdBgPRHCNM1eEwIlxQTzzCtYwB+9N3JWAXXLdWYlOqzekrtBGApgMm6rkjYnH
0rkxc9f5xEHDOBsfEfXYZgtzZrbz5sts2QAUTjs0X7EDNjdKb6fPlcZrHpmy2GsLqwAuK9sanVTE
gIgOWfNprJklLxyNOeUnlbgrbBvIRBtrkU6f+2aP4fv1mIOZVXVi7zVde9f1eSlTPI3HV5QcUo3S
8+33pZkCGYmFL4B/bHTSITEeRE2WewM1/+C3qvlSG2AXhorBMmDVVYehtBIiY6lwV7HesrlrAOF1
EdTPI4wt6KZNcBg89tl6YBSFe14jv+qVxQPJc5L/FGXrRrmUReSnBQjYy9tGLtuwimp1VagCJChI
PWqNXPLtQdtMVyky+ftkQRuHBqZLOFMYPxs+S8KeO/XWMc19SQyYNmiMaNfxE14RdUzhxU4UFi6X
Ey2ow7ms8DHF38Z5lZ9K4t+2s80x6eIjdn8+GwzSpC87n9BQjy2ffh/wqtccyDRnT8JgYArfBNzh
ZoLgNEh0NEEJnu7WVCA2bcgqcTPYKS4uY2nHgwwA5vZToVeH2eqqg2Py4pTLM0iol55gbko8I/Bb
WZcDjB9mnv3DNFCeiBxcRK8L814roaJF7GNfauWLJ8ZeC32Obf8MxfQtYJFvCtg2TK/xTwHIUOwm
jBc1cp+B/lkh9TjvUBeQzsaLfYENOOgTOc7VatL7+vlMmWoHsDorjSjRWgoWy4UJaQLqbTjsWTzn
bXZcMu3o2KcrWdvxI93UJGC7lUsdp0a6f2mNt5Jm+bPwqJY0st0mxBI9N5OY+wuCilWYB7CQdLcX
1NYWaw3r49MI8f3ZLEYiZCviry4HUQDeLFvlYovATMTKb2bfxLbDTSF/oI5e+KGcDwmtKu+kBBWs
iB+59hYCh9V43ftCXrxo+ehh1eS8uCm0S5jFtXjFII2So1FzsYf4SfEo0uTG9KrnHv6swDoE01ES
5HhV+px7gNcTVWg/NF+oSiDgdePElLpA5UXd0jnpcdB0NtmhoZyo68haEV03rfuOBz75+Xydm0CZ
57+eX0xM8TliNKOTX52BMxX+rb2v5na8HU34OmUC6QrnIl7oFKpV7DlsMr3DyraFB3GFXPH5Wrgz
lfDgTdtR5d+g59fuJlE0DmeAzoM9Zpt0BMNSBUwwAAnAM+fuggaOK8blpMiGXefbT7Nc6AQLAt7S
yG46x+OX5XXnX7ZRW/+GnW580BSdIW8Puwy8NFAt47X6K7Lf1VaNoXvT7uwUcHhFSodzg5huoWbB
pcJpVccJi+Ibdx68UhD1k22IBHymOCBDnt6lgtemoPpeVYNovnSdbd/0zNY+syXM27+vrY0P9Pbz
h0VcjZkHAUZIVz98WN/zc6/XLLXTYPDj7V+5nyZBL6YbGWF3HY0JaAWFqNHTFOXQKNc6UMZlTs3z
kgmg1fPD/vsPddb//KRU4kMt0labIGnku8hpPsxG4o6VHKSx2pWl1bDQArjqyu+awzxo/YWUXbKm
e583WNGDTUQdIFsmeLpesnRysDpP2cCisgqX3SBy6jfSxLw7343Fhl2WwlCDGBA2LZEaf//J/6JT
QZLgLk/fg9sEWPLrs5dQwus41lp8H6GAQh9BP+ZxjjG+bORdsYCvxBz665498VlNnCLVUNEXdugX
v89e/v+o8jejSpwMF03uvx9V7l6GlzT9xS3n+7f8GFQajv2Hv8wTPab6cBNcHuKfwV6u/geMFhuP
DN92+BLGXT8mlab5h7nIQwIqPpYsYrP/O6k0/D+YfGE+RvoR5+s/DPb6kH6zJEz5SCP5WODITID8
RR7zk9Kc+qyYMyc2PykYcHArSRaawt7gc67mpSUVNkTYJC2Aoj2O7iTJtRNdOZW4rbHvFynlX6FG
qioSJ4a15hqrNtDExhlB8pWu83NgtNN2Yl2aEo4wCpI8hQPFJOGI7WzT3JyZsabG/pUsROgz15Yg
zPwExXXeBTHtwQI9vFezNktSBQab4ExOn5EskiJMOLZfglhML56VTOk6BlA1qHR7CmaZy3lL1m5z
6UwUvZ2ZZC9tPEy3WOAba1g209MkZ7kKRJx7K2ua2/dexkZoCrwrY0xc7jCZhLKopSnZfsr83CFr
+F3k/Fk9968N6vwIFtEYT1XX0VN+jHkqZ9smghoG+SxJJHCsztkIc5TQzgmExl3WbFoP2/0yuK09
YR6qwVxmjK5fO6s01/uLOckw2IbnsQ9miIBz5CRHExkMCHmuPVaNo07JpNGOpxkOhk6L+NRP2uIB
Z3v/Ik6opDpl1Te+Lz+3BTamjhgOCGjMezMx2QWDt6xxm9efXpK/GFgHv2q9uGgGW8sCxphGp834
KFgV9CQxgFv1ya7L6AnQdLyN69r4Ypj2eKt5utx3mSX35GG3GzupSoR8GgMIZS1leodTtMiXlihw
hvEmrrDLHmoGvNHEnxpMKt5NURvYh5rDTdK5xsGKG9I3/OghtkcTxBpVSl4xe3TzQt8B+aBe1KR2
kcPzXE81Up5ZL1nTVqv3V/psvdH2HwZpGruWI2AHPLtQX9C7puOUb0aH3k8XQQKb6Kkgo+DStuvh
K1nbVkik0PBVyMjae1Mhd7I1eqJAEMmKvtu26TCeeCnzI8cmL5PC9CC33nQYMNBqI+mSxJ3B7fFt
oLQUh2GM9ph6hDXEpwt9lubKTBe4soLYOVY8pbCt0uwaS3TIcn5hPk5o6N59EqogGqOuQoVMkjKo
uGdsq0SpHeSv9KpoW/36HE/iV0Z/TeIHF2daHREOTTJnuwlNWLCaSTU9aWk73qjW4IYSOrlNZ/rt
wVneTS2fScsc1CNh6M1rAKHtYNsyWOmwGY9/v3Y+7FmYQ/km6fL4YuD6yLMMljLkpz1rmWFHce9p
xFPr8x084oqpqioecLqnkfK6gCnosnZkPX9F1IHcqgW/BC6akjdGAzhxu/SGTas3jx5DwHWRFPpF
44sv41LuNp1bfiZZO1jlvXTQDfUW/Cue/aEGZQr1FkxBOfG4mXDUPY14ygOyT1zqdO7MEzi/bFfT
Fk4CjtdixktVOqI1Nk6rmZsUmic/EwbAUeb1fHdethR4wSolH/paNo5xMEQdfaPR0L/4WqkeA9Se
jxV5JMdUpXIBfxOAZ8uq0tdKzy8aXL3LVUdMPR6mXYdEa5pzb5P7iX/j6009bf7+9n8sqLj9i5MU
wKlLSAIOP8ur/dPtHxo8BekeIL9L4WrrFilsOMlG+5TNAVdgkHq/chul3WdgYgnOViIQgGtVMl74
esrxYvEOdqFZNNGlz8D3BS9S5HUBAoB4JQwZPSGv4GJ0szD2TdppvylT/+oC7OV4NVwoQPiRfFg/
1ZwraaBiPlHStZsxw5u9EXG8bdwIbqSq2GeiZmC/MBfYvEocbeMyTnjRI925MgY3QgYgLTbmqX6x
Rs84uAN028SElr5tCj+6L7wG0CQhwdj/TT9wPo//dVgsax8Jtu3BDTUJXsT26sPNJxRFzvbgnGrc
1atwUCr6xmqO/J1Ex/NgEKJ0nY1qvCm8vrpo4eCmdKGVu/dF2l+iTExXQ2DKfeEMUFu9Rrtv3RLq
MjZT2LviJUrLqNKDZ3L9QxkU4IFqUN96jgkeUWq/qmjo9vo8+4jpGuQUHaKtCgcHT66YsqOdMlGz
tChOHk20VgRJQ3gnvwfCge8xUVbg6aJIxicgHYJlhj7apwjAiJv3KgKaTHN8N2KaTex+baJolDCN
DXhwQAR7/grZfkcQctWE4NNiX9h99AS4KWFucmqg+k9J6NHiNxlpSU/qGf/YVTnElFGap8KEtbou
MyCVwGySN52h2TbTk+iJlde/20W57CDLrcngH+APOF/b+szts/GWPonFCYSmPb/XaQvj0G7c9ItX
ZgxVIQM3cTLu88FkMiXBmDV46wdYrWrteMV4zKAPV79ZCBSJPOlfVgKGFtQMuBA453Jw+f+fXkP2
6rJTed+cksIAiyWCnJnteW8uhhE5M5NWwp4jLgBlT7ylFBMvLnq9uxm1CKl1pdonWuOtkyIrUAMU
mIpOpZ7mqx5adok2p9rS4C6vq+HprxOQ3me2//bVHOz+vYPzpa1xVi89lGs+opiKcuy6B/7blMAW
rAO7skCRLEI6toXBQAKOetnt/Fgb19MsvD16rM8Qf+HWeEjfMHw30wsURNodzL0JPRzpI28o0Ngi
8wqRc42igNx7jGaWRszD2JmSc3mu0HjbRwUl1tFyMITRTOdNYE2PBkOZNQoYK+TzkKKhMl6IILZZ
rJmpGAFDCPyKo0S5ln2fX9aMRXdzUMDjQIbRXMyNmdSkhUQ2c9EuTx44B9IHpWW4eMxisHx0BGX2
yDgB0WeRN268S6hboJxa7AaQmkXypmHvfQI+XAocGO2Xuj9yVJHqsJbILePQSrp2g+tgqXO5WGbB
P1vo36Bb/Dlqu4VBmyCLxytX2fa6mI3qPo5btY9Q6tnhbGTWawIJa4Lj5Yr8SoM9RPkTTHcxGbHa
Zo4b/bUEvolXbYPn6sTOrq+0ajYOsTPklxMLARXWUNdXmk0UzQoMwlqCovBDmvRuvgPqibrQ8LLx
JKktd2QeBnGo1Dx/M93c3yML0jZFV+ZkM7oR3DqkAgMkDpInfeWm4BUYzoSD1FiFaUOVGQJ2rlvi
4bXQEZG+RoNQfPO84dTWDS7wDmUraDNKlVUx5OXRIxnx1sT7eMVhEHBngmn+PhD8R53txXt9fCnf
1f9avutrLSZJYnZ7JoD+62/3NY4l5d9+yXX6VfKEvrUfv+qXn6v+9/m/sbheiK+//GVzToe+697l
dHpXXfH9M/z4yv/X//yRMf27zhbPUKCQf9/Z7omuqVBT/9Lbfv+mP51gPZi28EHx0/oep8TP+9Hb
BsYfuLK5dJcBfjjO2ST2R29rk0xNW4kAEGyDn2dTP6i6a5P/+J+W+8diHYehRfA9tsn8Ryzcs6PX
T1sk9pNgJ/TQ+EN6kEzOTchPW2TqpnaGA3JyOTYGQV2DIGnZWTLZReMR+Ejmso1uPQs+iZxZF2x/
J41Weu872NYoVuROMqjn7YNuykBvCYEvzoHwra6Pdx2sOfvCgGSh3eXMMR6bc5A8EjJC5aeoQOzf
m4q0uKH0m7CIENiH3TmOPsKr5BCcQ+p51ec9G3Jrh9WSYj8XHGebfrEeXVlDDWStItGHtq9RVGeT
99Uvkn7d+gEyoVm3qpCktVatJn+hghjxYJuwH1r4h0HpXg/0YGHZdycFVr31FI5EzAZ73VrD9Ek/
iSyb7sZEb48yNstTmUHg2MAFJeom80eIUJWjx37oZuJUOKJH/0bGHmfHtIvxR7w0hSTRMfEvxtQk
Vyap05qYT+IrTJUgUWkHTMLXo4PQiFGh+VgEmLGkliw+GSZmEjBbnmOA8BssoIM1cnPrtgOs3/f1
ZK8Tw7xN3Jnjs3K9jTalbjgKrbi1yGA4WtVwcvRBrZyiYBYkRi/5ikhOXNh4w64k8ogrYyG3pBBM
Tz2e2Nz2JI2vUa7YxyFZTqW2m7uDPmwas66PkZDlt6x3g22Px+JWOWx+sfTUyXSDr04U1WsjQitG
AhBsXlK1Gc3Mj4GtGaH0ympF9O9lP9QoOZBxf8qksk7WGIxXlvCGWyTkaITz5JUZcPLi1O6A5/Z4
BVNpWjtImKAHR3YocUK/6+ux/FTIvFwRTaGOppWT3sodoaLJ72SRtUdtzLsV0Z/qcw5nIrSVOR4n
hPxrgUfHxnD4pBp6vLXeR/H97HsQXQu/QdKTVXXAj80ySZcqjCsrafRL9ve3gq+/iTu7uKNYhLWK
00Jw8rAquIN/TVSgjLIINvM8H4migAIselpkVIEXs9ZVJ91kRXtu1x7M3LavJmpFIS1SR1n21zUu
wU89Q/J0w6mUXNoZuUGCzC1qN6u31w1D1Isui2BXNN2VawXqUk/c675XDUokt0ILXfsZCaoj1AEI
0ZyorEG8Fxgbd5HWgoS3D5pWbBM1nzDe0beRd2X36G9UU32Zhi67TSx5o4FzQAgM1qSRnAxm6ZvK
F18VgxaghfphWgzUKAyfS08WWzQn7bQqU/PKsQd4dMuTmt60OMLi1cCXbe70R7sLxlU/BdEOI30N
TmcQbKJOxOtMt5/YDNWNKcpxqylZ4z0dOyQFKvvBRuWLfYWniEOgjtQsYgsz7dLDgDREavWEUrTZ
dF4pL2gdTLRll3ObHtqyhSzXYu9Zpccqgmhlu0GI+LzEizQj0WQQKcE02biy80ydCEEt7oTvxHvs
1PBTmHNrD0Y/3pVjMV9UbY6piRDyYs5H4hplj8rOGvZysqN8PRhquKMHeOiMSdtpzeQcBxIdSXYN
a2UP+qcqo6gN1o0hzYyMnMEqD5C0jqX0X6nMnI3rzsF9Zk1ii59xjgo8jW4ny09v4Du9VLaw906D
Cf2cGi+u6Al6SqTePivJJeMMINZSFOZVXFTllgk/S1qPi1Vf2gU2C0lxO7HtEqvFfod7OXpDJmrP
c0dkFUhAtOo71mA6jdNzMI2wT6DTN58aOX6qdCARptjlTY2KDSeUoOjEbexExt4SQ4IlHLnlAh7d
QiSbs3ov8h5ldlrBVyPYNDi1mfdN1PqwipnAb4fEL9AR+2TSYrQEM1S4VVlHK4bs3RjjQOVkNPyp
q0G+YFrqm225nRKkcGzuGM6MsKeKSRn2bqJOviwrPek4W7Tma64hpgXZzLD3GZPBdG9y6aOJz0hC
2uWdn82H0Zbu3ciB/cmSEa9IPrD09rLtnS/KgIWfwI5Q0Mwt57Vl9acrAydPMsu0yLNxDBDeqcEw
xiSAWJeXcC39y2aKNJIFsireRU27n/AVukmKrviEtt/yQtnjcEPwNws3mIfkScCb2fSmXe4MiqcX
H2AvCLHhwF4wnlr7EFuSqHCUIPhlzAMuxTBneD+svu9DUFPtTrC1f6tyW8en3DaH67ZX6paGq9ER
tE+jpJyFCBAiNyfxHHe+7lFH9PnSSD194kyOaXbL7lpZc3kT9U7wTR+TDuOTIrIosfP+USOS9Fjq
3p6+v3hn2OO+OVXgUHgCh3WIhftiE+Nhs3fqfl+y20IFMsxpDSwHFzeIuIu4PCb+Q9dPzqGAuv+m
ZXoWXZadCY3FFelwB2fcfeAcCTZinONtB4FPW9WeJyKMlIEU9pIY0a95ytyUzSiOHrAy6hcvPp1V
OSXaLclhCu9Yq5RP2KTkR6sAeGAVw1JfmUE57wPGVW82jRd9DQJJwsvNVTpX0T43iKs28oSXVdRt
czPDFoxW9Ob+FJq45pSbyQz0a3rr4ckZpuE9Ql7wDOTfI/Q1AxlGQRlDvGkm7RKMpr/FWYn+wlJS
+2rrE87ZaHLxRkR1v+s8LCp2njaI5yCGhrma5qjbCwMsc52lWQMSQOv72PipbYd+bbWnzI66AtoX
jHS3FcWedw4VX2fq4G6TPRISkifBxvKk/hQFbWRvqlTPx7UBSeCig6VyigIBBmdN3qrqugp7Zd/O
LtieMz90sB1ZWbnpHaahbS4NUrnXrrBhE/edWhcmC84rxLwafQlbVneaFTYY7Qb7psAOMUq7MzrV
rhVt9KHQ+g7jgAijwNHLxF55NsEgZVHJp1yicCEjpFMGYJqqv6BPENWmRQ3aYDnRzO94VVnXkT4I
skLcVztOgs8eyPRLHat6a5HIV6zZ4qMyJMO41oBZcnZEZ5z0fYri7DqAhPfck7KzE4nAOM+MnRk/
GDJlXpG4JFdtZFgPQQvBIfRLa7TDRvaITWqz3kFH4I/53OX+DhX1dPJzmBkrBE/GS4/gYyUqRzzH
dtTeOUFLnnc2mvpTB5Eg2sRw/llLuupCv/KMt6Axm2wTlW6sEd6XRV9w96k+M/pw1dYCQrjqVAd5
I9M0ptySfOgSn599Fue3Ovm/X5rKO8ZTjyYEDjaK+c3gY/VcTW1wZ7eBfuw8G+J9UHrp2gmEeYPa
WAt9I/YuAEwcETqyt18DbzZxaaQvfahsiBFhVg7wUwzNMiZ426mOlD6Oj6o1581A/7s3s4I5h+20
6xle6LbT9e5gaMnGJUz1PcnMDhe1zvWwJcPOexk8443qtvJz7HjRq0tPue1rHbsinuasVkLa3TW8
95wZD6H2YRQ5OhnsMoaoAF0yexM6Vs8h2c5VKLSkYGuxhusaQOWxiMbiPnX05EJPHY3+IOoOUoxB
xgJ3/atclgH0HmrEciAbETsPta1A1XZ+Sn5SiEl4/kX5HqYZSTSAjSap00YbQazXponm+SrXDHE5
MDI8cIXFwbTT9Gs0p+22BHnBeqfpt3FgVfumiK21mc+PAsy7WxmmIV9iGBy3MIi1d/Li5f7c+v2j
Lvm/0gD/0lf/u3b7v2GXDEzsAqz9+y75+D78j6da5j93yT++6U+pKonDzgKY0/D+mTn8o0v2gj88
BI0MeBGWYxziMub9s0tG4IpTNb0rLCpogB5z4x9dsq3TdgcWPbelw7NYUlb+gVZ1GfD+0iM7yK/p
ji36dRItP4Y1GD3EfF2P6z0vc56u8ip2biyJF89cME356db8xdRv4X98/F0MrMlGQYKLH/gHKkav
dKYYvlHtPfyKjnM/GUdIwcHDxB04oDj6h4a8TLNdW2eEzPZKUIT1MURPUmd7wtf5faUB3DboaOeY
vczGsR0Xs5k2cq2NNfrG/eAihvz7i/11wslEE1dc3XMZdfL0CML4cLGNpitMLGS1n2XbvpUF/oRh
YfTQSY2ZcR1G0w+Rqf/ukv/iFgPSMSSgZWKovCybn1FhJPYwd30P6i9aY4xpkvaNWKwURmCKUU2s
T//4F7p4zej8OlYvTJuPDuaZro2oeWQA+hnVV54PX3rCLmxT+pb2bJEE9vT3t9X4T/fVw83FxUt+
MeEP/lOSIAW0PsfR2OMnTmhY2LmRMm/muYH/7Q82etepS42jX+CV5k25cWp6p3qoBO04JENsEMMY
Ds2pnUxmULJ3uh4/lQSpFU37l8n0f7MKcG35uOhhbjG1Jl2Up8nLbv/6RKoSNVhWtt3Owd/ehpdo
OtGVimElbOMa9k7ZwH69NHA2LYBWWwdmVBVPJ0RHckfIs+tenk2Sykk47PH4podwGVlLCmOgq3L2
jSNkiDK57IFIyw1kY+OIQx/3ockdzPk6U0E01GRqhsNkzv5WYBlx1KSnSTpOvb4S2jSejNYdb6M0
wK16lvinvfq9hTTUlfPYb/y8MbMraTnjrcsu4a5Tv8+DHbIhDYfrJMA6S5qSJRdlDS2apyYN+xJU
fobxzipdWjIjTbPxmuO3t++IAx4OND/gva6TYW2GnbYZnjcCOaFZDCl24AAMLbYveSN95JANqswM
p7xZ6tbe7fMWi8ceggmFUn+rKwX8EkDoXdyWsmCTGdJ58aU+nrCqw2Sl7CPxZCXteNIazbh32sV4
ak6dFwYrZrWvpmB8IvgZpISTtybnNnLGU2dLrlTk9kB9qPiFAaaNDyZ+RXLd+YPzUnTcRyQW3DcJ
z7YLeGiz3wQPmDI6L/hdjidYZ8GmsQbH2k512vrk1mmQBVUfjafvazXJ0GGuEisduut0MVnBxmIZ
OTlcLPoT/J/V0OMCo8kpTwi1jtJynzdaQ/SMi1C+oz41k0dol8GDj8QRyR9K0XFTYlzjoi907Zfv
7NdY8PKjcjkEgCEPokCCEmLfwsog2klDJTLWV1IHtQwtBuS3KO0XbzAowOmKtxvvLvAGOKN1PjeI
QCUPKUgQIXQQLzHoEMu1DnaAlj6u5e58/+2xdVYWhMlNgpfQmqzURK2aihLx/DVtFFWrctIz9o05
2Wlc6x0G0v16iINg2zWKBZwsr4fb5phWYpgaRVeG6nUBNXbo8Nkb/eC0MEyYxLa+ReRjy8Q8O2L7
p4RDCZ2b4ycadCwscYIco35bIJsNI0vjG2AOGfp+YG7Wj2FcalUC0Iox0gWoWIbwIdYmtGFU1fCL
aoeytWJSEx1MBtxPMNqHtx6rV6jZWD+lt8MEzeRRcfuTC1VV/YUyk4oMBz3H5M3vaRBxM8HurXe4
z+peWFGyGRl6hlGF6giB56oBJNgPVmNvseO3jshCcGPrh10EnnGFPxlh8mWHy5KIUh67Nh1tLAdX
ykuML+jpm7VIJjdsgbNvNNJdTkPSKNzC6JKfWzsPbNaXGmDhB+l4BW0CazS/joHRdBN3JL2ej77s
4rcGN+2jW6beJbY+7lHozH4I2raxFayGkgc+aqommjtm1ocu9i0g05UxndbF6ZrFjRwYf1xC1exe
IeXyvOjBwsSmWhua/blNYoztZPNSMUs6ZuCf9q4ZLLZsw0MdFEp9GYdNOZ7cicFfIO9244ljjrVs
RkSt7lwNefaAld7FpFrx5Bht8EBH3WWhF/slsH7fj6eZAK8HABTjiP+WeJqwEy7CPh9extqPHzJ0
3VdwNvJ7oh2yx0zOvFjBBBct0lV6kXqWxZQ8IIUgQA635hit7xlwbuYUgZHiMuKtYeHBfOkUsx48
zkoYzyWjLQD8xO78PU39bA0rQ6hxCxiyJG6alvU6x73jbjBpviwCER1QJMS36HKSfewH95hNNg9F
K1+mclx2/9R4UGXQrbOO+0RbsVB2hJFeBrUwnzst6pAiJANtfjB4n0wXvi1OtsNCGtOIsISaseK9
BAiNaulvg8qsbsb/w955NMeNrOn6r9y4e3QASCTM4i6mqlgs0YuuJW0QcoR3CZv49fMkqe7TLM2Q
ce76LOZMqEURQCKRn3vNiKImeH33sUrDdtcsPdq9EzaMO0+7NJKsEh2LTSXi+qoOLO9b6Qh+viVi
qQeZQqX8FoUzrZGua+NmvzLqLTeUMSMOO31hXVRlNrJ0FT3SdZDJJyg8zQGxpRAdTWHvch7pNHBa
VWzhcPafaWiRi7Qwny4Edkjbwpl4rV2E/h8TaI/DwisTdaXCXn/AIjOk6a2jR1U1ebWz6Mn8sEvY
DzKWHG+Fv7JpupGd0ic2rMwFwYENW5nqL0kb54q2B2dphxlVv8kjfs/kcjf+ALeon3k127JEKhN0
f849BajRgmrHKgM6aM0WXESC5ESJ1/QucQvOezWpg04nzsFJJn1/CqoSDYa2xPM7bLhyTjChURGg
qtUKLu/LuUMZ2MC+QJSByo9X7+uqcw785yMwSJExPAksI/5lxuvpDZIVYb0Z29m7mMfRPkVeDHaq
gjH3o2Ye0G4cfHJ8ImsnUWkgPvaU1HAgEFlWOw03IcX/UwZkDJq65vTltpyansNpl6K6dxZbFuEr
YBZ93pVKHSaNqOQAHvy+CueI4U5Z6zOXBmTdb0Zdecul41Mjb20VNZ9nt2vB/MuJu86qlmedp5VL
1tijBrde15Y90cIfPJzlyjTpGALNoT0FAawezz8biz6HntxJfRdbjfzspw4Hq1ZWfjG3aoECXY5I
2gnkN+7ngDET52bpX3irCHvOxcC5KxvLPmvH1HoaFHJ76TjT7ueeyXKQ444e3WVmW4RgtcZtFw1w
GlRHeEqUISarwCuMIltmVrRreOOYQBPWRzrmBEwAfTU6BbxRyMS8prFix5U9r9FyDJiHVoSt7J3s
Wys7wZ8lth8BeQFsZJ1ILe98gQrj3eQvzP0QM0mTNLwtC/wCCFVtBIKF0NjpzKiRW4nzkIdky8np
Mg9yEyC4cAs1QgIOoxe/jcsq20EsYRDuo0ON1AA5SOCm9lmBPPuVgOmHSGiKtHKqu90CS/ysREP1
ktff3TI0ST8UU2p9QuIOxbmBnt7Up4QeHVZIL0Dx10tg7ctxljwHctY1IlvgyqNzT/cx8qDiI7rL
2U4o/NAdO3HAKjjVRi1L96GBNrNJhtK5hXpKo5w0hJ7ppDK6H2QkIImKJyvz5D6cmviAUniFIn03
IaLZ9POWU+GJZsiTVerraME9i31NYjB2NgocrX0tK/pKk40SBtxAeG6yOyE3ju8Wf9T7nCC6y7t0
PllgMHj24F0CIqs/8raJy/VSnhH5qlOUMqwNXJRhG2K9mUTl5YhbG13NVF/buk0eWssfP6vGFVfN
xARoKxKbBBK8TBmVyLtNN6Jybsn84GFbs/0kkfI9MwMrEMCVG+W4v9XB7AG3svL1p+x8Xgjc3KTY
SynmdFeNNkIAZARTizp4TNdOwx3iBEFhEiXCFD/cYMib87FzLfRZdYeCRFGySauU0ybzFTtynQw5
nEZTSn+c8Q7OKaTd75Tipup4VYqDbqHgkDQWHFoQx2X/Ork5dDHRHlr5nPRPC9RPZRLft8u136of
BgEOjQpHUvZ7FG6vq58oTocxb4b2UKJ0m23GAIpaR88ZdQPMwM59z5Quz8fh29c11fXR8wFRBILg
U5liSHdUdVGSl4LxSXtY8tL/OlggxyBbIRo1g4lSJ01V61vfTzmLu8lkuW9fnb7Nb1ePkDnz+cC5
CefoqTUu0+Xs+A3g2JgCZA0Vst7m1GUEyGk/JC3/a7eKssRk3rBXONyfb+E/Hbt3cC3YOrqAIv/3
jt3Nz7oGTzZ9rbOvr7p2L//wr66d9weJfIggHMh8PB4MKv9X1y60/5AIiTuRC2siQquRHstfXTt4
G2BXwLTTA4zoqbEx/sK20OtzQIwCeQe2/Ozo82907V4+0FcbHGIIrDCHjgJoUP/YIKisRL9Wra1p
Kxjv9dFpMmcny1lcufECkiRyc6B1SIupaj8PyNMyJVIgJcPGsfdrp+Z8C+zZiragvTHLSclmrA2b
c9yp6Hs7DfH17KPsUGnH3nkZte5mJfd1gOH3PRU2KI3VL12UkASpMWJiugU0nrLbT1SergCy3eZR
QUo605zaVzBgbFKddX2IXUtQ4MI6PlGRjfZC2lTdXVIQpA9wYKn4nMUOvsL98GvSwwY/ksYXuFwA
sMeDc1zgN6X1IUO+7Kfl4Pg4g9G8XPg3n6Ru8nEXES8v0qqM6ckHcNM3QISQ3BghuZw01ixv6MeU
55OI8uusSYdLQOvWqRPnKwqpMRSrZpiWk3COi30ewDHeShZlu9Bmp4niG6Z6RdZBJg/BrZTiIVQs
s2MFZDvwS+yz2k/Gk5q+4MF1u+QErky08ZB9OZvXqLoZLOHvB3+tPkIubm7yMVTX8Mzof0x2UZ9B
ZGvJJkH8FXMa7PG8tIct48lLJjeJfaIDf8ZmvWjXfAs450+qrOFibLxP4NGHO6fv6/A0VPjtomaU
JwSVMSywGRnF41IW2LiMIjxFHxvAwLTG8aXXFNlOCxu90Qa0q0SI+NbYw+RM803YMwGwN6HQIyYG
0w1wYAohyHCnHlHTG8esQbaOUOog1PXZMeFVMbm6nvpcwu/1TywUubfyOSSb4CxMmKatFZM1o2cr
TRAvPPdPWgf+rjABXptQX5ugr0349y1ZHWYyAhv8xbYo8vwWBR/7ejSJQ2xSCKObWuSoKlVI4mzT
0W6QjzBpR2QykDyK5R44f/EUzfN3B2zwvnlOXKC/OLdsckouk9egnlMhfxuJE9C2OKTghLXza/mx
YbdtaeqfNyZHAsbl7+hifFqrDE6pyaJSk09Jk1nNJsdKRrItZ6ReK00GhoBl8oGBbHcry7a9JFuM
zoKw73bY/OkTZbQgy+eMbgKPUz+neYvJ+JB3pvKm6jWgEuN07UMJAoS33DIANUzezCN39L1Kk0mG
cblk+z5yZnJM6aweGWf+kn/OL9motmgU3bnUMPOd7H1q743ssPh5dDCjyU9smWfnvrKDj0OIb9qf
i7eSy41OXoo9ehoEbfjDmutP2VUUavfPiBaRvSnp8kzoEgrA23TNLAl7QtT5BzQKiWVls9LZQ34b
ovipaiw13U1Z5s13Q5GNpP3QGml0FHQA8s8FcuprvQMRW2MOh6iNu9Wtj6nJBMKJk23MkuRzBeqg
3AIiQhelsJqK7QlNGriEXh1Y8PjMmhQbBYlkV+Z1GCLpIgb0z/QAZXd8lkULXjTSWKOIpi9Grs1Z
NtR0NTd1XAyADmo/ZtJJIm6Bq7Np+NzXxejrrQ2jCFjbgBIcH5azvBAq/hOp34nUDtKtbwXq/yq/
9sWrEP3yL/5iVrrRH6BPwYqGgTCp1t/oU4iTf3iejc8WRmK4Mf5jrBY4fyAeyo+DPH3hY/4doCV/
JUGKGi/cAB9B4f07YzVD3vxHCmhuh6krAnYo0/CcsI9fJ76olOuKasD7mSLLnT+VFZJc9m6GvNcN
u2HIXf2YI+k+7Hst0CLrkRmV37FwbusLp5FN5+5by8gmF11oNUgYR0QniHsl0kIPyq6sHD07D067
v8lQvqTLOImpQ1JBlKNeIablI2MRAkQbYCdkt9aMuqbpN5T5mAwI/ugoc43tiC3DU4FMRSc3qBTK
SIG8Xqww3tdT3rfZVvcpPPJ38uMj01UzKoK5RdbC/0nPEMZfr07T+w7uWav82dLfpm9cJUGKXoIi
5SkuMWCIuOTiZHX1RImV6XsvwAhebd10VDxP7czJe+qyR6wgbgl2PaL7HkNXH9jycc4OKWCpmNcl
Pxzak0iqeVlSnK0erWg0GCwfxY8NqAY4LRs6MeG4KXK4rAHCL21TfKWtplF7DUaU789Km0lneoKd
3TruUOThVZwMA5Cwx1T5MUxMGledf7WuhcOPVZHXy25jJ/2IWdc/Ppibl3Tw/9RjddOASev/3/99
XeUhZMwiQ++NUAZ2gFQfC+aiXr1k4KLqn/Zsaf9O1pnV3JIaNes7Hs+vCx5zIZJdU2dJXNmBOR55
K+uy6jA7WOIfgrftiJO2jEF6bVybL3wRQe5dz30jRbrRvixBb7YgQqbbIpP1e/6cr+fZz3eCdbYp
OOkOk4sfFX5gnLUdLbn/Y+pD5V/JVufDsFGInAbiLOn9VfrvLLLZq//KxM0VOUw80n02YSg4kl7v
ZRdrhqLNpPtjgbmUeT9dTXKbfogRuMnPGPGZxy7JbMb3Rq+/vV3JHFQ60lQBlPLmNP3nrNdyEitA
LUh8L8dONXrX6RYk3GYif6SX+fZOOjLhNE8J3gBcIFavvGaoyq8vlkPOLWZsDH70NIyr4MCssH4o
aah2yCMHSZy010u0xnZ10WSq9u0TOaGA/Zj3QdsKRmicUvEGOF0VfcyBvgumElPtlhcFsmahPoyz
51Gjv33Tvy8QG5+EhgYHAPjfbDIBmzOYzov++2JjNoNlXVCG0y0VCGiad9bnt00A7FNCM4BE76BS
fXygOVERuoCu6u9AoRQPrKyoyJ8m0LTyU9NUfiN2cYWj+3sO4s7vz4jYOYVoiKYLwvbHx1aM9tHS
Kml9wyTOcRloALke+y2DeBC2W0eAbi4PfCZF8BUkLd2GXaeUirClsNDDvcdSZgYCl4bLOnxLECSF
aVf7aFPRjfMQ6Hj7hbA9jz4WbpD5vdmtkSmqj7eRTOj1VqNqvoEQppTf5OjOrje9v6A5tVm1Dbbs
NOrb3r+yIDaxqXtajQSDGq9MDsuo8BL9nXdZ5U8+8gL8hiymscsU2cH48enlAPbiltNFLmPif+qZ
J8YYg1RBwUufYEvwdmpFRTzs0M2i0AWsFZsj2urTlAu6einDjxgPDMtnPAUdLoFNRcxauLSGOeTR
p/a7fO96tLLnDS3JjIY/ksu4Ys7k/g6s8bhfb/gKI4nTX81XgFRRzj06bR7V8Knq0flU9A1F0MlI
jr4+roMIpvtJdf50i6Jlyc+mdc6HvElTv+GdubAJuTQaUlmht7loLQ6VOOR3iE1jA1tNQBrX1CyQ
x3KXn4TgQWq+yfwAutmpnJZ0+DjMQUUw092ScwT3ilmHPsmTiEtb2Rzx48yvzNWshAT8SkRF1n0G
5CmnQ+xNXXZZMtfRp7PTL/V52ll6PBvh4rOXlhB3FG1MFR19HtJvJljaMfR2PC3D2OXDbsNuILFv
UJwuCkCMzw8g8yHlUesAhch8Z2Pxw4JKu2b79UtiDswSMqEFD72Pff5fFrQaC6u+LTAt//U7urYD
yYAEk4RuxpZr5gVe3SpZg1FkmksvbcpBrEXDMyUvq+rBPmDlZNjCsTvM85AWZ3WpRlTOEFAzVxRW
QNamWxBC6abVATxq+DWW2S4NgMn8SRTYxtAJif28uoX2CAp4n0NZZ7u0uPzwTU11FLFrEoTJeGdi
odnxJJhjxMF+SIYiFGeWxxz4e1ctE2vYLIAuSwQSbayJ7sIS74N8twZjWM4ISNYTTcpkxe4q3OXO
Ivg7DV3ZPEQeMX+/7MDa1AkdDlOSMS6YOAVOGEhOPAxSaGb/KibM/CkJRSems6ifPH4L1loenwJq
CyF/wn4rIIQotxm4Jc3T8x8hU5h78aIUENDWp6rV33XYFewUsfp0OiaIYNxeXmWhydvwPSyyq94L
2f/Z6PGHLYRM5Dk2uReZNe6mihUc6amwnDBVzJ4rSQG9Qw4wi/VJbOgRw9ak1tN9G9b8b+eECBVs
gnzgbCB1XMkyvDnjO9dKr+bwQMW1+Jp3QplP2kM8o0FVzXN4E7Inb6w3Q+uI6T7ICuSWaTsFxtGE
vnefV5c4YtHFPukgUXN/K7mY2dUiy9QABiRaHXlYwtIIY+f2PXbBWTTt6GkF5mRKyxQpJd+29rJA
iETsh0InwJPZ20zHEiAL643UemH7h32IXcRJVM2lronXc+MzJpRTASDUHsoO4nyci+y6cdIMQVhy
dfOG62zStrOnt9hP1gc4RRgcbRbVDQ0OUCU+RPM55gV0H9EiQpb+e4fbeiO/1r2DidS2jnOcKu+i
qou9+gr6YrSEW9+mGC9POIg5bk4GKGu62ybt2ERG/94Hb4ygHpNSdAlzOmcJfp4cs/73FbUHD4St
42meOcqXYsUDSKVLmiYXRZOOTgC2LurN5slyc6QEw8yUY1/o2OxLG2g1ewgb065Izpu1Wfm7zgVS
Ah5QCo5K6Dus0q4yqvv1ZrER/equ+tkHtbzP627kLdUOUKv0BK8GGkcAf2A2C/p7RcTOxQooHqa9
PbQzP0kJ0/F3g4rNuYRYSrV8jBDQYyMxsk84nlAyhJtzPqQWpwPeCAHfguMOPRtq6pTQzQfePnSY
81An7PSw7Bk6n6eLNXJpzykX7p/jknA0MQckylexbPnyQq80QXYYxo7tuCDcByQci1LN+aDD1PKu
oTIp+A4cUYAh2m4AEXUSwm6BCFG5JluxrbnQ3+k6UY38qkM49c3izHhLNNFpoThVcSZL81lY6KVg
YEsPBMXaHVKsdXzi2WPc3cXdwsPT6iw57Sc9B9xxkM8WqwQrJuDDzseVdBqMMlLW6MG+bOsqww2J
Q8ZrBBt3zRaTOPuNZY773goJWsw/bdYYUH+kcHYDvmbzfVpJxpfrhbEM0HcDjNBeIRVS57s+Kphk
b4LV0f4Xq55LdWfDTLqPUPjI2UPMarHyrFvUBdEhHtvvbUWMOUe01vIuY+5UbJu6zbovGWfuirFR
3ZQ/4Heu6rZq/Ep9nVennK/XyCrtzWyVA9A2IecWizNozLLddp7w+nE/zzKcrlSXxhgv+RUydBei
JKwiUDBMzrbjHSkO+SXs1pwoPClvYWyMywKZ9apmzeSKmb4bQXaz9PA5cp3Ru/PLQXvJFo8JrFc3
yCZoxqOANJBXZJ8iV/9hSIlk5TZgMLSumDeCIVH72AWjf77wcYwbgE6Xs2077R5/LODdkgRtvU9y
aOgEPn8IznqtR+QtPTzqttrhhMPMDDZ4tLMaN8i3uNK7apvIMjkErhh2GH7O63kc1bZ96sxO6u7j
FpVW5rRBuSJSEgtp3bRFU3kPY9/hFnZqtxA/upOosZflfhkWMVxazMWtW8/y+vVxqNnVIPh9Xz2s
wZTUOEEPfqDa03CRybpsGPa3/i7CZqk4jbMhX/Zr44VVs0HITLjIEai178JvTpWH9Y8UiZ5pMTh9
3f2Mcol2CQ52bRNAj+nlgBVfjHZRuBsLW5b+aVxZhX8FD9kqitPJB5VWpj/TsBZD5KAIiwsJRE05
6BWvaTEIK7lSLg+T3/zKvm2MMX3ndk6qBjjIjNEvYamtBAZ2D7OWbevt2hirERwngUOTo+gpkGRj
ED74YBQ0DvZ/bamcDEqJZTJhJeIg4ePuQpM+KgI4n0Pq+eaEq+BAc5RkAMmceJ8jyYv9IA/WzuH5
Cr6MlBRPxonQI1HBJcoMNQOK9VTT0h/i/QhJiSMALzBTOQQoSHC3iNFVZXQ6dlXmf5J1X3MrTsvo
ITpFJY5eQzt2kmNS9ggd34eFxSqdom1LFgy8xGTRkZ5bzrI8xEdrPofbFc/E8KqXNpxjDGzFIfJA
kaoDHgKCM6WCsMyDkpeglbWVslLmQKxKlxg9A0ImNZk1KnjGUzMwkTNEN4U7RSIRqarTMViDZr1D
Cafj75o4QgWGGrCJ+ZZ62Sjuv4c5zYlSeEHJjzCzirijOm57GA2Riky+GsUgIB/dYVT+t3nuaozG
XEz6LpImnwiLQ4vopzir28CkLGk0mDUamtofnCcGBRpLiBncNfQk4iF9gw1sLaSxN5GtJMvPGa5N
ivTc7vH7ykSpXxGMtjbryGDCdCz8aDZ374jYYiHbBAOMBjsVkElP5WixsBwzubmDsbdSts9fK7F2
fEJgetCUoD9Up/zGpgIpgYuoUyPStCEhMlsxs8kDbmW1xPJTqRx6Ty+vkYDpOI+Uf+NwH3bxwhML
xDB5R2M/BY66qpNimtObdc7tOPo8YfiWF4e09ZNq/uCRjk73a+CaLNZZW9N8UgpEQvoBfJ9JKuwB
8BMmoa42NXHod2yWin4dDmrZbKtg2HmFS5aSoMBPuJyaVil5sNukn8KbdUjdJrvw48DmfvTqme9A
CLRsO2B3JJn3YLrMJwL10zS86rzjB7DDMomaU1IaZx18RHS24hGJmNPODXBgMkAuE13TaUoImiMe
QfxJCPR2MVFSJt8cfLMf4zLHl3lrswL5E+YIzEEhDGvz02Qlar2ZyzAgXDop9+Vu0zQwqWHhj4lJ
5kVr7vbl8ygGyXsBE4MZw6nqOfiqC9wbpuTLFM5Jpg7SCYqArxoGMds00+QE+d5Tntm7ZY0/yiVC
tMk07JISVuGIXxEERJJaZhS8W8B5aLWc1KviEex2ykxfBOnBfMeYipIvCUDnf53UmAl0SoqxHThc
9OyJCw+MalFvMExnn1W2a4rAvJVUbLazmBcCF5H0ksKT9zxouepzMbvUT34AdnQ6XfCIKb5OqQMC
a4vHpsl8AMtN5Bp9E4LqOs2WqCAx+FURhyv2stN+SRKb6qtOOjyc9hg00TjWlmUt3zG77NYbG+sF
eytS3FGN/KRKeusQ+q0Y75FxB4u4tWaH9bfSyBTdzNhNFqYWxxT5ARZT/MekbdgfMZK8vLUBuhTp
+hJaK0JYCsQ+OUokm/WRVTcn7up0lIwfugBLZ2DEU8V28rEt5BepeDVHZcuZ7B/aQC5Dyvx1Yesf
GMWnlCpFSB718unVU2lSq9KqohqiHpA5xnEDrHOzMVBI5TatWECF3AgEsOb62vYWlNVYkNVU3DKy
BhZydvBNLA5Uy0l76fsFZq+rnvPkNE7rZfzo41Tfo42yOOUh7F1qCgKb5ZEf4MM+cXT62KzyayJv
UJxVeVebTNSFHcY5M79UjUuRFHylXY4WRGUcTUcAvzTJ3PIEsyhTBb4UFmW8mptu1mWGU8hXpgET
DeFKxetNIbTiHUWSze5H+aDmlWbOaG59rFEKqCAbj/EwnCD84BWXgZGS4AcZ5a83+KGZA2vgNaIH
seDykdUbEDz9ymQACabiq2gWU6Hrl5MjWnqT6MKzMbvy7a7R/9AzCmk/RoKBDmSK4z5nCHp3Zqg9
f1viwdSZzFbLVO6QrOnKaNOPiud955LHXTXaVNgESs+086BuHfd0MW2qQ3vwh2/Sn8305mVrlKFl
GqxvP93vlwISQo6LjIpL8/zYj8LFRQgmlGi+ZV5szqfG98REUshhzdn19rWeu4H/7FWDWqFbLKQb
eALFz+M2ZW+jkzeXhfi2iGqkkBlTY7q7lQNi7nqbQhoiFq5+w6ExIiqN1uA4lV1YbtvBpe6mC2Em
GxElrzl7Xk7mX7OPWiWmRKgD2RMTApSw+dPbt//bUiH9ZJPYov1HOQ6+6nUPelFxhXxnIL+Ck164
DwKUKQsJrpRQb1/qtz0n6EFHjIKYBAG/OlYNJo3CdpUE6muUhmLUh1iH+Yy8WmA+ET9O5ne33PEI
BXln0EYuknp0TV3XNYi2f4jVqK4XYcKs4GuL+Tu/fVj42G5GeK0ECBfvW72LI/J9kgnNn39CfLbV
Nacd/uhvP/vxMjM1lcD1zFTVcJeOd+RcDwuEkkR8oSdB6aihJOvvkIdNOf/2lY5XGe09m6eFpsHV
aI4djQELEkMkqXLny1g3QXEJc9wEqCynUjtMqWuyxrcv+BqOyIAGXWrazgx5oU+SNB3tIHxvVg4T
rb5Adjf9ZAUom2OOQ1HzXmPVlQCdUIvRabQNCpkSGd++gWe61z+/QFItcOc2mtQBNEgp3NevmSoR
vbYW4fQutXVSnzDLWjGg6nDxyE9f0pZJpSY19tGF5aX/aopbcjAtr8pH4jP9ML8sTpVL0+Kh9a/5
ihtkL6kWViTqCQl9MTdhvwvFYIUg251i4LQOZmmCJbjvBlguVpJ8+AgZMkPH7C8YaR45s1pmhDUK
WnQnyOCjifIhY7QcrrumsExu1YPv4bCwlBtQxfRZZ8I58gjkNkEvTIhHZaTltoKXBn1Pas+pWRTg
1unh4B9iwqsLg6PdxjkKr3Rt+mRm/SHKYQV15k4LdJDztC5oy769/L9tOFh4nu0jSBWB0Ptta49U
Fqllr/pzk3bwNQ5JO5gSKFoHkwH8alm/fUnz3b564Ry10fOMJgQLEPxGkAxKYOZ9OH+OEt/0GDGJ
9otLdDXdwrqye5s7AA4HDLrdLw42IDRh4YryH9++jeMnFwIuLCenD3KRb+55/P2P4wWDt3rmXaaf
i4b251lWqaF6cNEsVBduP7wj0Xp8gqC1BbiYTpEvQmaj8miT++DGs7Tt+y9T1+bro8wDsy3yvDWZ
1dvP5R590vz2MABOCU+ayZsQ9tFgMpkXuyxx8HyAbQQLJKZ9OST7hDYqlW6Wz0QHCGBgJRECpGHD
vlwknGNSYamQcKGtSwuGksfM79tZlOShoKhMop5hXvEpDTgEvqdNnpq21mKZNkA4+A0f4RT6pk1c
VExH7icLcka9sQpJLALeZCZFCFeY85qCoABlhqJCpst93diJd/n2IhytN2sAGFXYfKdeIH4fzkrg
f+DtxuUB2oKJzHALzCdn4Qi1Pr59KXG0n8075fACNw7Olb7+8X7GZYGequPF96HXPF8LPJd/VUyd
SfVHjnqOoJfZewlIh1VAGdJ0SX/9SU2j6RCALWRxpQcezgw0ypaTzq16NMQ/WEU+WusFwmcp7jhZ
W6EUpQW6HOKkqNFq+ITssClLfg3+mBaZIZJV5i7fzhraK383NZV54avMuYr1PIkPXloTk0MHdNhZ
MjVvEhBbwj8OJg7+ZjfAkjWV0csIjS+SvQsbxBTPcUyXQ2y0U820QN5e0tefZoA0t0HHow8PrtAl
LBzt4IZiP+hkUv9gEAbnFcJbceKXzYA8mLL9h7cvFr7eK1zNaPbZLugoKAk23O3XAahjuaYQq7vv
5SSCT7mqpbt3mcUeEHTEGRHawbBPvCU6x2y5jNHsiusDbp3lI7hDaFHGS50JbSI2kaWxbIB20T3E
FMv9TblgWrJNw8k9ZFH+seJxvk+th+CNr0A8bhkc+dfYcjTnKTrAl4S/dKU1kE7Fzupz8efK0Ho6
i4Emy02L3KO3o0VZPFqrNVCJlBD7tn2kbjxCYLH3SktcoruMGl6r0aWLuEOs9byzsnQZSeSGY0bE
mpkXDk75BaSEPNdLYjgIa2c7O9Gq4N4lGfjawhVDhkv5Kf0SQ+xy87qGgiRw1BOYUeL1aHn1zqJJ
+LkYIzi6VqvufK/vycHi8ZBj+btnJqHbLSAdf8E7N8qszehV01mJ5+EwRxPdoTTP/xwRYKBFH48F
BB/V3K/5SP/NQ8qE1qLlbW3f/ugN2v7m6qH/4gSr95COEoLw4lfnRdBnJ16ms/N3dsSrAPWy/QKA
cibMk8MdZySw0kjtVFT/8O2gAiO02PcoMbmYY1XF5eQJ9F2WpKk+MiIMinfysd824/PGB6vDyIZD
/LgeGWUfNbCaqh9dXVO4IodULPtKILv4Tph4/k3/CsPPT2mUIMj78A4S0XERuSDd607gcn44szHH
Ey7hYtNQ8GS7JS2D29qt4tusj612Y5cyQuRnwujjdMqkv1vKAdgXYD3/WvkqOqvRzX0g3qLIRl9x
eKwqkhd3qCuknQbH+wiqtX6qQFtf1LRnP+IkCGo2p07dOKDvMYAqkmtRRWwtK6h8ujcFszhnjmis
qUj/yJsEsb1uVHt8Nu2vOL2J7cr7eycXOgLhsSQmDSANYl0EMfo4JQC03i9eqNcfmPGx+Gkm0lPR
5OVhWReYulH5WVjRgoJAwtADtyn/4NVa1ru3t580B86rNwOTwVR1gAEBjvnBURHgFHHF+CANfiQj
gwPaaarYLHi5RLueKQle5l61HDA1X0bsn1uEKunoHxr6VpdT608DBmaJdQ0K2DuIVdM4AwD/Bb2c
Wm5VYV1mukY4SmBYISpxTw+0vG4sXhr6+t2it+uwMHbJG6hvQRsFt6SNU7OfvexJIyZ0JQIcKgs6
xYcsadrrCtu+YdfE/fhNl+n4YEu3+GjVIQHCX5x5L9wBnoBAXvZ+LqMUikVn8wDp4iA+NySMAIK8
yxmEEBPvPGmFF5jVeX86dLXx8y0KsMhvL+5rWBKvmLX16C4EBClwsq75/v6R9Y20hHnvQfyjyzx5
ZeF4+dhmQmv487V95czUEu9c8ci15vmS5AaUOA7KsAYa9/qSEFZKVRE6f+Zt7p3RNkOHMh61dU6j
Mt8ziBg4fGWifrTCLh+zZEG7L4vsj3i3if07T//71iLVJKC6oYvqm3MMBlQzjpYox9U/YaAad7O4
ib80akVCtas0dla2i8XwiIYfmqCSXiG+q748pMBhd/RJogiDMgutfdX4wadsQOGL1i8t9Nrq08vC
z/pDJ8RyhWt28gGpqcTDmQF1gE2vHRdfv9aukBhxwgYy4irbU4tl2efFYF1ib4D6E60M6wJJUY0M
Hsolu1xm7T6ZCajbBu+Oi4oxLxmlqCa8fruyBlIyY/UxMfR8lBOlKblIfze4S/0BvotQGwRJA5ud
yLho69P1uxFRVjNyBby3MNFkrjT4ZZlA2gjay7mN+h4R69YHVxu6DZqIIUJkpzaM3z8H1WSfRszE
n7zMzWj1THn8XuPr9/MHIfsI0BzQNRSQfuvrCZdJaLHMxU/YenawwSUu/wbKQzM15JVRUwU/1h4l
Qb+2vukpn1FL86e2+v/YsKGBIBP6jCzR8YYFKdVX/RqUPxFFQyH++YX465iWF1npD3t7naL7TtXj
XvspYl1RvHxO8Wdu2Serc//2jj1q0D1/PaFnesscHcAWjxG7SKTPKMEW+c8ksP27znf6W7e0LCOR
mJ0TF8erseyGsxahmw/lIpzLoQ4IZM9scIw6QwDJ+JpcQEYWTyDnO5Qwuqy4e+cuX9cA5i59YKeS
TxzMNEXl0Tc+VbGuos4bf9L17pIHMgvZb+kk6s3Y29OVi0QLM6V+9cNdqGTzlK52UGxWVHrnUxE0
/aNE4O3CDubiwUWMjQkJUWCvckRYEffJcabsGPe+vOj/8Cze4VnQSjQMiP+dEXn185s6plr8+ke/
uBaR/IM0wfj0RIBpJWD5v9mQju39YUuotqYWfBYj+5sMKf6wAaAb8TKktwEqE5z+ljD7d7gVnD6v
UgYJk1iCaCeNA5bsgzs/CmtmxIRYTTpdiGqNpvRyLZSLID3YiC7X9cUUZGTj1YdsisEIjBb62/h2
z/cSRDhkryG+K6swXjc1t28MS/xrhjT+xZLjuEGhgRWPQRdMzOuVtcczdPzk9VWFKkXQ5bvJjcZ9
NITZlbuEYltIlQybdlpdjKyQuJEIilwNuHBvmYp2e3sKq5uisOubYZ7H2whsbQ7mJykelZ7nM89S
UAkWzDA+2d0cP452arlgJpvotkzD6la5A7PfYv3AVHFBSCNIbnxMdG9xHFW3y3+zdybLjSNZ1n6V
tt4jDXDMi95g4CRSFDWGtIFpCGGeAcfw9P/HyqzqzCzrrL+tt7XKtIgQIZKA+/V7z/lOrEcbfIzW
eY2IW1YmfThcYQMcQHRiHJjhEp1kEJ+V5m3xOEJgegeo3+7Svo7A/6DXv4Pq0d9RkiUvbZmPzFLr
jMo3lmLjJhAXbLNN0NFaWShR4hHipVbzsSMb6ui0/ROibhx0NOqxZBhSF76qN+tjNYy5z3TyI5/n
Dus9I4Md88L02KZVhpGlMfs3wjUwMrZ8h09FnpW3DjDEjYJg7tCVDGS8ZEHEVEjHhl1NoqeXEWNx
J9yePJEiPk8YAZEwzcTfJSZyUJIId+pUT8c5qcYjabDpbaKVFvHAbJAPdN/GTc6U0x+sXJydbu53
i2irk92q09Hoq2VHxrT+TtO5PmSuNjxQNhfkOORKHlaiGZBDJsLZlw3USOaQ6qZFhIJGoaguyqDq
Dyh/hlfdFcX3Inr1ETFbGlj5XJ3RVSi3eoqcEasj9UMMDLWdK/eOdmD5gypRbjSHkIpqEGo4oRPe
EkyshIrezV/t1PdnbWjqY4YQB/2kBDqcceMA4lFc9/Map935baeBlVRWCNnXg3seGlaVXCowSbln
ue0QLlG5eqVay43Tc9hm/3uXQjo3FRqAraGbza2B1sAfK0yWilg5afbxTB+Suj+UipsdG1phuyJu
nJ0qwepCC87u1MatuKfi9ZybWdMAPomUTzCwYHSjuKfUbSermD16oeNNhQKZ9StJDmkOTJpEefRm
SkETRyvVl27O5qPl5iqymR4Clg2cjOj3Vl7Itl1fyZ8WJp2dZr4h8TN+JJ7JPDstxHSnibdS2tUd
Vc5wL5gVhLmpD+w/cs1L7snK9jBRjQioh9lkTx/Yf/qpUuiEk1Sx17MMqqirdXtzyXAHO60GFiea
CXSmWRGVzywjzd1SFURXxy3qmLEEz6E06slOwCFtR9k0vt2mTtgB4TiXcRmfu8QQgdVa+hu5dG7u
8WzPL32U2BDNnHF5YFCsE3BUFQRzZFqygy1RHsZVUteVij3BsVZaU26qZlHPWUT32lfMihAMJQde
ZGtV2zBJryNyz9s2YiVJmzVYy/qrQGXveNhc55O+2uXCV2OmwDIWqTzHQJavQDQgD36hxHOgpxrU
ixUlpdhgfV1Lr3Ga+SIKVXvp+qgaUYGS69RuCqs2VfgvpuPMIH/0GOu12FD2xFfE6bSQ3xbOKtv9
Q9QzA7aeYrtshvtBT8gJqRF8pNVhbUSvrP7gZOXcBAaghemhy+bY+SSWnlm5nxDON5lPJcVda4dO
Q4TLRhnHIftasI1o+ZbpXNfhEWRz+3cd8C/qAOZrBq3H/7kOePw5v/e/RyL89hN/LwJ0gjs4/1Lx
saPj0GHX/Q2JwEThF4sqj7pVAzuHzP4fSAQyPfAL8Vf0d64wzmsIx29VgDB/oWZgyG5wgzKRUa3/
TVXA9v+nsoCdxjRIxOSYyy8ERJwq5fenXXVgPN/WNWS3VnQvUjFsry8YXc6iuF01pQ0TcuI8bH75
vT05p75v5A9LZu1DUysPrdr1h5Ean+3XJvupHpX9wjwm2kqa/wRJtco7+BLEjFattjDUIhtBiCni
/o6Z96JfDANleekpVaHZZHp0jrh1jVWtn/qCFAYYjPla69smR7B2choM10g25bTOs4dyeSgNesx5
ZmzWNVZtoJQTitgnRnkDS6JdlYV2SNzZojgQkTuEdqIa/SYpDNEcBiNOCV+4bpWqSgDXAuQzLbNV
O9j1Ip6NJe4BZa41vlJ/MBC/bTkuL+Ye/76pontZUjt7jND3YItG5yTbAOgdibxV5HzFVhbbwSp6
9B2sdbTOLFTsdqo+zGtHrTDwK/RbrADiBg0HcOXRcpObiBMoeLwBLcBGYk+RIQaYhcNAne1KGimv
c5UOUKJQb+6IHXGY5Dvm6yKxpiNfTqhQ0oe4KBq+rDE7taKqd5mYnrM61bfZMEF2KN14l0+/NpDj
5CVFDBWHi0z34LdOtdHdJNM4vvQxCR1j0UP1mZPYq6RLKEtsfQ5zNHndOL2Sfdr7gvS9fNb3qHyf
Z4n2anG17IA05CNOa7wlUT4+rM4IjHtVyu3IR6roaF9Nm9MMED5744hqiz/1Xq7pM1AMsvvS4WZF
HoHwNb5dk9b2y3F4rcv+gAes2uVD2gR2qgczUm+6BY110zSI8TqkVQkCVS8X+XOjKmkwdkod5qX8
aaWVdSqtNbqb3Br4p3qVGZOy5vXEGefLmBNUbWjevMqzAJ0RSHh4pEJFhW9QWx2hs3cnZyCn0jYN
dW/XabqpkHR7sIsS/2+q3HQUcltKM/0AHD8f5m5ZwqY1lXvKlms6Tfwz0qP6bCrDgzmkhCuUS4Fi
GNYCO1G6q3LL8sZUtTy9XkzFq0zyLcme3bMuJJuuE+6GothA9aq46Henn7WZl6iiB4gNrB0e5JG0
8qM5/ah1owaxVuFUiYE3umrZB3V9VcZVxHOYqwITTwXmryn0X3HdPWpmpXqYbJ6VItqvK+zFsm9a
zxyUF3OB06Hnc3ZIWtP1FVy93wSsdm/jSm2pDV6WT8a1vdFaBroKlaaLzMcbC+sDEMzOaenOr8p3
PViV7kk83yYtHkeNgy6TK2j7kngSkavj/aLJyX4ojLy541hfVl4bdeltg92D5DrKhMiO7N7XQJw9
9lY5+IOqrfE2zWpxqMa4g1qrD1yNGyunDpmGT475cNciKe8YkGvgILktYlcWmufM8/LVNiyqYWwb
y2Ec0mpH43GZ0L1ya80+Xl+CyFp+29yDvDV8a23LTD+eomZjodpKvil6gOPDfGtXjyFdM93ioOxf
e5O7hfLbIL6C4aXKDN4tt1PqIKxtFbGFGMk7yyfIupm1tZOaVWImoYCRphKaaAPBhxKOpzatHkbu
CnYuBlkpnPXHTAP42U6b+bbIlHceqRexpiogzryG8jUcBqU1bjP6cUFXAJutlPQLy1IXpKJJn8su
g6plUQOeRLdIIDQjFnegHdodbLanthDEmKEfu8YVF/VBc4cNbl95pBJv7jlFKg9AwOx3ASgviHMX
xFbpEr4zxgmP8TSTQRzV1bxZikU9WdHCyCYa+oDR7XBb9MjveZ1qA3xu2XbXpzY3IutSrlInJhJ2
nNIWCag+eVckRhqmS7+b8HULAtzW616ykiKOf+sy6ctrNdbmDhW3+9mJ/oJIMaFZmOtypzvDD2vJ
Si9VVSWkB703Cs0Jcuwu2Fe0ZviOIJeEmKKUG9AoCYS1UQPdBjIbXmvqLTDbNpGhsR44y206Ofl5
VVR5WhjEedUygomsZuHNPcWftMXfuLHxNnENRPuTAEybXaNLtG4LurdjDR5OCBJsf6VV7NHr5U6E
7bkfEOx41tSZHsjie0RKwssdsgRrsGse783dtfO8VZaWZBJSiOhizio1q1t+Lmj9Q/XKZRs1ullN
n0NBKWs4Z4wF+kcXr1CgO3CM2mvKDLjdPaecGBdt8z0za4FKWoerO40b9cokQHMOEpeQ3RC9ZbIZ
x3I+KHn7JfP1VAzReKPN15S+iSgIVFLVWVCZHGGJ1GGlLvSg00Hdr+iwdgpTBq9tCKyhCk/Rn0Dx
URze85hnyPXLnPWutd7WFXJshXUPlu3wJuo8vyG9DtQLBwSIstOCQzDTjtwD/RYHeOJPef49WoW7
mZv1DdhXQXiDy1qWLWZ0imotgveTsfTjF/soG414Oxigd1EuIlTPWk/2jiPZ3MErWWr8ynjyu3Hb
n0R0kqVoUjDI2XgpCQnkkNrDD3V4KbTFndeM8/DdkartZ2h0AoNFFBwz6vDaLLKLK+pmrzpiPUJQ
5mOw87exJISPxbRm1U7li7PUbBiD/kAYbeXLmNNQNjus61ZafAjOqTT5GH8z2rQ2mbQXv3KVagPt
rDwKTUwh9gsDEMXyATRiIf7Msr3pKrSd0JyGKnCn514V612u93hXqpVmk5fY41zxgTX8+nLIs1ce
+3w4XVGYj61t8rO6ujx01zZwMU++UrjxZaQ5f2cOUfZqZ1ANLGvy6yK+NUTd7/TRiXV/TjIyyPuI
DzpJE+OJxEECmEyLQMXBCY01sgTgK4yMHBgnNFaMA/DKSqwkcS3IjZkrkxzoHFVuo9VnSUDbToX4
s7Nn03mbEEG+jur8meE1OxPDptAfkYncMXTWwRhaEpJmNlesrM0gPZPRtyuki4jANLkj1PK+RXt6
Py2of3xWTYUSQzTCN42++O47JDXXBzXmO6XtVnuL3VlbTkMmjwyuhnrX9QR9+yMt7WCJ9YcGcbBv
D+qRSJ7sB90Q9YMz66GYkmgNsjpBFhzrX8BTzYcKzP2nFmdKSZ4z525Pgey1b6aazNY0RyYfzOYy
f6qFU5AyM/YPmMPbfcTiebqKbre0r+4I57qJanuwYTWKet5pyppxO1vS/oo4A/qJ6O2zO5jpi0nQ
xkkbUzPoMDyGZqo3flM3axF0rY3lYtDr+043OpwtfBS3cy4cHIIRIX320IxxsHbOUAZy7pdzhRZh
G2tdRszXNGw0G85Yw++1HTpL2WYmXIFtSyjoC6tZ/sIWN/4AY6I+5NkQ7dTMTveqOVHxRq11aCsS
Thkl9kw0FmsqnmORZsuNVIgWc9ekO7iK4IFI1CkPGQGTdNdCOkrKWWMuiX85sCQsrlXtu8uwzsOL
6qzjFxxWidi7hhWFsuiMyq97qnWTUabd19kQ6LCj8tIEjUR1tT67qK/qjONDPz3GkOZczDXG6Aar
2+gkoxTNIsM043m4IUm9LEMoT9bTFDmr9SPOlRQ2kjOzszqj4fIgdvMASNWa45BYUITxsGKJFJsA
utX2+FCsFWDwPqmUU1HN6WtUmtWmixwsKOU6F3vydgD1OlnseIaRK47Xl1NJ+NIcXST/dDeXLK8E
mzxMJbVxjwfzoyorXOKJnW2sYY1vuoqSFA1Wi7eslOWjltDdQwkkthMc7iPT1XazEGYW1HGLlFhZ
i94zu8bcTPRSLvAkui4wV5JzMokPT2baeCyrdfQMlBiEEc3xnYCaTeyNnXX1eSZs1wzceFZbK/cR
h8Fz+CIU21162iCjEE3/RbmZOmPsIayZjId6iK0ccO641I7d9XDBktL1mKXJ9aaYDQXiaKaFxdpU
XaD3CesoqjAaUb2l7wYmgi/CIeIrWJH72zvwa432gTgqClSFALtjKq+9OW7hLguFE0+BJWgP+Tk9
HVYfJmlHOSgNdh1Xu59bonpLrVW2aKWTQA6kMbVT1+w77slgHPT0SIoyMcZitL8JMDc+VSKzVo/U
5yHbzmXz2OdulL5qmjH6peESo8Xz6Dn4oa9dLsf5WdMa21m0q8jTwdXqt2lnPwPjUkPyxVe8x32R
b3rRr+8qhfXNRKwACXjFLSNBdVvzsodVtMOladLmRzIb5f00aSadnHTyRUlYuplokLa0pNTDOL9K
KEjp8lWCgrd4JDW/w0d4azC+CWhgGU89VWQ4zDP58bAlwpi9juK8XcJZdEM4FvZeaSrShDi43w9x
6m66XBXvpjEbuzLHzRrlrEwE2DqejYN1m8a6ZBprQo9OSTDyckgDH4WryG0hjLM+J+6XWnVn4sBI
ZxxUgpHwwuxarWgppUYcyhxpQQa7xhRy37Sbxp3NsF3I0iVfHduolqWoyjGbhuQFJpxGlPytp6bH
82+XOwWkQoApd/KryaocYExEbyqqQrQ8zv9NHRklnCZbOQ8IEe4JmNshdStOcz5WPvIuBrQxvtRr
ol3ys4EYcYqiNGWhbUlgqxWe3Z6Ff2xIDyWR3l874hy6fJBsOtNyIevevZVznIcZPdUd02czpGvH
gtnXgMxU7c5xSkk2L6kjQI3j997GdFvVC/3rRmud21xpO38u1TzUisjwMnB3rzF+Sk+frrD9khCJ
V6XpX1tUPh4Ssa1hzppKN1Z+EfnYYw9W1z08hYLPDyabR4gfkwsyzv0FYB5slZhYrrV4Z0iUhJJv
C0fL/IP4lZskJhNkbb+qrPhBCvP1fgPUF47IuAgE1vUQobbwitSNDlnam+95DyqmhAHgUzP/LbAY
iGt4pTqPCNPaY21lFXdLb281NSc3rTPSI3lR+R39B1UNRmMenVA2DCIJcTWvORWC4ELaP7PTN3uX
qNdwBV29izNH/TlVHNGyIZO70hjGYFJacckGm45A030OyTwcbKLMPBXU+oG+VpAkSwMm3oIcLZT8
IOxSXtYc/gYIrQ/Oa5RiS5Viu1mzcl+N2Jl9mrDLC+SIHoPsdNLpgT9TSj2mStv6WNLsm8SCGw9k
hMKxBhw0rW3vMbbqgkqOb67WniZt0T1yrp6xJOR+Jg2SAiySMUiWcF5Ql5SezoQ6IHRX+mKMzEeC
nWHir7m4qZaEaXD1OjQ2c48+eegs7ZtJP/XfQnVUxU31kNTiVU+0Yq/LyvjqTWjiatzpQaOUz7Pt
6N9NUyrrJq4ci1FzM1F8z3C4yeks7+G3EG5XxxnZE40TvUl1zIGnS0nuF67I+1YjMtYrHCLqtzQg
JtypxgLZsCw1zjizuc1H3b2HcUUmJD6O2uLtRTZhZV0yKDwJZWipeXcQNPSnFbUIR50o4Ktq7FOe
mc1ZWgaFtQYTEC56nmqeJaCYh9Ih+DdknIb9HCPAnv/hr/LK+RaxuEdYz+LhpERqNCo52Cabq6ZP
n1GOhXbL4IfetjUanm1DATeL+bCmSN8UVXsm/pJsagYz0D6vvcCmiv3FHW0P/ck1toDEzijVzK0w
qYTjnrxE9BgdWQ5ZPe6Qmb7FznqYueF9qM/qPo+VU4SaEtE+vMustQ8NSJoN8zs7tHOrODQm7b/W
VXtiYQljozLFpmC0DOHkxc3g4RN2GYzRYobuXF1a4zpOKhd7j6GLcFZGalvOLjQQiSI7T8J4STWj
J2pOaYKpsyCKFHq1TbBzhmldasCSOZx15tiTjRSrdC6G2lNz86vBf3Vh5kobLpqwjtfLWx5rdM6G
Rd/YOQDwbNA/IlNqD5Nj5oE1L1PnI26cfpq9LR9Y+0g8tczOZyY6HrqWZpSqZb4W4e0nf1Ghz5Km
oGNVvGmuVZ2Moej9aNWNMRCgacbQjrXyClvDEdCyP2rAxclrXZr3XqvrVxNNRQkXcl0/cyC0s68t
ufJ+pQKcbRybu4wNj6xD2553DuyYow121If7myUB6TSHjmyHUC+X5YM6i0crbsr3NNOccz3p0QmX
6/ippNZ33ME4JfhE6Q8tbejLCqvEN1N7IgU4VacnXPDjnRCJsd52s1MTjGKX9ZYuaEmkxKA3wbq6
1uYK6rUZEKZz0MAOI7kOw90mbVAMGRBwbsmhNKHOshns0kg+LrH5RIVgPrRRXG9gyA87noMltLoe
voLrPE8Og+8mqcRDrBawGRL97Gh99F7O+JSzMnIgmAqRBsWVjX4zCYqaY1HRWm0HmdxQQwzzJraI
q+2y1BoPRsX641kDtJptHAHToUlUJN5EL+wqdYd3WnG4obyb6sb0GUh1z11jtDdt6ziStBSbmPYR
rvB2abLIX1gXyNYBDXo7pab6KHkBK3AYzL2M+YDqqrFBH+g0qJFDVUt/0sdmPNrcPa2vNtOwRRmX
HtcGR0nAhuWC8hhjKiZAqB6YDkCl3XCthFhlXkmht9/gqTo82mM2gBxKQNQrc0vRikuB4Cec1pAp
9PnBxGJL80nNG8vjGObwTSjuM6is+AvPTxYHRGEyLKOnttwvuZxzX+dBC1cUg2Sc9ldFrGCLpgQt
m0DqzTf4V1hOVXtZFMr6tbcIKoBsEJjNOG3jNGovMBrFS5ZRgQdQI8HNdqZ217cIvdB2See+Nzv2
U9ay+q5YFfmiAF0+6ElLXwaNg3PqFmV4IatHvVWZam9F4zBoHWWvX3oMEveugiQHsVnk3uAzEMgT
0/ww9I58QPxJM3QmIzH16opl1StNpxLUjEkSpGZPxDREe3ascaIr6OmdG2e3dPiJbgG5qBc3GSmp
JsqxyeSbLsmOHEhKDLCE3sHJMRCpL40IYcLOj+pqx4fMYKkkTXr5LppSe420nkJttXCs0unobhPX
TQkRyNL2ZbRMpJYKu24MJoLNHicOh500hIWYbRtlclTCG8qbLprtvZzUIWx6Kz82GoBvKntNPQKQ
mZ6GDMMaqyyY/USZDN/qjIjlZCByNm+bW4zUzq5MtDjs5dpsp141fB1kAGqGbhpODiTtH3RvFTax
qXlUqe+OXd1Om3Gg+qedadOlUZL7JYEFTe46GdTMMpiS9uVpHNxPRWpayOIU7ayEfEoFHu3JlTwa
eiaSMG31fZ1ozl01W0T8LKY8WIqN4wB2U2AMnDpGKkaffnN36BN3PBHMlR/R83xUzqyFMiLYGkTa
O4SZxBcGxomINGC8/FFJr6xbnpUUDYjdaUnYiFUPFW70bUJulC+7ReyBjNGzqfNqETTaSMvVZy24
SiaRO2LTwAnVvaaFQegm2ovd0s0W/mytH+9gMtEHRgJcBPgDZHE/m+CIl4TNJjPhLNHPkvlRsdtg
Mhnf0GPVqDTqZKPlGH1cMoXMfOXP1ejS6/NynnCteULmz24vfugxizWQ3TA1dEbYyFLciuAOF3F+
MIEuJlSoUAPSaOqN0HJjNxkEO8QZ6VokgNeGCVx6VFcYwusZHpoOJql9aXpQH6C3QSAJ8qvbYStX
Q74pM2MQoSs/dBXsubpSIc+tkm4byUbNVP69dLP2Mo3tZaxFsXhq7bC1a9eDYFIoZ3CPYAZUgRG7
UsXRkMqXodjjqRYVakvWfw8uDq4fwzV+DJM5kiU1H5EGzPuuaF/+PbauhnRY/sXYWmD7Zmb8P4+t
rxGcu/ey6ZO0+/n78fVvP/nb+NpWf8Ffh5THUC3BHPzvGZziF9NkA3RUyEi/DqH/IWBD9aYidHRd
vGyI366M378L2ATxACb/XMe1C29U1f83o+urXO2/FfAMwBHI4c/j2WQQjgT+T3JKg6y4+Dp03uWV
mfgw1SJPWPHz7z6Uu19f7vcsWN7iP1+EhM+r7cfmP9fh+e+k4EMtlQZS7Lobc8F+YPcsB7a0fSLu
hvCvL3Wds//5/cBXQOBj4Ow1/+woqUuENATbrbtZpth52Ypu2IXol9eod6/Q412pdcqW+aPBskRb
/q8v/08fJyIEPlSXXARUqiBO/vhORbFCcQcYtkMK+yhK+8VJ++CvL3F9iT+8w+slMN1RzfC9odT9
4yU60E9o67UWMMj0iJ/wmeYOx27BcVpd259/fTFOX/98OQPuH8JLgxhZV73Cpn/33elxa1hQ1fqd
MentIc5LDV6gi40zN9EQFdJ4MqKpLT0jbqlrTEwcpQcbYe08uihlFyD4o24RdBo5RTr5fpxslxir
WjILY1RCWiMyoazyRKs1NGgS1+vQQhK7XOofIqOCkf3wXRkO7qlrW+V5uQLeFM4916K70m+Tlt6l
nuR6MHLaeF6yqCPMJp5ifDZ2lwRG65ZkqRXxC1FRnJrKTr9Qzppnkx7AvQU02ZO4gJjIDfHtKCuN
hdSNgtoZGeOS6L2R47ru2bNPY6bIjV6W3+j57+vU+LRW50KPjTAqSFOHRp3fYmkweC8z8gdMXrPU
s5UMppVz3fXk0FXEZPTZ9LNL3HZvZ8m5WSwlSF0m/YYoxxAhoXU7zygoXcWKDiLWn21FozWRpMN1
ZkBStJQ/dUtxH2cITMGiZdnt6rbx42AZhT86qB9dGQd2TRjAPEVyt+KjCzN1Tk5Vb/ojcH81Im3s
xqTFkYdTpzDWRlEVu3uUUuO8SSmimX2Q+ZOgqkWcn9rHBhWFelM1WqQxuO866wnXlvKS5LI7V7XG
6zAWFo9AeuVN0aXjDr8hws+OPjPfqokko+TQVYO2DkXV5ptycrlFSjZNBDMQRaeKamMZxUamhfoM
oIeWjWwZJSepGF+Z67fIBNVFOyrUeI9E/61EuNeaF11JRkkLqMqbUs3dr/Anj1GUdJdmrbo7crWO
pBjqr+3qDI/GqOe7Vkm005VgucMgSIG+Wim1VjVvq1J/TfLOXBDrjjHpG/q8w2LlXnAkZFsFw95p
jZX6biywivbjcgIZ05DL2RTqBs9g+1pbV1JhakHV02YTTJdrjDdpdPXDrol1l9r9Bggh6WTRAJvO
1eK3bMyTPT/2Msv4AG2dOK1mujRL/pRpRCgqEDmJlKrkDb6+3EsT2WP4iqeLEk3aVuipusPOVezo
bRt7kxLkZqEdSqZibNZnDCaO4I4WCFGVKFYvetQu771Sc/TnoTlKxjCEO1piq89uEljgkLCAlFgb
CXe3g1ZtuVqc6zXPi6IAvxNzBMEtWQ5XPPsrQzLkEk4M+yuKpps5yzLfrskHtKhWtyhAaaHlpeIJ
g/aMEY0IWiEkerpVTHR4E+3ImczZRJnlPtc1BW2Zp+Rf2Qmzef3F1dYlZP6t3qeAz3ZC6m823yvY
v/ghr1XDQ4jMs52uaI+uWZW0ab3VUIaAVPM8QHiQ+NaaAY9rm0vWUupW7fqVxnh9GavkCw7IWO4j
haQUTVEv84JUZK5jpEDIpGoXWc2a87JxZLVPHTY1pB/9xNQYyvUGzpv+3ktg8XXSWCFZi20T64+m
2bh+peUdea627O9GpdHfWbedfVpO+lbVOK7NV5loAvIGiJ3RrLdRkQ8C9lSzPNX4TgCKmetem93J
Q3ZKSNjUe4jdFFLsotovmkgEwE+OsUPHhA3AK6WK+yyO8SoWpVbd9qWzL6R4yssE8nmkVX7sdAeD
7gYHfyUKImYrpzjKf0YEO/r0+EJ7FMY7GQHNRzbq8oxVlrGESWxcwJJgndMFdSxWoWJvlaJDI4Cq
s57W6Uc9T7QD044rq262LD4+lWpGeTZn3y7q2hcMZepjhH30oq+ZFegFg02N0Ff8PmahI1ZIhhCk
bM9zYs1fZbkoZwxhENJ6Mnc6O3s2EwY/RAQwDm67goR5OvJ+ZrB6kBlXbFHPGMeC1Nr2KviQKJ0d
BdoSHdu2tT8B0MSglskVA0RpZnsnc2xIYLO2rcyUnjY+Ed+WS4pyxhChhmBshxStvgEoZO7MwTTP
FrgKgmHj+M0xwzJOly1Ncz5+nHRP+CTLAEa5g2B8KR51J9Z8nCoNk/shFw9GCwBwKsuXgbb+2yyt
5NbqrPWlr3TswCkymAyE2e2IpmKTlxl33mJnOyMvOnJOuMnYPL9ptSHfaDtIlHHU79kfp73MdNaM
dq5t62bQykUQslP04691xb+1qf+iyEeirP+uKAreh/f/+Pm308Hte/nzv/6TLJCP9xKh769/uP/6
r//89Ud+K+4d4xdSBzBv/aPE/0eB7zi/GIyDqdOp0xgMX3NCfovr0k0cKsTgYTvFxQ8S7b+1qbr6
ixAcW5Eg0Je8wu//LwU+rwINkd8Cuy1nhT8H32daI4xeN5QdKzkdE8bNlOGu0T/+7jP5/yjxr5fh
JGEzfIQjxZnmj2XiqvWoo1ap7PrVIEa8pkegj6pzLieJCfOvr/XnCphrQRLRUdniwrE4HP3xWnwX
SMikHu0WrXbPqtXJE+EQ+gHF6xWHzjjpX1yQwv1PVfCVKcJyx8NskKFm/7kKpuNkYr3ool0KoZVU
57YejjX9wNrDpYm21cFB+EyCgS426hhLEKpFkS1bq57QZwJYGH1TXmtDBCd0ADKwfkCiKWkXt0My
MafdsYVcvKXR6m6na9QwfkABP3muDkunlZcih9ZWKN3wpKEHPLiyg/0blelttAzpLR0KNnCd9FkI
6yrmo7hfwnboy4tQjBXCKdS/BK/7s93EJ3Vc0nCyC9SplC+7Vej5ycAi7/hJpo8Xypvye9XX+rzq
U/YkVCZQ5HQWG/w4la+lpQSLWE07tY7g+a+gEx2JUqSDKB1qyUz+0qD3N7Y21LddA/1nAPn1rhax
smONaxFWKNOuJaaCymB2IxS9iqg/MaWUR6LJQCTXazJ6ajvRJOscA9GVoE+UK+6UY5bvbLBgtGjj
qX91QUkt/TGpGhw5YARQ8kTc576KUhgjvV5WHyS2NK+EzjgvmZuLezdWXeZcau9+ZYzjkPK6nY0D
Al0RcpQsnfEYILBk4KYnH3lC1KqfVkZxVrEDNb5lxPXRHqcRFVw1PWNeL/w8SrtAiIJ7L6MjSdpa
Zp5TXbtP5lRlhpst90nrUipoavda0tja1LM6oKAjXsybGRJ8dWWZbJMq+VyukuZYd8ybmMwsGkGr
mZRhz4eT4Pc5taT4vCBLVy56la5HdYXA77Gv5VhUpaoEOWhi1VMQkxuMZ9HNqGCspgom5oKdV83i
8YsEkuEj15b/x955NcdtpVv0F8GFeAA83kbnQLKZqRcURUlIBzkd4NffBVqasV01d67fXeVSWaG7
SXYD5wt7r81Cc45Y3W+0LvGP/AhaaEzio+5kMBojVE9CZGjS5TfdUkwLMxtaK1POLIue/JYBVh1W
cqcx4l6hSVZBq1hClNR6AeoAwY6uO6VaY1sr1UVTQBmUvjseJeGsuV+AbVoovAVLeHbg9+EozbMg
a9RRrPrhR7s2H22uHsXg72ItR3RqDN9VTt6ZQ69yycxi/kq9RgARfp2vlcqy28QvzHU2d919jewW
DoZ3X9d+sumd+VXrG+vGnKm9zGlubxh/zpvRF+NDUfgUeYY/IA6xr4SMv7gojIGHZPjBMOJFA/RG
JEtsssKhh5Qh4Oigy5u8ChPdzCp5nUV55mwQXEwETMtazGdvlJM6QA9hZBrEeHf0FanHESRJkuuw
sDEIb+lLZ62s1/0EyurRblKPUFuW/8obxkd3AiDpG4jD1s4UE1ytheTUrJwaaTO2v6LYsTvGD65Y
Gnlbd8pM50B6cquvEwkRBTUcSCybBrYT2ygb5+h+yBz+pVUlQ3QjamR7qzJvivEuEhos/hW75DY+
+aE2lMmqDUfnzazg1bNzLkINOUKjfPM57UfN2daKe+Q3d4k4R1nCgvSYkbrXNw8wiIq83hl+m71p
TpU9+ENOA6Qv/v4yd539AF7+2UXk3wBfNxHnjb2wjo4aSmDZ8wC1wIHWuXM6yzqOZlifDaWcvZlr
zIoVDoEJrZBvPAKjjtJVWy9/7IaCnL6pHz+Eia6CvRDUTjsjRb0kki4GgFLAGeilfahavTgmYFE2
HcrdgnUNVgeEloCXattmrckcytgaooWY2iTFhlq+C4pWR6uhTTHOtBCkg2r4v7rTige2/IQ7Qj7r
Wb4MY35Vll19Z3bikQQcJtE2M23g35Ofz+teRBLMG6T9g6dL/1Y6iXgnrYivz5KDsYX4nl+Z+bOz
yHDpFwHMP/7O0br8h+k18tlC+XqHSVHMaw+31UOUx7AyWuaEqO1LYLJct/KfKvD3uu2/VIGwSIz/
Ouo9fm/a79MfK8GfD/s157V+83WUpb5NWNhPR/KvWa/DrJe2Fv6Rq5PbSoHxK7iV8DeKQ9cDEAiC
6dPb9HPUa3m/AddCacnf6BiLsDH/jeBW5sN/rWJgLrkAbxabFMgy7y+jQ8SEDDqwIOz9geVNUDQW
Ns2obLJTHA7OSelNPTxEaFePpZ7E/WEg+usaV9qQk3TJXhuJ1SBzQur9JGB5CtxsuVeYlYqCKArt
5OoPLdHxGYaFyK9pNJU23kSZEVtrgxCGR2UWzivn1bs0GDvxVI8DXRrBjOV8bRv/sSQUEggLY+FV
KSSiFdjH7aphinbpRxTFcK49476FS872ttNf/QwD9UrTEvO+KMbs2DZDR76ylwQCyclqFC7SJsdV
NzkqorVBZut9OJvaJm81/weFBTcgUMAcckM+N4cIXTRuYpVV79ZgdAh1WrRjdkv9s/yggNKSY+LG
X3n/gYhp7XL7MgZsnFkzIzAxTL9k6d0fZqxUAQgnHtg6Y2uuTXyV7CpzP/dfhhQEOztKT391826+
iGpAgGn68z7X1bzvxrY5DFrPqxveSD5Nqk3bNun8YExKq+fO6yOBJxLcZOjVMubmAGESalaR9tb3
lvPgdchbVqK3jHPjtb6+Gx1DPk+ZdKElR73x2uTLKDVTOs8m81jdepXUfszx6AfKqsNjRqDGN42W
+abCf7n7/Pra5avik91Mq5RfD6bseDMKfAhs4d1i3OoNZK6eMy1AAzgzReSHjBuggzs9cOa4XWIy
vDB6HG59RwDOWZhhTMKHNLJ5j0O2sbax42bJzpqXoVMazrh4yB4kBK88DA2xAytkUjTMSWS+soj2
0DJUk6djabNpZ7qcz4JXZUew2u2aVyf1pW0dkFWu4zyU+SyfG82SD3HVTK91Fbdn4P3+YzoP3ja2
zEbAZKmtI76h6BTWdvySTgDXpA/Fj8UF4nyRZtiEEBYzuOabTGe80g7OtGKHbdFeZU7dUSn5nSB3
tJrf8AFNO8+moIcIZv0YhTXCm6TUK4G4z4pkFjNNMjJM9C6+yWTJc/m9xCBTChNLCxDeJfR9aEo3
3XRIHe+JLpsuwNIRAyzBuXOnhziycvw2QzR6O3iWOLhkbD2DmM52uaeQJGUiJo1XdUnu7TJDh9ZC
Wi8QIQSujv7CjndC7TfUyGUJ4dDmzYBeMI/CGa6mIcQ2WaKAoZpClV/igaPPpOBkCQ2el/hg0uzy
a7tECiNUyO+chJjhPip8pBFED+e0bfvZFd0GbOB8jO168SGYoxWMS3CxMgSrgnzikIV9xoWqKALs
Jey4MEmcQRRABHLREYZMGBC5D5y5c9CPhCXXldVeUG2ltwAQMrw6hCp3S7wyGnjqKN1dUpejzwRm
bwljln6doKxbIpqHJaw5XGKbKbVTDo3yQNyGWM9LuHMhLDGC5FsynydMbEWgf0ZBf6ZCa2lDQjQc
svoBORS50ePA0ruPB9KktayYn1Cuo8pewqYRZDTHWa/KZ004SCVqV0eggDIDtQhQHm1TsKTHCCg7
m2CtpTzvC5KtR24UxqqXo74eluhr3FLlNVZz++Lz/VsHO5xVeqjyklpdzFFz7ENQTnitcJlnOG66
Vc58i++/Jslijt3SCNyiaoJGmvGjcCMdMIOknjSbPD0N3cJQHRpqDT01RcJglqV94w8KOVZEGzXl
7+Ws47lM2OOXTIRvyqnXHrNMcvMnaZr0nVGlFi8huyogAKm5a7wsO7oFe4Ny5GYOhYW7Uiv68O3z
zgKgMfzhqzw7ypIr1DRmtJWfV1EluGkp4lOemzH31gKhF+nWZgmjyJ04YZpSFDsQ6M0B97ppczmM
5r3hLC/UxY1aFyb4voAYg/ky6uMASmzU/OKG0366aZsMtGNZzt2m7UmZbnCl/Q6w+2do9l/KJXTK
VDD/eTH+P00CKenPQ7PPh/yslEBA/qYzs7UgQv6+4P7X0Axt9m8w+WC9MLRanNlsi38NzVyGZjzq
17p8qaJ+lUpUUSYLbJ6Od9E3vL9TKZmfdu0/LFl18Nt8XUudpPP1ACz/84gpr13EzJkYz0ZSEbQE
d3Uk3IMCxMGBfUKY7Jk5nDy3m/sdzmsJUKIDMWiACa3yls2v3bEBNZiVmRsJXKgi894d4Ch4D9ib
KjrxoEdMbfRBNWLs2NrWiBCarnRiEzGOcO/Rvpj5cGh6iLxMy+euL7rqUsgpLeg8Erp/Trzi7ISp
OjKDGvQDGrqJpG/qrNSqK0iB4pUiZdiN5eCyQFP+2oeZcU6XYJM8VTQRjpOZj7FI6D0o90ZUs/mY
EbjVDP6GbW890hPNzLiEFOp+zgbnXa9M2idYk8Ml0WOiGcx4wc412BTR3ljIAHeFGuSOkBrprR2/
TFggRNxBfLId4KVMOvMDTeOMF9XUYaHJMG5qS7BFnNvZvoLAuU3nhjBul5ymflXYKZLKfAiHW9MJ
kRKPk3E/CrKRdkBKu3XctjTWUTWZDCKiacbSyM45derhtWvs6ZlEdrIzmqhGFwPLX7GPaxy+UTvU
e/OVFI/6vBRIu9YUS5Z4NmxEVNXGqjWa81iWBl5p2x03OhxWlq8ZPh5B2/bM5kOd8b36LT5aMuy2
cdvocjXwUcdHi5n3ij9kY9IxEj3fyRCYm6NgX6PuXiVtmmqMA/PBXXkoiMu13uNthCeY7+syRBYa
Db23Ncdx3Iwdpsk8MgcyFs2Oo41DBH3XQtL/4YaJ/j47Bj2nw9XI6i5pNnphT++54ftQdJrc2fWl
qh6MoolPSALlK3mNYhXqA7a/iry9PVnxkb42G/eWRUwDbhHKGE57tw4qUOF8aAxlDHihJSYaLHmb
2G38W+XUFUOgBk18bUegAdDIrTBJZ0RRgXXBdNYzO0q18oBNzjx0uZuvheOGX7gaGiiuqeF/JZAU
9eHUdkO2i7rafAxl0h/GJne3poSVufKLsH3w7OEDSIe2HiYUZCHxWLgc5JQccIxY+JYj0guDSHjG
ORfgV7PY8d6WGexuaGOELA6QNDbugxmtWsYJ1roN60fHls1NDar3q+zycN3X0fSMVzffhzNzDOp6
1lorfEIkuFVaezuVqripnTRlkom9alGSJShvWxZlRhyWTwLZA5FfPrs/xIUvHXM6dKtdKO8zG18d
kW3VDsICqUAen0M3tJl22Jl+JYGpD6ZOWf62LGwTSKtDWhNefA9zsNNVt2zY/C1iTvmd1eJ0YDxc
Yi2sUSuoySc2vvtICdJbW6CcAsdLyC+UQANL23zHsvGCjt5Bth35ipwXdBBsRgEfRpL9Yh1Xvbij
mAojXjZzRD81v8/L/zkV/8upCAJ8OZL+87H4+B16IHDe73+cIfx81K91kvEbFwNIwoXFx5P9nB/4
Ohg01FNLhABHHL/++1QEgOJBHfHQ6SxDAofD6tepaP/mc+ygIuNAQzHo/a1geYDefxkgeKAkBGe/
TkKQjmLrL1semMeWFo9OcQDx3Rp8st0wgrBBmhd+M7owz1gRwmuO5w4SSLC4rdZGq9j6RqG7r3M7
wYcatvnG5Oy/aVEWPaoMVxDAyGIdRdhEg7EhaCAS6jUHEVSvJ9DV735UGAez0lG4+A5ulTiyNzAN
vvVF1R0Gq412TlJEa2BlNbL+DKgEp+VuIidoxcrKLlczETFbrric4YJHJ5JO5atd1d570bT5oae8
3OqJ2Pat6671btCDIU2iWwOj4r6YEsnoEQbWamhtmGOWKcrX2MCrYQ7afEQOgIICpYX4GnpuhbIz
ryRpuU0UXcpm6p6wgXrg3Wb9vh8bc11IoLy94V90Dum1l7NnlnHL/c7KUOu4PXPlpA5XYao3OP7h
X4+JzV7cmq5lVbqHhgZpKzR0DHM/GLesPY5Rka0duI13SDMAboZMBgx0xxsZtSVm8tp5aHSr2Iw1
E3odpNbZT1V76NtZQ7AKqMXOYu0o26LaIM6bAwJr53Wb6uWlFgDoNzXBM+kKgNwjpZC9IfTdPUf4
OHd2ZeRbk9sKz9rO12ow24ubaEBdevNRqFyRftSz+hhR7Idu1mJVYnQKvUluBcfSWqvUdM/CxP3a
c8RXxfQFnXu7Myor3fdDhDbF9MPngTzRLcQs8c1LRDZdQKCkl8jB9C+BRyGGVx0W1VwO6yT2vH0r
mmZbCzwHEwTJjQckZxV5dIa0ev5Xj9H3D+RO/naGJucFdZgz8WV9erWnsZXnKa2AXhspdopyetdQ
K5OAOjv6hVHEcPI0rGJlrvMmJ35cbSpEJVh+QrRSc+YdQ10Ut5YxlBc5Gk+x0qoOgKpd772+zK6q
rLUjUwfqmLzxT3adCAVp3EYCnxB84+57rU+mbdOiboauQkpwMPdqPFKckT1qDv5qVsuUxK68wDTq
CLxDaeZ7UhnTYHGzR6hteh1/kEnjZTFWN9dpDT6nNaCkKHPO7zTN2fsONJ4Ys8ClEeZ7KWs3PNfk
DsSnypAvImlcEMfOLtQ8Qzu0BOiG5o59Xpq5aCrGwv+YCT5KNlE4zbcz7ui7tje9/MMvyDI52+RL
F17XPzmVsugI+7jpNzJzH+2wTTd+0yNWl4V/HEsXVpEfwkdaw9mv7iulEcUB33aI9hUS/ubJlKBR
cCswecC6Wwi3dI8I2LxWW+ckHOu33Cj5uecDw6YQSx7FG5I3nWazHjvcG0Qw1hNE2hd6Caaem9aZ
jGuh/D78loY1pMRk9uEbIEk0bM3e6H35wCcXZInnQ0Fd+Q2lIJodfFIrvQMN62JxIGaMTVt5cEpJ
AYk+EJL60DfUyyFZVvaFUCv/OcfT+p4tHnHcqZMRHQzMk9Q89ajuis61v0221WU7M1RAXN2pdinm
tQQ3fGewaNgUTsZLzjJqxCpXuvFoRTP6wqyVrD70ESA09z5esctClERQCSEEo1FJAcSwBitvXW8y
sbFNfR1b3SmTo6PT/w7aKnKVG210crpv0aWoLbAVfstiM101Dj/jQBjh9ChHzzzhasewlOHL1xdY
ybiDTiguhW/Xhyzxue6VE66dTNodfj/L3fUAh3cIn7xdycrqrjDlef40dzaGU8JFXASAVeVuy3EJ
fJEokrmohqRiB0YYOXM9YR6xRu9Q5QM6Z37J/SsSyQY7iqVt9YX35EqGLgLjsBFYlIOEgRXFjRv3
5b03uEQyi3p4w4dvTisUA6cJNjTGlsZYZ8qO6DG6mf5p7jHZAtslo3iqv3JGNZjVbcZXbqgFyZDA
sTP1Wn+IZkIzlZ56T44dtVfb1kIOh0IixXHb27LztC27Nv04sBT/mE3h3BGzuW5dER24dYb7nKd6
xSECxjn3vbfBQLez6oAs7OlK1MmdF8CXY3qrqIYiWWF8+RKzZTg6dTmwyFdbmga8uJ0+kx6AMxLG
4WCBX5nC+U7ASoED4u9ahuRPs1t2B7DE/c5oinlHR+HAaTSoB+dWA4Ely/jWhaqarhtleqfE4hbv
m5azrhrYziOv/6Do2VemwSSIkMX4rpqiMRhIs94QMRntmFh7W3gpAwvK0Y65Nc72q4Xdc3Hg+tU7
TXB3ISnA+D4gjduSEkRMBipRJrq19UKyW8X4r4zWFYLGbZpU1aYpOnmTEWv63HMdXsDSN3eOY/hn
ACcFg6siPTN/pkW04uEmQxPHaFyKvZyHL7WH1Xay4/glLHv9JgwNnydpBZUA891V7yFuLHNLv2lV
DOQo4cq/c1JX7diwNO+eWyCgFdnaUnN3bVpHoVjOPXHIkV1cGZXOJyPNyq9jGxHFonJ9k6GnPDAP
ewmbQgRGkaOdLFyXbcNkbRi/E+CiG9qrKkIAmnFZX6BrTicLMJRcTn/knMhG17YRI7pRRvekmT0+
pL6NIF/brtr4JKQAf1LCD2q2NgFGKwxeRWSi9M1Z3wjcj8KArsZ1782Wx0XNdgMAfOK8m8qjprDJ
/l65esqdoGkyNLXFIKbYfbB+LpWjPInixxaPVHL9LFr/qe//S31v+A5l938u7/+nyYg2/zPI8PfH
/Cru/d/QKwmditymkme49e8C38YjInwhzGUp4cEm/2OB7/AQVnZsF63f24JfBT6gY5wljo8dhBp/
oR/+jQ0hh9+fC3zymfjPWkZvBtQPR/BF/FHtTw62SdvaIymWnhf0jkZcNYP43RzG6iij2tmjXiD/
tBzH6ZtTtu7ZyeyakZFhjPclF+aqbyvtXQLXvGQgnQleDa1HQeMcMfERVPmt7d7E0IruJ4gbj3Bq
JTZs4HkU/caXsgopXFMXBJ4pQPq09VdkEuke2TE3HRKVVLNq+2r+0KuMu3aIhBmVDdJLQsuyo19I
+DCuhUjUwk2ouuJSOssuSIb5Wkvz+GgM7XgokjwHOqAJa21qkXvMa4RQq1CqW2APcldJzz9PLdtA
+FHKvJII69+4SaZfjCnRLxPTfNzWpVVvTZfJEUG90avhJ/6NoWV3iFr7S2gaj1ifCXMSOEyL2vY1
JvOV9QOkFXbWfEL1ZAyFGeCP6O78yUDUjOR8Q1KGYt3JJGTnSL36NjKD21qNla0gaTBYo458qu1U
YKGhcNxVuUr3ftt169Ee87XuTgZ5M2b/UnpJeNv18XjtymT+wAo/vRZNb12jzJv21pQuR1+qrg51
cqBj0N2yhe1PuhL1V/bDaj0UkbutBjnsXCPj24jgPtlZIfdDQZ9XZ3b/TfMtJP7OFFh+dTKLiBUF
6QQ9Cv5VppfFuoU2lWeAsDVPO1AEZuuoLlEwDU29q+vB+RH5Kfe/tEtOeBfGHcUYVNw8zu8IOpyZ
XmlpdiQZL4RQNKf9qbKn9DmCKfbm1iLfMOusjmGFkqcaxvrRZ/l8mXWhXxDDqGGF7Cd5CTu7Pae9
Lh/s0q52OWEVkFeIJt87SrrpKpOWdZ0nN7lEkT1vib+G3IWuiUCWpDIo2joWvkkLzE2MiX4HRMs9
Eo8iQjYXtvzolapuQiHQ4KveOgkSBHd5JZK33nOTZctokI9cOdecwPq9iid1o2uDdTJHB4xSX0a3
6NdbdpAWi9e8lYdc69lxhCNcssLxbsy6Mt8K3xCXmpLvkBiSCiLFSY22vpVbzmPnVlbjyYxHm49j
3ew1XKrEQXTvZDgCDZtUZmzMKnTfawsvfK3yQzRVwyqfSG0s69DeknmE1cItzGfLzj6m0aqiQIts
8831isdysObntq0mXPyFfi1jAexFxaF2dDS06DSsnn4DMQyXyKiJ+r0Nm/TOjcB9rxBH+B9J6FEW
DjwowoTyBMID14+lMaIk3++URryJo2UxHu4lrmxb5g+u1XZfLQ9tI/Wt8UiO9oEJlTiWY70jE5Vk
ZeFCN0xkml3Z78h7J5R7gR37KMK5ONhZXq7bqs+oBeCLdKUPkdPJw+2U0Gm7LRK2EJX6PYog+/us
6jKwMpZoczxl6LKd7NXVNfXE2gzzrpmXAW8oiRZNnEHwEEZ1pzVqO0qB3RyVYBr4PgVPmu/CdtQv
BLoCHJTXIQyHVxwaJdnylnFN9cjaF+gw2oDV3nBT6EPzASqar8TW16OuXLA3I7hrafQaw1XLe+1o
CqpVpc8ywcO/YOPmKboF6JntNNXNzEwnxw2az7rBW0oIejGMvDNVxVz2vYdxeniK5omqQ2ZECcml
FDE/qxLZ5/OpxJR+mZaixaB6ST/rGNyslDTSR24lKPr9peCRWvKCFk4/SL3VN8yN65W5FEhyKZXC
MvavzlI+sWWnksIb011xPWdrlzqLBOX2XSylV7oUYXq7QCerpTQbliLN+6zXTE+KDTnV/rO/lHPz
Utih90zOiAq+kIko9pyIc4AtHJRKZCd8lMb03KZsZgEX+ee8t5u7biki06Wc1MJE3jD7rzblUmwa
S9mJ1WQBsVGKEsVl7sFFWRtGOuU2Vqn5HS9RfxmXMtb+rGiTpbiN4co/daZBxYv2z99aSxncLwVx
uZTGeLHiO2Mpl8elcB6WEhoONXTW2JnX09RVm3YptfHRUXWrpQC3XDpbK2Pg7ms29Xml9/MOdFq/
KxLVHTJ/rp5kH+4SgxYnW4r8bCn3q2FAxArfhC6gXxoCh85ALC2CwWjkiIEo+wJpOFuPJh6fweC4
TZb2ol0aDYTo9BxZ3fhvkFGTdV6M+qsMUS9zZwLy0pnraWlcZhxtHzTcAAOWtiZfGhxjaXWcpelB
79peJZOkJyQG4dZYmqP4s09i6gceZdLgi7IQuGnop4qlsdI/eyyKevot2FbRTlmjsaZ2tVbAuE8O
PmZcK0WTKJJvytHBImQUvZ5wR0v067Id4OxP0+ixdyhEkCXUEsyf5XfXOqrlvoy5pFeqcmHjzW1D
JosbevUPv6mywyBjE+nOqJ0TM99MXpHfDUOR7Tunf3MapiPca+E8eMh3v2adeHOS+F0P+x+unN+8
Ut0DlmD2PyPTKKw6Z8zmTpumTh4RM1THKnbdx6HKzOcMs9oHQnH1QvT3mzcU9MrvIpnYYx0rUrP1
/ljVbT10OzZm2MsulFpFJFYzoFYg7ouaYbPkN54VE1CoB9CC7uqunsRrK8IfDIAsj53MyBuH+NBE
4o2kPghLHfIvVc8uj6vyQueslW8VN1BqL39YGwqxRJ1NUX70tAzDJRGCa4q87GREU3GEveC+kQxR
fyGLKUrvGFbIkxs7RvPYx3Mc7uScgWkLVDvOJa6vzkm/ebFqtSenDkFUGfEQFqjck6wkAx0EafEJ
I/XLYjuI9gWtKjhjFcm1zm4P4az9ojRz3IukcmHUdv0N/1JtffRH0JBB8Tf2ufdhla10DdpehlX3
WXPxDVCLPBVzLDexMN0jJ4j2EGtJdEaIDBmxYJ3Prqq+aXg3jzNqmy5Oxnc786dj4wtt1doafXCh
YDv2S7llzWa/8h2rOSXJgYAXwtyn9VCG3d6TFhPV2kt2Le6LYAptgKpxy7hMiw6zHXWg+sIQ6pyZ
HDs9OmOCkoHuGtUZlXQH9tCtv/R42QKYK9MuqYcEhhOkey3SWZ4lqHnG0K5AuGEopPFHWuHwNu97
VqeI4c0cyVCo/7BRcEwYoCvw0WxyLeOb8ArhvaBfIVXno7fdOnOeECMtgWzk3Ca5/GdJ8/9SerpI
ef6vJg5eZ9m8fyv/uKL5/TH/0i6YaBcoRPj4CAPVAT3hzy3Np6yBrgm7CSZwruF/G35sg06N6cqy
PyFv6pMD8KuJE7+RDIifT9D5YRbS/b/TxNl/Th5zdM9FKO+z8/F4OfAPf1nS6NwlgPnM2ok1ZJ36
HIaMFvrXZvDtojmmeu5yc81oJuN0R1mEXeBs+TIfNwwwUUt2pFdMdoUp1Q+9zLoUmgmqYMLixq44
BSKJTrrdQamFZL4DZOUkydmJxoHb68yfkkoZ1jOv9aQ7lOYgmaM+71V8NphPTTOyRc/VVjG1S6AN
fObzI0FuVh9k1iiTCXZ1OOhvMC7Idy5Bk1TTQ1qzxrU2nh2N7pVbUx/7t0nSsRz3bWYfDEtgijp9
wVBL9s2sTSiHEM4HOGFrr/rnqvl/XTUmkQb/p03uNpPvcflnn9zPB/28bnz7N5u63HUYZ8Kc+Jxw
/Ou6YY6hY4NzUJGay+7z38OPRfPDJNYVtKN/0PtYjEscBiXMS5BIL1fa3xl8LHOcP1IVuOaYn7Dd
ZH1lGtanU++Pg49myDw4OUZ9tDuNqBJbbjsUhdj9O49dfREz9wcSU6w6smycTdaIXnuKl7NSsrLl
3FRag+s8yHM/CXdaT5DOYz/V8oRLOknv8Gw1X1DccRJjvDnGRiRPZAmYa385sWs9SfIjHmtMn8uJ
jlKmOKefx3yxnPiY45fDfzJ2EYudIMLPUm3zzzJh+CwZPD3GLfVZRwyfNcW0lBeQ9uNz+llzWALI
dOBHlZe8D50Wv/aNbEmybMosYsLbZ+LcOXpMeDUB4ECKkHwmsVrl4Net8Qa4OOa/Le7bubpBv8e3
S4HQuAgAp9QO9x1cr0ZtyAzU4UIUzJU8QjvJijAdTBhuHt4Afg7Zq4SSnye434klSx2Ejq+P637A
gBGgpTD0j3GUVCGbLE6ckTkCGx9EVEVacjHnv1/Z4vMyLz4vefX79R97c20j80grew4yALlFheAH
phksSZgG5Zx+m8Npah1SmPJocpBBA28ASYElZ2dmKmxuUGJrB30EGsDcH6eSr1krbEDNKoWtxVgf
yGfkVOZDpgnok1YLAWhY8LEGC5at8Kvp3a1ScAqyX4iUE2yrBTtL/BY8J4T2u7K180NZspTOioVU
W39CawfZHzwYQW4fA0VYsLaWiKNbx8TKNsRSranAAWl3jrVKRVTirPTDa7MAcsNCAxWUhdLDTDRU
tzIVT1guoyu0jvZujAf3Sprt8BajBF6zi6GaqWJ15fNQouMpk2fk3eGdNMvpJUPebwYEVlBnuma4
Ho1kEWtl4XPMFo+5hdBuNRVC+W0bzd8ObmOdMd9gAEsXFjCeyGx6ZpUOOHnhBNMpFw/tMnpY5WEc
qcBJa0sFSd64KignSBpFw64cNxMqgB5J22GEYrQbZRY9w/GyTv7sorQyKmd8tHFC4devGnKbehKc
frCEEMQBuTNcwoicRhbW5UwutuncIYBiOT46j2jy2F732M9sS7lnqHnQAvA/ot1DsTTc9lFkwmhX
5d62/Z7t08R7TUxHc42lKJ6bVhU7IJDV19GMX4yFvtwxCT3yTtNWVFSOU1t5l3mS6hqKNj4WtmrA
KFvza2/Neb4oY82PtGz0kzYXDJlqmKbHUSp/a6fVd6An4d5w0NbGirCFLHTTBz/z+lddpPJlyubk
xRq7xAmc2steaq3w1yPI/73QumZHDWpufBcGNcGZp7FMRYDVQe5S1AG3BUOj46haCALFlHFM81jt
FqgsvZKzQPOYSid3xaIWZDOtmqCE78CnmL0iqiklV7Tv7drW4OOWY1/hpUQYzs8F6CaW/SDS9KBy
2hFjiI/TdHLMZ9vVrNtOa56SuXlIK839ppwSvxwEEiLAnBF1S2CSu/roNql9yvUpPOudDVY+bUMS
SKIDJmT3Mo1Qvhkctw/zQv52Gr38EBiHV6A+yzuLJIev9Scj3NDAIqNPrE5A8uynKLadQBC/YDNQ
RWYC3zC62KbRv3XoxQqY7EGYsbOZMyCgQaqQTCcLmRZq13c5mn1A7sYZXum4ccSo1vHQW6+o35K9
pbks5/AjTmD7mY/ZqEDbVdeZGlecHZNcWytt25RLcDbQ0/KapS02sqoz/I3slXEztAmJuhJ1HkzC
fEzVHo2kui9Hu/WCLBqtB3is3ldmEhprq6Q3rcAj8HUDuQQ9hBZ653IonPfeacqTL9DHMwYgTAWy
oaXuIqMI4X96MXyI0SYSDKP040QcyY0b+f1ErWWNa8NC/rVqafXxwiBcqSbDO2uGWd60SYvtgAkk
ISDqo+bMuzdGMR0iLWwDnhQfTwp1wMkq8jxqW521bpmfMyf8sMvG+VFq9jf6T/NsALrogqmGXS/9
dFM3SBoTcjMvo4q9C2KW7BzrwHJX6fwR60Cfah2uua3UU6k3D7TGzIGMBpVrCEgiwReyTdhI7HT2
8tfaaMqNJhDdBDbOk32kxTcyQwJJWme4bv6XvfNYjhxJt/SrzAugDFqYjc0iAIRiRJARFElyA0tm
ktDCAYd8+vuBVT0tbO5M38Xs7qat0yrJDAE43M9/zneqVvuRCsvcZbEFoQ7oQ7ZUZD71bqQppKif
Ys5qUKLb5jhmOcyHNrKKs0XVPba9ajjXlRrvlXHFKdqlLXemptVXrtySTgtvfEjnuv0tOP8C0sAU
wbbHdF9iOzKPvELoL2ND2tVq8DkWuVU+lBHZyGJtJtDWjgLEsimYOzU9KcjFG7uq6p3spz4w+0m+
6S1AosKlyGSgAEF22kcmGowe370IYxlTALc2JpguPKUKyS+YykSnnmXqvjRjyMNem/vHTLUtinjH
1fLgUkbv1m5gtEr0mK71DbbqyN3ooXjOXQqOOoYdEWbfDRAghlxfaRPlQIa5XbsirGr8aFWzeBcE
MLbIPPnv0qVqYl5LJ1j23hO3+GzztDsg3DocgnN8hBb/L1rLK2aLGgsoW+pBRZcOhlTTt7pMNZiZ
SvbLy4hPyyJRdmSFMNx2UQHcmKQ0hv1028hMHHo2JCEij7fHpNVtnYmdF5KmhaM6Ge7S746OYsIo
IDXYsOpMNGVayzwMp6t+SQsaLK/9CWCP5vdzYu/HwRB+ap0Xc2z21VoMojYYYemw+CXU5oo6SmiJ
JkiY2cuOJVrZzOD5NAo7Nwku6G2aLzNeZ9UOGWFcnKa9Omq38zqxW0bqlNUyHwMsFDcX2scxq5d4
WxFxXxG5EGZTuJaImMcO9wZ1KMXZKBXl5pGORgvqvT3zCyRJg8RnXj3MhC+2+OVSRFul8u1iJjrX
Y1hIc7zIsqkDCRE+IHHurnZa6CWo8SzCjnFPFBt0sqc4T9LU0/2SAYhhbPkpIptM0nePS9kDXkob
iwdZnvA8INU/6hqSfDmLELQhck6H4DIN1dVWBpeHMVjHweo16FFNf5gwKMEvi3GNpIt7LOV8LVLr
3Yyc5/8eI/9bWEHN1Bi8/udz5HO62kRr+fMfNQiORetP/X2SDC6WZygnfOMbLPi/RQjP+UNHncAQ
akPawg7KT/0ta+r9QYWHYTkmh7C/9Im/RAjToCzP41Smwe/4M7v6XzhQ0X/3L15RFX477HSHxCsv
kEPdv4RNQbJ5sKkqyGEofavbmcyHEkw8wPap1CbshlihqBgxhqbdYpbgiG830vicGM51gGfTatP0
c3eeUOg8YF1GtvyYlsI0X2CDGijfLJ+xq8fP5dQ7fhrb1g/g5PIs1Fg+LKOHhJ3WGdJvnSjOGYHC
pB8GlB1l6FmS71vYrXc0uRK8nKxr0QKRVkYzmu/UTkzUUdi6PA0ZksmzkUe9c+qW9aHFsGrk7jIZ
k/7OFozT5I8mPyIUsvGyZrvM3RgseQf8BNMlHZNG/zZm1shZqh9K5ZwbqbVsBDb3BkWSbGIcFaXt
G7TMUfjBnuGZJnixiZOxWvyWFg77gNbU/XbAwj7aZq8fOgeutj5x7hTeHKZOmvqdKmB0DIOu7zI9
fQKJnz8wfomyPX/FOMMYYvyN0zzdS0rvgIealhGypP6cchOvupqV46HtHIWeBM8IBadkYoUuRfUE
yYQVAtfqbppaWOfBo3JKk72jsXR7or6TnEheFh4Zj41jRU+tnCmrRbkxlCDrGqu4K7rviD07+FeO
q0mowOTjjIaNRrSMIgU4lKPt1RyGG4fPsufACX6yizj8zVDqZC9jHllxk4ROai83UTEJUndRXLb7
HPDcRpKu35DD2M/ZuFQB9rch8U1Ur61L3nhv1iVx0cUgNoAlanlChS5WuMPopHuTFGnxkmJTrJ5j
KJmOyhjN1CcFXakgPbqjN5FqmEMSr01GZUZ6X/sZd0tL3gJJmuxM4REkNn0GteZlsdhJTmpUhbaH
WTkdlpuLXBx6CVy+PK+J/6S0NTOGwISckBTdtD2I5A28ZUKEnUWBUbFEg99OKFYVi3tOz0hp6Ye4
b8/WTChgAY1NEcXFFAv8f4vSvamMjmSttxUFI8+Ql2ERwIBEIKcQgHKYTTnMb5o6LlvHScG3DfOj
WmTdQbRJEi62yE4CxMKhIY6wRShkqKRUkloL2PWdQgyyNKf0aPYFnGS3Tu+UYl4OKrkovqBCf/Zm
/b2SrukD5wOODg/ChykM36RypDxadATjH2V3UbfFkb1GfCdshxqTBWcVmt6uVjy/M5t+ay6gvemH
CNg9Qi0TCuJ9ozGXjWmqsBbx6kxahlkUpDmzSTJGZpu7PPfdMWC/G58qi7KjDhr7TmTLo6RaB9Qn
KP6BuJAPXkN74NVnd5kFfgKjpmwOgIX6z4aam8BNDD4cbra9gO6bkynBf7XIfS3EoRqtR5yxNwTO
E47Andf2JBb15Slly1iDkDky+Lh1zJirpdQDBu4h5fHkc+zEdwfzuRNi587TOdMVji0WaMW2KSRU
ZWZjROVfbINZLpkvYull8VmYaktnxWgHWZH0eFGrsys0zSdRvMLSLRbB1D2bDfl0+mwnCDWetqG7
3LyqPfTvcmor3/HgUfhJ02kV34e907uSihDAzntYEr8Wh/2u0FXvSAufw1QIJuoUGRlQbInfGuJN
wF2hXeNEXIesg+bMmyLid5lcM/tZrKtZ3nMuRlJhlNcAlbqlumA432Ae5Qtrt83UrOaM5FVVumFT
6NNXIuH6M1TksMUEY2NrLh2KSuQdIRAZYceyfpXG2GAQsL1Dnjm3yG6v4yCh//Ncoc1IGR2/I7j0
g3UFGj9zR8pJDZldMh29QtA4uFP5orYqdcsXK7aSm0Hfy7md1BucIRmYWfnWxTqVZF5/P0/lthKo
1ES0nc1SdYAEKlaXBHt6r2bbzMgNXl5t/qRL75IbCU8HEflIGR4hL/lUUDO51csleqSG5dx8V5po
Mnt2lOzZQuXbFMrwE43m1Y71g97TL9ZoPTpdwbk10cdtN7bwHjP8iFnEp0jnoK7FYje67a+K+Vxo
tUu3V6X+hGUD+WTI2deXOKXuLDHitNCMW+81J0oBX+xcXzagZkO1ZuvKShtCBH2nkafzsRDRHsJa
2ijug9sZdMJl040aGBqOGubVPsuo+55HsfZaoK0GreGsh3sT6q8znB2qnwZBkBdj59YaxGoGztjg
Dk2KXOfViZ/Phbsrpn45JLXcyyY7EofKd7JQKXTwOCKnA7X1dU6HTISfwB1NfIm12Zu/kBaog5G1
4l44XphX8n7KZnFacS76lHHyONQh/UMJUB/b9Dmhn6ZU8EwYi2fNHPZVVMM2X3iwZp4X6q18HObu
IlKn/DUQzmbC8Zo5eRGSHfPtCUy4zygjvRtm46C1pbY1k8jVGQlYy2UiAkY1WiSagNG+dmelFvE6
xZixlsXGG/bS5gazO6+gtEs8rC7ITH8ojeohVgZgo3Wb2L5cz/zpCKmwZtSvaVqzpXGlP+lxFfkp
RVB7QOHEXQxkYmVcH89jHNS2B3rGuoyqQ5ErbrV7NW6GKTDngh7dzYzR6QbxwT3A0qGqYzCezUlt
PpQWRPyerEKfby1nXL1tBaCmDS2E87DnOUv8HRx8qQwPWuKkvjRHeeus6oHScVqYcuVazkl/n0/p
j6412m0/2fWR6fQPt+P8NOGc0xV4FxpvD1ZFwaQYgX5P8Uv0kybfNhytqD0YjHXDjFz2jjQo9V/g
FgB30kKRdsObF8ddWKmuco6Hkf5YjwEtLBD3y+6tOOjRTjnGGMVPOrDmRwe/ECER983IrQYJq3Re
HGdJAyWyVV93kuypimlVncb18OUQOTeMqQ6wu3IT8YVlOPsMJt44iriveXkxIZ6wzH43bf4xq4pz
87xq+GF0tD56PdIBLSIAZXlkOxmRFd9lBI3tp2lNzBhtcUd/Fd0ifW+yR6jis6YXe+z1sJco2UWi
9DCZl9gAWG6T/qoIJvSADcQPZfH2NVaepwF7CjO2FE6ERwvMqZLyN8rKL1bnYgv8ywv6NuqfKfW4
o8nV2zVeOwdkUNMQ/xoPiNSzA0ntpp9YOgEO7JX6pcIZBVPLEqdM6xaQat18Ks3R24/0WgZOIn4V
ccmpdypS7aFp6D5hgeym0OgNNGFbjkmxM6u425qkanl4dbTwCLJQd7FNn0LBXvBFHZENwXUULqQj
czYey8TQPqrCsj/MtCJessjY20SJ2CgaGKMFfu5W91gsF+LZbICHowM2Au0GXL6h39MvaKKOoqH3
EZHQIijZefiJmw6U/JaRVo7JXQv7GfDlED8isMtWO7PR8kHcvrTecrD18XeNnW7XaeLDMz0yVLLB
UYjH8xBVNY2Ek+URH4D50ZpHKzPlxksHDE4QZOnG698HuSYSlgbHZUNZllXU0aZdwx5KXu8TyvPo
QiWSQ3lFsTckumFCke6xUscwAhKWAb97Tk273RWNjVk+Keu7TIJ9yh3vcV6SbTGI9tYmg7lTtQ+c
DGyaOHqHtJw8azRFEDjQAypljMBOmgb7I1WmQ4bwbs9V6IhiTwkZptMWgyeDY83n2N/4qTkEtL0J
lhQwX6ZLjQ/mkY275Mn76MmTzSZ/S8cfwFeveZ7qqg4djugbUKZ3I7aTgKKYMuC4gtlLKoAyYqfh
uVjUKKrmzRtLc2fHxq+i6p/rZrbuFXu5Uv6HsiWteQu3zfTbRgZ4K0FSNVZLBcQ0bBmh6i/F2KJ6
FmX5PCHV+7pOUGmaFcq7wKdvDOCsWWIplFRmdX3Ky+W5FM20RVfw/BSP+u+c+IU2Oct1SbnSpwIV
U8W7aE9u9Ixt9iSIzFxaGmAIEVdfbICp1Ui6UMuWmggaMvJkDvcTybjtgm/tuTWztUYGNrMwKy80
TTY8+jp1mJWsOOeMezbzmCO/q5a40I/3oXZtHHj5ZO+SMZ+upIGUrdfZGqg2h52P1nj3kDwuGEb6
i64Ssq7FmpugNDEx1fmiZ95RwbiH57AGdEGlNVFCZzzB8f9dc+YoNOWNbuGfcUMXsdbBVJE8inHI
YRFcDszNqR1XlF2RfCk0zhCK7NST1mXNXuTtg0iNO8pjWSITgSsGT9W2aTjiDnpr7Azc1nptaRsj
y+5cWJTsFdSjmpNHcRJjBR//nJz+V9THHzWpNHrNjWsvz04dPdfDIlfCZPyuKDqYRrM4yHRBNzKc
E/GCVxddqfW8ms502s/02MW/GoGzUypVO5kmvOSRHZpC+M+X/ULDNdRz9ZJHlInHi/LQE7NxN3k5
LTwWMjhuK6VD4ONpku3sut2h5Qp+n9vk08hHrpGIclroOoSJRrOgjDSxyrcCPHwdpqlWXnhs0S44
1UbBJq9uHXgobXUdpS73AyZFn6h6vstSSoH9Rm/VhC4R2bzpDKj8aaTJrbUa8Tz2bnFYC1AP7Kzz
g+ck1c70KoqUZsohR7W3t23VP81gDAjMefegFbOHKlW0Lyvt+rslSe1jY7jtngaO/NjX0by1RrN9
gh9XB26r/+Qcn51zpjw+HG3QN/HgD10dnxguGRQK69aZZK4ZimWadkY9uUFGoy1jMlPZShwaQYvx
PTIg9w2VYQbxRJayFAxd0k4SjOlnOEeGeh+bvQuzKjPgKRTRva3hf3SK+cMte29T6s5PJy74xNjY
nqu+qKA+zQerHShnHHEElpgd6y6h3TH33j1VTcFgOwZA72TAz2xVbIXahUESv575kN9z75CwZcvH
yX+7Fl2iDlDVMk3ZNqnV4sDe8YDTFhRXUQ7b1ecSsqLPfPVWRaAv3WVJc8+Byr1hIDR3HIdRXYwp
extyz2M3bar5mcc1T6KRE8MFYv9d1VFa2ADGCvTIofo9x20HwXVTgwu6cxDMN8Dy0n2Xm2uPI2jO
XHbqncyp5+5q40ss/Xn2GGqs5wvauy8aq3s4LXH5kLV8jcDwNiviM8Srha9kVChcq1MZYPOid8rM
HnAFUnlcl+fYdl5qF24De2wKCFaaYzdN20pTGa6jeUC24jxDb+62h9jsK26vbzCbfC51c7VreZ5X
lFc7R8ESGyFKA2ct3WDur+BMHskq6lGBZGN0YEgnVmW8XvukLtoQDoDFxmU+jtypPhxw+Nm9ZI3E
iBewCfwYnOwjdayDa4qHSdbTIe1msNNC3LFEvzTRACSkn0KOW1zJ2uz4cujGDXcD5lmth8K6hkXp
PV8L6oxD22gELBT41324DBT3CaFVlNAnS/VDUPqBDWccgUwU2hNr502fY0ZoMfQ0pl2cvtzRj1uO
hJIpyLIwcEIVCLQoHY8JnDMIBtUH/CTvmsVYb9jR7sQo4MhPxvLsauaDs3gSnL2mB8zKt7KzHNql
WuaVbJYVcPMOrdWMPp8YEX+6mrh0i36Xu/ZPuHnbpvgJ43pHWOqrHWbyly6NY2vvl0+eLhAZDNqs
yahNHr4abJcYlfN3CuIJKpvrVK9RfKbCtP6BJdo4C/7dgHptkJUaGjer1ntWZw8UdeWD3/WtTfBY
NaFf9IN+ZDRiNxusjDrDfw7mg5hb/hJP8gbLOsO+RoQV82H6ecB4jMK+a0rtrlWZQ2ZTyWYsL/ot
Sk585JGFtXHRHGqTtVn0J6VmyG12euGRKTHbQ1qI6MFlVaPEFNSIVbI9FgljR3bl8kkx7bLblqRd
CQQrOXV2hpYgt9mcE2aWD73Hcsh0XDAI4DOymAi2cU8o8dRT4fHR5ZOTyxMBuQ7V4v+P/2n3Wa/0
7O5/rpmyX2wuWOcS+b/++Y/dn3+OP+sVuv1Pfwi/dfRr/9nOt8+uL/hRftFff/Pf/Y9/Ebv/X6Eu
HabQ/02N5720cfpPWrz258/8TYtX/3BBIng4pb+9SwaOu7+MTa71B8kVwAyOg+0Q4/XfDYHGP5iZ
gDugya/9OIzX1lTW397uX+RtPqk/3/7/gcQN8+ifvUwglThV8MtUWwPcbNn8Q//oZaJrvaI2wGWb
68ZvI4FKXEt5HQKafAUK9Mhpcl+pvXh1S+0VfIi27R0gg9NwhEfvsm8R+sEgpXToqHHZVBrQG69n
LtXOKjgcReDAH7z2a44GO6gTnnG1y+5GiYvmXcVlcFP0Wd8tCt1qRsEZAM9Ruo0oCAj72LkR+nIf
aBEMcleWd9XIGiuHHlfHKAS6o441nefvUZWtL4byfu500Djs7CmNnVaVermCp7SC2kEaAnPQP+mk
p/14nqIDbevNxlS067gYFlO0+IdtEn4HpFPsnLJIzlJNtbuMcLyvQqd9YFPWhhbZlQd2daGZFi89
9uGehOhmFra1L53hJ6hVzu7GMAYtnt6PtPLiu3xk32LQAkl+X9g7XBFommbr7EZaBOmCKaaQZNFv
mU0GSzaemjS3TRAI/U99mHmkyOHIs6rclimAJWbX6W6RVYyzg3RS4lS3UnRbWcxbRoP30Upr7hUx
7RsDa8fk1NrNa/TiVQ5W88Masi0J7euiyfKWcy47pYXLLU/pAfyAqC/ObWPEY6i7MC0E3Suv/VKn
V7Qt82B0ivQNo4J+2cRDi9jJCFmnWunOzOeFnGsJJ5S0kzhFSZNeWlLvrzi6ut8rnf1lKg30EXwb
VE7XjntKBg9YNV6Vg+gL9+qMNJ9UTGlihMDB2kvDbd4cWA9UrDpD8VLRNnVnFVB/VR5BF7NaVCQ5
Hur5NlYbSjIpuQya1ND48DydlHjSCwHEp6mObReBkVhqsL5CWXqcBW7l4Ckr1j2nVoNEVyWFDjOW
6q0+Otm7A6fDDqYoBvWgp9FLRsP6o2tEZTiVaf1IwE27GPZU35lj5p2IumXvTRPByGTABdCXobC2
LTPCbVLFgEGNXnrpZR5X9KuYU4ijgu9vZCBhyBGXhpUOc9ASVv4pVKN4gV6sfrS9YxwUZGe6+2Bd
7uMWLB1HyemBD1DxAfqs8CxV1Z6G2qqOHLjSnQNXug/UKp4fdELALxZFq/ne6gbevOBpfSNhyWvk
MDfdIAHXd11t8Zg3IA+HpBj5hZoEFxR+Q43nARz/JMvmjSbBdJfaHh/3hCs9iKaUcnInkcUL3Ybp
ZRZm9zvFv7vTeqP5tKZ2eoj6mq7b9ZVlUda4FCJp/PpC150rVkR8H1jymWFFiXs112AyZSzlF2hR
Eysge+8uM0esvLNt++n6xiVtp7cZxtGzQ737V1GskChrYBEJXKOeEW26YZexaXv/vtIyizMMCSPm
4xsNX+NdusKcSdjU92Oz6hGUZkLXX0TxggKq/0DzSmtgz6ZzJfdhHuo8mm7aRCSrbTFo6HHvmPtm
4EtF8qmOCoIuJIVobLZYvORv6SQpOa3apskUEKOINP0W4Qq8jUIpQyQS8GfgNqJ3T6cenAxLQmh7
xfQzSOdfdGZKdIo4UR5rdii7xc7qR8Ir3q4uJOOi9dvCwAdtIp5xA3V5VElfk4Pr1xmf3Mzc9qSJ
DjnWdgt2o3bMr+/HOfadgu3kAgVyk7pArmCbcf6tGf5ly6WrAE+KmeKZ7mkQ8NoGq36vUhADtAjg
3jnrsr9Xx/ghWZ1ZhUz2ZdZ+WaN353GQ30jO7JXu3KbO2Broe9JeXtDUbPAbk3uysR6yW8Pz2tHo
08y17zKtvFFjROegbtSkLlLNvplN9txpmXaxmUMGuebC43EagwJYRAaMB5cU/hzUSBhc9dGonOhB
w2h7r006s7o6ZlNNmSzaYp1nCCSDidmOPZfTkGscBrplJXCfJFBa7XeFqxBp+lNUAwxviNh32dKj
Puq0Ohu69avV5L5yrSuPSUZv+LruUe+iNyXWXzvF/TX3tDCh/pcoOgVDsrkaQqU00FJwbqBntJyc
G9uuH3tjHRiTsf9dDjjZgBPQap10WFemxyrrm6Pn5DsDjchHVOYLTm1tO4k+2mTjnJ/I7j/bM8YQ
h6qvfJrLg4pdfz+yCAcqfP9wqvK1QofAULwQ9KFJWMCBo9W8Vk9zrjrHlgt/l822CsEselO1UvhK
SXBKm7+Mubk1qet8pvo6yaRx592xFYK6ef4kkRl+Es4yQu51argMJAYyJd0m6jy5evpNsRkWhPTJ
GIp9TP6UWaaL53epA92LHkXZ/U5mGYGSc+cLlQtjExoxNh/I+jq2oGqB6rIMenWi+uuCXze/clkR
67QjjRb02QzR7isElV7JKBXMYSBAowCopzefyDx5yLjsMJc0LhhN85PxIvFKt/PYKA+vaoS9maEG
0p4urB1u21/gIN+AmezUWUTPI9Bf1GBKvi0DFi59nMqZafZzNFeqb3Mb4vSs4lc34zlcdQa+IdU9
jW5PxTQuy98E74ebwxz3OZ/FuodAEWUKaXMok7Dv0V8id4JLnT1nDjFSE9fuZ8c55VO2TDE9pvbM
BzEvAlQZtjzTxy2T/iPcFwPHlFQvjNzrK/l9PLeJYGdlUPIwNq17aYZmfK/UuXjHh2NcbJK/vsUO
a0MP9hIU3EWs5DLFxpBUFpOWvHTB00xZfBomorDHjkonhkjdYl90T/RbNxZYG6Ubv0h7UpAL6GPP
DR3RZKlJWEZtrIDzzWgztlC5eywXuCDEqsKby8hjcOrrS+1qztEkHxtGwirDqBPRC7BceRtxoWbh
0okKt7tXKRdm8NaBnUK+0xi0hekEzxDjc22GSTt9VaWu32tlLJ/HNh33ZOXED1tg7OCUR9x/WRs3
nLELFLPBr+VQpVeyCyuHQTmqNQsYp0SxryOr8xssGT66UrRlgOvysgqxm83iw+lQEro2Gu9z8LDn
NqrabWHU7U5gEwMLnEcQf9rzVGdbE80t1mPiq+7ylrVt3QRZNVC/NYrWXzTGamlCeLo0VdIlbW7u
lno5Uxgw79oaNyZ+UGNrFd3wsMCV3uRD3fHkGtz7eRTFo8i6cQ91WHkzJGl/Uq6fjEzZgNiz3HqN
HW/7gqOYYjAsaNs0RfdfuMUNQ98MrnrjCVrfV87Ub5rVqdkBNsTyPO2mcaJ21lgeZ9twLlOqw8Rx
3Ww3V9qO4DnRYWYc9VDHn1RAIw/yyBtEzaQr5Ww/qdN0XI1/4ES76DCK6JTG4mYixwekI7PDvNjT
XZS5jHmDTEmIhDN5vnk5q6t25/SKnQ5htsIem11ejhkWcjujWVfv16YK3jAm+bUDjhKL+LvQIv+z
3cL5rrqY2P8uJ+u7AiP7rsOY12YMPAzIKtafjRk8t6nPKL+rNIAqUKuR5C5mnI39Xbix2tknKjjA
Lg7b8ruVw+zHRwrEllBbOzuotgEANljmWVrLq1gMurAb+0ZpIhXja+tHsvZ/FARu74VDJ0i3toNk
a0+I1mnyPK7dISklIm0860yy9OHsDjSM4FsyjwRGwS5bFJB4I00kI3OdW8xWJdTXnpKZwhJqU6ON
KPvs57i2maTfxSYV8cCSVnaqpFWVKCHNZRBZUQjXTpRmbUeZJIllhvRPHna9DYiMu8Vgo00n0G9H
H4eNKUoYDDCmitr8lVD+HURrF8vMJLyi8mTd9MdzKz9UJnm/ndzKTuPa5aIzsNsba78LHZmP6tBT
eI51YaH+ZZD5YfkuhVkWcz6ZaUuMfe2MYXRfnLuk/MUBNC7DWod2gVK1WHekwOuAUc8vsXbQSEWU
v51hLaYZIym3PSDubaup7RvbFzvUdWO6SezYPnugm5Fm1j2GrBi3xdp+ozKvCZy1EWdau3HsHocp
wIvqtBRrdQ7N8RhpK4EjfFm7dSrRUbMTrY07pZbwKFBpocEUm2LV2IyF5/5GeGbhGGJLu+HvdH9I
+l7ecE9WHwsSJQDt76of+7v2pye58YQcBUZdW1zC6bLeEmubQldbDulMerUZOWSBwsgvadyPb5pc
qKIWDmANq0ro5YTuiR7OP34vYjYlWe0mHHxTTz5RqdXGUShrUUGm37B7lsvsTyk5HFhCHbXpreiG
r6Qry71jyHTfirEBV1J95hMGj26OIKcZ3SlvcY01ceve7FIdHtBKmDFnHu2gROTQpZiFW5g9yacb
aZB5bnTkhT1z8MMq75HagF7iHgpKW/4b1fnvqT4825Fi/nMLpk9+5POXTH/18h9NmH/+2F+6j6P9
sbY2r0RLw0YUXe2Zf+k+jvGHQ8aKajkUN23VY/7uwSQ9SkWwDtv3b8ie//E3D6YKrtOzIQ5a1jf8
+r/W/GautJ5/oFivKDVcnqpOZ5ljqar+LxZMS5/Riep02NdVrDFfSUlXY/LzLSlfZzv/cFUgN83K
R6/6yfNpmiHINjEIcbW88VXpPrmDmx+VQiLo98VpcM0OMDO7ENGCWFPJwzkZCN65X42EUCi2plGq
AZl5OiJdZpeNpzAVx/6MO0m/ImKrGKi5ITPTzUNNOOR4UGE2RKcpVeCJijAjqHnPu1ewmmAAUnyf
Ta37tpV92EqjBrglGRRqbBOBWsOEH9pXzU2A0FsDKam1lqGMnBdlVG/43j8G0lf8bPNa1OkXQWo6
qWr8EY6tX7XExclW8X7sZpIhzSevtpZ5OApZiEaFt8dWT4fMUoHkV8gWte4hZrTPRomPhoJJOkpL
gzs3/9JzLF62zUdZu20XqByhN8XARwCp75m3wMdAFyhsS1b5lr81wLTzh8aE+BEx9uwTHf+BSaEb
oZWCdcnmv+bmlX2rDNefJGLnblKPflJwc+BUZj6CpqCRxJLaco3r4urNxRAWHf9kEbOwW6bg5Y+G
jrmeF2Q0cM/UJX7OOw/yiLNCQurqa65EvRdGq/sW0gLjoRlOslfEv6KC8YlseXipEGWMitNXRwUw
hO6ML5i9CWjDAXhR5nVPkRvlVNfBxGmUYtk2i7rscTQxp1xha6PlHCBJPn1fJKmYoc2Yogsah+tA
m41rCd3Tb1XvaYSH5Os5/1Oq1nVIeVFxhphE7ID8ctZ3QR2X09HxJFaXZr2KJH8XGPwl7TQyCXWn
hw5nNd+OwGouOhcW3HTMJZZ14Xr+mjzCTjr8+E0xph+ETfnuF/6URUTJBk2pglG6HXPemp8p+ZSA
27qB7jTLWRW0wLRd+/r9fZcxGYIBOIovGfRu44RLxvFavvrVWdZzaj+qWvzFTc5VTbp54yZcna7D
pUJpNh4pIefnIuGPtpt94Nfk+588CB5NjqzExwVu/Gle+ObZynF30YRxHCmHOiMMNr7ndK8OiT3f
dviG3Z6LyeVu/P4wqoabYkTOOLO1+ygpHgwj1RFHNhcWgyou2iKn2GcGKXQrmUT7Okz6zUhro2/I
Busy+/iQwgQ1KFuTj1RlGDTGSXfHGGLaxbaunaiHSXHdLXqYO9yUHHBO6Uh1N2AqrjLqr9hnV/nZ
1blRDZWFwCXGCNQkLkKV+wTaZHodEuxP6+3F7mHZq0yuwskEFd8DZ9/UPUwoteTrNhMvP8aJSvcD
JIuQtCW3Ye7W/vd3yznYoNi4OtkDZ75Y4xKoGuH5xshn832VL06+bOumBZUIPSmcy8LbwnAvglHh
cv6+ANYrnFv8mppLtTNmljFv4P42l7WLZ/2aZU/VrWy5jCCMYd3MtOhnk1rK3iIn5i8K/xYASyi6
HuadzEo/yOLyFWj5FxQkA0ASd4/KBtsvOS/4ekUMc+3JOUG0nC7WZO3cMftQaJjdKM5YnaKcwzGY
jNTvF1XZxxb3ab1YGqpQ4m0dm4uM9qbqpGA6xarN8uVkJTg6FgdtAYs0mTsvKTrm8RO/TBsH0lOG
7TvIlkhfNHKTkGoPo925gbMWdUxpqdLiiBdcKWIWxRgLGDKYGigOhMmo168JQOndolXzDl++Hjbm
MBBM5G1HAy9h7DXuIqep9yTw+R+noPVpXZvwjzOIXW/aIbUH7NsKAUmZPNCIrgatZV71ea3GBDK7
sRgi8tih82YWU7PtoIb4OU3h/8HemSxHjlxd+lV+63VDBgcc06I3MUcwOAWHJHMDYyaTmAF3zMDT
9wdWVSsrJZVae5lMsrJUMWOgw93vved8ZxNrszwjBBxvOi/7AEvAVzPxBHx+14w+sk1W8Fd2gt+r
RAC9lXRNN0wi2QIXzI6XG+EdMSOQ5yud7/1Qf2i6xB43+S0PPZrThP1EGnmyE3X93TcNZ1saWMQq
7T0Xlay2mRHfGUN3A2QTxRlxlKcpGRncE42Uc3uE8b+1sgEtTTnSp9jM+fw1c5iXr1xuBAi/fUG/
bJ7r9BsSmXED3icgTtK0Hp0oyzeNP6j0eoqa7pQMRLKvbDMksx1dpuzIawfzHjO/voP26lK7gyAB
yFYzoiGyJ2vNLQj4ukGZHyuBCRKysAq7N4Mr8DvBqN/RyFek4Nhj9uHT1p9JrzDmuVmz/Q94AEiy
DooMI8SqRs62VmnNM5/K3qBtYdEEEn54HZDiAujULofmBjeW7x0BwOIYb2l0GC9TJJGrkXOaMxwI
bMTsdS4IYJ4yndw4vWshhiYOz7iUxBGdYs99/Okq9s9GXP94r2GG7tsAA3C5BDb3rp8HXHlgWARD
1d3BSyZK9zn+SDIOF7v0H7uacDAHqMVaJqz0v37dJfXjl/uUdCWyH8v1Tc82f7lPBZO0pqBV3UEM
n5sdz6CdZO/lgBBqVNnHX7/aMqb7h1fzgEIydQlIJPnl1eYBXS7RHN0hn1ggy00AW7axjcCv/fa5
/svz/DejX3Jk4ED86yJg8yN/G97qHz9XAL/9zB8VgAMJJpA4pkhYdn+75v9RATgUB0ArfLKKf8e9
/JFiE/yNpUt1AHueEgFRw995/QRG4zdlcus6lk9xaf8nk2CoGr8sIeRurhDLcJqIahxhvyyhLOVO
JOZAHybIsC8EppRq4yqbYJWRQMn16NVFu1OMDmjDzsOakQM3cI9xQGgqmi54JVdEAYuXMOmKeFWi
gF8nQBt+jC1WLk73FJobVXQetXclnHhMLflXadQ8iritd2WEzmayzWhLjigEGb7EBBkztqe05cAD
3T7f5Mx3CL/ouDd6GkvAOiSE7+QKM+NKwOFu4D6H9cSsBexWfTXiNMa2awNqHJ10P/DmrJVdu+qI
gjg8Vii2L8xoJWPC5GvqaeMlyQvOH126NF3w9sOeiiC3c1VWRADfziObRDE2970fvaNn5EOGfFIR
W/c863ilgyzeTI5trFJu/3szyj4UbMmBjkVbYRimdHIUiHZLt2qnZ1497q171x7NVeK11/QNoAtY
XDKE/xj23bUIgxJ4RvlA2S/OI4cANuKyp/lAVwiU+rmairP01UtYMKxirjsSsxp95YJ9XOhvKwbL
99mUfdWMfldeVT2MqTG/ZjnXI2XHMVN1PDWdyaUuSSDxecHjaNPh9VIU16G7vAW9ch3+6kAvsQyz
Z97S0ESrht3gIWqC/JmoLxx2o82daLn5Mzqxdzg3RnCYoDtis/hoZnWH5m0+hNI4IXvUb5WEJobo
G41fEuJnt1W+HbgG3tEmPoT+7JNu0upbzFn1i8z8R7dJqn01EnMN4QHCVph52xkr+yHQLj2Q3H+C
NGLolbSHp0iG0UkWoGa5oiyJ1kHYfTdMvTheGLHet/Sfbhilx4KuZTxSnMR63uZx+WAbAkV0TfjN
xqrsS8MEbtf4IfgCGwF/yJPDuKBPNjHGDfT9I1O6WtvA5CIlBBeEiX4PYg26sb1bYdYYu6sI0GG3
G2rDefLkkFzJwjW/ImLtNw053OsiwYDHuCarqp3w67BeFF/m1cC0oT1WqUmUr5O204dROrOx9+uq
Cj8mZKXXOcrPeBWVXFVzGGskR8EvUEUqHj63r/9u9P9mo6c/I/5yp7+p6jb+n/UbMobkz7Flv//o
3zd8rLOuh5LV8SwgiX8HOPuSBLLFiWtiZMUgsaiA/tjx3b8hvhCEd/umbfFj/NTvLR/bRjsEbwjw
OoIdYNH/0Y7vmb9eGjhsLJo+Hq5fMmFsbzkRvr9dGHs1/+d/if/tZSOt5bwBmdzSF1kJ9i9vMzcR
UhOrrwNUDL0irp3rTYyuHt2fPBIpEqA+ncnIW1sDWrYdGZUFyEunivTByEGULhI4COgrM7ab9yJx
GFWHaEhU1YqbyiFmuZUdGzHZHPoV/bxNcuyCrBhSkr3g7NL6JsLZPwckJr2WDVoQAKeEh2E0S2hG
Q0g9s+NK4lh6cUNMKn4bOlZgYrrK8tXeyr2YDIfMWH4E4Qai/DRBF6Hb4LmDOIVeTy1iiLbxx0uE
TeCZEdN4qVFmHpmlQZhgzuLVt9xJs+pUAdbwkUp6zXvjo7nIywKZiohLA8o7ItQ1cnh0HpgkgJJ1
AR9DYTp0aR9ENQWrLR5J4XHePGtc9BtGd2Bmbj/Ng0/CA1OpQ2ObFV2lohE3kaX5/Ir0m+fUzfmr
tU4UdVuQ4i9Vwdy8p8yJMHzKynpMmly92iGF92q0a/41OYrqijgO522K+Dn0JrwBRywJbQOujTvT
jqzHNATKtYZHSMfaDUY+tcx4TcBt6jWH9QZNOHeIFOkGk8GjxDhQkupyw6afnv0+FCiIE0woYdIf
gbFmwLHhNdHjW75PNMJptCpGUNkb1jV/8tsvNOcYRLSahMGz1S2/YQBV4x2/0qZ5caeKaLRBhZPY
UDancKkbJMP3BjhFtarQpMIj6SE7rvwmz+H7w0yiluQU4/AYDWSxwyQNZ+0ZXkQOQFs4OJyyIja/
1G4j7R0jDbJN+2H+iMOOb8Lsy+B5yodLOzfObipjzGP4qLElw5m493pub7BItcGcsbAeS8kCRHm/
rFoi8HYERHQAgkF3EstOck6EFGaR/sTLIqJwHu9iF6fOymt7VoNVL+gr6h1Y3WTD2mh1RSevc89r
MYNFDYvPsPJ4E/aQZ1feoJjdoEkhaKNV4iZG4TbQzR/5BQMaRxrgBxHiG2A95XQqkYQl6yxAcr1l
Ush6EzyW50oFJKni4EZAlPYcrTRdeN/JvOTtFYu0hesVuBkS7Fkxoeia93GUvGQ5G/zu+mWdTMGo
XlETjejckAYXTqdeqU75y1rIY/sA4NTWk0xIpp7cPyWFekWBHT5/LuHE8Ph+s6a6gl8lbtJlkYZu
P14GvEYdPj0ESiOiqbtitpBQxSn6F8uVwTPpPXxxbaVsSszcZ8F0nlld5SBTWQHLI9HlKtnjYuHL
w57GL9tk40hEol+xBdYH5tWkm7idKx7lUIXPRmr2eIObNOZc1hFZTuQj4SqtpmA7W+A889jhEjUk
BR+HaDQE1CO/UA14iOfBNFlghs1DTp4F309YS+RW4Er2k7ncIZFw2kcPwiyxf3lwnjU2nlWbTPwN
FfZW9E4g6DFreE1s36W6J1rHqAFdEUg6BxszV97BBV60w2IdnB0QQRuaUViOyWnn89pjHQ27uZm6
eIv/kyfMqgEdc7lmxyqsaogvUzOqa6RMwTYhYoeGFM9yxk326JeZgXRI0HSESlDIY5bRvUlbtgzT
DOFkO6rjG8SufVEsdASPcaZfMzPUBwBa0T5sY+vRg8R74xIIE+7APtbzQwPdUh5G6ENHe+YDj1nG
ijICgNAIEgzxGJoIv09R5eH5t0vkk6eCgd0+Nedk30krm9c4+utDnoTyrUkstmYSZFhT5ASzwCd3
5tdaNzmRkUPAEz6WgIp0N4lHrNjDtMlqelmrAlR8thMN2igosep1wDRI8o2rxQ19c/FYFIL3kxaK
GVwP5pUnEZHgdCI2ib/eisLmPcoqFG2xw+oOeAl7WXu4qUR6JVVXHzrhmXr3uealJfkhs+Uzo51a
1n9H9X3TJX3wTAgJmRxU/LxEPwjd3vfayUaSXxr2t7ohuoN45WU9BotwS2k/eDYAfuFg+NzS0kYk
BY3tgaXkhGgwj6nfaAPrrATUo4gev5MuT1cOlBui88DXa+cjMDb+jC64fB7KdhTrUTt1vPvcWasq
Fu5+YIzyLIhuKZ+HKJqyL3C12CdyaPvJSvRDspdQCN+CBSAFL7lgrtFZaz8q38t4DI61oi2/8rW5
HM5hxA4c5LO4GWaiG1Y594duDT5ICcDucSniW2uKpwPbj11AkYrQ4HMpxXVGk6mag6uibNqYll84
InBokiC/n9P8BzGEC9wXA1r0zFFaH8qWaOcT5A+emmwhYlU8k4jm2WKqlTFYTrqGuO2+V2XxXEWi
PhEgyQx3NfkDmVygBB8ZaB2rYDmIsGhD+JkihZMXVrIoPSC7TFHsHVd1DO1CtDeOaSN/7LgxU8TF
T4mnnXzFcPurZlpgWJU+Nya9t7pdCEYpz8CqK0Rh0Apr0TjHncLojbgnvDNjdDkElX4p0dgoBcLP
oOa/o++J6x53uiUd8wv5ZcRLUXsV1GSgowp2VWIhiRIiStomVXSjTEUiu2uBg/SaFgCJS2jDmjFW
cRCfyV3JEuJlyMzeZZ/JXh4FpNnh33AAk2A89YaJYrBUmFCo23PvELAsa7SjHdMKDLLBVWvL+dYf
W+/UpAHHHETtQwLXDT3bIJ7kEkJmLHFkjLz9E1g/Vq9YRl2xX20jH70HZCQwQuR6QYIaezhiRLfa
q8ZwxrdcVunT5BVPkvo5P+fIEe91BmXAaJvBX8uZkYyPJPqjmergW7yEqzVDgD+TRbbVmK7xTU01
huo0OJi97jcTytNt4SvS2qQk3YlwjvTar+N0Ao/due8E5JW7uRtCzvHE3EbJ8BQsMJUs8eq9Fw5f
afKT2JV63+CtT5fYQVcksFvu7MxLV1gZ63vkBDHXn9JF20TwXNpZjwYElJUYmubaT+IZxPPkrCuv
K3YVLsZ9GPTemWh3uYWY+KgDxGqIsZa8u6bQ1XULMXKTYWtEpgVEnsIsPHVFLYBX1fT/g6qB3N7J
c2XPJkbhsURupZ0HfNUVHg7tbw2swDiSAFOzQrI7qVNwnP7JAEd3yyGAjE5i6ImY3hxzfLhM8aia
IdgeQPXXe385IRD5IaWB6nYAxxYvjAvjtQlHLCWMNa7n1LnvEsgTbVmal6xOwcZNeftkjZZxnj4z
CI3PPELU9O639jOlMLSs+dSOpcZW11YvKdd3rncdiVWsbyt7tKDjH/CXGzcmrI01J69HQ0FiD8At
mkJIO2Jc996MrHgZjSXRXeDOXvd13exo05CzOHmDiYsdzqW5xDA6SyAjmz/cKyfnIEL1cARt966W
AEerhYkvFKGO7FbiSCiJ/RbWeGw2YdWML9yIt9yuSTFlXFJuUERmW4h0tDA0Owo7f11sk4oMWQMN
5MFs6GYAS5g2zRI86Qz4489xZ3hipZBdA3psXL/mu2sdhFhDlhNF5+T1xF0c5156SdDXIS9OC5kf
vJlI4Xc2/2gXp5bezD4pwKHRM32I4hAgaRXZISLZ2GBjqhP34Gfd8GxkDdjAyQ0tF0+0iDe1aqlA
UGAzuQHa3vBcJEjEn3EX58eZdtwKH3i2m+d2JrVjCdRIvWTnWrn5NESjzxK3mUMYJwZOXPzYSIsk
+A7AKToj/iN4o22+LHCPq6L2r11QqWsOr/Ch6CzzBRCEW6+wroftKdN6wvbvqs48FhngmZOhxWwB
BUF+srMDu9MDiiODm1NE4Rbehm0Am1X1NJtGhtf+Kzo8NvUQjQziS2OYzIBkXVHPtI9SIGhIY3OJ
TSyCmDfAD3TMzn7144JTdyHoEHUDQzbaMch0iitt1vw5Q0YEOKYDW5fVYwW4MDruoDFZGxE32YaL
iNtLzqZEq3w6mWIeLxPGz0fuovm6WLL04oDx22/Wpn9pnFn6rn9quAfC8ZAte4tmwvSE98tYoQ+i
xLANfDNl2ENaCch1aYD1ZIrjziE6cU22N4CfsdFv2Oqni26pMkkjpXajmXUpSr3+qdv8T+Yc4h/6
twIEPYrRhX8MROvzHf9UzRvOYnFgx8fwaXDguwY53C3NhGfU/pzgvrEULoOFKwMRio0cgpthCS6T
WKKazXRNfstye+ZK+tdvzP5nb8yVDnFVviCpXSyTkp/eGAN8RXiRjg/IHrlbRBW3Znj7wwDnFUyR
3ZQPiAp9eZwqLhxojasmO/XS6i+d7AP4wf0QPJvmRJ0jP280oqUAMRKuv2TxcPFKaEZu83BRZdZL
lV4GZl5vDByDXCq8esQPSkvn/bdyIimG8dIRssDymdR4YT7LpK5P5/FuOYHfkjILzmSk+CRHQHXg
7vrXXwednV8WDo18JD20XiyPBszy///0bXQx6dWqTdJDWGFS3RRVZY9fZjl3zYuEeat3sgi4x1al
k2NUBR+T7P/6DfyTpSuZZeD5kx5jA9talEA/vYMhdkU1W210cFATIK0rmwj9KeRfi1iqJo4oU0K1
T+wkjmBtEZezVWC2buhpi0ff7LDgVEvw6F+/q3/ytZACZDuMy+iIeb8+T3AHCYpJZXQoDYoGDUU4
2o4J6Cfu8mG+bhOLOzOhNFyrjT5Sr3/96p9r8Of5GV8GL+8u/6V4Ywjz5++knLysK/uZ72TKKaJT
oSdyvhrtFwiFi3giSHJmsGs/ZuSZHMVSuJWSYK2rXpK9dIsuvIfRa2ZtFB/apfeidFSmH9jPqH5L
myP6r9+w5f3DMkJJhg2QgQ0txH8A98fC0GSgesbejgkoxV4/l/HJJ0+FnWfkGWDjJ5kMM5fxUFoM
nFEnxSzuieiaBwYsPHORLahOaC6DZ8gl/8gjx/+SoTFFkMkoKW1LLVsGBvLxjEozSg4VoazFOoEc
EW2jHr/FPBW8OlJ9mjdE7vbsMxQE758f9r+d6H/TiQ6EzTr8i5Ejxv86+d7+T/XxP2v2zOLbn52n
v/38H91ogiNMtIU+7ehP/SHd4D/Gj97fQO37AfNF8r+XCeTfu9E+cROwHhmc40eV3s/daP9v2Elp
zZBF8dnfdv+j+eM/HKim6ZCUIRwqI86w5ZP/vCtNoszgGY7mIRsxhEQfeWTcgnOkNl6OqfJQJOap
oaBjpPMiMmZsdvNvJvbBchD9aRPgLaATAOrGZ7YC8cvWjCnOVT5q4gNh3OZN5z8koHoIqmjUytLg
51PDJLAsD6+ViojDsCRJ2darRN82EzxMpXdtLpSbygfnkNG3Ejc6dsOVdPoVko5l31pqqe/A+PiX
UIBBzsGQnqJHW/5xknIlk+mpmat9UjQUWNvJgQVbtajFIqj7dHtLsryxLHbQphrb3phZB/G3fJ78
bFWzGg6j668KG3SgBb4Hgg4xiPO9bPkAsHtwgxnXDJUQkLR2Q48c9113z/QLa0AJs8ggPMkNXoVt
bJvIe6NDi0IyFavABa7sQozQAU39eNtV+abHxF532WU0QjDqtC0yuEp9q74yMzX3Sd7dRY13hUzz
2xx1a3J619rFWusC7kZQThlIl+J7MULoyVKf/Dlz+F7KaBO5XXMuG/w1ZBpirWp4sRlbpX0bFWn0
20n8323l32wrxK4vd4J/va9QYTBxqpOfpQy//9Dvm4kf/I02CCb2Zapl/X0nCRAyoM4NiHjgD3+f
aEmT+A3B1Q8Q3yJTWF78j4mWS2AH7VJ6Z9irkIjJ/2QPcZax2c9PMCJOD1e9iTUeGzaXiV+e4Fpg
SOkIPD/N+BE1HorIJUVMfsY9K1f2r2ZUeDeG41SXRE3lzTyAkOSQN8UaO0m6xcVrIjjIZhK9rDG7
pWNBE8Jd0qYDGgxjkNindkmipg6m+gSGT15ZFQaEVYcZwKppSbDu86E6m0QpeKuKgGsVk3TtVba/
L/Ap7EMv9PbyMxI7KoxwswRq7Ockro8wbt3rDhsA6MsGr6zdkRVGk4ac7Sm33C/g36tu7RVWyiEd
Rms77jC/GgsDp6zCS6WlHFYJtPJjZ37Lsrl6A3JH/kBmh/YKWCh6xaXbPwC23TENcG+HcPSjrXCD
3FwzbTOPUNzkIast4zt1gf7wVBLg3ChpsIVF/SMarVCj7FXiDvd8t29tu75gfBtO9IboCBElMBVr
O7Vo8+EsSx16erAzbahgU+TeRBiUrxo1G99LN6pbtsTKujFmXR6nRL/0wagviPvcfRb7/VOs2vaB
9hpbZW7M9TeA0tELfIssWHcO9CScpmmHNTOYAdyXBA9mHs1sM6mPsRNkHgwqUb/pCVT52pLDF5cW
G990mX/Lk7Y9BHPS7oRMku+ziVQ9MetbY46cU1a36kRa23ylwrxfl463kMb9xtpgvqMKN6fOoqa3
ouwFhhvbMt9Sx99WGM3Oauz8ahJeuK5p9/FBxwBcjAi7s6AsJ9DbjPejDvPHqpTxl6xN4gwCmsLw
NY3YUQpk6wKsnYNhJbbsDDcmC/Coa9ldd5Lx37qrULeSYNGHu3imwMsjkLPrAUPvJseYGa0cJHsf
qAo6IEhoMvAa5828V2lc3iUu3UCpJ++Mn3zeOPOEH7f2i2vVMtuzDFtMayxdOEugREJccSoVPeOr
okERYF3/BvOdNAawNBCscphelTKLw6xmJhvgiyAK+aW4mQsnuCdiEhOfb2xVXKD7m/Al184NgZH9
99Kzs6NZA0NkhGfEm77pJshz8XhFY8NtdmnQlk9BlYYvRuFGxgnOrE63QemJd6iWTYegZOgu/cyA
Z9tPmXhtCesFT0QH9l50pf7KqY1YRQ3iLatt0jj6qZ0uzeDl/kGCmSIu1w+qQ2LRygkKe4SzgEEO
z3Qo7Ge7N2NaDrH8BrrKLFdCsmjXXj3nBxWVPvog0yOlGInGEYF48IinB1PZROMQwjPkzXzDUK9i
YFIWb04UB0+AbL/R5Vg0VLV9LTp3+uEo4g9ZE6Iqt4jhy5c06hrBbCqFEQPhsX5tPWBltMZSdYTK
0W7ANOIFah0nOMfWCH2tre+5tTOn1AnPMzwZpjkYvLd+ruY18CfiA3vEtCMGykUXjft2aPUJbIF3
ckxkMbMdc/4TnpnuKyJVaGTa4IGMQJn7PpfJBf6Bg/vJzKDrB20ot9KrzVcri5mbSXbU3jIVNvES
9creI8X2GE22vgHtCJYjqGzaWH7CPSb0ivRLlqSakC7REjOB3aw7htEIRNU3BvW19yZVw1X2m4M2
A9Ssjjk1t5KO6ffK8Wio4A/v7yY9sQyiALhgykWUNouU/c7wY/3VHabhh87j4XWSpbi2mwRIQzs0
XCZsZ6rDdRDa+jaegjDboC6iOokHsB8WM4W1MNVDlDVq42fBALa0Ro2TZ3qDRewk1dSSaVxilMD9
uemZrxzTjG2zElIjMC8eo9Lp9kRKkkVh0z1fNXVSg8DIJkKT2t7danOc32ebG9K2F67eVHZXQF9F
68Wlxk9vqc7yvruS+CEx9Es808mXGSIKeFAmq5n54k8Z1FaQg7bAe9PBNU9vwzHEUR+kLjEtzOXA
X9QXt8jNC33X6I5tcdx7fjYf+2h4hrhUXjSZbRdU1yEhKwkD2qF2yxcsEj7IQ6+EzTRF2TMpghab
1MBj5SeqvGOwUNxRJuhdExUkMiSZvAki0MDQ4gB6Qotm2+bIo5icsCBYQbeDHka/2sbTdpMGJm/X
zQyGdKgDV01ukA2TBhaR1XXD/VXw9uextbiEliE8srkNH6Rfu0eSZ4ZHqEQ+orEezpNNMNttaURd
sVgNq/PEXJZsSKUecB54x4gP/h3M7HwcptrBQMkIZiRI7msmU4qHmUbYIRJQUVI5AQeEQr7Vbdht
s9ZhP+oSMV9ZLRlAQGAoNYb0TuddvXK0Zd+GFRhyNtksvAwzGkE3tUAEV1G1LmdJSKXfVXfR7CX7
5ft8rKtRnIN0rg9sF94+1bVxy8S1B81mDYDigzl+D7F3LvMWiCM1unVex2yn0wRj+Z756bAPpiA4
9gzjn+uQAVEvEDHwPCGBxCqBKEx5UHEx2NJ4n6fJ3ICij+Gy2YG+HzBO4BtMSYWmuBNbOgHmIdW5
vIWZFl6jkhuPDQcjM3RruEG4892saAyLxraqldM4+iUBTvnVHMLs2FSG2pd2jNA+6dlqWH4xh7TM
bWfpFnu7pE+zO7i+w1eF02STtcJ9tarEZw5Y8uQtIvwV01trIZwMzryta8uqHsopeEmschnJxmiM
rnSjl+gIQrlwbBZD8JqQvvfggJ/Sdy5zwuaAD45Z6Oy6mbOm+tDm2XKheiCBwdehybeB4rDQ5/nm
0aFOD7WONiN9nYmAWZck8oBKJS7LJXk7Wmg3FkTvFpVTceiWMDNH2U7yZn1mnE1WRtJqPcBpR1rh
LkCta0HeUw+1+7eAVpasRVyr13+Gt2pyXLn7jl+AkJff0360noO28x4Z1KkTcp1HvUTBFjahsOhT
FWFdfbH2SIx1SY5lA/yQJMmmrfvq0U35RpuTG4RcAmcbkmc9UswP+AHyOy1QRMrCOPPLQfixRNaW
Was/bIxrOE2UpjM5wJYl5J4M9QOclPbedvBkraGUxMQG1yB2H323q7cILeb7GJfKoq74DNH9b2fm
/yeVg9bp0n//1yXU8Z2Aw5/rp99/4vf6iXJoiQXlPwJBuItP4P81Y+jEEMlBH4QOxJ/LKGou08RH
h6EAQK674MF+L6PIC0WCEVBhYQYNHC7b/0kZRVvnlzJq+RuWiMUlS1YiRfylF5OJUOMvC90bJ5bG
MQrLUV+xtDHFG76YHC9ajVaR2eCH6DjlD3OinOCbsLwfMTOeB+llbBqish/ptfCweEZy5dgee0pO
kne4UqXrg8ibm6DaoIuY2ouRWxFbfzQM+sksNUdd2Sfk/11lQdLsYbqk6Y1nxXB+YSv4u2RJ2ivC
CdgqOoY1YYeA+wpihZC3O7uYbCEOq6C7z5AZA8FnfzvnAETOTWe1+8nt9Ym7xPDOIfpVMld6l0Fj
vlK0eXtTJeprXWQmGMzCPcJmfLPJBeDz+jHYGc+q46t5iseDqSqJdsk3bmBwh2CWvX4Xm77g4lGj
Gu/rtac6ARHTQUrMXRvv2y30eOtLTy9VdrbaiGTEK5nEJmqehZED2nbTt+YXsiOCp5GL5u1YMqhU
VvBlHH1325vTOrT74l6mhj7IrrZu6qKoj+D4YVqkBKsWfTUcHTdOrgMjfwtaDXRHwSR38HReaXif
+7wyepB/XnicQmdRFIj8BynmECdTX/ygcPf12m/q6hBYyY+OWmcboPh7cYRPgHaUIBLTyo/Wusj9
r5bVZVvHIy1u9KsvRVJ8AayYXJda0QePh/41bPFJgQKptpLp/NpRYEIRupX0iLE+OQI7TFA8ePMo
3VVoxuq4rMgn3TfuzgcfuZD28+wA20qjsUM2x7vvPRKlOV73Zm8T0awQixKDlYnoIjOR3RHcON+S
RUc1O0t9jpEhUkaZo8Or2BXQNE/uZcood1WQpPGAvS0/O4WazjE4jWsLsdXOjcPhbqh1vSubZvze
+pIwQLQvoIczQ32Q9UHZGQ1S7AvC2s9AO5LD6JTNmZg2IG+jO0TvsZUb61wp5xAzqYpWU6e8KwF/
qiI4zzNvQL+BMIVjzbiqXDDeGrXPKvKb7hkJeDcQXzNZO5JZNPQA/L8bK4r7XR9b4PqNAvEBSSXB
VV8UAJ5aJVHiwviolzTBc6J5U552FdFSU/MUYVAuSAew4o8KmtvW98nP8kDMnWvHeHdpkqwwAqQY
1SBnY43gcozZA7mcrWy181Iz+AKiLFv1tUdFDAavIAgYZJVjfuvxme0saE7fM47FEyJg0lTcPkaG
hOJ9BVhpeAkqad8ZBBduTI9U+A4DX7Qus2G6qgYDALdPjXPy3YwiiWi0eEt1Pd95Doa6WZNr6brj
Qpu1rWPDTemS0/bZk37XPTuxU93jWUAakYa0gj2GsVeGAsrvFIEPtT3gI7kVPA6SD4JmXXiDXs11
P20xg6fcF0PScAZ/fupHjaV30GIX00vaxMHEr6SV4XXsk+/pcnkX6LMeE7I8L0y/D3Vpz7cD+iMA
uBRUHY81rEEL/mpYgHsZ3OoOcYSxFYNoMLkrf3rIEEFeF01vPVpUs18TU+gNSNUQkW09HP0picNj
SV8Lc4ameAUiY4/KvIZEAlSpGu4jqevzBMV0zeZp3jQUbWvwaqThFeRi9KYONpE9mMdZi3foi+6N
knRULNFbx6Lp0BcIiNxjqaxs+SXvaytEc5ooxuNqChFh2+0D2J3pR2EqrlWGNxGPA2LFI64v4bcI
VwwmTbymh5HtvW5Um2TJ9zStuYV73o1PZW7KnVZltHaxPlybI/ltVcVGFJCVsgmJjn61KzM+TGrI
18ZIDk4t22nJ/HHcVw7B+cD0wfghUi5940CM3+TK7iMNDdJrkBRcGlJCUVlTBJMY+xbNRbTlfpTj
0uj7vd83Bs2OUMev1hy157rILw2cPKDybrm2gQNfWYvfaC7hwgyjP9+ZgpZWQ0dOY9kN562MoLgX
skrWlg2Qucl8CgQvlj+ihfU1eON3LmE9qTOLfJQWX7yuXcc4xwZkrEo5wxfaPNgHhZovrj8Em9au
3NfOj3k2bFehZUHAIZJsvC5RmLBhRQMcuER+zXKucpROyY0IAT7PZiXeCPWTkPfmJ4AyIer6yTrg
j1QFLt3QeUgSaP7opqEDBPkFAdWR2wNJUlSJSwYdd1nypZyAtMz+fmBu9wXTU7FOOyYJk1vGd2ne
TKRUaApEM3L1KbC1d4q4k5MBkIXBgX0TvWtrnkl3si/z3N0x8CN+Njfzq44vbO2w9h7TySpOIQgq
Holkjz8cX/UcxcfANy4ZPEFc3SjmV7ZNf5JQAZ/KxyUtEOHXtqEOXpt+eE4BCu0rt6EhACwPSBgQ
6kEhVuWBinddgUYzaiEYWGOutzDgi3OEDJ+jKBze4sQkk6s33au5b7zviIrybzUg3xunQdllF87D
7Msnc5JYUYNQg8Kx4TG0xrz3O48y0PH6p6aIu5PjFguZvD3GqQcoPsNk1HdQE7uZkGYSmqPmhFC1
A/UZyUsTldXdjMhz43NyofBL70WkrFdjKIczjYY+XgH767+IJDEO+dw750Il6clKnF1lp+hILRMe
lXymCpRAiot8m5QArT1MsY+M4NUe9aS+VX6LqrNR9s7U4Q8fbOQapl+895sA4wPdiEODQOIc08W9
Uk4W0TOFu+41fbVRc643pH/NH47OH+OCAGdGst5DFvIWWpG1UIGBsLupfU33l4F+LL6GDe0+ZEPx
LeKucz78X/bOZDluJOvSL9Qow+zANuaBDDI4ieTGjaIkzDMccODp+wtVVbaSUktdf29rkVmWViQR
gcFx/d5zvmNM19rXmDUs9zFvMpCZqUP/h0CRbdLiKk90Jl9bNWnSpJL2FW4NUKMQEUY12MNejKna
5H73OtJEBlBJjAoxaqSgwhHKVfxmKA+OJQa/hQjS+RCG00JkJFvr/igq30VUXRXDyc2riCAIGPux
KfLH1PDLe4qq7Fg2Aa96zwKRk4wZXZSLwpzEj6g+5URqFL5TQ7U22+vRcctVqT1ji5qg2JixHV2J
lBiA1k7VLkKWDLttTP1bJON6T+IWID7G5qspTT14rONrx6gO8R/E+O04WvNNDRd0mXno+eAylxsP
4embCiSp1V0DJlpmnQ+/Occ1uPAhYq68atbvJeCFVzQBS5My962IQrnig3xDP9dsUshV1XIqjXYP
yzxgk5vh4J9b/JKiyYqU1mNWXiO5hNCZ4Q4fh6KJkYBGtBJaewX/lOyewmdz7oUmuu8svaHupVlj
5hv658hDZc0bdJTWYWYdgHxHtRkHgbkjYMb8FojAW/RAQBaqB3RZ+T0jADS3C0oPjDN5dvYEI4NF
Z07AwGR3gcHa6Z55hnqt0IjvyB6Xa0GADeFUE0qdtkP5BMWyWzWEWtOZZMDx3MTmhcaBGnCRzOZZ
1LyQcGtE6ckae+td1yKnFcQQ0RzsHB5oZm9kSfCydR9oqVKJLyKIq3espAM83KLMw+JBaBSv7kF6
QZIde00v9wHxK2et6r9ow5gWYUmlvEhb35qZgeaWoIVPot7KC5NMrKY4KldGL9N+McAA/lr7dfxl
xB1FKm3nPfM71asR0Vyb7KHeg5bTWOsGQrHNLkgOagia66bmp6vOr17oNy6cDOkqRySqj4S7lYpA
GUNlryvUcbr80krTuq4SHRBXYsFFH9nMnYTyH+YYOVoDB/WLm9cdEeJiro/SC4kXnkNyQy7AitTH
2WoUdXE2R6yaPrDTSzjhqHbEIzBCjYkNpOqzV5VLCWOPXbGIoiTb+W3urkXu2Uez7HC2moimEmRj
NIhjvfL8qXAw7HA8M6urR50M7iegKAwHMFeBLOwsw8YFkWe0aMYU3wa5rEneTy/E+txEKeK8hZmH
+l6PsNKHlObokvQHE9J9RHBWD7WmRapOjxurs4JQUAc3AW9h9FXQLvdpZ1Ejd3VZHHSRpg9RkPcv
PaUne6ZuOE3lHN0X3twhGeZk461NtzShL5MNu4hPhsREsED6P6x9VZuoQLvmXsrC7IlQ50cVqNV9
1rXlHWE07SJqrOaJHpb1bNVB81xWDDQKYV65sExopRE0uUPfckmACRm5qME80mir7wfS6suVlHUp
rpWO3XMZN29ibsF91rNmgG/E5rwMRpPXfjJHTNzMXPok/075p5SUkMeA/uw2QF0QgTqybCJFhv4R
pNf4ZTAs7C02+XZdEdXkTkflJm3Bia2IZKMd6tOepEdIPkzfJJeEGDwqn3GrmFT8BkwOuo3TbUOb
F7EBStm7NiIa0MRITFseFfO6CwxrbcPT38NWTvbxPKdXXjwk+wIP4ClHG7oQ2udmMo3PBAvPj0hr
pbcAKsCXQ0FcrU0vmz5lLBX2xS9AoEkq5htjYmKUqxodqz3kd+WlTnJm7qt2Br5Jgy464IbCCkfl
i5OYCUuZSmuZsi0DBlteClnLa688h+I6KU3vsoJBsJ6aUVyUymnRPFf9GBQ3FunYDugOn81YA3PJ
XMBUjPHRxD4AxAUtkfmLAb1zvLW+98ows/EHB2P61OMH0Q/zaIACXhiYXPz+VpmdI1BWKGRUWBmc
Vo9HTkkbBBusiph6nc6qIHf+r8IdutgFMHuaI72VhmgeMFbppx/aP7+SZ34cTQfIW0wv8DD6m3R3
LmbQH/UtNSO0NHes8QSTwWO4YuMct0mK0cXeQOIio1e7cLZDah+IutoYbrvxYmsdCNQmal4TALvm
q27DOSWo4k+SwA9GUPP7Z0P4hpJM+CEN+b9/tsIamtKU9IjruiXLmFqR3NXh9Psz8KuDwJhHdAgG
wRQfTwBmZs2mdxhPiY3hnX98I9+Uotp8P8x/VR1/UHVgGrG5p/7vLcnH/i3+sSP5r1/4d0fSpL3I
JpeH20eDBa/4h46k+w9wEHboWVw5rh7twn9LO+DT0bC0vss9/tWMdMSlT0kDERsUdzuxNv9ZM/JD
LxI6N2IwB1Gac+mIOh+emwpwdVxNwXQdYlOcM5beepoo+NAEF4XrwEvWF39ZhO2n8wCSW9OUbHXi
a6aHZbuDsVgd7brStyki9/V3s288Td4tMoYO0UKV64QIJqg9phqAORW+K8c79sFYH5YqHJi1PsZS
82rYKZQXRM+MA217Fn3jJmTpKA5Vm7Zgv2zGusE3xjVILHcjUm097COhLOaHkrTyFAR00Az39cBJ
vjfKirWpdjEyEwU6tvORc+k6NwG6DAjMIRuKqDapr4tLYxSVM03StnAx7455csLVHG8bYc8OCgJf
PpSFHT/MfeXs+FIVagBlfB7jInkIQMWhz+dFetaVd+p12+xnD1B9XMEACi1CB8nDgxKfZMxAfTN1
6EAMuIiWoZ6FDcSdsdOl3TtnI5ymccSjc+QNU5Ss72WgT3GUDcYeYPrFpZcZ0XRvTBYFwQrXb3qJ
Nq89W2ztRMeKgHETKdvOMiNpJTmGVNIjL6MRRBtUux05FNmCFFu7GPb/XRH+34YUAekgv1kR9uWX
5O3vBAPL/f47/5Z5uf8QIYRJ4TJZcB3xf4ReQfAPMwhDnkeglcBieMj/WhMgXXoMiU0hPF4o0A3+
mlOwNJCNbF5+DUWpzerwnywNvDr+vjaAqkSVyl+DhECv3f5JS293cTLjBN9LZ9Yrp8nzNy+VQLAU
8Cx0NKDHsZd200w0jzGMyyyCTOfHbXE9+5KYLgvRKeS7ZPjCg1rczLD5X0MzBeYRhRkhm/xWsdKV
7KENz+Vr4WGtZvm0b9pk9IkZGVB2MEUIZiADBRtdmCg+iQnBvWiz/A7jwXBjDm9F1bYAuePsqQd+
/lJl5J4u5yEv522Gte6NCUGhCfkyJky1+PQl80yqrIXTi4ikb7/JPpNyR+nttAVWhQnr1bqyp4Sl
ryEiUOahur6EmjjAXOTMDrS1A3edk5/pLFsnTEGXBKmzbcKY/aqOZXzlpGII1ig/EoQLZY6+MyP4
8L3u6vql6s35hAoNT5eTd0ewPOM7XY/yxe0TL7/YJqcjW/DmPNVp9GbHNplXKfPkgiE8YhV4g9iK
oN4GI0HXurql7qsIKwmg8SymYhQkwibZKXAKfWa4DAYSvcXUVXuGyor5AorWoWQa77vTdrQTcWs1
HYbB1CneNTA13NFFcOt7Fju0Pu3vnQlcOHLGbu2Ok7OTc23lZGLTvfB6xEkpeMQjaVcswnNnNYdh
JoxxYUZeGLEtasRVYBZ2uWyNKX9yilrdKzdjYqQsArRVNljPicjkc2/QKqhHj0inMjSuxpn3ABYU
f1GBsF+OWs5Xc2SpT3k21c3SC4v2apRtc2TTPXwLafSn7JR7I1t1Od2WwS3zdU2DO0XXHNI24AU7
XOeGbi9SW5UhW7sgnTv8vVvIcxS5djp2r2ma5/lylE2DEKtxIiBKpIfv0Dcnd3GdOZ/sqEjO4exx
NMcU7b0FWHujmtg9WnY6mMSiVPGOLM2IhiCsc7sfmt2InOwuiot86YM4eDHKqD0gKgi/0pwW7cY3
aUkuLIwPCYzJJrxDgAL6ibicykC85Pi3xB+XzAcCMnsWYTdn725dOeGFU5qtIxOkXgh4lIGRVT5w
HTOo/F18K3TaXXfWFB8ECQrh2qpGpjWydOmMT1Gx4natHgKnIeuu7cFFGg3/v1VF7jUWaVWtKfzr
U0rpmHSLseApf9allbrgkSKE3ZwezaaJzAXCEvmfqrSivl/ocJhSn/YwUIX8qjTpVPcLm2AbXvoj
Qxc5zKa8I1rYmQ6oONNdM/q3VpBmRF6KeUnIKpMctw3vdc7Ts+5g3L5ISRvLyiXqL4FIryNO2UYp
UnTevVKgExZTYvXLHuwRkoTEPBHKra96RnRbTJ7eoqu6S+A7dotQDtk6cOjttzwvd7Jj7oMOY8gf
tRyd4spXvZneioTYiXDl1rMy7925I0kmJyOs9AAONcZuVO2TiyLqbGRBmLGpdMY9MrjDEJX+NeIZ
Gt19Bv5c56gpVDGdmyqw9yrNm0UVeBHDiC4/jy2iznxM9dIFnLKRTpivQZsWK5wDi0LS9rCa+ATd
FWM0Bm+zT66G9MCWmr/kGM1WCdmsw8R+8dm+LrzUOKSpvVAN8EMLkAR/xhixrnfuU8x0fC+ZNi4t
TssGBnN3k5juS6jqaEUsE43FcTCuSRWW9O1YrSdlfiqtvqavADo/m7603XAE5ZEvZW8e08TupyUM
G7gKXfyoHTI48rR6CsQk9jiK3z2uGJYi+86c2hCGev4UOe2NP6bpbd+Uz2yFaaRMRzCB5gbWwP2Q
OAVAE9EvR3OiCT8SoGmX+YApWdd4X2OQ7HTWc3oHXUMiUexfN0xbDq3THYl7JSY6DIjndAbm0t3E
wMG1hbkSQHYObSTchK9Xzy+0G7prhJvuxh+Jaec2OvpcbfTDLcotQ5V3CJmrreGVxhZ/GHcT2/ET
AjeCwbsK+VmQePW5mabwjk05rQGa9vk5M/R444ftF1HF5iFLIus4F2GzNjo22kQWauuyzDZGAfxl
ih4E4PKVZ3nVqtGevZ6TrkCKH02nXJNKMA1W+zhn6PgNCmxSJZKzBw2SRwLfbjsM3aloyWhk+FLc
D7mUZ8+WWBlUC9e/Mknh5jKFEv9EZjvxW67lW9yZzdmGgHBr61AfE8wMd34SlvdqBFDTO/6hY1gM
H55bB9PFJ69D1uIZ/CtONdI+n09qZ+J91EN3FxghukalEQBNc7jB9ZB/w692EXevOzWrq7F3YcC1
qnNPrDHGVdongi5XXDR3Xg7mtRFldnRQaAM3tuttqLv43c1zni3GcYB+M3XHTZgjQDPz29S7tExK
X6xJRyfn0DJvBRroVW+n7b6YHec2R+e+MtRE7OVovXpDiyTQMrJ7bH3wHnphf+pp2m26EYYxd0aM
N5q6wF+iICk3U2Ijr8WlsrXqlqHm4IcHrxsnUmoSvfd7XpFsd/y9AUPT+qf/5b875z/snC1sB7/1
WV1j+vz649b5X7/xryrZx1nl+LSfHNvzAwdbxF9bZ6jvNFcA93h/7ZL/vXMW/3AJ8LMDEZr/ojf+
peZx2IlTPJvChOXJplf8J1Xyh7YLXHfYkciG2LlDPbR8PtyPfacJsKTDwHUmN2UN/cabrpme/LBr
+EVv6+dDYOzFc2GFlP2YSz4cQo6AnSIbFDJJC0RZBuj9GW76nNK/uhX/g6NcPsUPttVWYkn0Yo4i
ytfOeK301977gzf3T1/kQ69BJJVbVgOHUPNZmOcpWTXz599/C7Qhl7/yo80MuhuuTZwq+F5ciGMf
TtdFFsu+GvOkZ5TteyV8YsUTc4RKPnJoT7J1oAYDAJ0Tj+50JuLWztFrYGvWdtLDuE3qtn2yY0T/
tKC7dNX24mx7TCZX8aAZSGJW2FQSUq/TE9GNYUDeJ6at4u9I44cpC7BdpyI9dv4gYLrUr7weKbqC
jk2DNewU8d0e7gYTxI/lrzJDxNfIWcj0bVS18AlmO/qtSvexmYsjieP+i1GI0iKzeYpBoBv+ETb9
tARM3a1jw+MdHRVKU5X1+WpWmbpSIRng+DDyVVzHzA1E8+7bhTjIhHSkwAAD0tFj2GJHvXKhaT/q
cgJxL5W1NZTI1xWSrL1bXOLJlOVumNk3tFFr6zows2LN0FIjT9PDnSN6/gjZkVdku07rag7saTFM
nXUt2S/uKvJel1Gl4rNMh/E97KmIhtlhmOVLDUAShjcm8/nrpcXyjN+lTVdM3udHn+aOQ4FifW1b
IGTMxd3+m9G4IEt0mvdPaKcQyWi/d8/DYPKHLifYc5kFTZ4NdIVovaU/ef6qqGV/lfsSJnJyGZNK
rxT1ks+XLamaxVLlqXFKI/dr35GlPk69+pLO+tGd7a9hGXov2vYYsisjee4zzYRuajglbdxY23J0
v9IPasMFILEZSbBJ2lVecxE8OfdPyuTvgWqrlynpr4ci9LqnxMAHwOhGHItAxdd1Mcq1w9Rzq7ox
PpN4kxJp4AyrsK1bxoyBua0ghGCRx4mD1n6S6wBvRLrE4BcdPODHu9nyOYA9w3pu0n47FkGGCyYd
7rNqVvcYy/lh5j7cGJQwZ9ws4NxzSZ6EE1A9GJVaD1TzN0HI6UQSRbxj0db2ymbtPPUjEp99avsF
GcAMSwCpABFcqlZad1DaovMUJRi5SpVpAl0S78bOrXQbR5G5tdxWfiZXml0K+BN5sseQkGXIh0It
XKskEFNK92aKGbUSnegv0UO5B8wKzVUDIuTOAsW190lwupXwH7ZdDeJLWEV0NboeA6ZmPpMK2FHi
eoO5U3Hj23h48DsqpXO9zJD7fO4pRBdhPVb9wjGUsa2mOPgG7Cb4ZkSyX3YUacdWWPByyBNZR6px
2RjSt6V668MF2IDL+ZBm5q+AXXyBucOZ7AZNXgc9w53FxgrKemhf5VHkPpiUC2s5kZnAwTxrG4iy
3XoMup8DWw6vpfTis1k05m5I7NxfuUoz10JD4iwK4NbvVtb1BzKNihNZp+CP0fORKh6FN5p56UMe
9qjDOgZPa92QBvqd8ObghN9EdRvcpklbvmGJG8/tBCZRp3F/AojhX1laTNddE3rHjOCfrQWhdkkf
wL+vJydY9fM0s/syAgjyJmBdLCSXxSu3ZX9uCf8s8cBCgV2UgJFXAEOIUJejibja74tFnFfxfUN0
xhdv9rudNbAIoZrrttwa3krTSqLjUHdb5NDsNLs6wSyDynWtTLc55qPP7jmuGtqpdkEfCYEGf9OT
sU/QDtYuW5TzgU8bPdgwFA4T2XBHL7WnZe7JpFmmPiArRGhpuIfqjPgjTf0V/qhw7yF23ZAzVJHS
ERlb6CVJwRdgWLoErjKz+7kEAExtuzdaM+drNAjaJXzBtZAKXprN2HU5yJ7zoBEYQHwC1lfmbfN5
bPqeZWzIzuRDBage0In2rAKvjOJmtBlC7KhNh6/CJHLFjgLvSLpAuR0r4l+BgqT1G3m/1udelN3E
JDyR37pQ5U8g5sYbOsTZ4fuP26Xv3RPTiWZB05RezJ4Yb8Y51Tc4bsg7CLJqWnMPf+/nBCvXilAU
fD9kggiBAK8OCryabHAeTt5f7IkwaZAEw/33Yn7UbXEdJ4k/XZd4q5d2F9l3bqnlS+rG1dOQFDhB
QlVuiU+U62S2zMu+oFiOmIeWplbZwa/UGyb2fh8In0ZypJj7kzeCH2K8yOWndjiFvcnpK2OCX1qM
3ZBw9HBtGUyLMXxUegdsArtIUFtEorNtY9Qd0N5naK0zEF7U3iv3kkMBF5sPbGp/3qEr8O8t3ZnP
fTfMpEN0XLq6IJbBq4NyK8YLhW6uFYfF4SIPeoYCb7WKRBrRGA914o8jcGoufeCAeK6E0+5V7sRf
QqDxhyxP/fsCvdlRWlVIrAbjdbshFo2n3wi2VKPt3qmN7GkMk3Bblo1/DxPZWHt0KZZB35fbCP30
kpioedeFBDCAudK3o89E1rGIsKjCjugdyaTEaSf3jdDIfF3W3OD0RjMctGDrhen2axLwyq9Etqm9
3ZndQ5eR+cmNFN2CNYpu+lSFZFxi9vPdLkQqVJfQih3/uacg7enE2qivR7Jplx3Cl60tDX3b47A9
z4Y5fB0g/z8WopbLue8xQF4iSv55nbJeAzw2+bDadcaN6dbWyUty+Nwym27Ze04HpJdqDVEreSlV
F5wZXeiNYSrvE85Z9xOBPu6n1KunE28qf0NmurGaEGitDOYuOyFldT1HRntXIZda2y0mFpqs+vT9
rPdkta6qLsDdcuknlGXFi69Lj+jQrEVTYRsqFY2wihtxo9nkHkUD9KwM0ZMVU+/Q3iuQcrWmy0Ms
wumg7Cm/kYEV7S1gItny+70MLGo+h4YLVJwdynFmh3cSXSnXRS4itoM06GBAl9kNEQ/F3p+0/xxK
OWx7aboe+35ehubscvnnZr6GujlfX3qly2gMHXQ1UxazBFrWHfzUz2026ROLwrS30fHeYGucEU14
7Canrp6eTKZDHkK8kSxH7GYbYcHAyUMU7wpsGtTv2Ngox84Oriq8YzrCyrHEaADXqzVJeh2vbhGD
PBdNZZCbNBciIxqilYBbLZyDvJuGfdhGM102t6uvxx6hzxIbWvWgKl1uFAsONVApuiPAnJ5gNeJp
WkUeSBTn8/VElOehkf64gamMzAdtmvHQmWbVLmlMUzG7DpLygWXDjDoeTeb/oOi7xEtXwYCWpqmH
cttbZf5kKm6nop4pq8PE+mxG7nTtEqG9chltfaZfYwO7TyryYlzib+hS9OuEYelh1uN8bjMhDv7o
Tuugn1q6ZciEkE0MdbMoQiin7OIrVjqyROez6WueecOBP7mU/MeDi/CSpFIZD1fYkNKl5EdvU4f5
A03kRu6wO7rbxHRmeBcSDTUj/ss3uhGxhi4RevHJmhMbE3BS3OMLJuQxSEvCDWNj23sVLgdMj/br
VE4BusmyuXdoY0JTToxjJIdbVU940V1kZDhvvwZNL3A/YwdUNNTzdJJXfI1slZsVK6cXde0mCNpx
TcSUvZXQfom3kv2RBlmrlnljijUVYnyoZ/SlfQxbuU4qknT84l2Uxns3ezcaM/TG1mNxqduafRDT
b4G5/zBW8bxsAwPKT0mrsIelzjSU5E/s5RtSV5+N0mmhRTig8RJCRlcBIMtF5rQ9Obi9sS+9msGG
wAW7KGvPpaqyUYcFdXmta3QSZRwR4kt2t58Q4rWonEFtEcHEr5EiVzzTVk5au0I/hBK4uq8ZqINq
jcymWzBAPcapX98SW1A/Q8oidsyeipfOqNV7PQj/Xlitq1d5gBlLDdOMtjPMtnRb1Y6gTE+TOdW4
t5gZ59sUSfF9jRhrPRRKIOHXLe5TDG1rLbCHyBZJJ87AdMP8ky25mSeHKLUwZFt98zls5+KIvMXZ
zVnuhe1qhCBH3nSggK4eu/Iz5b31ov0yuLZCmsLL1kYLPzQpXSPoAOOtnKdq309xuCXBk2z4QPEo
Fqi7FxkYtEvYKFeRhHPvsxu7zbgc4nm6ca0+PZcE7GwUmLoXv6W+wjcZ26cpCHsiA2JxQFJUfpIT
TM1FUyrnyby8IX2rqHF7BPFOl6U6xkngXsdFBxWzdzyw4s14yL1oOCIuzd57OAxEcFtc3Er18nYQ
dfGl6IS5xEwAGLZLK5tHpBYHK7Pdq7angewbbLDpQJYue92OvJvJ6N1HpxTFOpOelV2a5PGpMqav
2SCCZ7sS5RrNZbCMIiK3MN+QEkugOXi6eOZVGCP9XSiaoysf5+iRmUq6S+sB7jbpMVxe3raHiV3F
qoqdeTFawSqCWLDqkuKB+B/GDMQaRKzyCxo3YGnCiU2xVX9qndRZZT55YQvUE41aeVTG2yr0iwdI
iNVVP+f2vm0lpdQ6KoCrAlTJ6kAhQeuI4dqxXfKNrwRfMjIYW2+PWzx4wvlK/EOtgi27mBE8SyIf
c8foccOK/JZSMX3TllM9pk3WPNcKavm2NryJ2FrZJNl2qC6dSqYLSGuNvjyD3hnLZYcg8TVrfeai
qh3Tw2Crr9EYgDmlvXMFD6w8OlS27yXqgyWBlN3KN7LTXA05wj3HyLd9JvDvc6musqEeIRE2dX+C
chadMPH6hPXlaYfPxGuuMVXKZdem9h3P/5e+BFuoeKcxHBJo1R3ZowKuOnWbEZq4cqM8ftL0gXlx
4WS1ykKeUUJXnx2jfnXJln11J30/K7tzN8LHlWCUo4XhljiuvjYcvKQqv8cEO/bLOG7aO8/E8bmU
UAX8WJmbeSAR3uOO3xlB5W5jnKJXdsawaYEyDyMwvdkdc4roszchtMPTgD/WMaJNEGnxwFaH90kU
Fq8XASE+//CTq9FgmzXyPv4KodS66e/dxP0CaqC9Gap++hzNEs9ONuLS7JwpvQ7Dedzio+GMVUGw
baIUeakRclIcKT6RR+c+JAMunlQlPLBtGIO6p6aaYj/ceHjyeye2b9mDPLEgZze6nv1D0/jdoh97
f13npXyDyD7DEhiDHUlN6QkgO0lfHqYPSA9Utxq/L3nVY3kH3C6iwjXORVH0+z6YirNMDP9WIOVb
+akPBi4enG9WhIq8guS4blWCxg8Hw03p6fgq9zJMfnUaYvqYZmmolxTTh4yzbluw3K4HzEOrudfm
WUrl7/KxVsuqz6rtNDj5fc+KywQFX1oYDua2zRXOb6YMWpj+wYmqaduP7WsclmKXon5fjhSCBxZS
Y4eMcbiilBMH3LHRiZyCjPqXdELVEz+zyvv6s9Ok9UsXYKZjC9DE2eeKMEIT85WSx2CU6YpuycjN
1tkPyjb0BPkAzwR4ihb9alU2aGmdFl/Hpin1zNYsbsNTObU5EhuyWApvCrdx0kWrmhbWg293X7XG
3WfOlCpt47QHcx7fCQ4vDl5uF/h0PDZJzQC0CW0jqY6htWY7sTNsOz3w/HvPovCfCljNS1jz0Y6q
MF/R7njv7EStGJ1cjH28X6dx3Cntvwm2IDolRLk1z9RQPp0z2kSGCqx3N8zHo3sJaPMbsmfNrCTC
QFq7ITTkt9h3vFvPNOxzp8NvjXaNp4hH79G2BXknXlfhsAtbDYuGbFAEAV61NUOt1naCJxF9OEOm
kg7A7xuhP3dB7e8qQNB1kLYgU/y9nevr3EbQGLS70aV/Nxg045K64p5stuzHi+3vj/ZTZxfFrSlA
YJnAyvDbfui5CgyV1Emi3U1V5C3Mjn8lBRTvPKrz1X9+KMvGph54tuf9BHg04afSfrT4YnEQPegU
p1CUDta1SW7O4veH+kn/ctER2yTKupikOOKHc4hw25zQlLa7si3VVUb0KgLwlJKTm3fRRLrYVkjd
/9MmOQcleR5KWuB60N8+HNSDf2sbjN538O69BXJm3tIARRbsSd0/fD+Cbz90yjkUyh6BM5OUIP8D
zilj8Z/r2mh3xRTjl0Fzl7K4kVSe2XQ0GdE1t/VE2n2Wz/G1yrX+w/Evd8XfO/UcH4WTG+K2Bl31
4a6ZIreOzSzqdkFh0IAv+YJ+Mz7+/iJ+EAZfBFdQ9Lgx0QczK/pIviS4o5/60G5BjNO6FWNMFREJ
R55ym6CrebKxKCrCWCogqpvfH/pX9w/KKc8mMc66gP/+/gxC9ddWZDvtpUkyrSEjwHhOL41gMj1Q
BTgRFdgU93L9+8Ne7pCPpxVBJ7U5V9aGt/f3wzodQcNwX9sd6JD8gEv6EVI+yA6fuzYU3L+/P9yv
nn2HNcZ00aIhGbP/friobUzLCCYOB9/1AagQoHCp140U5h9WGetywn76ZoRguOzAWWjMjycUkNE/
r6U/q/G9+35vTlJ90T33poF+CaGWb279YDbf4EPTTMII+z+4aZHXoeR2HeD3Pz00wumJAzRbSBqR
e/ZQ/VzXEUvsf35SuYSX8RXKXPujLNfV0lVuwdLzfRUY0Dss3XDSmJeIi/39oX71FLqoDQPXoSuP
Iefv1y8jJh5N6siCivt/ZY/Vqx9Ur/9/x/iwqCVeb/u8qAG52D3iwHbrBsX594f45c3B/Wdxcbg9
0EH+/XvAqQ/G1u5hw1K7XkfKtA92VTIoI5rhOTZYYZpyuGieGLPUMPZBQKEC/P2H+PnRA+yAojPg
+QNh/XH26Ho1Kp2KkL/IQt/QV71/CaFtrnIjbfbwEso/vAx/vnYcD4UopgLPBiv94dlr2FYFU+00
u6LEf+H60xndjPhDKfHzA+4wQ0efQmvXdlCcfzixkdUjfcmJNegRqXQ1bt6qHrD9Mcv4/en7xZH4
Epg4AO96DjjUD0fqkgQIT1DtWNrIdja6IyLKh7pNn35/nF9cJkvARbS4Vqxc34WvP8y6Mf1mTtiK
ajcTctDmb4DGMdSUQM7l4fdHsn9+x5Ic/cOhPrxj6VH5svA5lBpCGvdQOEEOin8K5jDMDuX8OHnU
Y0h+ZbtqXNJNzLaRL7gRjHUPR3pN3kW5tTvaaAXuLzRTQLkPHskRh95BmxuN8Xwtc/aBONNJOCTI
YM2+ql/nNgrOgxhyfRorRQd7Un6+pM1G1LSfzH/4ohekyoe1mTc4cz28CZ7leB9fdgRIGU4IU2kH
XLH/FBLWfsLed4fdKHkrZiUOisCVRZvLl1ZnQOgRczKz9ve+T3oAJPCl1dTZ0laPBY7tZe9jwa+K
u3qEsChpLBVV1sBUJQa6SRyxkC3EMkgRoPHbwRYHIzXUUruVu2O2Pa76PiAVXWfpihaeuMpctAwp
jmU0T1W8CqNxOYtII/UjYIizZRvsG+fO/EzERfmHl9Yv7jU7RIeAgsVDQy0uRcIP95oshobqY+K8
pEZ3NRAcuueq612ENw2ihXTG3e9vuZ8LHpABwnU9N4QGGn4seJqKbGj83lBGgt7d028t1g1Czyvf
qfutDPDxx7ReH9wkjI6/P/IvHl+qOdPHcInN9ac9RxtNgxErv9zR5pqeBxR3rw3zngeY9enX3x/q
F18SgQerEb0O/vlYOjIXZb85KbjFA8HiyWAxxGMS9L/ZO4/muJV02/6VGz1HB7yJuH0HhfL0XtIE
QRnCJUzCJvDr3wL79A2pxCZbb/Yi3kQdpyUSBVQizfftvTZi1qxsDm6bp37Y0mCfQPJTtH//4m/c
J/sqC0eXw8kAncmvXynGagBgVVnuW6z6OzmW97GKkXpkU/PBevL7lexlkjI8FEZYBU5NXdSA2rgy
MrE3ff9pmkqSA33SMRqyR/94mLLdQDCFMIrTB36kX++pXrgO8dALdAU9PEGXwquVXYEac+EDu9//
9AHaGJgM9je2QRf5dNmKU1GDd5fcllNYew1UbEUPkZ5OKxY05/sX+/0F5GJsbdgaODS0T5cviTYk
cfuCO9Ps+8TSnuTsf8+UdR+P7gd7kOVd/nV/yqU4lrrcGnO+c7JSFlaSYjxHiLGkrlrUSgMSGQlA
H2YcscORMuVHu9G3rxiwFYVAx0t3urzYtedXyxWlMRzzoH6uJoK3Fv4Gtk6BKN38IG7irRHJxhuJ
O7sOrrg87Z+mM6fl3NFFXr7X+v6IzX1v2/lV6uofXOb3jQ2YYTIzie702H2cFhQGX1dpyq/eD5qp
QVMpSbhUrIjvD43fZxGuYiyOPN/UwXGdDHqlmarMMiPfNxYVLSo9ocj6F690bzLZ0VDHeYK94oNZ
0vx9peSqTByeA02M2fLkqlExdwHHvnwfOFhSRhFQhitJwriAs6dt5pImdjuB+ltplY0EGMcxsZSt
7u06JeODoI+8HdkWkaIkb4M+z9dxXbM5WLYFWNadM2Rx7kNgju4+7lrng0//5hfjk3RIMxBz3ukX
gyQhEXQ2wLaOtGSzKciOmqLO+f4X8+YoQ1dJSSkwF5Pjr6OssCXLSFwR/9J5AuDNsNdz0jG87qNd
yxsvLGA39rbMQ4Q9nHwVjiesspYlE5GqLYQsUXJQrq6279/NWzOQyxbAN30O5Ty7X+9mznRTgd/M
EQ+1ePW9hSDr9N2mbcXXIbP/fBfNmRGZKEsGDCb99ITqd6k7ILjKOTtG35dnRzLSTdFET+/f1Vsv
D1Z1FxA49RvzdBirFr7ZXPHyCEJor3OMiSsjcr7TbKm2Tez430ZRZwDT3PaDpeqtOQ9FLDE6LL6/
H3oonZJ9aw/5Po7Nq67Unme8kHX2WGfzHdP1B1d7a8Bz7DEZ7AtA/fRpCu7Rc+s2h1MMVweOtHcz
mpm2fv9h/paQQvqDzkP0TJYjC5nzybwa9KbqHUrue78f9Ue4dRUgXkR0UWYNgt6cNz5khl+Bqe6G
KzmV+aUjPGuX+Gg656l2aSxnUO8kTB0x+ugx+j776HRrvPnkQTMub6YFmf7kdWnAlThjUbDaKJs2
QSefjW6BrVh+e0g9/6lXVCe8OqGJUVrpYz4O7QGm6ZcERcfs1h1GFjhEVJECYC4a2ICE+3j/Qb7x
rtHTZgvqeWRHsT/89V0THp8hVWy3x3L+Xs9Gt9VrxJQRwOFqen7/Wm88DuNVY+wshVp23b9eyzQm
6Pt+x9Y+Mr7rFBzWhaM/txOsYQ//2YZSeffBDuONlw7PA7B/roYt9HT5HRoxkV9acXuZ8ylJYy00
Ue3Qx2jmlWVO8kE2I9FqRjns//xewWoGS0WKDeLpTGlrAXJDv4XvjT5UuqBCYKHcUI2PV0keP044
nP5838YFlzIA4QgBU9nJ03XpNra2rPaaHoPhNgZUCaXV3YwyKPb4yD+63htrDtdjD7WYXtksnryB
BTG0SQpbba+GmM4F5Oi1Liu5xonvfXBrb16KuBjikNgw+qeLaI09qStKjmhGUJXXjpDgSbzOPUt7
w/hg+nprjFq8UIsPYan0n4zRAUkcaGXJWaXo7/uk+uE4ADhavr80ljd+DyP7/YHy1r1ZmC5MUjBo
n5y+gIai12a2c7mHjYvGzxtvG/hPNXWADy70xsRMSZ1IGYvKMzaO5YP8tBOt5xEFWMQREGDiU6zU
zp/l/Qf3YvE7Tjb0v1zjZEzAQckzGwQksc+eQXxMCvkRsvOt2RM8EwmY92msw04Zm3rduln8UI2N
h1iIXm3vA3UbjR41ZJnS6SWWZkMQgLEZ/UnsU6trjrNtJzdmEKuwnIboc1Tr5a5oEWdxuiU5cYgh
qjs+TQpdqWvHIKNwldG+v52DArFVabT5tirIqAQbEOEBRjp6lcGT2yI+JZ0gT5urRHnJDjr4dBAO
Es3BSoqLAeQYQYnBfVrlbcgTzrcFtSI81AgF94gTi1U1zvUm6hMHsXA+noO4Ihc8hUD2/uN9a2yy
insG48SiT3EyNl1o1d3kMjaRCT9L1T2Dy7uyLW1L3OIm0sbq/+K1Y8/NZo/yPQ2hk+s5yVTi7J3K
PZE/S83pEo/YYezKDzavv5f8bGqlNLbYm1CmC04uY6s8AYcTlHtE5Dd1vcTFjv43mT/QhL5AkELE
hvklbsoPjkzW29elSssT5XB9uiEL6kIW2KipiVTT/ClREMPJLtBuMLroYoNmhjOOdIpo08GGWIsS
kSAGSCZyCWDOQeXvZKN2sPQewnxnl2GEMJQBV+/od9LBDrKvDmm2q1EhBcy9OV4Dj8KPP3jzOjai
OzO329CfHbnKu8zOV91cx5uMz7PuRP0Dz4dxnfmLN1aNcouji/+/ILIyabts42me+Sgt56Ov4q3d
gGt5HPBMWlTuwkr4eY7QJWgSSebDnj6NH05OueL8+lTlCTL0dvpTnxZZcS7IaRJ6qGlYxvL9/DQh
pXrrFGU+lHu9e55oS66mkfwlo/soy++tie+n65zuwoZ6KEQVkNnlOyTLlBQ3woLcqPffzTef3MJ8
YOOLu+102+s2TEal4F3RErfgJDrvBrveogBFS92lH7yYb00EULepYCyWvd82v2KaLDdDRUW2ZnNj
th5uzWh6qkTzo0vRLCTuBzdnvLVILT1vDrBICIgS+/WrmttaMFjYp2VKJLi8TOPozwBjTWrx68rS
kr1dyy5UdWDdpnoEXzXG1BBXaXnhx36+Bb07PXhYgrBnRPBjPngeb348JkTKSNRvaV//+vFAHrQa
mSDFfpT1DyuIHxNzuBMWOpL3v+Q3r+OBAGJH+UYqZAvcK6nR4+05idZUc7rnctLGNeFVHyykb21b
KU4h2tCXP7yTV8MiucCJ0F7uOzwjSYvEdSxvmso5Asa+EpW8L0TwQaHirQH80yVPN6zZbAs0euTo
aKPaxX31I7AF4nb32FQfobest8YvJ1KaZGwfOQufnIvAqwENUF7Bm29OX7qkfhnTwA0HATiS8m0c
arVGCAoz8iaVi9dAMxZlZoPoLxjaJ2I1kqdIEtbSmzgWcLXhM0q65i6eYbj7JWAK0AD+Vnmj/+g7
zJpYpFsEU1qr1nO+lDYr80UfQSOTbL0GcPwlA4aIFKcmOaL6kfrDuComK92AJTDvakTXLPam88Fo
euspBItTlxIH4/a0ASugLbYl/oQluehAlrKx6nT7yamdM2qmT106jR9c8K2veHFmIZTxKLaePvYa
cvwk2QztUxlo6OL6pt7OnH7XVhwBwm8XTfr7L8yrduJkQ4hiBlCWicOUY+bJNx1DMqFLKoq9W8xB
CDDSvbMTAxCmNTlnSSXEY20W/jqzUU6+2gX8BBJC0c/dpkPSt9PGEeX6+x/qjefOZmOxQAcYA387
8gbu5BedaYl9HhDmnTSTCw6ZbeOUVe1T1hjzHl3k1/evabxRxESVQNVnmbW9386+sXLmGqYHU8cc
IWW1oMQiSLW2bdS0gGNda8VIQTnpiE0QNwkohzbHeWH/5ar/t0nR1htz2OILR44BXIlGm/nrXKkj
jXCLLi3wLWcWrZHF15BaYr5BW106ZzwZ79BlqJGxWIFUFRSRDQ2Wwgrq7nA9WqO+naZI/5TYbLzJ
rdE/sS0u4UoypHBM5VtEfYDR++THhBibKXvY2G6WbNAK2+tGK7t94kpvA4LLW/vxmVnl1h3ZDeqK
1xYTGkyJ+Snx++AodO+zvjCQ3/8m3rp/OmB40L2lQ39aOKLcBnq6s7h/kau7BFkaMZUqfUoNLdn+
+aUQXqM1wI3OsnGyatJ0krJYliWiqJJ1Lf3Fzafq/BgkIn56/1qv39vpm7ZUfy1OryyDp8f/UnNF
PxYph4PBifxVR8MYs9dMNAD83WFdesI4Myo9uu4UZEXT1OIbs9OCEBhFvatLvTm8fqA/wjdcpN+a
qq1euv9efuxbVRMqHyfd//z3L/91X6E7L979J7sf1eVz8aM9/Ue//Nr2f17/Ov5RrZ+751/+Y/MK
KLvpfzTT7Y8W+87rR/jrX/6nf/lfP/4zzBnr9U/f3fJZ/vrJ5Rb+8bdDNVI3++fvOnz/x98oPC8/
8Be9IdD/zrD0eDd/AZwF7t+hTsNLMHHa0kxdOpv/QjdYf3doyfhL74da+esw+4t9SNSl5S7INIra
qDaWn/rXjV//c+zwzP7t1EH9lrnhpzFGAQahArOYxQ7IZBJbjv8/7dinouuG0kv9oy4LdaZlbb0e
czO/VZzgvxcEVh9G8qXQ6+GyQMs+RfmlZRXNZ3ynLZwcr9WujdjTKYHV03ANCCJ6zGfoLGcyVepb
Qgx5fKikJbGl4OnQQonbedsbUbCJlPAeJ6cbb1i08Fc1UyGwRHFA+j4Mk3M+yN5/TFSVNatZkCS4
6miSTEBtYTp3gIeSAATt4AxikyWW7NkPBA5n/sJyv7NRET9KnRwvNBmkhqmBtVfatzlS8nndD3X0
0llzcRVrw0UOO5xAvDLNCFCy5LMdxcOTimURkuKXvGiWVcerIHakXDXKu65J0oDYNlktoJZYEYHV
GCPaZnt68QpNu6nKDCi5NyAfp28XHVzak1AW0T2nq7Gy7HMzoaBCtXI2sIezEj5zRqSA40btxiGZ
7LPBQqJCyy/8XYvWxCNIkACcyUiSK4BPB6fq0XGno4h3bI38IwKsYadX9G7WM2hJHLQx6eZEdQtv
NU0J0s4Kb/NMhRJI1bq0q+D7ZOgEwxDqhy+GXMH+DIxPF5pRLo99lGeLgNxd8r4rFy+WCs4akgg5
GEMiWulB7V/a4NbgNtHEuR28AqHXlFT7XNNbIHKR34VByuEstKl230kxdkfD87WwMhUPJxDY8LS6
FFfEWJIt4MdzRut0InU0drzhE8d0GPKYOPwzI6mwMuAdQtcYxV5wpGMfdeuYNLWNYJN1hVugCVOV
kgBouUSl2qMi/0RPsZN3GX3olZuo+Nrv6peW39KzMZ1luqajUL2MMemoADnZKQFGmLtvZQM1ah/B
XH+MqJ4fBquUmxl7onUgS2h4ruG1XFPxHdZVXTpb3FPUuDJLWlt8s3DzVGqMV3PXxtkjiIRIDXhP
/bQSxIFoHa5FY0hvaVgm1+SqTIb4zrdrjjZJp03Ks1VEVCKM0Wc0Muml7npFdBljXl8XBn6lxaYJ
HXt0MQQa5kPsc42oletMzHd2S4g96e8GUXqGwbk7Ko16qxGmuqKry/ab1uJx6myW8CIveL0xv024
Gus4H1cQNbBFB4ShtHpdhLIzom2W5NNK8zpzk6qArURsFWuRG6TZBcZFpSPeV5V9CwoG04XunM+1
HYWT3ugbNvbT3lWS594rRaTEYBMzW/qE3K7sUupE4laTu27b3iI2IwL2n83d0SwapE9U9A6WCsbz
3poJaiBIaCedvu+IoZnlmdvK/ghav7idjNIuCbZ2nZ2bld2tFrQ3c8KLmVfZy+xbD4bGNCD8/Lvf
VPY6c13yU9Osvdd6U1yKEeZGW4JWTZVj3DV2zqzlA34HK2eTOw39JIQSn6yyMSaq3gQ9PfT5NbT/
x8BuRBjPvNgaCNSsi29dAi82BQebMJJlGWapPjgr8IH+vpldMipyd3na1XhPFyNZ68MUHLzKnjcQ
EAgVMZGquYtUh+kp30w2hizgrAXdkgBEWGy3/QUZs/pGqoy4BIDlT5awbbwcGE6THFmlosF09PrO
u0fM0p/VoysQNsctcwqUKebK1Im0b/qsKhiVeTxfwXLgyZVxdj0PzI053PR9RfF139PVOB8NDfl3
3MZqG5kzadrl4nxvgX9gMpSXRT+kO68p/LO8MZ8pKUxo7NKBRMRiJiJAYuBuB8ggFg8FkEcC8XK2
Soh/seBpm1bGiwpDK/iWphOLiG8NVNpSFMtkAmvleeok7VXW+vDLdZzzQ5nPcORMfaPju+Qc4fXb
pvWLT8Dk/Ouki4kHjfn6P2VEcZlOTzJHrsorY+jT9YT15x7FvXhpJ7v77BmxfedJVd5ImcSbyZD6
VtTk3Q5z5x8y3W4hvACm3CCOgJOAdqW/S22LyKCktZ6tliHNhm88V6ak6mHU7V5BuLhqWycPsR72
vFXjdBcbxRKKrhnpJeYzwGqw9s5bB8K1njhZOGRtDkTfZ8oU8RU5hNk+jbSU2KLe81f54HshEafx
2so6SJcExs5weepkW0D8hGQtoocE33SyKmqn/QK9K81Xszak5+aQt/uWwOQW84/6WnR9TvhqPd/j
zDWJrMm8BgMDgtWVJ9sHUlnM85nsqXPSbfFVCli8jDeZ3Dpub9wRKGZu54r+6QTuYQpdUhCfalm3
19aMfT9pK1xeTExyz4qunpNcinsrsb121buG2hCCAtDftOcwY1Qenaa76V5TRePGMrruky7dhU02
oYcjfnR6zSIl4KhJnzCARDRgusrtWYnyJb50fk0yLQlz2fQGCUmTNdA4qJfQU78j/hR3PhTD10xU
muBgR5olKjVOpn43kp46KiV3wBDiDYM0whpMyGq/xK1aCwgUAs6xj7V6LZdQ1j/fH/8HO9//bAv9
/9L+GCAth+P/RW39tj8+ey7b5/aXHfI/f+RfO2T776iQmaroSFA6MZe68fij7f7xN8y3AMApULLd
RdlOrZIN6r92yVQe/kUEB5DGsQz1ikmLbxFG/MmuGIbwb7vipb9PG5QqNpKE0xqHjDpfZLFyzwqz
9o0Q0YKBodcYeTnCvtVqTLrAsSOgnnlhVdElInuW4AYHHODHuWNU3lHS07Xi2LYunZCNNqvGjvY+
iCk37K2Bc7gnxVxf5gmFZ29bNENhj5edDr9HAeD12B3YrYY1btuB/HDPB1u23/J4vCHsFUwMBikv
tDGZbgXGrWnbklFam4SVav4M52N+zTCVhCcRaMp8mM07aAmtfl5iUUcH3Oq4ub3XNFQh/V5eEzGY
3yG6Dj63RH0DXWTRNXjJhqw+c8smgQdMzqpmuXbFJSZ33qjXJNbaA8ECowC2hbVEteaydD9Lj/hW
LSDIlfQPVhxQU9uqnwj6IC1jgRqbBHxxfiYJtltCYfO5EIeMGKwv7hIZa7ZLeqyxBMlCIvom1HTp
602WEjNXTAf+iC6G3rWu0iWMFjeHscHPH4QKpBn/Zomt7V8TbPXXMNvXXFs24QE9vSXuVrwm345L
CG6pzcV1b/Tto0qK6IBEecTNT2xu0JrTkYVxAQqnbFxXERP2PhFZ+p3x4NxkORGBm6EytSvQHv5O
OW6zbysCYzkslffJTHzvvAT5ssR64UCoB/thvzMvbGcwn7TXBGBaTtZVZcf9OqjZLhc41A7DEhws
COkY1mmPFd0wS/AjS67zSATk1hrhrIjXBOJpCSPWKMdsfYglOwBV8wHW+/wN2jBu49YgyBh352W/
hBtXrznH9hJ5rHqcpAaJRIPdmS5bz7/+F2yrPSQXmrMEloSpXngs0XII7LI5Zihwx/JI/XUU1drr
IpkFWyCScDENYkpWw0gzfd7oSWTo3/7/jPofVRwoYzLR/fsZ9bzq0/Y3tPo/f+pfaHX/70tBHoIZ
8oqlUEBZ8K9JNSBuYUnJcCjV03N+FRf+NalaoCHpeOno2ShMBBSx/3eSNfmFFKGosqFqQP8a/NEk
a5308BCaELfATOh4CPWQXJ+U0sBAjH2VGs2BqG6PenGmGbd6AmjGH9J6W8nMJ3+q9vSvreZF914S
QIYqyuioNWl0bBtzoCbhgTTS3XKXv1YuB4Oapu/n2r1fF+3aS2oHBq7eBaEB1fXKKLX+R9YAaFdJ
LB5tk43rK0oJPHXE4cYmv6g0vWG9GK1DI9bJzu6KhWspOVj3Za/+TKjFE7AhgCztt8WjgJrs19pL
xhF8qIa6PgDmVtdUAGiLTD1BD1233Bef+6ch8lf157/wSV/ThOvaf/ztpE76ej3WNby8rKY0yE/l
RCy2Ks7z+jBqDRCdWMAQGCkVR+Ck3r8Sg+TnqtJyJZxYHOyJw8U/fFqRndkU4oFxBcUjTDtmlhGd
NZGYRpJsekcel72bkiy6ff+ib9weckj4oNhNF9Xn8vc/lbKQmMKrLltx6F0ISGiZwQPT6/acda8W
G8SfXw2hItsS3FPub7LzOPDHtCwywhf10ckvyqaYQTJSDLrqRfBB7/DU2Lc8T7TSSy+PIvdS5f/1
1nALiYTM4PQgEyU4QCcRm1oq0bTGaG6skilRV33Ts/60+bAnYLCrN2kLvOFP7xndOwoqG1Uyf55K
74TRelPRW9lB4v5I1qqdoHfEUXQfuHWlf3Cx38eQoyN+o/+OvQV100mfqZGBsLrGzQ61Mc83ld+0
607jDa5h0ScE2y30Ja+E6fPBdX8fRnBx3UXn57p0aU59NTlpKWnsotstASvUq4Fvc7R6mpJlSmTk
Hz1QqL38fkwEOpMqKvzTdoKdaqMxJEF6SEl4B/IxeYSA6c10Fk+j9fD+tU7m29drIUjjUZIPZaP2
/nUMZUXnao3GGAJ+OBrrKvKKo0it4aN21ElF+Z/XYRceuEwyDFfz1+vgsGsbt1Ip2ZvOkK0JpeKm
7KnkbDtYzl2SpgWsfLD79DIIbos2RAAkF+/f68nYWT4DFTkmOgM5McFCJ2NnmIw8lU7HZxgWloYx
SJxysxZfRNZEng6MQrRq1vTBfP76CH8qpi+XxXbGjeN+ZQ091doMsTtUc+SRjIax9qnJ3OKIimW6
rNmP7hqrLqGpaPDIXoVqXgjWeBoOo1uq7xSsZQMHKiiOeVSCo1/ODhGhv8cI09wHCtq3PqfDF8Pe
mN0B/ouTx5M7VjTOnqbtsZ+4X6ept5twkCLgKxIupokSaCPl40zzvI1WjfmFPoCXW1llFB36vLLP
gi6I8NX51mWgua23JZa5ykAaBd6we/+b/H3ULv1c2AUGHU4MCicfVQ9K8hnAHpFJC3COfBVf5SHJ
2d3m/eucvPV8dTjo+MqQhy4CjdO1MdVMHorWprR6Kph56QxXscwr50y0tnP3/rVOp/PXi3nYA1kd
HWJqToUZk4+C0kakfSBVG++KHw1rSj6gz3hVqMDVcYhCbDozeuVBPi7jHfS87oMHi4dueRN/Ha4+
ylGMdVhWCdk5DbcRTa2ZvBnR3uvHZjp4wmQy7QJl1Ye4r+cbjnv6VyeB0pgSk8lZqE4QcqRp3pDo
W+jOWRsP0THo++mawhdkuxY4ThNK8uhJO86L+UIkC+WOqMHbWVjRywCX9hHt53xBRwfiVCAbd6nP
gQAtwIYOjc6ES03NvHV6uJduAm22I9ThPCntqV/rdboYoSDlTXFEo1uUyXBVNGjNRDTpX2eNbRyH
cxxFgSqjl8LXnPpYIgmcVyU9H2y5ht1uMy9Bf2B5i5ZUA5Knr0pp2s9JEBnf2FxZDyMtH3i/0VAQ
VwyF4EUMnT2ui47EByIQs+QitnizbYepxWiG9CsQ3hiWY+y8kFqC67aEwKyFZaSTZI8KJu4JiXXt
3WjrbIZKT7XffY80xTKT3mdfjo1/SyGZ8cbbH+fbvAq4PGEa2o2PEIwwmbb3Ps/A8dYKecMFGGGS
GB2gC/GEdHwj07GlmL+AK2lKTxesM+JRygm46vJ4oRp2G7NM9JvagldExqwnkkNkxK51NPUiucjj
oMCGPSdZvfFeZ6vemM6abl78nIbSvpRVzoisdGXoocAMgre15tlNpKS2YaPryT1xvfZTD1YWLX6s
l9dWDsaWyi2/Z0zS5MLtCNwgwgJMpI5qD+tyM8UkDQK7XlHxce5IerEe/HJocHwhxjoWlpl+FWBg
twaV/OfMkRppuMDWmhUI7/nGGTVF0TBv1DXKX3WVTpxe4eAa6ReBN++gSFN4xJtg40FcxmExVtHR
76nsw7vCHbSelcEGxiiqeVsOgrHkFd18EY8TopmIo9e0euWtFo6mE1JZsM/pk5bCc8YNAPMDUAl5
jAG2IQmkfk6gYewr5TN6ndxW101E33Lfk15+SZCEdu/SVVlCgYBBxpqAzOQjCZmJ66EopK4qTcht
h7p6H49ztYG27ISTVjU3MVWcg+435dkYUw+irZauQULpF4YFQ7WXuguBw4nu487bVPaS6+OW+cXE
1cIocryrYvZ2OXRc8nUjtdPTzPrsE1W0IuycluFEJy7vrbWuqRnssGmGBpWebaAIyEAvSkIrT9V8
DNLhKo1LWKhGsIV8Zm1pWlaEe1u0FjRwcnkxBitZcFsi95uQBF2xngagVZDUolXn2J8br7UuyA66
ahTJspRO1HqYfDtkwbG2jkwf3AgHPJxQ8wyxTKj3uRPWXTnu8qDQw3w2lj6g7lIoQWaYBsltm0xf
g9p8rnvYy5lWWOvJpTNkzoN50HT/E9iyCHgCFtRwUqhQo742vxSWfZyxyK4GM71MXChdue3eD0N0
VpVe/KmjfLZJYMAdE1EwAdvLHqkwp0s3tawLQmDkDaFy7VEbCOmeZ/ccTN3k1yu7yDxyh5ZJJG5/
0P2r97B+M1JfoyGSqym2sqNR2VBdIy32zntH8IEqYZNTPUzm/ODMtrVVo8C11A1mcEYfT16xUbKT
9Yg8fJ17unho6il+IPVqvJsqh/1D1dZ+vKqHebpAhmxtFr7C1s47XL1F2hyUcEmexiTCRdlFA8rT
b31nHG+9cZo21tz3m2X9oWMFxQLxJzDZ67Yjg8jjTRMHW6NGuzJzqOXNxF4k9xVrYenCrde9lKmo
HGlSQdQkXzzw9nXG0YdyVY4Bcyq3wazbu34c7DqEpl5cwTh99MQs18ZI4qeN9TgLY7LDsnXn5na2
hW5Nrwx72bbMcuda7xVIPa+Pn7osHs+sXq27NBqP2djrxCn5Y/DFyhShxk5ptmk4ME8eyqBJjjRq
CFAyRzSEM7C+egU+ruOIILQbMTXeppgaMnrpGekFDdXeLv2XDqE6/ebSMO/NwvGegLAG8053Uo0o
oJG+c9WzHyuV3NfzHFwqTbo3DSn3IfjQOtQ66e05QQf7QBlw92ujb37UiHs39ZhNR9lZFx5k44sg
akYR2oFxbjtByRam9AgxEsGNiCS4ysiKLA7/WWJTpmiMey3VqD50IjjypRIG5SBZYBGmcV5qg/1N
zXp74xEYdlCybNd+RY6v7zIEaIkSBxXFzm70yD116ZVgtEjth5zws2t8sADXIyM7RJk0L3iC6doC
/yeHyNgNjsPADsoLl/JBGBWBeR1L4ewd6VnnQUyeVwOL9S5ypLEu/LHaCX2ut2Ju/ee+45aYaGQ4
tGNqQYWumnQFORNQ+FCaRKWNBpozJMKPpa6sy173qyt9JuAbaUrlruoWXMFmyjH6kvI2iJ3IS++z
k7sUcSoZn9Fw8yvSkm1xmKBn/+g4jp8j/+gphGvKX1k18tGQODbWdDsYG5AZg3PJiZ2yMjVVDgBG
dRQGBPFu6AADZ4VAw+F0V36r1N6SbRKEaeDvCzU3h9EvtRUgBf+skiq6yHpqu3Y8FF/zUnruBnqN
fIJGJreum+UvgVOQTl17dXXAREAtKRPNo9fWXwp+9aaRlS2IWZhJH2+jeXjWazsDT6y1AEtqRHAs
rnoXQnUmrzgjRA69dxrqVbbhG083eWF+G7WgphBcg0p1AqvdlHD8Lrygr756uNtgBuPB9MHqXUtY
orvJoeFu+3l3jUCv/ZpBZD5mUrBqMAk0edyFg+3J3HkAUg4I+RviJGhjwHFV8pJoBIh1aStIBbW7
kmNSp71INwF769TmZTo6/QPRAcNXu0n9z3EfNCVOtEATa6XPvsOyh3jHK0IqIsjlXXs6AiAM4k3h
Dk9TR2OU3AyJ9gI58CqTQD/I9zNCdlHx5WROHvYISVXDlBH6FqEsPlWn9naZ6Rf2mAoUCCNrBomE
UxGKvsdHxeQEZ9XIpNob0aIxacjWW3cYb5nOJlK+Yd4DzVeOiWQmUCwjBtUhxqUImH3aWbtPRaBD
BCb1uGZR2Fn64s2cU2C8nI04YRDbVGoFT6Hx0y9wVRnKVJT0i8SrzZLuT6P2WBSjRyI3rGfNrLUX
0+3H88gn7cop5yw0Kn6tslXwYJQQjs3eab5EtZ2ynQQpL9v0gY0xTpTIJTkvl7eu9RjHADWnmekV
8S6DqnjUnVKHEq/degOM+IxwgJC+1ZZaPunYJY1aVAzFSrE5WXteQuBz2dBg54y9Ki27ImQ1/ZoL
MylD3CUuQISuYqmM9/Q0zG3vjj+62QqAhQV2KBsz2OZo0sK8cI9mWzihAVQEJGUPpBR2Ij1ybe1F
DGednJizySkIRDeQL/GLkwqILN5L8lWLSewIclR30jWT0Oz9+CIrhxethrIryXVducNgHlMKu5uW
atYxbfCCBTrlAVPBsbTqpt/VyQLw71AzcMZn1WEjBBi8som/TOW2wBR5rncqO88NtcvdeCGcJirE
/eWuu1Fdja5OVoyt3L3TQKTWi8HnaFITMU6uBXSv6FoZrb7qREb7pGt/dI1GasJi8DDcdMmZDL40
k1ZsG0zFZ11N7WCGlUVE4g0KtufUtcm+SSb2KaA7i/ZYaPLzWMxXfR4d6WM/1E10wZRLwYjuO0E2
80sm40eijW4JvN3V7KbDMhPPgZ7SbsopUnpd8NVw9Ja0kqUdpBnOQyXSZqNX5lcVGGysCD9a+4l5
EC6gapg3QFzrM5V4UHVj91sxgEcwC6raK0fjRBCPff80W/M3RTS7m/XmVnoiHcMpmOInnW4OXsvG
h7Xe1ISXQhhOq9TaGfNmkBCIB4UIv0vOHflAPEF/L30ZbJI2vfOg9e1JEMrDRg79J81s/I0ah24/
cIY57/tG2zcqW17zST86Vup9IpOh3KWFdP11m4zNIcU1e9WP2XKc8IJE7SqUJxvieaGaz4jOzrvB
0ZptUqhbB1fZd6RQk3bUakFBB7p0SyaMOZijddb5xcIRkKQRXQuzWX6f+X/YO6/luJFsXb/KfgEo
4M0tgDIki54iRd5kUC0RHkgkPJ7+fGB3z1FTs1vRc7lj5mJM9LBQBSQy1/rXb9oif4Wx504AF4bo
zxI4JMHemwpJlgJYTU6UfV4ae6NjHEckjDMdPQvX16seHk0Wd1qTt/jlApq63UTL+Z5sMJji2U8K
IitIMWB1oxLZ0jp8GhGsZMoUM5qGtihh2eOnyvYCzrTNNGC0ied3IyqhtfQYmylFnq3zVcsZ9+i3
YrnUbIcuOcMvvl9aV7/KNScbd/hirLeY0bIt4YFsRbWxdSdGNo/f89WcrnN3MU66QQyGkajiPCX0
4TmpNEDuxPYIj+mcHlqHohPB4l7/2jST61z26bi1vEGPWXzqyO4JGzhKh1LDKVAaREJQ2/PRmltr
RF/SoMfOkhAZYpDmoJND++KWlRlnivIvtFN54yjyaKGbnb1HaWw5QGdmgcdQ1lkY36cOoABj5Et/
8MAItknN+/VGaWu7pXHVmXDJZKFPgLno2dWX9/9L4FcEJ7q0/Y2HSgDnkPVoWgXhIVVPDzYrwgEY
mmF3u1L2/J5h4q+1ex8U3Ewmy5iupn27fweKZTkzRplRggwFuHFZZZJE+AzPci3gK1bpRJ7HSn6F
WzndU5P1/IAs59Gyj6y3HcDLDZpy40s1kG5D7QuVWqC1PVNOPd8UM/XuqqU6DuoDliWkhaOT0vld
dgUWLh3avnZMZRM5S94eKNXo7Yeh9FQ8FmLCUXwFFQG8ZDMYDLoTHdIAllUO/nhCryrWv75qp6BJ
JL4OWnbQsfZNfX+9CJTqIARi/Q0kA0mBrJFkJfWlmCb7VLa9fuUYk3PR5OQP4JIPeCVwRHlfd1pG
OAtOGyRzrMgxyB5cb9O+gxU2ztr2/VJIsRqZL4AitFm35bDdk5IgEYjN6y3Par5qvJHbBkgZ2YZc
L99jW8gvxMVjqNdLbxFwIDftSdNk6961WQG9rfPZwbh94JY1kphICoJ09GNm3uD5nkSrU3v6l0rn
T4raVmdevf3TpuduGaTZELhpEeUz8kG7ZVWBE5Pbg1TBcOw8LvoC56uOdZ8SJHYyPHBWYhtp+A24
t2+rYQMq5awma+VD81lrXoESa4uUTXP83OOhe3rPQRlT0byKVCfRnfwEGWopr7BtDcwmp16cCzLP
Xwu8Pc+CdiZ+YunGUod2VJIFRXPAL6wRzAzQVJOCCngzUAvqzDzRt6inPthub6WXxfnQcJvGrjHv
sJwmsXd7Yc2OFI1qreRr62dceh668bzsF3GGjooFOfha97ouMPF0ELm+5e8ClRUXbL5fB6cbo9TI
aD16+VuNbAHurYA3PCqy3XBAOPS94GWfeQPFsAS/56P0aux3SeMulxYQODlc6K7V5EDPWN3VIFnN
NK5ryxU4TFt8857Ox4lrtsMDxk+AH4xF/djZVsEEN+bkSAdIAVrPGBV+T084Ychz7nqr/jXRyf5h
FKk1EbNY3ulGOSJu6E7JkWZ/DGzuFCmg2sNKQ/DmCckPDvptDSp9YeU5UpxnCTlJ1AHYt2re4Mee
79H2+Ti0f/dd+uSIBmP+8u46P48+U6iOglwBpSK9TSkrOBllTrhvN9ZX6dQPD5k++d/kaIu3rJmD
c9KBygUbPU4mO0OWuzgepu0EH6uzMcCFMHdJSAk7BWk19hoA7rgkjWL5HX7+R9KKh1+LJv7PUccs
g37tB/T8J+rYPUEN6f/ErxTif5FY/PGHfxLI3E+MtRj8EsCEIzbSiH9xHZiqfcLZmUKR2MwPMgvn
E+QIk0HRZmsDVPYvqoNtfrIRx+Nwu2mmSZz8RyoLrJb/irRjXccgU2ecyVgKU7R3V5kfRtOB3tW9
EK12wcRqvIUEV+3WjfVbbfxfb2MC62BXdzhlwg7eeMLGxhhmuk7abgGLeNn4xFaH47vR9v6xeKcb
izyvaXfhIJPQnO4KaMmJtI7AQCMpODCWOWEeJyjM08ZlhhDp0yfDb8aKEKbzxnnGohJY9Z0I3dql
ed9v7GgpTdJuraS6sjGveagtkgI6r7fjZVDlNwKDwwWqdQ7l2nrnwYnhlsKyv8s3XnY7OQBxMH6r
Owjew3kj/fYC4vvIyG/jdY8bwzsva2jNk0tqMg7iu3xjgpOZF+z7jR2ek97nxgm380q52JOFBOKI
eHwnlXvvBPNl45qvG+ucnpoO3Gmdk678Y1mad3LjqFs9bPUK2jq4J2HfG5M9gX61KzZ2e9v6Yt/r
MN5ZMM3O31jw7caH5+2P2MAVJPG+ulg31rznaN55tTHpxcapH2xP7mczmWvSSDbSvbPx7/EGv2+d
uo2nJX2E3m9+nirHPZttb3yuNwZ/unH59WUjCkq1QGwmQS4jQavlnNEvCKiy1nsUCEUx7LKp8bXf
inI2vBWUcNBA1twOCcxQNx29n0OdQHYQ5wDIar7ctVbtXwVJwOk4+S1mvmqhGj9UZqeOMB/mAynH
Ncxv+BrXc7Vx5r0eGG3JtCrtQ3/trDHsk8w5eYXSo9yYCZXRCqBpsoYCkIOcuPorbclIAYu1ap6T
9dBItSp12eRlpqUkAMHK9kgat8bOCyI5zvVan3twel313JjCuVMr+YgFJPsmw0skZPCr8ulW9EV1
qKF0e8m15a34de7JLtKH9WCvUvV3QQcw4H6e9KHT77Vxcf1kByOvrKjrtrBPc69DG5gzvoCLxnm+
5FxfZLsHPa+HyCh146nx5Xw7zTSddATAs3szM3JyhDRsT9H/YoWqDV0X7DI8Ox+J2NliMVaPKJfe
rebLgqG9H9ZBS8ZV0q4xOJu4q8tUkxE7SQu8WMj0kUTNorrS8sU0okou+vU6Tu64L5lSERbZpk0d
Gn1dn9OSpMemLhFUrvRR0eQPyz1jAi8JLU3NTwVwBChP61ovbWoToZ5UyXWbLu2122Y+2JUk0jM1
wMT5AvolGKCzq5IW3UVdrkcsF+WN2ymUCnOLOabXUrOF9pJ3JTkynGQwcDBS8V3o0NLTOK5Be8mv
6GcnNjS8jUPdqD0eOUrqMHdI8w2hJZicn11/N4xefYOJaXLwWptwndG5DnLyCUUp5wtZSkTUrZas
z++7/H8PxF9ERXM62H/L/Lskpuj1t3QAlui7HynVf/zlHyeiG3yCDQiNhUbJguv1Y2T0u7qQcxJm
DTkVjgV3+09Ktflp4xhxlMLF3nIDOEf/FB4an/ASg2UNLdrdnPz/0ZH4cdxOQjFzZxzUqNPBOT+S
RAJrIfVHavIIffUtbRIaM78RYebrv1LI/7srcVYwT+Ewx7brAx2lRDJkM+3jSibpcMRUvUgkhOEk
0uEXpLd/d6WtYMCMCTsN6oe/El+SXhMQWpj/9FMxUHDr191Y5XjLrI8/VEC/5vHxXIyNX4KFJpfT
f7LuGNH9Bg3b6nHpireiLN5gJ7/l/Od/chkHghsmPsFPzwj/aTh8ziyP+BAFu8BHaLVx+qJizv6D
W8dahVyKshXS4Dth5Yf6KJF6ZZPcJsn3rtRpZgLI7MX0T6rOf/GjNpbTj5yH7d658FehXFroBD5S
dLyRoW0fTPKYTnTi7rDcLcn8SOjfoxzpEf/+Dm60vJ8uZsFagVzhBrCD/roiAPIa3s1GHoO2o3Pp
KnIwwH7CRsteIQeAl5NKGhoLmbx/f+F/sxTxVdvCDN4tGj6+Xq5qULyltTzKNmvuBwitTBDI8cSD
3/oFhe0jQef9huL1xK7gUeF6Hwg665APCwbbEjfclhiVQS673NTF/X/wg364ClvWj9xOH4R61IaS
qwQz+bJqfhwrOOm1+s9u3Q9X+rBfTBAbm7HmSmk5LLE7568rA/ro16/Xz7YNW1cAOdbBrQq198dF
L+cMtghj02NaVfb5MHbVW2MR2xVO/dSB6jNixYQP3ASLgdzorxDusVgKDMKkUZuIKarXam7qc99s
/XgxebJdJmsmJMvgXNjEB55qzIROhUuN0wPtyrAfhHNMNsduizjrZmejNL23bN1+RdixjmHAvx1g
9Xu3i2ALCsUy47KWZflLRuRVVNekvETTujURv3i87+Tcv74qtGC+z1viBTYe8R9eFaprx68aWeF1
YDax1EdK0EX2881qV8suEHoTG4Ey9kQ6O0ddzQ1dhBXsrNauz8cWi9Voakhb8nGZjVRTE5KVZhXz
bGGdbZTh/eAVb3AOrLNkNcZL6TFAZqbZuaEZNG3Y0Dbsl1RUO72YzAh1iXOk16huFxWYT4VnNmeO
yMXLWI1LPFWzcxQe0eTNQt7slPNuF95MSnm3DFoVMjD247FN7LO+xyB4KMp6hwVHfU8sp31OduD0
Wys48Yze5bsTcHi75HZzweB6zKPU89MGSWipf80JRQVS5ftomEO8VoIfXTDE3DdBIq8Tc21i2BUO
Kl9LiDw04B2TyUTvc3AFNjCtzvLJEdEDlkotqnR+3VqxiUNY6COvZwkJj402TTLyLAmxIy91NvZY
9zSMCrGrO7crdJ/YajYXTCqhGldkhvoB1Cav1M2nJB2dizkx8pfEb8pHdyowgu8s+dy6lfkk+O0y
9CZDPsvKpqx3oUPgxu3JoI8sa9kI6K4NvqTRqT52E/QvkK7qFrCsfxHcGtIyW3ntDvmbbvBMh9w1
n8g9fpu7Sdz37tqc0Rvw7buuuVhKPEf2qiRJiX0uKFOCwd35jnQO+4zTrY/gcmWHMeH9oSTKtqTv
oQZZgngY2qgErxLGyEDrSf3mAiRewd/gJg4lxm2mNvl++L4FlB057QSD+yfYI/WOJpyfOaSEzNtM
g6pWJg/+Sogi2UpZ8RIQ6cooaWJ47aQ5KmrCW1fyfJVbHrLa1OWlMYwyiN1UjF9SIbVgZxpj59PR
w9kJXb1WJ0Kw1iefuLSHmTbjzfQg3vAbF+wvOEXoT9qjDXT/2GAz8WAx+c4jR0FfiJTtoCvHVXsk
cHOugpPCIAD/OpNH0Iu5gPkBy7AJySHVGOe5wWPXKl47G+CZMTHH/UpW7aG35JZqSL5e+ojLcDIe
Br/OX4PJ1PYgZOMlqR5GAiWHuX03ivluUsH4ZVVrcXDk0GPDqCkz2+fSctbdmvsFHgpoiRBpz4Xx
FVPv7pu58m7ZmliMuJyc7vMIdf05yQFuvaXkPJkbvqwaNOscJnW2oPKHnGEUPAknTYqXNjHr81mQ
yKrmzoyYpr2ZfhqchAG9jS/CuIc4zFhbunaK08pNr0isnlGGllt8KU9osCgDGOuVUeorcE1ogPf5
qCCzpHJOv9cycI514TInc1MGVLYxfJHdMh7wZwTrDAYWwgptgMDAjBnRJprSyEztjPJAHPH3flBe
nHbzPe3nsW9GqIJLdl7VrrkbBMNFygLvNh14KY2ar6Ub5Xg59irYJQXvOZIxEZrSK5588PYLEvP2
MC02Jfos+6iaCuTLRYYwzupLFjW7IkrdUuKRMeTBtUWBvW813vpiKJd4hAEZWl2+7FbF7sYQdTwY
Ww0ibX63WeWvWaf51z6uuq/lTNi1NfYGBlqT8ZDbwjqfB1YUySniZQgEM+ByaeIRW8+d0yG9Dyum
hDhRb5lUmmI6lnTsOald+LeGq9rQ1stXSCZ+rBT7B7He3u2agfOaMAFj4UFQCx1r8G9JLVYnYyKN
DKYEyxCmQQvbpBriHDpyVJlDE7sTl1ZNo47vpxIJUtNvKb6J2ErUZKd2pL0S9LBTWXkNQtXs08ny
eQiVvO7arcdozOaiNCSLaWrTAWzesDFz5O5kIoDmiRwa7QS7LtTF577wje/6xG41bmvE0VfjqhB9
dpU7c7IfUbGwx1FVhZrWO1d54uw7yBwROZtm5IB1Hdq+maNxdZvP2cwdWkFG4Ex4KrK1bsJev2fn
LnWlMKp364dRJgJsG8BArEN12w3sPVrC7jEFvPTFiOBjDJphb8HTCpN6zK4sYepfA2PoL0YN7lzR
DNd+0ZXHztXHQ57itFYFiXbZq+zaguz/Rcvz7nqZ0/5S5OsTedDTk18sfuxjPQH0YjjHFfLzrk7b
6lpqStyUxbPXki+cWelbk2whXH32mff5UY06RAKiF3ZpUsEe0S15bS8dPIkGcieb+1csH2ABehx6
8FbtMy1LIabW7LyqZsfRK98AjDeYk608Uvn7JkvEOw5mPIM9fSiEDRfTBs7tOiKgax6OWLbZ6lCn
QWgaqZxgaQY5lImyZDPLaXhblkgeAJMmerEJOHQoBNLbqNyqUtAS2xUFqLRwpbIS5mWMcrGbCGVl
fu4qszqfWgt5ABCZjBp/aM+tshviwcAyroxFO2ODfrFMJvM/Dp9Ssf9V4Dx3rTnBJmRKR1a2nY1V
ej7lAaJ1ZvJi9M/tkcFPKNzB8qyIvgR/rnANlPfWLXnqhz6K1u/SwUXayBLvbPY9acBlIA2e6sbB
BKKb2dcXf3N/inrV9ze1C2ykcptU86jzkxxftVTZ8WoNxlix93QvfqEXfcSk5X7KrZnwYcOlrqTR
sLNQest4Xpd5ETMU/Wr7AwQ+SkxtsarQdnDMMvFjidk4xlvHybWNbKrB1fMq8uVscznwnppW2ORw
ZIfS749mi4//3IrXInUAszGU3ZnkfMcNKNQXZvDzFSgb9Mc5UXpc2+agRXAS1yte1+S3BAnfQMJx
p4Wlx8w2LzXtDH8O3d97ScX+Zrts33ZCdULnaE+AwfgoxpIffCwGjNgjf3F+pTn42XgLeSM4CKoc
glm2ScNfu41uXRMb3LE8QjBgvzGn8ZLcL4bfvqJO6CktrxYcMiGTrNQVRaCaC15456K3qiQDcftV
0/pRzuJv3we0BLv/TY/+USbkJWbCO8D3UZXxiEXOhSrYUycPgWg53ImFY+7v6/GfumRaE502mXHE
phH5qIboGEZXySRLqB0UYbUYBAcUx3Fdp82FhgHQ2d9f72c30u2CHmII5KWWZfkfushaUeDYbrGl
/DDfDdklmjjrYO3HOW0OoplgV8C0vmYCNN28HzvINLDeTc3J2KcGxHNBmvkrSffjYe4413/x/T4M
cLDV2yY4hNoQVoIJy0dL72Qg2pcduzj2WFzDsumaEAISOK5lf2nhcBw1SqUQbYC5dxhSR6RN/dOc
jsDaMiaIS9n0lKji/romcYmeXGwrs2NAv31wtKS5gKP8q6X/E2LBVQAqiHYisc3zPvakQzaMwq2b
7OjaFIwukR3ksrjQFM2A2totGqbfOQUz4+Dxy9/fY/Pne8yxbG34Dxb7P0ffodmyMfefMJ7tpkQg
dG+CkyZE8FINlIMQqpzlOtCc4BExyGMRLC2kMmeCPTNiVNM3dZptewwGAy1EL2uX9JISyi7UkZoz
OOVN3X1rxcYM0gSe/b8jLv/Fq3+BV2+7Iw/yf1eq/z7AjV4VlLX6pxEuf/oHYO35n5DTAtKi8WLe
agJp/aFW961PYCQY4m1r4vd/8qdY3fm0TVNhHloAFCZL519wtYVtCCJgxOVIAaFgsmd+8MX7O588
5x0x+xGfQJ9JGpO9xcm4JBN/dHYdMpPA6zzbohHwAoHDUlgTgEhGXHfdyr1bmzYNdJL7aMdgm4Rm
VmdXEwSWeCzh7sSKw/khF5n15KJeuGlcs74fO1e8IPedb+RqAUmibHKOUlnwHbbt6CLTOH28Arg6
mjZHKfSvc96FKTnN1gn2VnpVGA04ScmpcT6sbdnu2iDb2H3LMhlRgQ4ac9wxr99IPgD+8YLF3hda
Z1+nRg6PKRV2hBxxhILX0mApsdRVyCOo81gjDD49gwqIABbfrkuTUlBGvQmcgkTKOp+o+c9gl2Ln
O5ft+KxXfKm4rUT/natsnjx2HRiA4DW0cx8UMuWDS4AcJEtns6hdFRVu3xQ7FLDOMdtOP4hJevWW
8cCPjnDQw9cOHj7Gmolvq7vZ7xXG1D3JVfP4XL7Zk40h0lM96cUdXlnzjZiz9HoaRP0gOzjmfafG
5YJxWAK/ejB1iPZgK11YVqVB6rnRQhVZU+nfzgXfq3UlNxLeIFNe3coEpmX5vPUoq3wxEnynRIkw
MIQkrhuxIKqjjslDbyhSqy50Vso2SX9RGG1w43RInk45IsBjx/3bj00bnEo3aw9rmk6ndAjM/ZyO
lC6ZUzf3yD38W81mtYD3VFFAjMixomnF7xgxAP2QfZYtPB2tBMyYB6+5LqBfavfvuJjr5cY52+WE
6K4Y7DhzTAf5g1b1/GbD2lt11n6dQH2e1dCYT1JfbCsKVvCyyEmc7hs2sP5O9Wnvhj4l5+0sIdMu
ix3cm9h+3s7Wynw7mBWmos5ovZhi7rqQleeYcZ9q06u/Fn5UYDt2kpIw4P2w6Mk5ypI6AyBr+/UM
bSAlYyYG7WQKbZyiyfSwitFnv4ZVYAV5T75D4aAnmeRwh1GmU5xSvOBuJDAkaKdy3c+1sdiXaafp
qLfwQdOwDczzBt9811CrdUjmBcetkMZmknjXcSOIDHayxn9ucVcIN7S/jVLpWoLno+HhZgfW0E47
H7n9PkE+bw5H0SgN20A82fSzEu1c9mTKLsDIin+RucLy+eKJRLtfJtXBPRcIO6rxIhv77olG6Urg
AXgqhwrHmtzRcvxaTPABWztPKh0hnGeW+mc0mNmebFf6dPxwdwL54V53+Z+9pZdn7ZpMj1lvYlAY
pM1ll6dEfUpIFYORxmQFmm7o5ehJw4I19Oi6OP4eeb21hzqxxKFRjOTDwbEqGaGkRTSQm23sFrSo
Wm92yTdcr8zyuOgZw+FxMId4IS76QvP1/KwZdCdegvquWRFW5J04y0ejiwK/mc+3wIudx5B9Z/dU
u20zH0iT1piIs9OUAqmnWA+zb+QHbHKMDa/1rrplvkctlcReMh38PnceDXp8iATDEGLD2FxPvn5n
4KYcjmrlsXUBHBe7TRDaC8lW4SZ7UXdRlzv1hV7L7nu+eFc6lqLPrSqm40xC8z2WjP51PjYdMSHb
oLvsxhtjwHq5BaoPpyxdDra7XmWtvxxKG5UFcZ/lngKDLkTjrwzkeODnqpFx4a/PSOFR3JXeNcyD
S4Z3UErMFDqb1ahDK9DE5a6mXyoFv9HF4i/MuuZrwG57qDPD32ViEftG9TmKT6fD7NxsMSMnIbgc
R+0cPRZc+XIZw8FLXprM7EiKSDMAhwVwES1HWEKIeJrydjoihO8/Y5ZHYJM7aYdEzW/DBheCMiy7
XoHEjIYpXqzCAWWeRWpD7kZ+FqI51TG9QKh9tCpKpRqsfx8ECigSkC87yKGwz30BfgHV07sdJDxY
uMhA6FWXHcCQK1aFu3pXoGSQRcZizfKd32YbC6MVjwGJGTtrS81gVJxe4TrafgWkbPChgy7yRXpl
tQfL3KSZpr+vOgDoZh3BfSehP4GCQXAeB+JfiKO6qn3AlwW++LGyqg1jGurLzp21a/rYRy9pN6FG
gLEeEg33SpnCmMNh7gvj3KHaPgVFRW5WUjttVPbZgFTBxHUqbMnyBRiEueH0iB5GpsDgIkir1iqd
1eY3in1hAzHSA0vDPyYpYyjjA1DdoD32Uu+eWHHwd7Jhkhe6pe5QYzW38wqf1iITOfYJkQUNZhnY
016fzS6ajdQ+mqYS4djZ2pkSXv7d6uzqOzLpCkjXqsCAejEBXdrucl57nNhRvrRO7DqZ8RntyniX
Yl3xbfaHZIesyD+1wnzRguEtw6Xxi2u6dNtLDZJoO59r2vJNgUg2sFWMCJTY59alFZ8TZR9mK38B
W/iNKZBzWBuYXitqo8jKli8LJDKkNY2JNkS9ItEswtHSz4p0LnbKMOX3RHhjWORaA43dyo8jqHgT
meti71ZXGDdl5yrarqm4rQ33qk76+lStatjR1GPTimVg1gOSqUnuOqNar5KlFxjqdN+GPH0AQqCU
or7IVssIJ2ssj56Ro2QTutlCBmJzLZx2K2ZaP+pt1YUzp9wurUX2ahbFAzLgJrYAcF5S08uOeIt5
35Wh7obReBNVSyeetVGgec91aejx5vVwmAvdOw8WsZ6kPtihZ7XPTYJObQ2G86kuBHunlNhLtgUu
5SM+nvNSnVmjPHMW3Qxz1/icTUtxKlnzeH24QMeqCw5m3qeR1PODGgmIaPr53l7Tbm+suAaXoxMx
AFi/9dSfUW8Nzb3wZxx1upV7LSprickPGXeO28C5qrtqT/hyFSrN/00k5hc8P8Sz3jrWNXNcAg58
57Y1AFRM5zfAKOMsW4duJ9NMXsh6bC6G1vzuVVNEXfCtA0tPcTIuCY2uu+no4/cIk0/apCuASY7w
Yw9ULN4dk+0kTssp3+tUj9dm7Qnkyc05kpeYdJEDMXtX6dLZkeNJliiIcIyZjBkrIzeuLJl/ngvp
3gm83Q/QuBy4RWbd3CFtbnCRw0MOP0agqwaAd/ZPWtth8equj32eHbZiszXqa+A0QMMpuCCI5s3J
kmNrQixLNf1aTB2E8SwsIaLjOIejrqxeVBnU4drND1M33Eijv+61+pJqLYv44IX3XswRjhVInMcB
NXfOa+74ZTrGKE4cEc5AKKc69/2TW7V1lLoINRYPuz0NWviNqeri95CN/zZ+v2j8gNUDYKP/vfGD
q0z63mv9F47S73/0R8vnw7I1cBjDIYp0u786lOmfCIOk3KNMdqFEubjM/MlR8j+RTocfPmJUFHbv
Rjb/n6PkBo6OlwVTPdASGL3/oOn7mPXInkcdAi8YmgjWPPpHFyu4/pi8lh00UmmPPQpXNOzzUTlM
RaEq1oQCNelSNad8qyvB90noRQySojfqAum8ehkCWCNe9HzDgp2c5UstaWPgd5GYm6FBIGpAFVS8
5EX8cKf/DUPoA36HcJMv7G8JJCBGdL/bP/+BT+N3A4JyasILK9HnOyOttcgBkz4to6dfTdrCGPDv
LwgKyUf+0CBvvkLwm3m7IHRtvkkbT+SHS2pZCUcUb/IL1w1OyDe0nAII0sMht22IimHRau3RULp8
ph5HRxEN9ujZx8AFcdo7SWo0ZzjnULKsI+niYe0KhsZmj/msX2eetWvwX7tJ8ZN7KE0Yiwdb1M1F
3m2p5wyw6biNQig3bBV2H5EzD3Wxx7WQe62543yH/pwhl7E6r30tmw4Rqs+lAmavyU55YpuwOAIt
zuRqjGChUnZMEqAjD3tyiBY8FTLzQRkWi2CywBmVBe672FpA5HovjSvlM7SNvCRbsOPOgq1v3b65
ntqlirEeNh8Mg5MwzLyO39apvH3W0mW+SajzQK3MzJ+psEz5bI5TsUYuarb0GlNKvtF7xwzCm86f
VeukxJC1mmk8mHlqdERtQEW7IqDO0/Zo5Vz5xbSGOj3vVcf6SxBhwR3wnPFuVbX5oFmlOT8h2sDU
wzJ77lzWYS0WLsyomjMlfXrSUUFnjoSrcelSjvxTqke+nZmPUEvmtdVpqfQ8T29QVkOfaFSNkYaN
/28Gc7t2XvHYEI/DwoBnHFAdh8GENjduyd8lpYuP1ruWm4S1BE/BteE4fkkncN6jTfdf7biP1hA5
2aY8yfDFmIgJ7tv1flnxAqeyc0zjAt/7Mj1ft0fibXBC0GYFz09azUXQagySs7LHHXXjFF+mWGrc
0udgqgobAMF3gh4B57TMQLWEyLMMy4BpcqiI2vTiBmu6nS28JC6RuudoReflwe3NHvfygEFUlQsb
t2WS1F6TvHculyVxHzUAoatplOWNZRXJq8kk+EgbYvtRxmn7WifF+CQtNLPUDCzZdAKrGJFN+lGa
bwMMUg9Qapuz68w7B1nko4btQ39rYkHkxs7osWxG5XF7p6xy1TXCV4eMGSfRcNiuhtbC/22x/XS1
GJHaGqrxCjeCEMa2Pb0t+TLIZ/5rlb9hKTTfZZUODOXiCx01CWukQwk1RIwJjYfF3J48dtitG2oc
zS6SgbWEM+I18pk7w8uFvoqXspDNJPadjmfDF7xK5jvAG14EDdfT+ZiZ9KqHotSbC8cEXwmBDBhu
jjkEjVyY8w2stfY4bL7+J6seuPVeM3AVGAH5SnpyBw9innPuCyUzQNjgMFxBfWSqh2JdNe1RG7y1
PfX4j6qbBdN4sS+ZxUyfV6y4g8+ZrVfFnRhzdZwrTbVUCZZ1tiJAGymZK+4lAzTu5axPAGJBkHAj
IB+qoyj9cgYuFrw9ssWtMXpfyMWs8eAaLeA9dsftpeiVzafMk8UeSpyC+ZANIBWI+f3U/TKX/mBe
5yJgo/ATo2h+86zJwG3EZ2rgbzJE6pAkn4+gCSp/oaCdEsTzQ9J/s4hOKJ4UO4SRRrNYHXXdwN3H
WXxONOIyvDLR1M4syNICodLzc/x0eOZ9qYyrHBn3/OQPoi2+O15tUmHbC8XlrtJH07yuOH9WfICH
PHHPRG2itAxJd9D1s9S0AA7Qq0Bm0sjxfMnmlUDPLPGvaqzdvjjjIOCsGPfemMxThF/O8HlpFg2x
SYffTiO7yBqS9MwqAxHTcsHzr7JxCg3LWJw4xbD+yJjb3fIzc3RycIaYq+0B7tw6h3S14NJSYp8g
pa8/djgNRFalv2jMtcMeA5oQo+8+zNJp9o9GYSZfy05432cQjxDRRn3dl+5pmFS7IMFQ863b0GE7
1ljvKg6pGLzfuoNtWb8YdlrtzVpntu6tFTpRxIU3QQIG4MkC2py5FuVlJpPys5lThaLW6dF39nRg
qE4iFPUoo6tJXo/lWp0cxrm7YfLKW7Z1+ZIHQ3o/2uXN5OkzTULbUfUu7YzWuKkPI8rq+6RzSyQh
dpfsFVqAE8bJkF2K9v+xd2bLcSNZtv2V+wOQuWPGKwIxMjhToqQXGDVhnhwzvr4XqMxskcqSWve5
zNq607qKicDkOH7O3msv+Lq9bIdzCfRTMwKHyx1G1clgVA98dOr3pVXUcZAubQnlV1SPsY25WfLp
YahtW2ypwaRMV7U9GZiOhyJgO9d+SxTOybw32Z+uoeBjrutXVtQ6ZhALq5zZZlEOBKvlFvVJUe3d
vJlXeaNRHR0K/11kyds0rOq9oOYPFOf4Ps0Uo3ZchPaxRBg4bOfC6a+azgzvvTq291q7ZDsL6/RG
S7XFJUzKtq80zLgXLNjzgRTFGeSo9EhEy0Y4P0rRSaZd3vRzeojL1n4YkmH5IkSeXoBLWy5Uqbz8
N1rcn0uiFSEHk1QCvDOhvb2sTwgO54bkhQU2Iw7ffV9coGKxFljlKg5qk5nF6NdV0au5LTWR4zDU
X/N9SB9muPnymE1VGG6aY2Kcupp5dbnqZkaDD5+poblJBZs6+Dzq8OujvlLkPh+VviSSY6prcIRr
pfZDJWaGS+zEo+WdmpyVOyFoudnUtAHdPxMZPx9nxStSouvGKrF/eRyQf3bfelF4MhEisY4LxXei
nOoP1hSySP36pF4pmp8PxkAesy9FOWrfV5dSsm5oEYXnyc2RBVUVza9nMbqW9N7214f6lycFHSvX
zTUEvIvXqu0GplGt4ec+GXjtr8qect8ivRGpRVddtA7Shl8fb/3pLytnDrRCB5lScSFfF+tzEZkd
CTzmSdkl1ZWjrZ5pFlS+wOW0ml9NjA3GRisG/lnQ557++IFB9WhxzgL6oQ7i9eWNrEqzEVOe2ae+
T9RhHDVGNHKsfpNG+fNjyVEcfFX2OpD7ibCYh/pIc6e1T9A86NAzH9s77m8DEf/tKGwoASuugvuf
BvV2B0XG0jiXZ8m9ndBX0Sdc5r++Zf/yiGAOhJqIVdNlu/nqimUNUlhcwNZJD1WyBz7A8z/MIwJk
tPzyqqunYfnNlu7ntYQ1nfWE0yKvi8O+vEkgZMJ5zG3zRLqP/V7CVTktYqAU6UnC3ZYwN3TAFQuP
yK9P9ecXj7Q7vBLMPA1i716fqoe2CdiTpZ+ynjctrFizOtrvwZLa7m/im//lFHk48LRQg5Ms+Xrh
cvJRcahCP02KSdhM+tHF0iIHzc1V7bPu4Kb1qfnz8/ueLSEstB3Gq9VyEPAAYs+Wp9zGv1AWSMRz
4cZ7Njq//R48yydevuoe3QnM8CYAZffnN23VmAq+OkhTW89l3lgw+iLZM7+D5aau8FTSVQxnyuRp
pK5D6Di3V0MzTOEO9YnJ5qJCnRnpTO5IqKHqXHAk3riZXee/uSw/P+FEHhvOapTBuiJf09nLxBoZ
O4Y84Yx7DRjhSf1hBSi0PhCJtV3qUdb/+k7In99d3GW8VasGBYPTaw9AlNMvCfnenDRXo9adXIP9
A4OqjjwnyecLRMX6vKeJvGr6vPkwDNYiAyPxprum1Zt830RMwYFzjUw1iNmK//itRwmFZQ6DksG9
exaw/PBhhd4Zw5HgrS8Wl6JbWCmzYUazbc6c1adX/bs2zk/vHm6y9W2glcMjar4+YAOQi6J/Xk7Q
CsynVqSI+Oam5DGdVqPHry//vx2MvhExarbHUvP6K4B03RNR482nKUJHnJaZdxatyy7HEjW7pF8f
7KdbzZm5YL2lYNLHcvbqrSsyTdZtKOaTHVpsLKMEyi/Iqphd4q8PtAbRvPy64oPCJccXgZOz6Yu9
XDdzI04mu3ZGvuYqbm8Ee7h+o7ltRxg9yKf2ok4HOiFmZKLrH2NUjnntGFjC8/UzWDXTXZxk9Am0
kc0S4sql/rA46HWFZtPKoutl7ES+dj/GBhrMfkSqd9OVlUef/9dn8vP9ISeBUHiwzcyKfypLsDej
ZAVAdGJA4wYjCrmLAonyPhLzH1dAtgU+20btQpfX+UmN10VC74YpVieFGOZIXBnn3yBj2GLHry4g
xv22f/iqBkLYw3oIN4H/LZHZvL5L5VIYslGWebKbyfxq2/pwIi/He/fcELGdlq5Os+RwsaZJ/81K
p79+REjCQO8GtJsjr26sNWLoRcGcI+jGVwCnU9JJWgKRunbW7km56UnSIorc/WTLLDMDJs6yxW6P
9Lw0VJQc9G5GuQ7rbr4TfUEXccnWfk2jnLXI7xX/DGfbOKoCE/++599/43SzVvJvYphy8PBfIMvN
yCS8tdIWTfX6eOUaH4P93ClZnwY1162v2y1AonGiNdaGiGUvMhpH6NWbIVoTd5HcXhI9lKkAMFRx
O9JtAJ3QadDnEvummqWGa98pEdMOXYnX22l0caYtLcpN61i9BytN1ecug0eDtadeiD8nVJoN9JKc
IEjKjTnkVp/7aBEahjN9k1gdvW8xjNWTsaSrnTaXxBFu+lrm8ssIW4ymuJbyvnhTvTZD5yiLb4Z5
4p8deFjVkYHYGpKs8Pwf7CFjh1I2C//p0jh/FZ+gkui8ePla1zQ171pc5tb8jW45JLMM+BUb91lN
XnaMXG26qyeGvTeoLvLqnEXN0N22mB2KAPsEb3clizpD4YB8P1B9J5sd8tfpLhN4TCPbrrI7p5bt
lwnN70KHN7WWr4TZ9ealauTaihpzbvMkoPTvOHXryRr5ufekQproUvXUPA9czYGOBhqMXQKWaNrZ
9czh6YPQueqWmEa4W8xwOjFr8W9EuxHigBmN8kjIX6/dT1XCoZts4avlCWTSjR/nED+uy3GwujsJ
awEWLI9LfMPeEcCNnJ0RBqmGKmgYGJ5lQd8N2mapy5qoKp0lHG4BT1AJ6guXmzMmztkE9klw6qRB
Oe4mQimvKpXT03LrvkXIQTS1jnDNo8sY9WJSD7K0VL53URURcAE+QL/SEsW34bkOoGfP07dENq2G
2EZ+eQLGb8wX5HpObkO3rZq+ed0S3rgLlLbvLTgr7/kxRjzJBzPVrackjImWavsW9dv318peLUpi
fWdGx0jdpxIOl6I5P8sHydQd+StfxYaIFITkG2VbPEWNa6/mntziuurt2jM30rb/hCt1JKMQI9jN
99EMOR5PoWWshURkUtu5lYOrTqZrJ1bRnvfrlO3PJAUd+OfPn2P3NBljelfO2XKYR/hEcEwpiLFM
tBf4KnhNi1pj0pDPJhfWDAdYvqmnR8ktegJ+iBT0TnZ1rrd35SKb6SNEd0MbaPRYWXbnVt5E0uOU
ywcblou56VWYzF9djUnGFqOwbt7OsqYLHM/Uxgbv3+gUfI8ZA0Cwi2kd8KyYTHOwwZmd4TxSmEOB
8S0YG7Xh5/CktJTsKkTqG5ZwC5CgaunWzzlNSabb5eLSHsDdcyqEmGi10SHvXBpkSz+k4/cv/n/n
pL+dkzouw8tfzEmrsnt6qYxdk3P4m7/GpM8EI4ok9mFrB4Sv/z/SWOZnyFxxBzAJRTuLcfZ/x6Te
G4GBgTLVZjP8HYn095jUfINclpErXRv2ybSJ/mRMaq68iB9LLPZN2JcN/seg6YSL91WJVS9Vpofh
HF87dY3oMwebiok51uHjNHY2HxyGOuWOXn+MV43BxGWkI9jPyRX/0obuUvlYPfR6w5SmAVu9NEBC
q9axPy9K97ZFmYCpNYGrnKsmU/ljspjNGRiO+JKSlOzhe81QtQma2HNQaMNg7BMNu5XTdY5+hLwz
DKfJSNR4qWq73MaszRiGdJhf2Wxnl+savkE7RtbUrJ1FP9cJxmDA/TItFz1oZvURwRyNdz0GjD1M
YkZzgCeMArq3fHI7zZ3nhrBSoL5Z8ca04+Qy5+t+7PPeOWgKhtxQFWntq6ScbodGQ1DS67Bsvcex
nAxwLnnHDChaU0HmeUkfJ6uFMNMbddAzIok9yZpEWLSSkmBu1OtBX+XQm5G3KKvDlaHDvEbIATyU
CL9F+tx5rrJYenlDVqh1wo7W3rQQqe2LEerHZ67IfJFhmwrVw2LXy5GBRquZF46KkAWlSvoMjuyp
3iu3jvOtPukjrB8T9SkKnnyWUpQ7e3GLAZOSGccdOppkiqmTN22GW9S5WPqJ9u2yka2UOtGgcYYe
CG85cjZ9OEqwTN5wQRMPiy4rjmQz8vwJd5w6gCVjfhigeNy1yAhv8sbTpi9e6dTpNy+V7bcZ8dBo
XOllaxXMJMBZ7+wuWWstvvLO+3qk7w2K3hvOJDwDoSt7iidHZWGMvK9Pj4nplcZW5dmtlBV81QQL
ZwhC87qd84Ho6ASLYT5lMHLrLGJyKuXJBUe1jSIB8ZHgiz3Y4WuZ1NNdZ/dmEqCpg4vpKQC74Bej
k+t2DsGNBld7o6cuCbB09Lptbsywviah0CIt7VOl1/lnvWsQ6HpZayMSI33B71ywojB5UmX4ZevJ
U2t0o28aUb6KCFMJD7n/GKfUcBtkXtYNNKTE8iuzjj6iAxMXmGaLHdZ0DcgW8mSHw13mtlEDdpXT
bVl1cg/2knxVU4YOzmQXH26mC1CCMmowVuntENBJKI/DKKyrBGOi7k9dbp4pJ5dTGS7opVMxBxmZ
5fzGdOeKAl99Hl3ZcYtftjftMw1G5rlTFn6MVeztmNkO+zoFSZs1WXnqpVO/pcy9Qo5q3a5P9nUI
iDdwhIEDvZGXS+rMPnqnbuMatcXQo9ZJqDZq8a0izOG6srLofVQnDAgak5nSgF+ozW2o54kd7dN0
yPY0GAlwaFZjMfbYfW0r7z4yNcsnskc/u5nzbtEFeMO02ThaCMR/GaxznTTaAV/k+Gg1FUm7aTaR
+ZsY+ofCWuPHe6bPkT/mwrizmVtsUVwZ3zSM+gTRczV22YKMGbvzZzbx3oZ4OnyuWj83Hum+tnlf
GySTk7AwVJ/NZzp0akbCx+hqfeoK5Jml17b8O2rtyAySERg6Cr9B2oXH0K5O2UQUPYLndMtUkwzI
MnIPk2WH/ogozPV7CBW7zoqArDt9l1xIL+4fulhlm5zr89BOzS2PdXXn6vPZGwEKWFnoQVJE+e67
RuOcXGSikODMHDEiGLkbL3cTMCxV+cVJhBfkgrkwBkmMUbBbTeHPQsJvTe9APbrHmclikPF030sN
eIMvx1nHoGSEm7Fb3iIvRv4yWZHjO06DwJ0GDyGcwvhY5RHm+LjXiIeSgDzptlsfsHZ5FMz1cgeX
MdmYjhofs7gtcQan1aWe1xnNJ2f6rE1I6gbd6L5BbdM2yAiXbUXSDNsd3Xivs5e8XmTiXQ+Tu9zM
pVXtZB51N7pS9QWmYnHvoBvPNjjeM3Cx5Laga23EE0WwCkwEenc4vUAgzGNsMKLvNd+UXfRtggF9
KAfg9EgnFi1YeLS2C0vOJsaBhH4+iseghLd7dMc1XNUd7EsdWTcMcs3YmRFYOLor9YU7WvGp8lR9
00hUax19Rq6sF89fSUTs7q0halLsVmEctGLO2QXIttiEE0N5KQf9uODt6DdsD74WRWJs5VR5PsqR
6nJK63SjGY06ozIYb3O4wkDmvcuGGVziO3MSh0dC7rPLGO9DgEg5/YhsWn+AEVZfOrU734tRtsw8
7di7M70JrLPbTcdqChPTr0Jz3AxxIq4hC2ePBcyMx8gt1U3Z5+G7OguTix6rhR+P7vJWKnMGHVah
CseCsQ3nrvEJaWRgbHK2FcnZuuiOcMsGIMVO/xZhEXLSxGzLQMMSsaH5TQqKiMVN0zqRsXVc9Iol
wnM87xmxSHDvilW+LXXkIqbBdezG9+bkWL41MI2cp4JMixRp+kkm0v6MyVFomyosE0IQ4nFjp8J7
nBd8EsJc+NC7pWBv20ZtsrOTzD47SV0/IIwFpK7RmwKTRj6iGbjjdO6bSu1aAsTL/xbHX/8vOaeY
a9eG+38ujq++jv/v8uuUfK5eyAi//9k/9TGZpcKkbwN6i2oWMtnf1jEpqIItimN2rt8lhv/Ux4bD
Hxm4kojhIlt3NYj9jToz5BuooEQ7GgxuhU779U/qY+tVr1PgnyXllEmRhVYRReOrYVFD8URro0zP
Su+T+cnk402v03Q6k8xcTyt5gUdFYsghYTRcaMdKJ7hUrX7n8kCbSOzRpM1flBH1xUYTtbWZ0nlY
LiZs4F8blTtBwkxFLc2h7CL6Vuh28nE27zW61ajLV78HZpYvuVMqdtZzxMRzi5Qmjb1rkWidcztU
iKqNbW13xMzcG89MJXscOvGBfWKeoDVHVsRmO65EWZwSVxs3mNQ1Xx/4PCIciRYrm+KzjbK6du+R
ay/VmOJDMYAwyMLsUJgQTVK0D63LJmLrpqaRi8ekcbql35f14II1hXdUigvsrTAwF9F8jrVW7Zym
nm8sPS8Rc81jyp/as7Z8rEvhJN8DA/+7O/3d7pRPIs/jf34Br+Pk5av3/Q/+VvCKN2tTWjALIb+S
nSlbw79dmybxw46UmDL/5gX+o+CVb7BTMlbC0I6T4XlD+9fW1HDfoHWnWw+X1+bPkUz8iYL3Vc+c
KRujYBSwDpoBZlivd6bhCLOGgBULJ6OoQ4Jol+wOQgps65VXTd3SPnpGuuxqOrU7SacXeQEDRxgi
01urdOsPpp22j5Sn7WM08Tj/cCVvvs/9fszj/anpDXBHcPr8QLb39jOG4Id5kte7in6cZ+K4Mqsn
KzanGz575bm0JrpRTZLPe68Ww6YlM8L8zTSBKcvLXTtza7brkmUTaj+9fuPVQJk9a17bfdIcwyh8
XzShsenHPvEuV5yBHdi15Zx14ZY2l8l2LibTS97KVCUfp6Vcvjh92wxBvczGKcqjdpuh7dyjRetx
ljSVfevELmlp2BUtwPlFd5a1gRkbXK+PgSREi1nQKDCHtriO9RnahiPZT8IzamafXaoT9D2ha77b
x1oD3QYzzAD/6QMlB9AtzHEYBNzqwmkhJeM77u8QEZW7ajbL1e9nuEh/G8+LN3SXU5wwpnjUlNK2
lP8PPRZOyMhLsypW7Lq8UiYWRw0zI57VyhgOBH+EMGIXwwdL3LP4OeMAayW0cYHEZbwp9Gl+j8GA
NhneNfjnYxoGtpq7R3dEf+UnIh+JbEGvO1CYufbBNbJ5N8a5vZ88PdnA0BiBqNt6c+f1Wnor2iSR
QRo1LLdkWdN1R0hD2MfkbcfeUMmOuDSX8ohX6Y5JRAQYp2nsnEU57h5kX8XAoJyxPyKcyqOg1GH8
wmd04400RvZC+FjErkAbDcsW5i6hbZZdE7phRotxUU4K3mYUJTqklRhKMrAvk9uaaubBQjkIlMPE
QDFa1nuHtOptjG7vBh/0tGujhq1Zjx7ZN7G+wd0hHnCHLlihcRutG4hc2n7R3ehLE+vDjr7pzusG
TBpopY6EqBZ3iz4Pht9VfXqCDJUGrtU5T7HT1YeF+IOtl9cdIhFFQF+nd3iasT/O9qYZTIL/BqYA
q7dQUs+708lzZfiOvJ/+4I7xWK/d1firOYrhWlZysvykdIqvKKWyCqkfY4PGIqfI99j2Jj5fUgvQ
gUPQcMC7dx9HWkpKVZb0pBql5KqN9+iXk6n2GwfA1oa0ribapFiYJW3zLvtSpgRkEpup0r0uqvFL
BqWHjDm8vAMsbT5v4pKWi0qehiSHKuiVg6lfty2E/qVfVq2BkQ7v7SkBUTBTxz8tmtFBD/X6SfFW
QJP6DH4jxbGGpjTe4Jk2k23XK5I6cLTNl8Msy5nPp9PJbT9oS3IPZ3qeD6Bu1jlnWDInqginjph7
xFH9cc3IgpkMU6xcpeWl2kRjRpJFE8V8CnB4qRhlbNAIo3pqK4YxknweHvVJVMcZndcdPaR1MYw5
f3yC5TWUb+cKLFPj0TDxOJpazw2WnnWvwgWrfGO1IT6vwWwfuwTDIp2wgV8/Rc5ywFEKvbga6w8I
iasPIwF4re9ZQz0EsPoNd9sSB6f5DCP6TyJVvbikRW+JKy8cmYXVOIqeVJuTT1Br+bJ7Xso9zpw+
HE22bZeuIv9M64arKdGXd3mLrBwA9Ggs9AamkFEDhjQYKPOTRXyNqE9Ezwv+D5GYnslzNMvIRKcq
l3F4X0ZTnmAj0qzyqZ+7gkdHMT2Gw2pfNa3kF+M2rrTdyC48XQV+NYMJPb+eCSmdfHt1fvottvvb
nkSDaxP9rQI45ebXysrZ4ZcRGGsoTMPA0NnpdJ++UVyc0TA79FL5BTy7RW0eSyndNUWPpB1/Mayw
D7CPOB+1oRwx2ZKk421yUqTILqRYEsR6EDLvx40zfqjYoqNEnr2CvDgiuEJML8eI/t42GzG0trJ7
a0yjTeqBl1rACb3xlixnIw+0jMHG3o1d8M/STQrgBhXwbNNKQ3yfgh2lsSYdavgVzzjN1IOe9RNi
8bi3PltDaWNHM2S8w54KGbTS0JhLazqbeYr6MR7iM4JuRTBy4+bHqXFrC4ijkhfgtsjb0PXF8XmA
tAci0FkFiKsCB4T5tvJlUzg6m8W2pQtSMYPFx+CU874cjZnVb7BTFbCOE1wVWeZuClnw28JoH5+/
4f8tHH9XOMKgYaPznwtHRof/GtxApbP+4V8FpGe/YeCOwwseH/wmXTL2+KuAfB57MLfA6mXhxUe1
+8/ezXyebcAkNm0qT4v65Z+9m0mmg4GqxOHPXOYbVKR/UEBSML6okuD+IEhCkaY7Ols483m3+kIb
4Lk1/mRHPy+41KDfJ+1qc6V/L3xSYS+1jglwXTikMw6uBQeOwnb5oOm5Lcl2koeWEdw5pPjdzg2J
YtHckIWC6uSyispDDBTkBO/ICczcsy+qvtTu+bLBHisj7aJL3LUXX9j3g1tPb1PX65i9V6m2l3VD
SllLD9OmT46BAv6TjqeFFX0IjX3a8Hbyu2nHWBFZEeTvGoU6wRAlsbUJb8eluZ5ayCJcx3WwIg9N
y7jQtV0E8bl9kmYYhH3mBXHUfOktOQZ9itC/GFS6UUY5X4YqwubUiWAaBDs1m1o1b7UteRRAVMWy
7C2SG4km0vfrZ+aRFTkFZpCRupub23xS1yrDYoz2oXtSemfsSA50N7WFRNoobI5f0MzkSplBV7oe
kOs+uXPI7AoKSfhwnekkz1Tz2gCtB7B56bWaPUGgXrZskWVKv8c6iB+1xk1MbyCIEtq/I5EBkEzI
b80S5zKWACMQ0t95ogAgFDp7IpAPzD0w7eak+83gteniRyLQQ7HXaL5vrHh+Z3XDjK17PYk664KO
Pif+XlyoytLsLdaPT0VLB3OailNdyuSCXQVRocxAyFzeYZCrd4ATSiKpbM1PLMehELEPXuidurkS
GzcjqyZZQu3dbJBCZzBfojFJm9bop2mnm5GHH6GYj0Qcpg9OyuSm5VOAtZvQmnaS1k7HNBC0kzCD
ElMlrlgofL3NQISR0JYYuY/1VJsXjUbbtgwZlVtGE/StGn0jj/ax0eN8aOomyAkpyNLmoWrtd+60
nFN9dPyIRvZOKxOxlWKJMdIXTwvytxQTwD6tIEGM6VgS6Zlqp0b3vpJPCDJu4MPMM/GQ01a0Rx4J
V0W3Hjr8XR9lMzkO6OGfcylduWzMNhe+7Kxjo6fy4wyKEJpnS/5n9glD+rSd2FFs04Q2iVVCR1mW
0vWZvhA6Ro42sIkaFcJCcx4W6wSdkv9fJtV7re2KFc5LiV4SltQibIF6yR2sDM/c2WmhdqGRvlW6
HV2WApuI4X5aEZKI4Ig0tWpbe0AVUbSrYMMkSzZJ7ooB5gmmBcGcANBEzfjnQazIXyyp2d2CNzVo
2+Wy7VS+Y3o0bunl2juiworAYhu9LSeQqZ2uiZuErs1WkLmwRd0Yb3or0wMGalQcTmofJXiBTRK5
A4bw6NhRj1/AQOkDjfbQW3QmXEU3JMoKdQIJiZArrRFfvLBWp7SVirfA/sg41KTNm0sEXRfXzsbr
mRDS/C7vM82Yb8K6FyfZtXAKEOZCpRi1LN7atYvtrivsTZ+X2daAMr/jp/ZnRyuByNraGUBYvq8y
TB5m9ikZ2BqlJV/voYFL2LsDMZEL17NeWijKcZ4y8xXf4FWg30W/ekLdtNrtu3vhJse+HOyTi3WM
fYS1ghea7UjtuY29CQ0JgufApOL39cb7zITlLmEsGMr+JidwFYtNIiGPaF8Lc5l3uWIu1DnnZOS/
3zrlfrSJNgT/X4ISJFK3UG0dzOFALYrkzZdm8tSANyUZZrknkwtP1ir4zTM6W6RzdBsp3HmrQwsN
VMl0U0S2upx1Z9cX+pPXsJFyCdTeDEVr3Yd6HG0Kx6PjrvmCV41RRPN1aPPRd5Y5vLJUauxFzjiR
gg8fXK4P22wVds1dVgejV7iH2GC+lesfbbs9p1Sdx9aa3rkjdiSHOSlMb8M+9miVHzxveMTbO8JA
dL7aMeifIVw5DFH+oMv+wjE7dVW7JGxWiqTCqsovcwcjgVA3eQx7NDRid8MO8puimmZ0SUS3tfTV
3jR7xpkE1m2bscvPM3Xc3pyUy/CFeVHODq814o/QibyH2ZwPVV7Ki4Vsyd2gz6SXu/kQTC5HLJfl
gU1actPSSk8lH6FJg6aUjez3UW3lO9VbOLAK677OkKLYXZPAA2mP6LlATQ2GxgS0x3oa83mJSY78
kGfT+zHs+4MzO1/A2g8Aq/N41+vduJ/KSdtFYFc2DhmY+MGGGxE5gGpMc/3h42VNHMymsxAXFOEd
sXjVdrST3dQko8+Clh9lrD32Xk2SJINmg3Eja2HfH13E2Kw1RHDOYQhoZ5qSExuYcR9prHKjq4F9
UG6Bo09HbUAZvouc0djRUDE2k1nLfeSkj+OQWMdFcx/mrr1os0b5tRZ9M7TaOeVlHu40QrF9s4Yz
gcjR3UqzECe3Ru3GDg8CAqvqTgHyD0Z3XozyU24TS/QWM08IFTNyNZR4wHCQf9UMVBq3Gt91UK6d
dfKB1hC9Jk9f4V4jryXtgGJcz9aXrEoJPDRAMFQJDRenRm711ujH0mDOMc8KCgs834rVOyOsFeAD
4Ydrho9hFrSYcYE+p/uo71k/6ffkH7JMEadhhqzVmgv03/L6/zIYQV++ann+c3n97qsqEA79OBX5
62/+qqwd+cZ0jFU/DjBy7bH+b2vWMd6YsPRg7Znfw81+UA1ZbwTuHN3ViXX8KRMNOwC6YOYYRLbg
RfmjyvpFXW3peHNIvGXuYlBfM4FbhyY/9D5dOfQLjC7r4CLFZhQMCJce2O/CKV53WAkVQT6PQ801
2D8YrzmmYU8XxIBafOjTkoYFwctMvaew+liib74hX50GDK1AFVTY+D/8cD/+pbu73q8fZVFgELAJ
2Di78M/Qs3xNRCAqhSjrjAo2Mj107Y5qx2CYoP0VFsy6VNLsibyi9vy2TIygXebk66RhEN3ayjYC
fL0YuzE77LvBzTcG+IRTv8pPWjcF55DmrHrdrGDvkBp92bdOeFfY+Rj8f5wE+zIP3xabNLRkL++T
UGZtFN3iHZqFTsFk0o8rtAImnTPObxuD7nQoM/AMWkFgoxS4/8h/hKNeRQRKdlgz4PhhZ6laSNZi
AIhNX5YgUjdjs+8NuF8HsFZF0ne7uVwIt9TQe/1G4P16CLDeB8wkTAIwHDBweDV/awny7Gdyi5mv
IY3FYpT7E7pqkFC/4/S+Ms0833EItgbuLOZ9P/k9LYgIbKc40sDe4cDcm5tnu81JdUZzKyzK1l/f
nfUl+cFO9Hw8LDOuuZowMWmtT+APL5Eu27IstJzjRYm6ZUUBTtDTSPz1Uf7l+plC4stnkoNG//X8
0lMsF/mouQeFF4x4QlAChpccstZ9+PWBnhm2r84HgINgYVrXhZ8WhRSRBNkCtot1WebHxWmJIPN4
ZuaZGzcXBp1LGRPQXFVddgf21T3XuZ0FZCCEdzEZtBcYv5tbRbZU4tsDU9ZakpToD9JYDtE69qFs
gUbIs/kW5Tx9U2MRJhVHOjKjNCMOwg6JoaWrJ4cW0f3jaC/J4dcn+d098eIsXVScLA2OztwFM4fz
8q6tbUf4B+THw+YmXz1CMuJEYXvUEKTsqqzFx2dU36ZcaYGFsR35kZMe8mKttWTd7cizpsLLknE1
yRtBg2n0UepZcmVBXPro4AxAxmRvlRz1e+kVTe6rMZdopUMqRJF5OxgiJZszgCJxVOpBCbVkn0U7
SajbR5az7GB3loUCXLcO+NerC74u8aGoQ31rRHZyYGA9byorKbaxbsp9a1Tugwqt9IjivwhK2cQQ
eKPwc4wdewPCOzqa9TJc17kcG39YHPNcuHi14Axb23rQzQ2o4X5jw6/LN52MqkOmquxd166SOuIp
y2LWri2vnr+QVL7CJ2PSa7PO2FuhmQJysWN9s2S1HWjOYt5a1NEPqNmLRzoG2bdaxpgTMuHN82ZV
6dE0qATw8jKe3jsMkwKn0NVhjQw5ki8wnZfGs6/tPHODzk3WwXyRjNc9sZifqHKsJxxgW23ySGkJ
s69aprmXQDg08OQJIyRHnYrC5lfbssEU4B2nQSuvqpBgAX0qx86PmEH5GhsTUafn9XoC4ErRenqu
5kM3bn1ZGB+sGI+/OcXiGGVFcTbDen6r5RkNYclY5Er2Gvr4eUBwKvi+bNJiNPa0Y91jv5jGkwrt
9iblOpXHTvQkTDqt8ZCZuxL+5RaAGVEXjWE8VYR97LJY1wKjnqhjK71Ub0saLZsK6Ru3huZyO1XR
YZz7XRwbt3pY9FvWtuEITm72Z8BIrq9i/YuhuOfKlvXtrGAoEHWyYZKWBWStAM4PM3rPBeMMJcSp
1ldyRWSaeAen6L5Mo0solh9j8J2HuOvEXSgXsqOU/ciu6EmHfRGMqkXTtMaTdGSu7wyl5NmZ+vFU
WpnnV8MyEWtjsOcELuF3gwhB3GoxS1S/sirKlDFAtWIuCdvJ2qnczJobftDqeObHYKmkJjY3gHyr
yleiYWPIx8gJ+Ayx38VrXgbpmCRBH9n6XrWtdmGBdTzDIhcbNVkzpJtW0M1vHUZrM8poX+hpfb1U
gjuE+JXc01max7ic8oM0EoEMmtfF1uj1EM3SAJ3ot/pIlBJufba6XRxCJUnLz2owo/cpm9wvq+/p
vTGo8VS47nDMBo8uI42Os4K9sm86QJXg9IZjL3m/tDmr8QKDpDHYGEMR+R/2zmQ5biRb06/S1nuk
YXBMbXY3MZKMUIiTqGEDY4oSZsAxO/D0/TmY2S2xsqWuuy4rs0plSiICCIf7Of/5h2vMif0Fqhd5
PBiBxFhGGov6IEYIvFAzkmuSZOReFLXAmZCZLK6o6dHymuqcKi3GM0s40TX/iukLXSo6iuaGcXS+
8+phPhoeXrpNZ+aHKBvn7yP2lPUFdgk5CXpkvYwMH9razuH0lsEujTk5rIUhpG0Oco9yyMY4CYGZ
7xHLOuGFurMTfO2X3uw+LuEk3qN0NS9zajbDjrwND9dUWY/fGEBPGO+ay9XMqPFr4uNwymjFf1pH
VxXTxUfDpL7A+CB5n+cT1clIyQcrz8TMnPjQXVSopkFJwTAf0mF+X8Si+ZRlTr7LTYRPWC6rW8OV
+IbmFhoU0eQHGYfDU913uLSmeOauye9FhhFQ1nKTxP4s77yiZp5HfNbVPDvy4iQEsPsd0vB5chBV
gX3nO+wn5D5sR+4cTPa9hh53LgKzfdMv9l6ALpMOIhmVYWnK37HDgjkbimVaTSxsiBQMzeM49tyS
4WkEidRUbM/zzN2T0Ou+t9gYtgvqqCNeD8sVoT7FNvQH3BmQB2xl5IUg1EVL4BTr1XKS+Ts18PiU
ji37em03Nxkc6IKRtbCPllk2x6gySDRoa+N+5gLJzqADxVvSR2vjzon7ZaK1jIm1SPp705f8Ko+H
+9bEeLb1E+sTSlq6XqAQf2zqY5fZpC9SLzonV5nHvmFTsNrBuYwkeB2kJv6XuU2UVZExKXKiRPt9
PVqRgf6u79ONm0/uHkIq3oVViGdlQhZRK8lfOfL4/fxrK4ImObdd2YysZojxvaoY3kNSNXetA5J2
DkkYk+yscwc0HdgiuahpTfJYj/f/zIN+Mw8ia1A3OL9oWFMEkVX6/HPHuv6lvztW3NyhozAfon5G
SKL5MH+TiZw/CMlDjwpvSFfWmqzylx2gE/5BQ4qQWItg8HcxmeD8TSZiuORA7Nb1ZGDbtvdvRZb6
1r8wZri8Q8tKOIKLPvotmwhGb12TbWPRs84V2N5YB5xspD0s1dyAOzp7VUVf5ipw0UrCB/7AXof1
JXDmKU3i4eLUjErYAZwDajIrwnjODW6TOZYnnD+Kx7rSYlLa8usm6h+JS1PBdh6aZ9OReZvuWh7w
h641qicbQsytLCfOmRFj9hdXW+HVCYW/gG39XJkNUkJsat1nR1L1bXT38NR7tfEtV776wIFXqm/a
ssbPbtJOTJek9vctIDfskuyEZE0GR2/ESJ10C+Yrm9gYxGXokUOwS9fGoyFcic1sAg1bamMrn8J1
05UpExs8TtTFahV8hTwJvhR5EQBb08HyWJjRXllIQM+ZtAh0yz3CxhHk1vsomCb3YDWm2ABu/SnK
pTpxYEBVCRaxc1uRf2qzjqQpKxKUeWyJReRMT6vstqxdiwqTGdERArq8jcLF9Jnt4w9jUoB9Ztvm
CO8Uxa4JA5m4rIKJyAJU/SQ7DLy3Pu7DELlb7VWmsshsDtHqCkY12dvvG8z8m4NBxsBj26AfHKSA
8kKfDTVMK8bpOq3HVzOwV2uu1UotzIF3EBnR2r4q2wvpaisDeI+aZYRDSOc40DP8vgMEdkjCwfmO
7hElZhIi7DfaBlHhKvG2WjDG7frLV40tsWEI5puBzm87rw6BrjPn/llq5x07XBBBIlGNnjIRaG+j
AZeOftRBe0VC9OEuVgRovLrsEUkfPlFQohhsA22VHra4KzIH5SsttevNhDUbstA+dK6dpHefJVb/
3VH0eO9uWtUtp7Ai7XyzGnXYuJ0hmyS8GyGCfih202K+2GtBK34OMx9gQgCJ/jcGL2QkESF0XlXM
cUQAEkcKkpJdoPwCqrVPPMIlGgttM9dHJtMPqZ1O4jrrX7B+JxUR6gngKZbB6QbtESJVUjL7Zlvj
HdaNG+y6+Q0RaPKLWlMGA7AF2AOrxV07aXrdqjQmXQjPTqpt3OG008gaeCIMyU1Eg23eBgw3zusV
sdpC1Dsa6OHpplib8Op5vpl2O5zaHA2pIxA64IRoowqlUBXPJnV4sBUxknlPeyM1+E+OzPwUfnhp
5oq7OMNRJXdICb9OUah1+4iMKAfyf8rPj52C25qp/M5JVHgfRZ/NxtP6KYOCLv8KzWlabRG182EZ
VFGyGdCtL2HL0IYxRucA2XuaJpPr+c8DvuaAUMijta2mqZ9PkM1md+kZdp5CT6cotjX/Hs4pLhNB
GEMkxh+BeKPaYEHQSKbHVx20n2GUAlptzYe0kcX3Ba86j0bM4FqVZUPNiF0jKI/QijER8q1S4TAo
c7VVft5Puz6kPMHee7o3pwArxGzGoZCV5mzNesDhHgsUCFQoq5GkB3Qk0oX+5tpGM246myjTocTz
fgtW7V9gNkanLJzDJ2TjXrKD7m3dZ8lMoDmKOPm5F0MXHWCOqYeRVXzMpqA8LI5lb80xdqnd++5r
ZkA23xQcOk9FWKiHwDMQfNuoCzZ2O7XcDA/gDMPc4O5KHYCz1DiGbXt4VM7ODTEP2/LIxuVK0epf
TVDKvzYyAxKzqpoYGgEJlS24I8chRqJ1jVWIdvHQJmSt77ODICoYuWA5vZ8sV+zFSNrTHhbjxNAr
ssJNCQR37SBHOtZFkCTwsOcYQ25Z3aMz9LRdO0yajU879yFcB82U09+EXzo3UdunV9kYWC+F6y9P
QYz6+IDjWXZuWi/95jRqemQaM1/Lsir3M5Ditk6ND21mtE/09t0Oq+weg/owoJC10HTaKMfPFs0s
/01VBxNF+75CG4d0JWYoClu8OwXuBGNpRMklNuUSOZ/nPOtOPdxI/LpBnWlU2/xdCSmWgeWkK0j0
IB4GMwsi67jBuKAtv7lumGBCHtCyYljX4KDeq+ACCHVvlXhQ7IEqHRJEgrGzzgUaruaO7pe8EjME
LfXUYRmdcdc1uXw3YWkOBWyIbqsR7UY/+3h7G3K4t6rqkxNPFjV02C3xcRxS5yzzyrQ/RNKpn2Bs
tg/FJG4Td2zuEUGhAIs7iy7V8h8qvydEFGf64H2DefAVNlN0NXFifortSZ1EFDwuse19HLrZPtbK
JUgAy4A65P2QkABHfAt48UkzkGTVDdK+7To8tD3s/tx9gfLlTLpVsZ0jIuruuqSu9wpp8L7Q6swu
c1qYHbDD5B6macWYLEqmL5FUZbHFJs3F6bschvJqbooCBqAlCjwHoJ0Eyuwf7SpH843TC2YCTGXf
D5kYNiXt5PXowXLW3gdfFMf7CSnlcOlt8wtuDs07CTqN2HRS0tv68EjPeHFnuxFQ8mEOEY/OKrPu
csvrv8PPbL/MaPmbZ9WbxXjH5DiK6SMWVJ5FXm1l036y5yW6SxIr2uUevuyUgupM2qSzLTpKGiZN
NwNUvfdt23v7znZiEAcYnEWPBKfR2QTMKe27LO3Hz0HqRbu4TLzbkKTO92ADiM3yiskhk3BfXhD5
5e/MqLGrXTKYxh0cUHfni2Ha87j8zSg8dSO7svoCAo0Hei0/RIM0b3Kzfeo5EvcJLgW7LjM/W8zg
M6J+z8bsik/TFJOWRyIfPgxRZ+0jwuBOXUwL5wA+vBv89ioYgHxy3+43CK5orzHLVOI8Jb3gDgP6
uwQZxC6W9tBz+BkXT7BUTJJjyimor+zC+kjiGMSLApvpFp/fLRASvbcqip0lR9aBjdl7omjrYieM
Fp2hwZjX4wg/aOcywgdt6dwFsfBuA9zlHuqWpNtNi5E895P023xRjCD78V3dkrAqh/iDZzZYXSMH
3FmOktsYUAPSblk+oB9EuJdh8YGLppXulF1kGNObmpnZE82zmbskuS1V6xxyx5wfzbYdT3PnaNo1
f3HEH/4dO9B4laou7XZ9Gd45vYkytBowtcAKUp4ITGjuE7csxu2Mn/2exEQig5Kptm4GuJxoGD0a
uci7hvUbnOscBNfsigiWSzk8JUMCYAJtm5lTEG1iNcYfRkIVNn6nek7czrnxZKmulBnbpL8kwQG0
ke8Bzu7kbcqSSOZt4A9ee5jJMORNKPt8K5XbHATugoSFJiE23VgvYIEvgicZcuOjVO0DMRE+3Jsm
ygBYLFz4sy7dNUWYb4IIqz5ojPcJcWodYY2wR5Y5hi8qZgFAk8zDSbWiPky2rcgtYT8lUwaOy9Zn
v3khttn7DtQ57VGkuctVEqIulYgor7Rlyr7QpRWKGrIsxxnsCIZKvQUh9ohTamDJYKC6DYZgeDdJ
y95Fc4GaERcxiDC+fcqzcrwsXSCdD5xv+TucVh3STspQlbdZn+JxlLs4/Jcq9u6L0HBw08bnejP2
hEQG1ST+zC3bjA8hKaW8QCa1YI47DnnU6iEeC3Wu8q7bY9AfKhICguiuowzQ6k3Jzote/hOj+qom
rBLwNhLh53iw6vslmpDIl3FywERpPrud614aMkhJ2G0aA8m7O9w4ddGflNXMRwzB1a3l9t1jMpU3
zdScZLCoXRPazfuyq7uvEMzBSvqmvbFGNzq2cfBEoTYdgGR2o9+KOyCrAiONMc9hY6gSiTViKTwx
0nBZUCBgh5NtmRXU2aa0veV+cEz5p8rLImb52EjFcd8CKqkGHohD3kQ+tEb5dSaUClX2vLw3gPfT
PUpld/gz6CWA9FzlPsTnQUT2sTTY3K4j5R2bxPHva6v4KJ1CJaeqaPwIV2TzuZ9C+U65FHJpwFq4
zqcUhu2SzTkihizx70NbuGioSn4FgavFWvQWM17caVLgfh1UK6ePS0IYinDaIPZvY1s2t5x+133J
CTr9Zqbxdg7FDApbNJp2RG5IvN96E+YUSwDPZn3lAgDSdKQZjexgFVTuP0AG/zBT1dPGH0cn64VC
ot4QrsDufDuNDFqK+QZv6asCu5dn+lQsw0HnqdX4GnBISwParLhW1KOrbfW/e3Vme0FIsIDQHnVv
jUEl3uK+Oav6qs2k/ehNE8Bmk86UEni41srgql7vUw8ak3Z6/vXFrTcuG6isIGSjuAnRK+LE+Pbe
J5KlIph29RVkc376OMX4E/l5Yz9WWUcHxRycmx8J5zz1Mf4FG7Mla5fhcuwXjKCV9Ztp3dthJ06G
LmN1rJyhEQiIuj+PsWCcke0V08z4bSuuJwf4wU0T+3GZ/e4lbK3fjnHfziGh+zrYuNkQBkxBffhm
2knGx4zrRldj0tiG5z6hX4PxyDIwephEdj18TQpTiEs8BgOWWwzRI5QRlpGU7zI3w9179YoF4Bbt
+7IdrUtpeIu8aSElP41JH+7HnPCmjViqiFodx64XMzadEBQHDeOD7Rm48jSKdLF0GOgtJEHZtTtO
/UOHMq47LD1B1N22wmhMfEEyKYkoCRRdeozpEA1eTAOaa/v10neYkhdz98I+UX3HHql6cMKYNq5v
Ov48E2xJoJ5Q6hzTEBv6wDTpqkF47xajw0Ab5wd8jwLtQzbzB1vkBCT8HtvE8tQeVmj9eQVASjwV
Lusq/A+8+Vt4E/L3Dy/s7rl//h+vEufLc/ntv/7nx2di/YhAqn/KO+EN0X/tL4BTu/XwvriA9kHo
AFoy+f2b7G6LPzSwqFFP1v1f2ObKc0efrl819teVw/O3h49LXCZdDmR3lEu8gP8Wz/3nV4sJAHsa
qatIp/E9s9lbf36XF3JzB1aWd1eOBTkLnK/DXVt0xAKSt9Z9+eHB/HYTXy+GLBOVpxkKRI9v3+PY
VaLwqYPvEkzOP68e+jNc4ac87fUOqld/jNfRczji4v/fuDThnaQ7a5/Ztzt4auSW6mtL3C0Y032u
QoIN96++vZR/1qMTKDaAzmy102O0gJH8+vI/b5n6zn1bAFEHiPH44t5e3nbSuGII5dwVpQF4FBjU
KFuzH9iFUkh3JIFouOfX13zjbvjXRVkqAjktktq3JJFKoh+LZWjfuWQ9PFZO4FzbpQeqCdsrfJI9
LAqR6ryNwRrYVZJ+6F88sNFjYXg8h4b52lGC2qmrjui0aL8snLQkFXPORe5oWqdRRjp0YyH0YtNJ
i71YFRU41q/vQ7Mi/u/R/3obK/DOeAB9h3jD4gmmAB48NMY7EEvWylAA3BUakwsgvz8iU69PKmc8
9+urvpV/6G8M8lzIAIEXg3/+/GIAJPqZclss8RGoPlbo647oAJPvxHk0d7O1qHsXvufF9WE1beYE
FPrX1//XFxMVRqDpS9CGGZm9OfPQYlVY5yjrzjPwK0z1CzMjDbyNx7+39q/qf8Xf6n94Ld8UGOsT
djDHp3yjymH08GYTiGa/r0xzsO6EdtRlTA4GPaYWA4TIcTBHzIV4Hk2cGGOTqJYtnqq8LEbmYwiY
Yyzz79+4g28C+U6+i+n7mxu3sWAJGzNiwM6ssMEMhgDWs90TaIGcE2vaX1/tn14STXjkveR/aNN1
hfsDk8qSGV4IzmjftV0f7Ko5YYKyIreDT5JJ2WrgbgQjRWXDKg+LhephhMaAGRjZTxuS7chF90Z1
H4PvxvvVWLJnYP+aA5QkI1PTas54y9ygUtNNmGA6cvj1Tbxxl16/QN/m+4OshRcGK/bnm8iKOBqC
ObTuoihjjrHa1K7rRvWl/Ny2Je5WAZOLCl8YSDj46Mcp+Wvbbg6bK4mpSrxJcwE3ZyH4pd1Zkdnh
vGyq+19/zn/YBbXdBkU0zQJtypuPaSh7GL1IWHcu3qjA9BogtyQAuWVG1mOjA01+fUF9gv60d6Av
Y1Vz5sJtNeGuvrli2cd2ZuZzdzeB7J0Yj7jPUcikjNxWoO3BdNRt63gA3lEaUeSZY4YN90SezEOK
EljS6c0EtMB+vs1MdgBTW/+mDuMfFOz1aX1EHacGFj1pEp670QdMh5N4Xt05bZ8bWkg+/Y2f/mtb
9eOWyGFN/clI0hI2xMa388glyENslUCDYfnDb5Lz0u4ygrfeN04x95gVJQTuZv6Y9TvbZXy/JSQk
Sg5hwvhhU/Czze0MAolTGXoE6B7+YVxio8fNsxssoMp4dkgCcgGXTGcBAjGTyfggDVJKd6Zf1wjD
Y4gAW6amwDgI9XgzMNHCHws8TpIrySRABLK6Q6uRnIKuzM5wQerLmIEF7/AwNYeNxAnwkzX7OVLt
ufhq5h3RKNQByQaMcJF8vjF5mV0iqBFJkVuS9pzfN8xcS2TcToaJkpnU5FLh4E5OQo2ZmIv1ADwz
3zfk01AV2UQuje8/hGGTQNbI4twDTgMM2ZRu3C7IWUJAPFgowZ9EsrUoe0qsoa8W0j/xnR0G0V7b
DRqT64iW9GzHAz2WHKMbfB1C4oBHJpk+kH17Z0xEpW8yt69ctGh2jlMAemt5i7dh0W5VKJJoF2RT
+BQnA8duzhrxQUlipMH4NzdlgvstpQFBP6Sb8elq133uQkGZUAXsNpSAetxL2Mv9a1IJXRb2n5ED
FzjoIoaaCnzO1xZn+cDJbCVWIBlMD3AzbmCjZjMqwLo5Q18LLHSIdZlg65Wq4Br2WnIZ87D/CiHO
Y94BEwcgEvUsAUwxIawCTX+IdKAhTWQyzeUTaqX0xh4DtUMzaP9JfFhNz89o0A/t6GAvTv2lDDv3
U+2gvGs8mbywUNS3eIgyPTaOq5058PXAousrwBnpouzzRwIu4pXNFVVKBXDMDAwg6v5FNKaHiVYa
y0fDDdL8NFYB0xSMbYuwfPSxKjNDFkAx1/6u9EvcUzf9jOczigY8MCObf1rwrFy5zUVqWMkGX/uZ
MPUAI0L5yUgAvvm4eVa1OyYNZXAwsGQ4FgvBVjX4EGwRYthPZgw1lt3eEM845zHdQV5BDGuJhu2D
IgBn3KzJDyX8n2E7+qEemenp2WvQWRJYHKaigo2+hSuOw0jb8c16UKKKDfCqsTVNEmEmHNokwkkd
zJWPbNmpiO8Gn+Hldpk97V47oVdKTXIm+oLZGew/95msqPAJGLF76UB8CKpl4msI9iFflNhntgkp
qw1vaLAtS22oTwotH46Ooz5R1pHV5pHmkJNjeMqr3H5sTD2qnuuCFhtD4XTDdgaYWYgQDwHL6vkv
MdnBWLGlFD6vk0QYOMwWA5eH09qc1JueOCFQz8TKLgOuQCFmRnyqGGvGc+jX6t52PQ71V7KVdjCm
hgvOEfy60zpcjOqge8Gnkke5zqS7buCX66dltMH4DNIQnHLKThsPinS+Rd/OL3PiMdr3DOkYsMb0
9wMt+WUFRGY9ih+tJcTHE6/uIaXdcIoM9zMdSZb0uFTvZl09zjbP3oJyiqaV9zeDaTR2LyR9KOaK
/AreOH06I2zoBfnoPq9pNKEuj2SBKXwTxs3nLCcyYavSbr5fC4Ulb6r5RmWF92wr6nvtuPYZy0eC
zuwge2EMwGgshRF9XTeGecGFwiABMDIvHU6V9ZllxHcH5E7xXjccPB1t/5q7huc0RXitjdldK5ef
o0Hnus05nJB9hNz3+TUPhCnhXF83XcsnH/k7+FTXE96ijdGCNqwFzqBLFW1j+PLa/GCsyhGWhZA7
Md0WGKYYeZNt0AuBOU3uzEy6dAV2HVCyjxw7fEAYlQAcgVFNGYJoK/qzAHghqGt9hSz4wUzPVavL
IE6eftdOd4GYsKUKO74jGQUUd/xrGOtARwKP2dtq3argowFzcIZQwDbgXHt80xfsF/1rbqc+OQzk
0QQOCP2QIPFpmeLpBBtO3F4vT5d04IsZY34Mq27gJ2cYCN4KJt/DOznFRnJVJhE9oOWRzYRZwsLA
FpSTD4MdBXiMyDUqYwXhkxpT/zHLYS7v+8ZMjxiIsUZWGDIpJ56pkiX3v24CeeGoewJueCpFnoZn
bwYAakLeMOnpy5cTdIGVVVD0FrEaFiTr1f2acr+5womHbzW1MZEsOMh5DhMlaFil0dOaGakIHXxu
dRZRbhbgn3aqgwJjlze+bTs+yboSBRO57kRkoF4b1Oj7VyIJUZxxdxvifYFPYa2/oKwRbE12HTVX
ZQsSlvYLpro97Wi3X7yeosgOBmoge4rLB0zjIRVpTa/NhL/chhltiCABHqoQsPPGsWeLpPMoCyEp
p6EmVEhe9IbJIYFrrFtOImrkzmMHamv4kWvDu0wGoQoAjY8jhPTHlK3b3Ey0tI+wla1HMhH5Wnpd
pS147BSvFeN6bM6LyYqSOqrBCVYWhyvDMwl3BoHzNszkYaCTQRF8C1lQhRB6LSw/oMbz0nvcRZ6S
qyGHnve10vwpBpTq3sTVKNr5zuIchq6AkeBiDvhCyCQvl03SIir6rsU0JmHJDyzwSEdERFi7TyMD
mjl1YfO44VC496qdMFhhZgI1xmhN9/kvxkoK8aZSQIFMaMV1Tmp9vScSZSpuytHjb6MPsJsHOKrY
W5IOyYNeIrayNFv3PkUew7GOLTZ5SpFYt+Sip1+BaU1gjn4Ar3uRbtzHzGZf0BtrG+sMyXXtRjj9
xhvVI7hXfjr/idIoulvXJ6bq0TEDCDhi5ibyd/4QsEQCc4Dw4ebjTRLPSEJfF0Q5lcF3iWiW2VE7
tldGVoX7Yib4Ftaq9biuitdUR9yhLeabCHuspiI4xdVoQ95pLxaGSFa16d2VzbTkxtZvbECI1s3g
96T6hl6xdFxfim0rJn5vphDCEd6yrYsluAWWnPUIbb6edtrnkwla1HDCwERzDtigq9shq9ntndR6
jyRjuaNTZ1G/5oBA4miv1h1QYNpf7urI52H30cp46TOekuNPGgziAMIWIHbmaSvHnk2hjltyaxHT
k3xZodJaWHA9r5nTzFw3lrO6L2dBSyBp1Z5CBUclJrMTlGUeA1a3LXpjl4lWocemFloeRqxV1FU/
jBUOw0yc62s880iWXWOI3KDX/Ke0ZrWbVrQQKeAOFCGxkYdP5iQxkZVK368fTrdisP2HIVDle9tx
8WeI8EgNs+4Knxlz47fs7BMZlN9jp4M2Asdk43i01NuxdniBFcdjlkpOpDmdlm0P5BlSoczeU57h
we+mkl2udqdFHY0hI/uE5KlxEzcEnCejKq8xz8zeOQLv5y2nZnlNZ6+uNFuF6G4pq3dRjbYlVAX1
gqdDCgRFpvYMsvtgr1TXmzeN3vxvsigGiIR3TKM9iJoOBtHstVHboDBgNoQHFhBrHuLM5utpS8n/
NzgKLxCYF3ULAjhhbzux4cBmQQw7UuOUuqRrkoDch5i4eIjgxnZooCitjfIaWTo5Ia9qmDTMr8yW
jwcrBbDJrqkPIPLwSdV6mEQJ+/bipnX+rabG5HSBfrCH9INfkpFFT1GgE/DWxjA240reFCg92PJ6
9rQaO5EIt2Y9OYEteE7DmPGJDK3Lys2zjB7z4oWIF8/RnCGWk3OoPJvzswX2vxrKmN1q0em3I1fe
rvtmiGXx7QJt1sFnhHwg6ANs6jIKgzM2vWkJKR/4akKb/Dkv1LSpe/a9FkLapS9YPGlk5OSKuQcv
1jvzstScQPR2yZXtJuk3MXrkHbhy4I3rDZiNbt6EZ9yedIXREEyvWXFlXgXi2vehX17TsOEf29Hf
bAKMlY6Q54dDIWw7oFeBSEjCgvUYBBaQnRuyK4Hz8Ej8jJhV4gpsOol1dOEx8HlMQKx3K1lPuor3
YYk5jF5LZtcsv3vMnclxrUrzgGAGHbU39/aBKyePSTuoDyrxlnMi5vQDFId8h6VVyO5Mt7McYFbi
eeF7pWlvZyGN2xbfeLWlnK6CvdM66sqGyPZ1kI77Qszn8q2gqvxeF6qj3J6YBVNX2SAXnXm2KMqO
BeDKJ4jKXovyJSqQoTdYU+zxuGpuXAhcl9QniC7OvPRjKfv4waPGJwa7LPDU7lzzOAfufAkdGX1I
DCjtdTPzk9zKTDsq5SqMb5fKoGNlqjoh3e7NNtu04ei9ylb/M+H53YTHWwGU/zeB/WPafSUzNv15
wPP6t/4a8ATeHytMjIL6/1gW/TXgCe0/WNAekDpOi4A1Gvv/e8qDEy3DbGLF+B0bfjng499THvsP
NkAfPIOZtx4biH9Hc/0WeNNaQ6KjGKDy0zBc0r//A8jJYAIvfk7K12KzLZEiuxa7xTLP7HprZviv
gbd/uiD4OXMejbt5a+DbDxck18iWtizdEw7V+KOMiIAWjV57RdBcxTOV/6+v9xbn0zdIcCDPi/EK
EoI3OF+YeUsHx5Awgzrxnomosy5rsdq5sJl/fSkNhv+IvXEpvmpGAi4Sb+bRbwBjXPJg9OeWOOW6
B099RlVuv7A1eTChL/1CT+7nGftVxKHz60v/w12ykhghIjVmjLbCwD88VXLGEFcZrTh1JA9d41Kq
YXjcSncl5fPvJMbWz7QDIHGmHyCMRD96FnDOW5BR4ZlU+ioVp6lmmEcLSEWymTKTYnjsfU4LzPRl
clNyeCNXaGmS2QOxY2cIlAJr2NXvsPp/vX2SqQPPA8hF1wEV5OdVnFkJfW4cCZzUBbe7EpMJvwKW
/e9dCz4ng1eWMAvnzYKKM8csknkWJ6cjxnsQRvfi96W6H3RZ/etvVS+YnxeUB26vzRV8k6X1dtKT
Uo1z/AziNEbJ91eisw1g/+uL/NOzYxPCeYGLsUu9WbUA2wJvwUKcMECsT1kw0swEnjS2FrX376ad
ln46b28J5zRcA+C+M8Z6803hTmSNC+Hop8wmV223DlCQdFF9r+zsoMnpiHTG7hrhOCe9cx1jYPYb
ztA/rGDY2Wx7OusGBs3bBRPZsJMiLxcnFfT2jZNXFvkKujSSRscKpfEp93luU6vPy8Akc315YdWn
x/+PkMt/+gaEwFwq1N80M/CfV2+O0Zsqc3y4OvQ992uduoo76GR+l+L3T5eCbBIwQeNo+Zc5O6m3
tNh+45xSl3nea9a9QbwJZEdN9//1yvp5q2f7Rq7P7DAUnCxMnt4uX5n0ddE00riJwAgWzCBb5kwO
QNeykvwRF/8uftr6eQvWl8SQwNeqL1Yz9gRvjjOZL/giYLp1Y0YgCag9KPS7tlP33kQgHEEgfK9r
N5AEYGdpjHagZHpwwsaKch7mcIPtKcffuoO8Qj3zAppCJIyBUibVsMyvHxLqs59eCRgfHsniqMfw
LnQQunlvvv4qUJlQpSPIDDXLA1Zqy6FOPUyMrC4fNrVZzswUaRbaGi5+Jmdvb/HD7lCOAwvA0Kfz
hOjK3hu5cf+yYM3xouycpfva1drMMJIdlSEojGvR5m2smCp9bXrWfFsiRPuXViNpPpT2FiqwjaDF
zprPvZ5aQRd2btqMB7iBtj/fxmkBlghtJXwiw85A+B5GjXVldSSxbDo/QY1bholH2AipJ6TQw6H3
jkXVcA0NUHldAjbb4IewEaNA6gyQhPYpwYkJZ0NaKDD7fjkalNzezTqb6/q4BIdvLeLkcqT+L0yR
ms++rGx5U1qaaxdQtRh2T4jaAskt/WLNIV+Zv+BglGPcNUVPa+x51efec57ieoQInKS52QoByFfm
nDcC3JbApF/lEtlXY+M3963Xl1D0aXv9NBY4nHbhiGtg6HLCrOgjyRokX2r4VkTAFI4S6r5gXPg0
Czs9rgPydXS8dqgIenk+IZqHe4j9y5M9Ai3LUMMBGAojulJt95KXsa2tHiCeLV0E+T2Y2/BpkDN/
yohm5zqMKn5Kqdtu3GnA2QYN966nXMVJfcCYsiADsUzaTPP7eiA3QpRoVBNPMJmo5sW/SXRhss7o
V/DdRApznzNNU8gMDGDDFSBt0oZVA3Xbffa9nKeJuJoMHuSNc7VFVe97N2sraYBvdcdOjIyI8Y3l
w2BygXtd23MuejVRVqzgeI73az5uYjD42s1uCSQDoA9ygSSE8wbZOg2zVTms5ZGW76mDnw+brcc2
RhngNdLStr3Ed0HumNdMQmZq9PfSQWm94JpFOFfKCHesG/fZY5oGZYfEqQIavdU+xM5iXy0ELvg7
O/bEl2ocq8dgSed3RTMWuwZfA2sDJmAFB8xB2puUnByUCXqU0BVKIbVb6mFndpEHOrdgFGZ6zMU2
PqkjF0LczVMpkhquch5iPeh2AP2MPSCtL/NjjoUOzPVE4iBszimVkZdjVW521R2QUQCFPhpKAIO2
/x4IQjBd2x8uoecSJ4KAIqIXzNmZtotGdScT98hND+HjE34UbXfo3Nn7qlCG7zo8gghAM9v4oIkc
0yYcJJx99OXHsR7qS5iN1rStli75EusJnF/38t3sJfCNqzk6WdjkNsegm7zPEoQN3x25fPHiqb7B
5QuphZrE8gUqcr53XXuBQDnyNQZQfbYI6qsvxMz4/Y7ZMgoSs/WPuhiFnKiYee40xWDfUANuRtDX
QxmgfmBjYgqAKcL9AOR3DZ1FXmck8R5md5i/Rbif7BMjNe6QoZWf0nwUeN3h7ScrvMeypiO6Jm+f
/V7wfgB07yK7xClxbK1DKWt+UGCAPzOwhC4c4eOQt05i7Tyf+RMSh4bhOelakHviWn/zcjpT6QZX
6ORmd0ekOlYbUcSF8F+NdugjEkBx2W2LHqnoUs/G3i7r4YNEqiq3Y9UdBhffSvK7vxZ+V38Ki9Te
pKGFHbqBE+NQ8DnCqC/vOJXIxSBtNDl7gmwtGZt8oz4shDP4Q3UL5UveQq9jURuk8PbP69jAsDNe
iU6Pdva17O3s5CkNIyGpBUNnt+1f4tZkQ6qX0HrEaJUla/ZMslp/gHMSDMo191gLkCTXE2jEDJlR
3ILPp1F/jiwGZivi5c+Qlfsu5DwOBjdihmEL1MNrDqhpKdkdX3l4MCUozGTNbqvoo7qOsdbOGwFu
Ril49YfEba6EEvDC1uGTlCzbbU3KFQ4GYHWfbUxgqeeSAXoMBgO19u7pZPnFzXDy/D7LUejRYo+a
ARnsvsrE9A1OCubqbm64H5nnh9dkiP1v9s5tOW1kC8Ov4so9LtBZF5mqDT7FBNux4+wkN5QMsmgQ
EjohwdPvrwXKIOyQbIuqmZoa3RnwUmtp9erudfj/5ArAEW/SDQpPZF1aYCdPyTJ1poRVz3VNeF5v
SJtU8tVft2BRFetFqF5ZysS6Aa2WBKsvZueTPI+uptT6XqysYPFIJcPc7IL7mz8u9Xh+T4riWfHX
XwvQbG4BWiFwZfimDwBDDJoozVljaIO8MfRv+YOXmbw5ZjwwiaBF2qQizHzdhRlptpIguOa1oRMK
AufSX0BqQsnwqjfLEi+/Su2i3deicDWIklS9N9aFaHXj+SzrdA3eAlAlQCB/oX21CM6LTuoPijjW
buly9W8jurru58KKenHYSUbasuWfh+lafQptY9lP4fAjIjdUhNGFYEX0ZlCvdfNsndM6GPm4C3sI
DOvc0q4pV3gaLlr5Q556UOBlWXsQC0//PssN6O5i2lxYK2nw6RLD9m5sgmYDgE7U65adg6g7WXqJ
o4h80aeA2T6HIT7rAy/Xou4iTeYxoBErcQE+YgYSZEdRoB7QhmZxMaEW8LMxW9D1FqjrhwU8VB/b
q2z9KYUiCsBiL/+W+WmUnbeTRBPXUJAWes8KqbGhiSa3ZjdGQYD70p5kyRWn3NbHKfwyj20BN2Sv
Bahq0FVaZntGXNTKb3JW+OfOMkoG2WKxvKT3d9WnOn7uny3syZCofYfjBUTC0SWY5h1BSnlBstVb
mstPnrKEYjWYDkGJSHB532ZFqnYl+D1UcApulM4mO+1Fi2WQnylzWCx6NIgog9SESwrE4KhjnVu+
qeEQO7kbKkY2vLDhOiYXQHxX0yJgNnyDztfMFPfJvBM9Zp1V8sWijfd8WcBHtp4WZEWAkQO7mLB3
t4AND3ye3BT0mK0nYwp0WIfSNjhrwxZkAmcaqrpbrjmnwKVlxnSvDcUt9WHFYzvOWwNdpEDjCDVS
L6yWGtN9swj0iygx9bwXKsJOLjNs95lAZfHfhaWmo1wfmuPcSEHIbJPoTXokv8i6TEPfhCYRjurn
dbqOACKYUM10ZaaLZ31SeHfJlLKC7lok6bUkugvJLgfR2aQQcHlo9Ab0ZqzOty2fvLDSNiCwtD32
7N5aMutRvANcp06BvdWfZbCAtTRz+RWQ+pCyGm89vSUubLa7QzrkbwPbB2UbMLkWhcMqb40K+o4G
MFXuF9mXAgiR4ZYk5d9Y6C9joUTJdo42L6vdqQ+i2r2G5WGU/1OVurc1SbylULdKwTYhFOo3q1L3
ToevZM4WZCt6OTi2VoFQCT4J4gNsNETxaLHhxFcFQtunxPRMCt4syrc5zyr/TyC0HmshFNnWibXQ
wdOhuJ4Aqzw570TQhlneEfowym+y+dhLfLijn3a0cbeJcZwE2fwuFEGavH+HsnYiHy9vsHc0jQvV
ny8KbmBNcZwgbGW2I5Y3wiZJOz58q/Jk/WeUhXsRWCG6QjpTg1zsRTnlCqgpX2ebTJMLZOmyjQ4c
gLax6sJ8Nov078m08KzRBLaQlLquBSjha3rbdOoTrqkAjLz5mMouy/RAfNMmbdu8BN5dJiOCzBVs
eMX8YxZrkiGW0t/1B3/DHGtNQWuiGSscfl5F6QUBHv06gZDlbhqF0M+upsMoSHsUnJMFU2PweJSl
0QLiLF+qNv2u/jyazB5o2POWFN9B22OyPwstEKcEORXApzLlOuaw9riixrvvD6MMCjB69vKLOZ5P
nffNVJ+e6YWxvrE6Mz3/DigXvGctbw6sQarEPRrWNPVWa5mLdX+a2pPWQw7kgRacq0tvaFN7BnBS
WgwvTQ6uySY0/I/xGtsHkZP6vMSi/ZS58ereTVhnk4osQX5bWvfn8G0/Oixo2zvzKz9EySRzs5aT
KQdVjviQDN9JRZqNacxRwcElCEZ2BechLwLcPgQK269btn1KBlUBipbcjLxwOtxwR0k/U8PhJ9zo
8/BvDj2BW76aD+P374gKS+DaRlrQ2qf4OrSpy9zI5il3tWDZp9yGjhh6VDbXX6SFESwXqbRGihlq
mTY89e/pYE/CjiXYpzpljabsHywv8J12dYAltOm1MGRwtrw2N/wbWQKwFzSoNDIEaC+B1yJkSqdH
ee1Nh07HPuV4StReI0sgr7/IEJwxO4wzdo2xGKW7Gw3msewGaaQFxTrVJQK1ovJ4uzZgkXC1yMAq
cpshL2zk7+UNiE0YvLNGj68pkOTQIo7f+/GUu1ow9VN2bW0yftuZwP7ld7XwG9PlxyLTmwh/XC4v
wk1eW4V+9oPKrb78futSpd+UHqP2Q7nabO69ca7y7z9qdla6/Z0vq2WgvM/237cP+PLWtXtVT1V9
eCXc2AGREkAcVqbVdpib3tH/+M6TM3dqRl5a3p8jef+uNs6d9/8LwclsT67MYTaWCx1mGNQFk886
huCZEyROUkkqlz+26dXfr+4XfkyFQ6roOb54DuM9AMKNQ22qDrbLYeyMazypdJcyaZpLDgJ3lAq4
TSphUiUmp6fq77er5Mz1ndyJ3UqSlGzBeVz93UDy1m2fhM8nKCebP9VxH2mCPoIVguIai3HdCjdr
Q1O1X7ohYJV1yfhD9gNNJV+hcSEqOaV5q2UtUFPBH8bOpGaAHa0EsGwsl5YB6HzqM3KzIW0sOhgL
Z8+L0KXH2t5YcpjXXx4EEBzRm4rtv/RNlLwcYb70GVk2mq2qIZZ2YaDl6oO3T8WPYSaSF2q22d80
lz1wRFDzHpIc5AhjHjiEVZ1gXI1QqkNpsy+rPni7OgZOkjgjYsVumtZsmuoQ7RgqEaOJ8Jz6yYU9
9RHWgoFgLUjCtGbZYDVImNymlj0QCchbCcXZNd8E1mf7SNLDLN4XfZSBw4Gz50Nk/YndXCU37lNM
l11d2wqEDccQvXTq6xYBORmEbPoab9z85MqZL5KJqC/ryLePMHuk/Gs3TtxVNdZyaqrEd6sP3j41
pfCBW4hRbRnjuCNPe8fQzDeQ7CpJ23HLk1Rj0SXRac+BaFzUVzNFNWQx2nFucObM9uc+BURH2JJA
61zXuIa1NB/17cxnR1I/1QB+Yh/Byd7GrrcfHOKs2nzMd24QJMDcO3vHBGpflSOM+34Sjt2TD8mL
tc00JHZ6Uzt5CDMYd18zRMKosjjzODd4aYhS/BHOI5/Rvpskbm1LoVK4eQTP+Nkt6qdKdRNabqqS
x9SZVIqVPkXVKOqrPni7LzzA7laGDxpIFj+H4W8o+jAEVlPhbpKefHlt8ESqjmB8B7s7mo7959nS
g5JfizT9yEy8jD9VGYfX/q0eXJO/GPmuE//xPwAAAP//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microsoft.com/office/2014/relationships/chartEx" Target="../charts/chartEx2.xml"/><Relationship Id="rId7" Type="http://schemas.openxmlformats.org/officeDocument/2006/relationships/chart" Target="../charts/chart11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2</xdr:row>
      <xdr:rowOff>133350</xdr:rowOff>
    </xdr:from>
    <xdr:to>
      <xdr:col>10</xdr:col>
      <xdr:colOff>266700</xdr:colOff>
      <xdr:row>22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E4B765-2021-6A17-6EB1-F551CF285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552450</xdr:colOff>
      <xdr:row>3</xdr:row>
      <xdr:rowOff>6350</xdr:rowOff>
    </xdr:from>
    <xdr:to>
      <xdr:col>9</xdr:col>
      <xdr:colOff>203200</xdr:colOff>
      <xdr:row>5</xdr:row>
      <xdr:rowOff>171450</xdr:rowOff>
    </xdr:to>
    <xdr:sp macro="" textlink="$E$5">
      <xdr:nvSpPr>
        <xdr:cNvPr id="5" name="TextBox 4">
          <a:extLst>
            <a:ext uri="{FF2B5EF4-FFF2-40B4-BE49-F238E27FC236}">
              <a16:creationId xmlns:a16="http://schemas.microsoft.com/office/drawing/2014/main" id="{18A017D8-C004-FB25-4AF3-78A5CC8C7A10}"/>
            </a:ext>
          </a:extLst>
        </xdr:cNvPr>
        <xdr:cNvSpPr txBox="1"/>
      </xdr:nvSpPr>
      <xdr:spPr>
        <a:xfrm>
          <a:off x="6057900" y="558800"/>
          <a:ext cx="14795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Total</a:t>
          </a:r>
          <a:r>
            <a:rPr lang="en-US" sz="11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Revenue</a:t>
          </a:r>
        </a:p>
        <a:p>
          <a:pPr algn="ctr"/>
          <a:fld id="{ECE168BC-31C7-4D4E-A8BA-90DAA9CF49A1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$4,981.6</a:t>
          </a:fld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4</xdr:row>
      <xdr:rowOff>47625</xdr:rowOff>
    </xdr:from>
    <xdr:to>
      <xdr:col>13</xdr:col>
      <xdr:colOff>6350</xdr:colOff>
      <xdr:row>15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70600-753C-BF12-FA80-F90365D55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</xdr:colOff>
      <xdr:row>0</xdr:row>
      <xdr:rowOff>158750</xdr:rowOff>
    </xdr:from>
    <xdr:to>
      <xdr:col>12</xdr:col>
      <xdr:colOff>450850</xdr:colOff>
      <xdr:row>3</xdr:row>
      <xdr:rowOff>139700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88FD90B-4556-969B-1F5F-B907B9B88E9A}"/>
            </a:ext>
          </a:extLst>
        </xdr:cNvPr>
        <xdr:cNvSpPr txBox="1"/>
      </xdr:nvSpPr>
      <xdr:spPr>
        <a:xfrm>
          <a:off x="4667250" y="158750"/>
          <a:ext cx="46926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Coffee Revenue Trends: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i="1"/>
            <a:t>Tracking daily sales  and promotional impact across U.S. states.</a:t>
          </a:r>
          <a:endParaRPr lang="en-US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1</xdr:row>
      <xdr:rowOff>114300</xdr:rowOff>
    </xdr:from>
    <xdr:to>
      <xdr:col>14</xdr:col>
      <xdr:colOff>136525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8FE57-964C-B330-BB1A-668DE324C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311150</xdr:colOff>
      <xdr:row>1</xdr:row>
      <xdr:rowOff>133350</xdr:rowOff>
    </xdr:from>
    <xdr:to>
      <xdr:col>15</xdr:col>
      <xdr:colOff>445510</xdr:colOff>
      <xdr:row>6</xdr:row>
      <xdr:rowOff>7732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D55201B-87AB-4CF5-950D-320EB9B6F269}"/>
            </a:ext>
          </a:extLst>
        </xdr:cNvPr>
        <xdr:cNvGrpSpPr/>
      </xdr:nvGrpSpPr>
      <xdr:grpSpPr>
        <a:xfrm>
          <a:off x="3937000" y="317500"/>
          <a:ext cx="4547610" cy="795132"/>
          <a:chOff x="6391291" y="1156135"/>
          <a:chExt cx="4541260" cy="79513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19669756-B167-20B6-CCBB-EA67D06D55DC}"/>
              </a:ext>
            </a:extLst>
          </xdr:cNvPr>
          <xdr:cNvSpPr/>
        </xdr:nvSpPr>
        <xdr:spPr>
          <a:xfrm>
            <a:off x="6391291" y="1156136"/>
            <a:ext cx="2146852" cy="795131"/>
          </a:xfrm>
          <a:prstGeom prst="rect">
            <a:avLst/>
          </a:prstGeom>
          <a:solidFill>
            <a:srgbClr val="A12CDE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#7D3CDC</a:t>
            </a:r>
          </a:p>
          <a:p>
            <a:pPr algn="ctr"/>
            <a:r>
              <a:rPr lang="en-US"/>
              <a:t>RGB(125,60,220)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6948DEC-730A-DE13-F435-61AA19F0E071}"/>
              </a:ext>
            </a:extLst>
          </xdr:cNvPr>
          <xdr:cNvSpPr/>
        </xdr:nvSpPr>
        <xdr:spPr>
          <a:xfrm>
            <a:off x="8785699" y="1156135"/>
            <a:ext cx="2146852" cy="795131"/>
          </a:xfrm>
          <a:prstGeom prst="rect">
            <a:avLst/>
          </a:prstGeom>
          <a:solidFill>
            <a:srgbClr val="126BD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#446FD9</a:t>
            </a:r>
          </a:p>
          <a:p>
            <a:pPr algn="ctr"/>
            <a:r>
              <a:rPr lang="en-US"/>
              <a:t>RGB(68,111,217)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161925</xdr:colOff>
      <xdr:row>2</xdr:row>
      <xdr:rowOff>152400</xdr:rowOff>
    </xdr:from>
    <xdr:to>
      <xdr:col>20</xdr:col>
      <xdr:colOff>147943</xdr:colOff>
      <xdr:row>6</xdr:row>
      <xdr:rowOff>111853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E0F0AC3-C5C4-4194-B196-E8617B15B248}"/>
            </a:ext>
          </a:extLst>
        </xdr:cNvPr>
        <xdr:cNvSpPr/>
      </xdr:nvSpPr>
      <xdr:spPr>
        <a:xfrm>
          <a:off x="14382750" y="533400"/>
          <a:ext cx="2424418" cy="721453"/>
        </a:xfrm>
        <a:prstGeom prst="rect">
          <a:avLst/>
        </a:prstGeom>
        <a:solidFill>
          <a:srgbClr val="A12CD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#A22DDF</a:t>
          </a:r>
        </a:p>
      </xdr:txBody>
    </xdr:sp>
    <xdr:clientData/>
  </xdr:twoCellAnchor>
  <xdr:twoCellAnchor>
    <xdr:from>
      <xdr:col>16</xdr:col>
      <xdr:colOff>171450</xdr:colOff>
      <xdr:row>6</xdr:row>
      <xdr:rowOff>139554</xdr:rowOff>
    </xdr:from>
    <xdr:to>
      <xdr:col>20</xdr:col>
      <xdr:colOff>157468</xdr:colOff>
      <xdr:row>10</xdr:row>
      <xdr:rowOff>99007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7B4C05A-8881-4F53-9134-CF564EE8F42C}"/>
            </a:ext>
          </a:extLst>
        </xdr:cNvPr>
        <xdr:cNvSpPr/>
      </xdr:nvSpPr>
      <xdr:spPr>
        <a:xfrm>
          <a:off x="14392275" y="1282554"/>
          <a:ext cx="2424418" cy="721453"/>
        </a:xfrm>
        <a:prstGeom prst="rect">
          <a:avLst/>
        </a:prstGeom>
        <a:solidFill>
          <a:srgbClr val="116AD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#106AD2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592282</xdr:colOff>
      <xdr:row>1</xdr:row>
      <xdr:rowOff>142442</xdr:rowOff>
    </xdr:from>
    <xdr:to>
      <xdr:col>8</xdr:col>
      <xdr:colOff>125557</xdr:colOff>
      <xdr:row>13</xdr:row>
      <xdr:rowOff>23380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E231E07D-7B97-4C05-BBF9-F389CA31F137}"/>
            </a:ext>
          </a:extLst>
        </xdr:cNvPr>
        <xdr:cNvGrpSpPr/>
      </xdr:nvGrpSpPr>
      <xdr:grpSpPr>
        <a:xfrm>
          <a:off x="2865144" y="326373"/>
          <a:ext cx="3895068" cy="2088110"/>
          <a:chOff x="2911127" y="332942"/>
          <a:chExt cx="3816240" cy="2166938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A91E6295-FB9D-425B-800E-ED5ED6609141}"/>
              </a:ext>
            </a:extLst>
          </xdr:cNvPr>
          <xdr:cNvGraphicFramePr/>
        </xdr:nvGraphicFramePr>
        <xdr:xfrm>
          <a:off x="2911127" y="332942"/>
          <a:ext cx="3816240" cy="216693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4" name="Picture 3">
            <a:extLst>
              <a:ext uri="{FF2B5EF4-FFF2-40B4-BE49-F238E27FC236}">
                <a16:creationId xmlns:a16="http://schemas.microsoft.com/office/drawing/2014/main" id="{D37CF196-0ADE-4605-9196-4C01F1E0B5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93704" y="1432759"/>
            <a:ext cx="656365" cy="655825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332642</xdr:colOff>
      <xdr:row>1</xdr:row>
      <xdr:rowOff>0</xdr:rowOff>
    </xdr:from>
    <xdr:to>
      <xdr:col>9</xdr:col>
      <xdr:colOff>490904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E4F3E1-8D89-45A7-8E5A-5D5CB59F8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0.35914</cdr:x>
      <cdr:y>0.41667</cdr:y>
    </cdr:from>
    <cdr:to>
      <cdr:x>0.62576</cdr:x>
      <cdr:y>0.90278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1DDA152C-72AA-40DA-A137-F7D6EF357045}"/>
            </a:ext>
          </a:extLst>
        </cdr:cNvPr>
        <cdr:cNvSpPr/>
      </cdr:nvSpPr>
      <cdr:spPr>
        <a:xfrm xmlns:a="http://schemas.openxmlformats.org/drawingml/2006/main">
          <a:off x="1638301" y="1143000"/>
          <a:ext cx="1216269" cy="13335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/>
        <a:lstStyle xmlns:a="http://schemas.openxmlformats.org/drawingml/2006/main"/>
        <a:p xmlns:a="http://schemas.openxmlformats.org/drawingml/2006/main">
          <a:pPr algn="ctr"/>
          <a:r>
            <a:rPr lang="en-US" sz="2800">
              <a:solidFill>
                <a:srgbClr val="6666FF"/>
              </a:solidFill>
            </a:rPr>
            <a:t>45%</a:t>
          </a:r>
          <a:r>
            <a:rPr lang="en-US" sz="3000">
              <a:solidFill>
                <a:srgbClr val="6666FF"/>
              </a:solidFill>
            </a:rPr>
            <a:t> </a:t>
          </a:r>
          <a:r>
            <a:rPr lang="en-US" sz="1000">
              <a:solidFill>
                <a:schemeClr val="bg1">
                  <a:lumMod val="50000"/>
                </a:schemeClr>
              </a:solidFill>
            </a:rPr>
            <a:t>Discounted Coffee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41274</xdr:colOff>
      <xdr:row>2</xdr:row>
      <xdr:rowOff>136524</xdr:rowOff>
    </xdr:from>
    <xdr:to>
      <xdr:col>11</xdr:col>
      <xdr:colOff>184149</xdr:colOff>
      <xdr:row>20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0BF714-7BA1-420D-8BEA-862D900F7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607060</xdr:colOff>
      <xdr:row>1</xdr:row>
      <xdr:rowOff>177800</xdr:rowOff>
    </xdr:from>
    <xdr:to>
      <xdr:col>8</xdr:col>
      <xdr:colOff>248920</xdr:colOff>
      <xdr:row>16</xdr:row>
      <xdr:rowOff>177800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12831C8-B4C6-4A4D-BB1E-44E93D6993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2710" y="361950"/>
              <a:ext cx="462026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207432</xdr:colOff>
      <xdr:row>29</xdr:row>
      <xdr:rowOff>133351</xdr:rowOff>
    </xdr:from>
    <xdr:to>
      <xdr:col>9</xdr:col>
      <xdr:colOff>243416</xdr:colOff>
      <xdr:row>50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8DE0DE-B642-45E3-8DB8-8365F01E33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42333</xdr:colOff>
      <xdr:row>12</xdr:row>
      <xdr:rowOff>142874</xdr:rowOff>
    </xdr:from>
    <xdr:to>
      <xdr:col>27</xdr:col>
      <xdr:colOff>560917</xdr:colOff>
      <xdr:row>28</xdr:row>
      <xdr:rowOff>42332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81CBD9-E379-45B0-9982-39793D32F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63500</xdr:colOff>
      <xdr:row>8</xdr:row>
      <xdr:rowOff>175683</xdr:rowOff>
    </xdr:from>
    <xdr:to>
      <xdr:col>27</xdr:col>
      <xdr:colOff>528139</xdr:colOff>
      <xdr:row>12</xdr:row>
      <xdr:rowOff>153739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33E358A-50CB-4F06-9689-3DD37CCF6CA1}"/>
            </a:ext>
          </a:extLst>
        </xdr:cNvPr>
        <xdr:cNvSpPr txBox="1"/>
      </xdr:nvSpPr>
      <xdr:spPr>
        <a:xfrm>
          <a:off x="8043333" y="1615016"/>
          <a:ext cx="9058306" cy="6977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Coffee Revenue Trends</a:t>
          </a:r>
          <a:r>
            <a:rPr lang="en-US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i="1"/>
            <a:t>Tracking daily sales  and promotional impact across U.S. states</a:t>
          </a:r>
          <a:endParaRPr lang="en-US" sz="900"/>
        </a:p>
        <a:p>
          <a:endParaRPr lang="en-US" sz="1100"/>
        </a:p>
      </xdr:txBody>
    </xdr:sp>
    <xdr:clientData/>
  </xdr:twoCellAnchor>
  <xdr:twoCellAnchor>
    <xdr:from>
      <xdr:col>0</xdr:col>
      <xdr:colOff>317501</xdr:colOff>
      <xdr:row>9</xdr:row>
      <xdr:rowOff>21167</xdr:rowOff>
    </xdr:from>
    <xdr:to>
      <xdr:col>12</xdr:col>
      <xdr:colOff>338667</xdr:colOff>
      <xdr:row>28</xdr:row>
      <xdr:rowOff>42333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36DB8B5-5678-4ACF-B06E-2F8D645C0F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501" y="1640417"/>
              <a:ext cx="7387166" cy="34395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558800</xdr:colOff>
      <xdr:row>80</xdr:row>
      <xdr:rowOff>171450</xdr:rowOff>
    </xdr:from>
    <xdr:to>
      <xdr:col>7</xdr:col>
      <xdr:colOff>418771</xdr:colOff>
      <xdr:row>82</xdr:row>
      <xdr:rowOff>86643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25686B-C269-4B84-A0A0-572EFEC3B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6800" y="3854450"/>
          <a:ext cx="469571" cy="336409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50</xdr:row>
      <xdr:rowOff>166158</xdr:rowOff>
    </xdr:from>
    <xdr:to>
      <xdr:col>28</xdr:col>
      <xdr:colOff>148168</xdr:colOff>
      <xdr:row>68</xdr:row>
      <xdr:rowOff>166158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F6DB30F-92E1-43C8-A433-22C86CF5E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111881</xdr:colOff>
      <xdr:row>28</xdr:row>
      <xdr:rowOff>175380</xdr:rowOff>
    </xdr:from>
    <xdr:to>
      <xdr:col>17</xdr:col>
      <xdr:colOff>518583</xdr:colOff>
      <xdr:row>45</xdr:row>
      <xdr:rowOff>148167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CECDBE4-6F2B-4BD4-A74C-B9216ADCC6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47</xdr:row>
      <xdr:rowOff>68791</xdr:rowOff>
    </xdr:from>
    <xdr:to>
      <xdr:col>18</xdr:col>
      <xdr:colOff>381001</xdr:colOff>
      <xdr:row>61</xdr:row>
      <xdr:rowOff>158749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5011260-3F87-4D4A-93A8-C283AEE6EA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370417</xdr:colOff>
      <xdr:row>30</xdr:row>
      <xdr:rowOff>148168</xdr:rowOff>
    </xdr:from>
    <xdr:to>
      <xdr:col>27</xdr:col>
      <xdr:colOff>158750</xdr:colOff>
      <xdr:row>34</xdr:row>
      <xdr:rowOff>137583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7333419-FD2D-467C-9055-2C86B69094EA}"/>
            </a:ext>
          </a:extLst>
        </xdr:cNvPr>
        <xdr:cNvSpPr txBox="1"/>
      </xdr:nvSpPr>
      <xdr:spPr>
        <a:xfrm>
          <a:off x="12033250" y="5545668"/>
          <a:ext cx="4699000" cy="7090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/>
            <a:t>Hottest Hours</a:t>
          </a:r>
          <a:r>
            <a:rPr lang="en-US" sz="1400" b="1" baseline="0"/>
            <a:t> for coffee lovers</a:t>
          </a:r>
          <a:br>
            <a:rPr lang="en-US" sz="1400" b="1" baseline="0"/>
          </a:br>
          <a:r>
            <a:rPr lang="en-US"/>
            <a:t>This heatmap reveals peak coffee hours by weekday, with Monday afternoons showing the highest demand.</a:t>
          </a:r>
        </a:p>
        <a:p>
          <a:endParaRPr lang="en-US" b="1"/>
        </a:p>
        <a:p>
          <a:endParaRPr lang="en-US" sz="1100"/>
        </a:p>
      </xdr:txBody>
    </xdr:sp>
    <xdr:clientData/>
  </xdr:twoCellAnchor>
  <xdr:oneCellAnchor>
    <xdr:from>
      <xdr:col>0</xdr:col>
      <xdr:colOff>422398</xdr:colOff>
      <xdr:row>1</xdr:row>
      <xdr:rowOff>142373</xdr:rowOff>
    </xdr:from>
    <xdr:ext cx="16563852" cy="937629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1150BC0-199D-420F-C739-742F56C0ED22}"/>
            </a:ext>
          </a:extLst>
        </xdr:cNvPr>
        <xdr:cNvSpPr/>
      </xdr:nvSpPr>
      <xdr:spPr>
        <a:xfrm>
          <a:off x="422398" y="332873"/>
          <a:ext cx="16563852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Coffee Intelligence Dashboard: Where and When We Sip</a:t>
          </a:r>
        </a:p>
      </xdr:txBody>
    </xdr:sp>
    <xdr:clientData/>
  </xdr:oneCellAnchor>
  <xdr:twoCellAnchor editAs="oneCell">
    <xdr:from>
      <xdr:col>27</xdr:col>
      <xdr:colOff>220237</xdr:colOff>
      <xdr:row>1</xdr:row>
      <xdr:rowOff>21166</xdr:rowOff>
    </xdr:from>
    <xdr:to>
      <xdr:col>28</xdr:col>
      <xdr:colOff>465667</xdr:colOff>
      <xdr:row>6</xdr:row>
      <xdr:rowOff>106663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AFB1A12-51DC-4C4C-ADD5-95DD85341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93737" y="201083"/>
          <a:ext cx="859263" cy="9850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10</xdr:col>
      <xdr:colOff>109009</xdr:colOff>
      <xdr:row>68</xdr:row>
      <xdr:rowOff>176742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4A242DE-CCB7-4432-83CD-4AB377102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0.31452</cdr:x>
      <cdr:y>0</cdr:y>
    </cdr:from>
    <cdr:to>
      <cdr:x>0.78427</cdr:x>
      <cdr:y>0.15013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18A017D8-C004-FB25-4AF3-78A5CC8C7A10}"/>
            </a:ext>
          </a:extLst>
        </cdr:cNvPr>
        <cdr:cNvSpPr txBox="1"/>
      </cdr:nvSpPr>
      <cdr:spPr>
        <a:xfrm xmlns:a="http://schemas.openxmlformats.org/drawingml/2006/main">
          <a:off x="990600" y="0"/>
          <a:ext cx="1479550" cy="5334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b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Total</a:t>
          </a:r>
          <a:r>
            <a:rPr lang="en-US" sz="11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Revenue</a:t>
          </a:r>
        </a:p>
        <a:p xmlns:a="http://schemas.openxmlformats.org/drawingml/2006/main">
          <a:pPr algn="ctr"/>
          <a:fld id="{ECE168BC-31C7-4D4E-A8BA-90DAA9CF49A1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$4,981.6</a:t>
          </a:fld>
          <a:endParaRPr lang="en-US" sz="1100" b="1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0.42224</cdr:x>
      <cdr:y>0.51089</cdr:y>
    </cdr:from>
    <cdr:to>
      <cdr:x>0.59423</cdr:x>
      <cdr:y>0.81354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D37CF196-0ADE-4605-9196-4C01F1E0B55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644650" y="1066800"/>
          <a:ext cx="669923" cy="631968"/>
        </a:xfrm>
        <a:prstGeom xmlns:a="http://schemas.openxmlformats.org/drawingml/2006/main" prst="rect">
          <a:avLst/>
        </a:prstGeom>
      </cdr:spPr>
    </cdr:pic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0.35914</cdr:x>
      <cdr:y>0.41667</cdr:y>
    </cdr:from>
    <cdr:to>
      <cdr:x>0.62576</cdr:x>
      <cdr:y>0.90278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1DDA152C-72AA-40DA-A137-F7D6EF357045}"/>
            </a:ext>
          </a:extLst>
        </cdr:cNvPr>
        <cdr:cNvSpPr/>
      </cdr:nvSpPr>
      <cdr:spPr>
        <a:xfrm xmlns:a="http://schemas.openxmlformats.org/drawingml/2006/main">
          <a:off x="1638301" y="1143000"/>
          <a:ext cx="1216269" cy="13335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/>
        <a:lstStyle xmlns:a="http://schemas.openxmlformats.org/drawingml/2006/main"/>
        <a:p xmlns:a="http://schemas.openxmlformats.org/drawingml/2006/main">
          <a:pPr algn="ctr"/>
          <a:r>
            <a:rPr lang="en-US" sz="2800">
              <a:solidFill>
                <a:srgbClr val="6666FF"/>
              </a:solidFill>
            </a:rPr>
            <a:t>45%</a:t>
          </a:r>
          <a:r>
            <a:rPr lang="en-US" sz="3000">
              <a:solidFill>
                <a:srgbClr val="6666FF"/>
              </a:solidFill>
            </a:rPr>
            <a:t> </a:t>
          </a:r>
          <a:r>
            <a:rPr lang="en-US" sz="1000">
              <a:solidFill>
                <a:schemeClr val="bg1">
                  <a:lumMod val="50000"/>
                </a:schemeClr>
              </a:solidFill>
            </a:rPr>
            <a:t>Discounted Coffee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Aiignment%202_CoffeeDashboard%20(1)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Aiignment%202_CoffeeDashboard%20(1)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i Sinha" refreshedDate="45791.442124421294" createdVersion="8" refreshedVersion="8" minRefreshableVersion="3" recordCount="5" xr:uid="{0B37A713-D858-4E7A-B41A-A32FC8F336D9}">
  <cacheSource type="worksheet">
    <worksheetSource name="Table3"/>
  </cacheSource>
  <cacheFields count="3">
    <cacheField name="Row Labels" numFmtId="0">
      <sharedItems count="5">
        <s v="California"/>
        <s v="Florida"/>
        <s v="Illinois"/>
        <s v="New York"/>
        <s v="Texas"/>
      </sharedItems>
    </cacheField>
    <cacheField name="Weekday" numFmtId="0">
      <sharedItems containsSemiMixedTypes="0" containsString="0" containsNumber="1" minValue="26.8" maxValue="29.2"/>
    </cacheField>
    <cacheField name="Weekend" numFmtId="0">
      <sharedItems containsSemiMixedTypes="0" containsString="0" containsNumber="1" minValue="22" maxValue="35" count="5">
        <n v="33.5"/>
        <n v="35"/>
        <n v="22"/>
        <n v="31.5"/>
        <n v="29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i Sinha" refreshedDate="45791.442125000001" createdVersion="6" refreshedVersion="8" minRefreshableVersion="3" recordCount="1000" xr:uid="{00000000-000A-0000-FFFF-FFFF04000000}">
  <cacheSource type="worksheet">
    <worksheetSource name="Coffee_Sales"/>
  </cacheSource>
  <cacheFields count="18">
    <cacheField name="Date" numFmtId="22">
      <sharedItems containsSemiMixedTypes="0" containsNonDate="0" containsDate="1" containsString="0" minDate="2024-12-15T08:09:00" maxDate="2024-12-30T17:57:00" count="946">
        <d v="2024-12-29T17:48:00"/>
        <d v="2024-12-27T10:12:00"/>
        <d v="2024-12-26T11:01:00"/>
        <d v="2024-12-22T11:01:00"/>
        <d v="2024-12-25T15:44:00"/>
        <d v="2024-12-22T10:22:00"/>
        <d v="2024-12-23T10:48:00"/>
        <d v="2024-12-24T10:00:00"/>
        <d v="2024-12-23T11:50:00"/>
        <d v="2024-12-29T15:22:00"/>
        <d v="2024-12-18T10:44:00"/>
        <d v="2024-12-27T08:12:00"/>
        <d v="2024-12-25T09:50:00"/>
        <d v="2024-12-28T12:37:00"/>
        <d v="2024-12-27T16:13:00"/>
        <d v="2024-12-20T17:11:00"/>
        <d v="2024-12-16T13:07:00"/>
        <d v="2024-12-22T14:18:00"/>
        <d v="2024-12-18T09:57:00"/>
        <d v="2024-12-25T09:07:00"/>
        <d v="2024-12-24T14:07:00"/>
        <d v="2024-12-30T15:32:00"/>
        <d v="2024-12-26T09:31:00"/>
        <d v="2024-12-25T16:49:00"/>
        <d v="2024-12-27T16:34:00"/>
        <d v="2024-12-15T10:35:00"/>
        <d v="2024-12-24T15:42:00"/>
        <d v="2024-12-24T14:39:00"/>
        <d v="2024-12-15T13:24:00"/>
        <d v="2024-12-25T17:05:00"/>
        <d v="2024-12-24T14:17:00"/>
        <d v="2024-12-27T09:44:00"/>
        <d v="2024-12-18T09:53:00"/>
        <d v="2024-12-16T13:17:00"/>
        <d v="2024-12-21T16:20:00"/>
        <d v="2024-12-28T17:31:00"/>
        <d v="2024-12-20T10:15:00"/>
        <d v="2024-12-19T12:41:00"/>
        <d v="2024-12-27T12:29:00"/>
        <d v="2024-12-27T12:42:00"/>
        <d v="2024-12-19T09:57:00"/>
        <d v="2024-12-26T09:33:00"/>
        <d v="2024-12-26T11:59:00"/>
        <d v="2024-12-15T16:23:00"/>
        <d v="2024-12-28T08:41:00"/>
        <d v="2024-12-29T09:34:00"/>
        <d v="2024-12-28T10:58:00"/>
        <d v="2024-12-22T14:59:00"/>
        <d v="2024-12-21T16:47:00"/>
        <d v="2024-12-18T12:20:00"/>
        <d v="2024-12-22T10:16:00"/>
        <d v="2024-12-29T17:14:00"/>
        <d v="2024-12-15T17:27:00"/>
        <d v="2024-12-21T15:52:00"/>
        <d v="2024-12-21T11:38:00"/>
        <d v="2024-12-30T11:39:00"/>
        <d v="2024-12-30T14:43:00"/>
        <d v="2024-12-20T11:30:00"/>
        <d v="2024-12-19T14:42:00"/>
        <d v="2024-12-17T13:45:00"/>
        <d v="2024-12-29T12:57:00"/>
        <d v="2024-12-23T15:03:00"/>
        <d v="2024-12-30T15:02:00"/>
        <d v="2024-12-16T12:11:00"/>
        <d v="2024-12-17T09:15:00"/>
        <d v="2024-12-24T09:53:00"/>
        <d v="2024-12-20T08:41:00"/>
        <d v="2024-12-26T16:38:00"/>
        <d v="2024-12-27T12:41:00"/>
        <d v="2024-12-28T16:12:00"/>
        <d v="2024-12-21T14:05:00"/>
        <d v="2024-12-25T16:05:00"/>
        <d v="2024-12-23T12:36:00"/>
        <d v="2024-12-25T17:52:00"/>
        <d v="2024-12-28T08:05:00"/>
        <d v="2024-12-18T09:47:00"/>
        <d v="2024-12-27T09:08:00"/>
        <d v="2024-12-25T14:53:00"/>
        <d v="2024-12-29T15:31:00"/>
        <d v="2024-12-16T14:26:00"/>
        <d v="2024-12-24T17:59:00"/>
        <d v="2024-12-29T14:56:00"/>
        <d v="2024-12-19T11:30:00"/>
        <d v="2024-12-26T14:26:00"/>
        <d v="2024-12-17T11:10:00"/>
        <d v="2024-12-20T12:22:00"/>
        <d v="2024-12-18T12:21:00"/>
        <d v="2024-12-26T15:51:00"/>
        <d v="2024-12-25T11:58:00"/>
        <d v="2024-12-20T10:07:00"/>
        <d v="2024-12-16T13:45:00"/>
        <d v="2024-12-29T16:50:00"/>
        <d v="2024-12-21T14:48:00"/>
        <d v="2024-12-21T16:55:00"/>
        <d v="2024-12-22T11:56:00"/>
        <d v="2024-12-29T16:37:00"/>
        <d v="2024-12-20T08:48:00"/>
        <d v="2024-12-18T12:18:00"/>
        <d v="2024-12-28T13:29:00"/>
        <d v="2024-12-18T09:23:00"/>
        <d v="2024-12-26T14:52:00"/>
        <d v="2024-12-16T11:29:00"/>
        <d v="2024-12-20T12:02:00"/>
        <d v="2024-12-17T17:26:00"/>
        <d v="2024-12-28T14:30:00"/>
        <d v="2024-12-23T15:48:00"/>
        <d v="2024-12-29T13:34:00"/>
        <d v="2024-12-23T09:41:00"/>
        <d v="2024-12-23T08:07:00"/>
        <d v="2024-12-24T14:37:00"/>
        <d v="2024-12-16T09:34:00"/>
        <d v="2024-12-30T10:01:00"/>
        <d v="2024-12-15T11:48:00"/>
        <d v="2024-12-23T09:30:00"/>
        <d v="2024-12-25T10:19:00"/>
        <d v="2024-12-23T14:58:00"/>
        <d v="2024-12-19T12:53:00"/>
        <d v="2024-12-19T14:44:00"/>
        <d v="2024-12-29T13:40:00"/>
        <d v="2024-12-15T10:41:00"/>
        <d v="2024-12-23T09:34:00"/>
        <d v="2024-12-28T08:07:00"/>
        <d v="2024-12-28T12:51:00"/>
        <d v="2024-12-30T14:07:00"/>
        <d v="2024-12-17T09:08:00"/>
        <d v="2024-12-24T16:56:00"/>
        <d v="2024-12-25T15:31:00"/>
        <d v="2024-12-15T11:21:00"/>
        <d v="2024-12-19T09:01:00"/>
        <d v="2024-12-30T08:52:00"/>
        <d v="2024-12-16T08:58:00"/>
        <d v="2024-12-24T14:04:00"/>
        <d v="2024-12-27T17:00:00"/>
        <d v="2024-12-20T11:06:00"/>
        <d v="2024-12-21T17:28:00"/>
        <d v="2024-12-19T16:49:00"/>
        <d v="2024-12-15T16:52:00"/>
        <d v="2024-12-25T15:38:00"/>
        <d v="2024-12-29T08:31:00"/>
        <d v="2024-12-27T14:13:00"/>
        <d v="2024-12-22T17:58:00"/>
        <d v="2024-12-18T11:01:00"/>
        <d v="2024-12-19T11:23:00"/>
        <d v="2024-12-27T11:34:00"/>
        <d v="2024-12-19T10:20:00"/>
        <d v="2024-12-27T17:04:00"/>
        <d v="2024-12-26T16:44:00"/>
        <d v="2024-12-29T15:55:00"/>
        <d v="2024-12-27T12:28:00"/>
        <d v="2024-12-20T15:20:00"/>
        <d v="2024-12-28T16:34:00"/>
        <d v="2024-12-20T13:16:00"/>
        <d v="2024-12-27T12:52:00"/>
        <d v="2024-12-28T11:14:00"/>
        <d v="2024-12-20T11:27:00"/>
        <d v="2024-12-22T13:21:00"/>
        <d v="2024-12-29T10:21:00"/>
        <d v="2024-12-21T15:06:00"/>
        <d v="2024-12-16T08:23:00"/>
        <d v="2024-12-22T09:24:00"/>
        <d v="2024-12-23T15:17:00"/>
        <d v="2024-12-24T09:18:00"/>
        <d v="2024-12-29T14:29:00"/>
        <d v="2024-12-19T16:18:00"/>
        <d v="2024-12-27T16:49:00"/>
        <d v="2024-12-21T14:54:00"/>
        <d v="2024-12-16T16:42:00"/>
        <d v="2024-12-16T14:10:00"/>
        <d v="2024-12-29T16:13:00"/>
        <d v="2024-12-24T08:49:00"/>
        <d v="2024-12-30T13:52:00"/>
        <d v="2024-12-16T13:20:00"/>
        <d v="2024-12-20T10:00:00"/>
        <d v="2024-12-20T09:56:00"/>
        <d v="2024-12-24T14:43:00"/>
        <d v="2024-12-24T17:28:00"/>
        <d v="2024-12-26T11:39:00"/>
        <d v="2024-12-18T17:28:00"/>
        <d v="2024-12-20T11:34:00"/>
        <d v="2024-12-22T08:04:00"/>
        <d v="2024-12-28T11:15:00"/>
        <d v="2024-12-24T12:18:00"/>
        <d v="2024-12-22T16:39:00"/>
        <d v="2024-12-24T10:35:00"/>
        <d v="2024-12-17T15:12:00"/>
        <d v="2024-12-21T12:41:00"/>
        <d v="2024-12-30T13:32:00"/>
        <d v="2024-12-15T13:40:00"/>
        <d v="2024-12-29T10:53:00"/>
        <d v="2024-12-16T17:49:00"/>
        <d v="2024-12-15T09:49:00"/>
        <d v="2024-12-18T10:32:00"/>
        <d v="2024-12-19T14:28:00"/>
        <d v="2024-12-15T11:30:00"/>
        <d v="2024-12-23T08:24:00"/>
        <d v="2024-12-30T11:23:00"/>
        <d v="2024-12-26T10:01:00"/>
        <d v="2024-12-25T08:40:00"/>
        <d v="2024-12-21T17:50:00"/>
        <d v="2024-12-26T16:56:00"/>
        <d v="2024-12-17T15:07:00"/>
        <d v="2024-12-30T08:10:00"/>
        <d v="2024-12-16T13:55:00"/>
        <d v="2024-12-30T14:51:00"/>
        <d v="2024-12-24T10:54:00"/>
        <d v="2024-12-30T13:49:00"/>
        <d v="2024-12-20T12:53:00"/>
        <d v="2024-12-19T09:17:00"/>
        <d v="2024-12-17T11:54:00"/>
        <d v="2024-12-30T16:25:00"/>
        <d v="2024-12-19T11:44:00"/>
        <d v="2024-12-24T15:44:00"/>
        <d v="2024-12-16T10:24:00"/>
        <d v="2024-12-25T17:27:00"/>
        <d v="2024-12-30T14:49:00"/>
        <d v="2024-12-16T09:07:00"/>
        <d v="2024-12-27T10:24:00"/>
        <d v="2024-12-17T08:25:00"/>
        <d v="2024-12-27T11:42:00"/>
        <d v="2024-12-18T10:05:00"/>
        <d v="2024-12-18T08:33:00"/>
        <d v="2024-12-23T11:44:00"/>
        <d v="2024-12-18T13:17:00"/>
        <d v="2024-12-16T12:43:00"/>
        <d v="2024-12-24T16:38:00"/>
        <d v="2024-12-16T09:43:00"/>
        <d v="2024-12-19T09:24:00"/>
        <d v="2024-12-16T13:44:00"/>
        <d v="2024-12-17T16:35:00"/>
        <d v="2024-12-25T10:24:00"/>
        <d v="2024-12-17T13:51:00"/>
        <d v="2024-12-27T09:40:00"/>
        <d v="2024-12-23T15:51:00"/>
        <d v="2024-12-26T14:00:00"/>
        <d v="2024-12-15T15:10:00"/>
        <d v="2024-12-20T09:21:00"/>
        <d v="2024-12-15T17:25:00"/>
        <d v="2024-12-24T13:19:00"/>
        <d v="2024-12-22T09:33:00"/>
        <d v="2024-12-21T12:23:00"/>
        <d v="2024-12-26T08:22:00"/>
        <d v="2024-12-25T15:42:00"/>
        <d v="2024-12-17T09:50:00"/>
        <d v="2024-12-26T14:30:00"/>
        <d v="2024-12-19T09:55:00"/>
        <d v="2024-12-24T11:54:00"/>
        <d v="2024-12-21T17:12:00"/>
        <d v="2024-12-21T08:32:00"/>
        <d v="2024-12-29T10:02:00"/>
        <d v="2024-12-19T15:23:00"/>
        <d v="2024-12-23T13:15:00"/>
        <d v="2024-12-30T11:12:00"/>
        <d v="2024-12-23T10:02:00"/>
        <d v="2024-12-22T16:59:00"/>
        <d v="2024-12-26T14:31:00"/>
        <d v="2024-12-21T12:13:00"/>
        <d v="2024-12-19T11:18:00"/>
        <d v="2024-12-19T08:41:00"/>
        <d v="2024-12-30T16:16:00"/>
        <d v="2024-12-30T16:42:00"/>
        <d v="2024-12-18T12:13:00"/>
        <d v="2024-12-17T10:52:00"/>
        <d v="2024-12-29T14:43:00"/>
        <d v="2024-12-17T08:38:00"/>
        <d v="2024-12-30T17:00:00"/>
        <d v="2024-12-29T10:19:00"/>
        <d v="2024-12-16T12:06:00"/>
        <d v="2024-12-20T17:21:00"/>
        <d v="2024-12-17T14:09:00"/>
        <d v="2024-12-27T10:49:00"/>
        <d v="2024-12-17T13:08:00"/>
        <d v="2024-12-17T11:24:00"/>
        <d v="2024-12-27T11:44:00"/>
        <d v="2024-12-29T13:54:00"/>
        <d v="2024-12-28T08:09:00"/>
        <d v="2024-12-26T12:30:00"/>
        <d v="2024-12-24T10:32:00"/>
        <d v="2024-12-19T11:27:00"/>
        <d v="2024-12-17T16:38:00"/>
        <d v="2024-12-25T11:17:00"/>
        <d v="2024-12-16T17:00:00"/>
        <d v="2024-12-15T13:05:00"/>
        <d v="2024-12-20T16:06:00"/>
        <d v="2024-12-25T09:56:00"/>
        <d v="2024-12-25T13:28:00"/>
        <d v="2024-12-30T17:04:00"/>
        <d v="2024-12-22T15:20:00"/>
        <d v="2024-12-19T15:16:00"/>
        <d v="2024-12-28T10:28:00"/>
        <d v="2024-12-29T08:39:00"/>
        <d v="2024-12-24T09:14:00"/>
        <d v="2024-12-16T10:46:00"/>
        <d v="2024-12-16T15:02:00"/>
        <d v="2024-12-27T15:13:00"/>
        <d v="2024-12-16T14:05:00"/>
        <d v="2024-12-16T14:21:00"/>
        <d v="2024-12-20T17:24:00"/>
        <d v="2024-12-29T10:31:00"/>
        <d v="2024-12-16T11:47:00"/>
        <d v="2024-12-20T16:27:00"/>
        <d v="2024-12-17T14:24:00"/>
        <d v="2024-12-16T08:39:00"/>
        <d v="2024-12-25T14:13:00"/>
        <d v="2024-12-21T14:00:00"/>
        <d v="2024-12-15T08:09:00"/>
        <d v="2024-12-21T13:33:00"/>
        <d v="2024-12-28T10:20:00"/>
        <d v="2024-12-21T10:29:00"/>
        <d v="2024-12-27T08:17:00"/>
        <d v="2024-12-19T10:05:00"/>
        <d v="2024-12-22T09:13:00"/>
        <d v="2024-12-25T08:07:00"/>
        <d v="2024-12-24T16:01:00"/>
        <d v="2024-12-16T10:17:00"/>
        <d v="2024-12-30T11:16:00"/>
        <d v="2024-12-30T15:27:00"/>
        <d v="2024-12-20T09:28:00"/>
        <d v="2024-12-15T10:51:00"/>
        <d v="2024-12-24T16:13:00"/>
        <d v="2024-12-20T13:12:00"/>
        <d v="2024-12-20T14:15:00"/>
        <d v="2024-12-15T16:58:00"/>
        <d v="2024-12-27T14:05:00"/>
        <d v="2024-12-28T17:06:00"/>
        <d v="2024-12-16T13:52:00"/>
        <d v="2024-12-20T17:50:00"/>
        <d v="2024-12-27T14:40:00"/>
        <d v="2024-12-18T12:49:00"/>
        <d v="2024-12-18T11:29:00"/>
        <d v="2024-12-28T09:58:00"/>
        <d v="2024-12-17T12:55:00"/>
        <d v="2024-12-15T16:28:00"/>
        <d v="2024-12-21T13:03:00"/>
        <d v="2024-12-21T17:17:00"/>
        <d v="2024-12-15T08:36:00"/>
        <d v="2024-12-16T12:31:00"/>
        <d v="2024-12-29T17:30:00"/>
        <d v="2024-12-27T09:19:00"/>
        <d v="2024-12-15T13:19:00"/>
        <d v="2024-12-17T14:54:00"/>
        <d v="2024-12-26T11:58:00"/>
        <d v="2024-12-29T14:37:00"/>
        <d v="2024-12-24T13:18:00"/>
        <d v="2024-12-23T10:19:00"/>
        <d v="2024-12-16T15:19:00"/>
        <d v="2024-12-25T16:09:00"/>
        <d v="2024-12-15T13:15:00"/>
        <d v="2024-12-21T13:51:00"/>
        <d v="2024-12-16T17:59:00"/>
        <d v="2024-12-23T13:29:00"/>
        <d v="2024-12-16T10:39:00"/>
        <d v="2024-12-17T08:29:00"/>
        <d v="2024-12-24T13:55:00"/>
        <d v="2024-12-26T15:08:00"/>
        <d v="2024-12-16T08:09:00"/>
        <d v="2024-12-15T09:19:00"/>
        <d v="2024-12-16T10:40:00"/>
        <d v="2024-12-22T12:42:00"/>
        <d v="2024-12-28T10:01:00"/>
        <d v="2024-12-30T15:56:00"/>
        <d v="2024-12-16T10:22:00"/>
        <d v="2024-12-21T15:38:00"/>
        <d v="2024-12-20T17:53:00"/>
        <d v="2024-12-20T11:49:00"/>
        <d v="2024-12-28T09:28:00"/>
        <d v="2024-12-30T17:35:00"/>
        <d v="2024-12-27T11:05:00"/>
        <d v="2024-12-24T09:21:00"/>
        <d v="2024-12-20T16:54:00"/>
        <d v="2024-12-19T09:31:00"/>
        <d v="2024-12-16T10:18:00"/>
        <d v="2024-12-24T12:41:00"/>
        <d v="2024-12-29T08:15:00"/>
        <d v="2024-12-29T16:30:00"/>
        <d v="2024-12-19T11:01:00"/>
        <d v="2024-12-26T14:44:00"/>
        <d v="2024-12-18T09:37:00"/>
        <d v="2024-12-16T10:28:00"/>
        <d v="2024-12-25T09:16:00"/>
        <d v="2024-12-19T11:33:00"/>
        <d v="2024-12-18T10:53:00"/>
        <d v="2024-12-26T15:07:00"/>
        <d v="2024-12-21T08:55:00"/>
        <d v="2024-12-25T08:34:00"/>
        <d v="2024-12-21T14:50:00"/>
        <d v="2024-12-27T12:10:00"/>
        <d v="2024-12-27T12:21:00"/>
        <d v="2024-12-24T13:53:00"/>
        <d v="2024-12-25T16:13:00"/>
        <d v="2024-12-19T15:08:00"/>
        <d v="2024-12-28T17:20:00"/>
        <d v="2024-12-24T13:06:00"/>
        <d v="2024-12-16T14:56:00"/>
        <d v="2024-12-24T10:23:00"/>
        <d v="2024-12-27T13:13:00"/>
        <d v="2024-12-24T17:40:00"/>
        <d v="2024-12-20T11:53:00"/>
        <d v="2024-12-22T14:23:00"/>
        <d v="2024-12-18T10:59:00"/>
        <d v="2024-12-19T16:45:00"/>
        <d v="2024-12-23T16:58:00"/>
        <d v="2024-12-24T17:06:00"/>
        <d v="2024-12-26T10:46:00"/>
        <d v="2024-12-22T16:46:00"/>
        <d v="2024-12-23T14:18:00"/>
        <d v="2024-12-19T17:20:00"/>
        <d v="2024-12-30T12:38:00"/>
        <d v="2024-12-29T16:34:00"/>
        <d v="2024-12-23T15:18:00"/>
        <d v="2024-12-30T09:22:00"/>
        <d v="2024-12-25T09:45:00"/>
        <d v="2024-12-18T17:24:00"/>
        <d v="2024-12-18T09:33:00"/>
        <d v="2024-12-24T17:15:00"/>
        <d v="2024-12-24T16:30:00"/>
        <d v="2024-12-16T15:20:00"/>
        <d v="2024-12-15T12:32:00"/>
        <d v="2024-12-21T12:58:00"/>
        <d v="2024-12-29T16:04:00"/>
        <d v="2024-12-29T13:26:00"/>
        <d v="2024-12-27T08:10:00"/>
        <d v="2024-12-25T10:52:00"/>
        <d v="2024-12-16T17:50:00"/>
        <d v="2024-12-22T09:16:00"/>
        <d v="2024-12-29T16:32:00"/>
        <d v="2024-12-24T08:25:00"/>
        <d v="2024-12-17T15:37:00"/>
        <d v="2024-12-26T10:02:00"/>
        <d v="2024-12-23T13:41:00"/>
        <d v="2024-12-27T10:33:00"/>
        <d v="2024-12-22T16:26:00"/>
        <d v="2024-12-17T16:43:00"/>
        <d v="2024-12-17T15:00:00"/>
        <d v="2024-12-23T13:06:00"/>
        <d v="2024-12-29T12:18:00"/>
        <d v="2024-12-16T10:06:00"/>
        <d v="2024-12-27T17:38:00"/>
        <d v="2024-12-30T09:59:00"/>
        <d v="2024-12-21T15:20:00"/>
        <d v="2024-12-28T13:33:00"/>
        <d v="2024-12-22T12:43:00"/>
        <d v="2024-12-18T16:56:00"/>
        <d v="2024-12-15T12:21:00"/>
        <d v="2024-12-21T12:17:00"/>
        <d v="2024-12-27T08:23:00"/>
        <d v="2024-12-15T08:20:00"/>
        <d v="2024-12-29T17:46:00"/>
        <d v="2024-12-28T16:09:00"/>
        <d v="2024-12-19T16:22:00"/>
        <d v="2024-12-17T09:11:00"/>
        <d v="2024-12-29T11:19:00"/>
        <d v="2024-12-24T14:14:00"/>
        <d v="2024-12-20T13:22:00"/>
        <d v="2024-12-18T14:22:00"/>
        <d v="2024-12-22T08:59:00"/>
        <d v="2024-12-21T17:57:00"/>
        <d v="2024-12-25T09:11:00"/>
        <d v="2024-12-27T16:06:00"/>
        <d v="2024-12-30T16:12:00"/>
        <d v="2024-12-22T10:29:00"/>
        <d v="2024-12-21T11:09:00"/>
        <d v="2024-12-26T15:42:00"/>
        <d v="2024-12-29T14:38:00"/>
        <d v="2024-12-20T13:32:00"/>
        <d v="2024-12-19T09:21:00"/>
        <d v="2024-12-30T14:11:00"/>
        <d v="2024-12-19T12:47:00"/>
        <d v="2024-12-30T16:48:00"/>
        <d v="2024-12-28T15:27:00"/>
        <d v="2024-12-20T12:49:00"/>
        <d v="2024-12-24T13:46:00"/>
        <d v="2024-12-25T14:57:00"/>
        <d v="2024-12-17T09:24:00"/>
        <d v="2024-12-26T09:53:00"/>
        <d v="2024-12-18T14:17:00"/>
        <d v="2024-12-21T08:50:00"/>
        <d v="2024-12-18T17:18:00"/>
        <d v="2024-12-19T08:42:00"/>
        <d v="2024-12-19T13:28:00"/>
        <d v="2024-12-27T12:35:00"/>
        <d v="2024-12-18T09:36:00"/>
        <d v="2024-12-28T15:48:00"/>
        <d v="2024-12-27T10:43:00"/>
        <d v="2024-12-17T17:32:00"/>
        <d v="2024-12-25T13:01:00"/>
        <d v="2024-12-17T11:20:00"/>
        <d v="2024-12-30T16:41:00"/>
        <d v="2024-12-25T14:55:00"/>
        <d v="2024-12-25T16:45:00"/>
        <d v="2024-12-26T16:40:00"/>
        <d v="2024-12-17T11:50:00"/>
        <d v="2024-12-27T13:18:00"/>
        <d v="2024-12-19T11:56:00"/>
        <d v="2024-12-25T10:47:00"/>
        <d v="2024-12-24T10:37:00"/>
        <d v="2024-12-24T16:20:00"/>
        <d v="2024-12-15T09:21:00"/>
        <d v="2024-12-24T08:53:00"/>
        <d v="2024-12-16T16:34:00"/>
        <d v="2024-12-27T10:44:00"/>
        <d v="2024-12-26T09:57:00"/>
        <d v="2024-12-23T08:20:00"/>
        <d v="2024-12-24T12:36:00"/>
        <d v="2024-12-27T17:17:00"/>
        <d v="2024-12-18T12:43:00"/>
        <d v="2024-12-22T10:04:00"/>
        <d v="2024-12-18T09:48:00"/>
        <d v="2024-12-24T10:20:00"/>
        <d v="2024-12-27T12:14:00"/>
        <d v="2024-12-15T11:13:00"/>
        <d v="2024-12-27T17:32:00"/>
        <d v="2024-12-22T08:49:00"/>
        <d v="2024-12-28T17:19:00"/>
        <d v="2024-12-28T08:08:00"/>
        <d v="2024-12-22T15:23:00"/>
        <d v="2024-12-25T14:25:00"/>
        <d v="2024-12-28T13:50:00"/>
        <d v="2024-12-23T16:54:00"/>
        <d v="2024-12-29T10:41:00"/>
        <d v="2024-12-24T08:39:00"/>
        <d v="2024-12-25T11:49:00"/>
        <d v="2024-12-15T17:54:00"/>
        <d v="2024-12-17T12:14:00"/>
        <d v="2024-12-21T15:28:00"/>
        <d v="2024-12-16T11:07:00"/>
        <d v="2024-12-20T12:32:00"/>
        <d v="2024-12-21T12:14:00"/>
        <d v="2024-12-28T10:36:00"/>
        <d v="2024-12-20T14:52:00"/>
        <d v="2024-12-27T08:31:00"/>
        <d v="2024-12-15T10:58:00"/>
        <d v="2024-12-22T12:08:00"/>
        <d v="2024-12-23T10:14:00"/>
        <d v="2024-12-20T15:42:00"/>
        <d v="2024-12-24T08:47:00"/>
        <d v="2024-12-17T13:00:00"/>
        <d v="2024-12-23T09:47:00"/>
        <d v="2024-12-22T09:42:00"/>
        <d v="2024-12-18T15:53:00"/>
        <d v="2024-12-30T16:11:00"/>
        <d v="2024-12-27T17:55:00"/>
        <d v="2024-12-21T16:26:00"/>
        <d v="2024-12-18T17:38:00"/>
        <d v="2024-12-21T11:15:00"/>
        <d v="2024-12-17T12:48:00"/>
        <d v="2024-12-19T09:34:00"/>
        <d v="2024-12-16T15:27:00"/>
        <d v="2024-12-30T13:15:00"/>
        <d v="2024-12-29T16:21:00"/>
        <d v="2024-12-22T17:27:00"/>
        <d v="2024-12-16T09:36:00"/>
        <d v="2024-12-28T17:55:00"/>
        <d v="2024-12-15T13:06:00"/>
        <d v="2024-12-22T08:20:00"/>
        <d v="2024-12-27T10:54:00"/>
        <d v="2024-12-25T13:39:00"/>
        <d v="2024-12-29T10:10:00"/>
        <d v="2024-12-26T11:05:00"/>
        <d v="2024-12-21T14:06:00"/>
        <d v="2024-12-25T12:01:00"/>
        <d v="2024-12-19T08:54:00"/>
        <d v="2024-12-25T14:47:00"/>
        <d v="2024-12-20T10:20:00"/>
        <d v="2024-12-18T13:45:00"/>
        <d v="2024-12-21T10:01:00"/>
        <d v="2024-12-16T12:36:00"/>
        <d v="2024-12-19T12:21:00"/>
        <d v="2024-12-24T09:39:00"/>
        <d v="2024-12-15T15:46:00"/>
        <d v="2024-12-17T12:22:00"/>
        <d v="2024-12-15T16:00:00"/>
        <d v="2024-12-22T16:13:00"/>
        <d v="2024-12-23T15:01:00"/>
        <d v="2024-12-24T10:57:00"/>
        <d v="2024-12-27T09:42:00"/>
        <d v="2024-12-15T15:51:00"/>
        <d v="2024-12-27T11:18:00"/>
        <d v="2024-12-15T09:20:00"/>
        <d v="2024-12-18T09:19:00"/>
        <d v="2024-12-30T14:12:00"/>
        <d v="2024-12-23T08:58:00"/>
        <d v="2024-12-24T17:00:00"/>
        <d v="2024-12-28T13:58:00"/>
        <d v="2024-12-21T08:26:00"/>
        <d v="2024-12-15T15:08:00"/>
        <d v="2024-12-30T12:43:00"/>
        <d v="2024-12-30T16:54:00"/>
        <d v="2024-12-28T10:05:00"/>
        <d v="2024-12-27T11:49:00"/>
        <d v="2024-12-18T08:25:00"/>
        <d v="2024-12-15T15:04:00"/>
        <d v="2024-12-21T16:01:00"/>
        <d v="2024-12-25T15:59:00"/>
        <d v="2024-12-24T13:40:00"/>
        <d v="2024-12-29T13:47:00"/>
        <d v="2024-12-28T13:13:00"/>
        <d v="2024-12-25T10:46:00"/>
        <d v="2024-12-28T14:23:00"/>
        <d v="2024-12-25T12:47:00"/>
        <d v="2024-12-28T10:48:00"/>
        <d v="2024-12-15T08:21:00"/>
        <d v="2024-12-24T15:30:00"/>
        <d v="2024-12-29T14:10:00"/>
        <d v="2024-12-27T10:56:00"/>
        <d v="2024-12-30T17:22:00"/>
        <d v="2024-12-30T13:18:00"/>
        <d v="2024-12-28T11:32:00"/>
        <d v="2024-12-30T13:02:00"/>
        <d v="2024-12-15T17:01:00"/>
        <d v="2024-12-16T15:58:00"/>
        <d v="2024-12-17T09:09:00"/>
        <d v="2024-12-16T17:40:00"/>
        <d v="2024-12-17T09:00:00"/>
        <d v="2024-12-28T15:38:00"/>
        <d v="2024-12-17T11:16:00"/>
        <d v="2024-12-27T11:10:00"/>
        <d v="2024-12-26T16:00:00"/>
        <d v="2024-12-16T15:00:00"/>
        <d v="2024-12-26T15:23:00"/>
        <d v="2024-12-21T10:25:00"/>
        <d v="2024-12-15T15:09:00"/>
        <d v="2024-12-22T15:27:00"/>
        <d v="2024-12-24T10:15:00"/>
        <d v="2024-12-25T14:39:00"/>
        <d v="2024-12-16T15:23:00"/>
        <d v="2024-12-23T17:50:00"/>
        <d v="2024-12-22T15:56:00"/>
        <d v="2024-12-22T12:04:00"/>
        <d v="2024-12-25T13:22:00"/>
        <d v="2024-12-30T17:38:00"/>
        <d v="2024-12-19T11:09:00"/>
        <d v="2024-12-23T17:28:00"/>
        <d v="2024-12-16T13:35:00"/>
        <d v="2024-12-21T13:39:00"/>
        <d v="2024-12-29T10:09:00"/>
        <d v="2024-12-20T09:31:00"/>
        <d v="2024-12-28T15:10:00"/>
        <d v="2024-12-15T11:09:00"/>
        <d v="2024-12-25T14:35:00"/>
        <d v="2024-12-24T13:32:00"/>
        <d v="2024-12-17T11:48:00"/>
        <d v="2024-12-22T16:49:00"/>
        <d v="2024-12-26T12:53:00"/>
        <d v="2024-12-19T11:53:00"/>
        <d v="2024-12-27T15:30:00"/>
        <d v="2024-12-24T08:17:00"/>
        <d v="2024-12-30T13:04:00"/>
        <d v="2024-12-16T08:56:00"/>
        <d v="2024-12-15T17:30:00"/>
        <d v="2024-12-21T15:26:00"/>
        <d v="2024-12-18T12:01:00"/>
        <d v="2024-12-27T08:18:00"/>
        <d v="2024-12-23T13:47:00"/>
        <d v="2024-12-25T14:23:00"/>
        <d v="2024-12-28T10:56:00"/>
        <d v="2024-12-28T17:08:00"/>
        <d v="2024-12-24T12:59:00"/>
        <d v="2024-12-23T14:33:00"/>
        <d v="2024-12-26T16:51:00"/>
        <d v="2024-12-23T09:52:00"/>
        <d v="2024-12-22T09:27:00"/>
        <d v="2024-12-21T17:58:00"/>
        <d v="2024-12-19T15:55:00"/>
        <d v="2024-12-30T09:30:00"/>
        <d v="2024-12-30T08:20:00"/>
        <d v="2024-12-29T15:04:00"/>
        <d v="2024-12-16T16:31:00"/>
        <d v="2024-12-30T09:12:00"/>
        <d v="2024-12-20T17:54:00"/>
        <d v="2024-12-24T15:31:00"/>
        <d v="2024-12-15T14:35:00"/>
        <d v="2024-12-16T10:05:00"/>
        <d v="2024-12-24T09:35:00"/>
        <d v="2024-12-16T12:37:00"/>
        <d v="2024-12-22T11:06:00"/>
        <d v="2024-12-17T09:30:00"/>
        <d v="2024-12-21T14:02:00"/>
        <d v="2024-12-22T16:56:00"/>
        <d v="2024-12-21T16:05:00"/>
        <d v="2024-12-24T12:54:00"/>
        <d v="2024-12-30T16:33:00"/>
        <d v="2024-12-29T13:58:00"/>
        <d v="2024-12-24T11:49:00"/>
        <d v="2024-12-23T11:51:00"/>
        <d v="2024-12-17T15:23:00"/>
        <d v="2024-12-16T09:24:00"/>
        <d v="2024-12-21T12:03:00"/>
        <d v="2024-12-16T08:02:00"/>
        <d v="2024-12-29T17:03:00"/>
        <d v="2024-12-24T17:48:00"/>
        <d v="2024-12-17T14:13:00"/>
        <d v="2024-12-18T15:39:00"/>
        <d v="2024-12-28T15:13:00"/>
        <d v="2024-12-27T08:34:00"/>
        <d v="2024-12-20T12:15:00"/>
        <d v="2024-12-22T08:24:00"/>
        <d v="2024-12-19T11:17:00"/>
        <d v="2024-12-19T10:14:00"/>
        <d v="2024-12-22T14:57:00"/>
        <d v="2024-12-23T15:35:00"/>
        <d v="2024-12-23T08:32:00"/>
        <d v="2024-12-28T17:50:00"/>
        <d v="2024-12-27T09:24:00"/>
        <d v="2024-12-30T16:22:00"/>
        <d v="2024-12-17T08:13:00"/>
        <d v="2024-12-20T11:48:00"/>
        <d v="2024-12-30T11:09:00"/>
        <d v="2024-12-20T16:35:00"/>
        <d v="2024-12-17T16:17:00"/>
        <d v="2024-12-22T17:20:00"/>
        <d v="2024-12-15T16:46:00"/>
        <d v="2024-12-17T11:05:00"/>
        <d v="2024-12-24T14:51:00"/>
        <d v="2024-12-27T11:29:00"/>
        <d v="2024-12-30T12:36:00"/>
        <d v="2024-12-27T11:14:00"/>
        <d v="2024-12-19T12:06:00"/>
        <d v="2024-12-23T14:47:00"/>
        <d v="2024-12-27T08:27:00"/>
        <d v="2024-12-22T15:59:00"/>
        <d v="2024-12-24T17:24:00"/>
        <d v="2024-12-29T10:03:00"/>
        <d v="2024-12-16T10:57:00"/>
        <d v="2024-12-27T14:52:00"/>
        <d v="2024-12-24T12:10:00"/>
        <d v="2024-12-26T15:22:00"/>
        <d v="2024-12-22T10:02:00"/>
        <d v="2024-12-19T13:44:00"/>
        <d v="2024-12-19T11:57:00"/>
        <d v="2024-12-21T15:29:00"/>
        <d v="2024-12-30T17:55:00"/>
        <d v="2024-12-18T17:31:00"/>
        <d v="2024-12-20T08:06:00"/>
        <d v="2024-12-21T16:37:00"/>
        <d v="2024-12-18T13:53:00"/>
        <d v="2024-12-15T11:02:00"/>
        <d v="2024-12-30T08:32:00"/>
        <d v="2024-12-28T14:35:00"/>
        <d v="2024-12-16T12:10:00"/>
        <d v="2024-12-19T16:44:00"/>
        <d v="2024-12-30T09:48:00"/>
        <d v="2024-12-19T09:22:00"/>
        <d v="2024-12-17T10:33:00"/>
        <d v="2024-12-16T16:49:00"/>
        <d v="2024-12-28T15:35:00"/>
        <d v="2024-12-20T13:41:00"/>
        <d v="2024-12-23T09:37:00"/>
        <d v="2024-12-18T16:52:00"/>
        <d v="2024-12-30T12:21:00"/>
        <d v="2024-12-30T13:11:00"/>
        <d v="2024-12-20T09:11:00"/>
        <d v="2024-12-29T09:51:00"/>
        <d v="2024-12-21T09:16:00"/>
        <d v="2024-12-26T09:40:00"/>
        <d v="2024-12-15T16:56:00"/>
        <d v="2024-12-24T14:12:00"/>
        <d v="2024-12-28T09:45:00"/>
        <d v="2024-12-26T17:11:00"/>
        <d v="2024-12-25T10:13:00"/>
        <d v="2024-12-18T10:09:00"/>
        <d v="2024-12-28T10:13:00"/>
        <d v="2024-12-19T14:29:00"/>
        <d v="2024-12-19T10:27:00"/>
        <d v="2024-12-21T16:32:00"/>
        <d v="2024-12-27T14:01:00"/>
        <d v="2024-12-24T16:58:00"/>
        <d v="2024-12-20T15:12:00"/>
        <d v="2024-12-25T17:36:00"/>
        <d v="2024-12-18T08:13:00"/>
        <d v="2024-12-18T11:13:00"/>
        <d v="2024-12-20T11:39:00"/>
        <d v="2024-12-25T08:59:00"/>
        <d v="2024-12-15T13:59:00"/>
        <d v="2024-12-18T10:14:00"/>
        <d v="2024-12-18T10:02:00"/>
        <d v="2024-12-28T10:30:00"/>
        <d v="2024-12-18T10:26:00"/>
        <d v="2024-12-30T17:57:00"/>
        <d v="2024-12-19T12:38:00"/>
        <d v="2024-12-17T11:51:00"/>
        <d v="2024-12-23T09:16:00"/>
        <d v="2024-12-30T13:01:00"/>
        <d v="2024-12-27T17:05:00"/>
        <d v="2024-12-15T10:22:00"/>
        <d v="2024-12-28T17:42:00"/>
        <d v="2024-12-27T13:24:00"/>
        <d v="2024-12-29T14:22:00"/>
        <d v="2024-12-17T12:32:00"/>
        <d v="2024-12-23T08:40:00"/>
        <d v="2024-12-27T16:11:00"/>
        <d v="2024-12-29T08:16:00"/>
        <d v="2024-12-23T09:25:00"/>
        <d v="2024-12-23T12:26:00"/>
        <d v="2024-12-16T12:05:00"/>
        <d v="2024-12-28T08:11:00"/>
        <d v="2024-12-30T08:42:00"/>
        <d v="2024-12-27T09:23:00"/>
        <d v="2024-12-28T08:43:00"/>
        <d v="2024-12-18T16:16:00"/>
        <d v="2024-12-22T15:46:00"/>
        <d v="2024-12-17T13:14:00"/>
        <d v="2024-12-28T16:46:00"/>
        <d v="2024-12-16T10:53:00"/>
        <d v="2024-12-28T17:07:00"/>
        <d v="2024-12-19T09:51:00"/>
        <d v="2024-12-21T15:21:00"/>
        <d v="2024-12-24T10:04:00"/>
        <d v="2024-12-17T16:26:00"/>
        <d v="2024-12-23T09:07:00"/>
        <d v="2024-12-29T09:52:00"/>
        <d v="2024-12-19T13:22:00"/>
        <d v="2024-12-21T16:41:00"/>
        <d v="2024-12-29T08:50:00"/>
        <d v="2024-12-15T11:41:00"/>
        <d v="2024-12-23T17:37:00"/>
        <d v="2024-12-21T17:45:00"/>
        <d v="2024-12-27T15:05:00"/>
        <d v="2024-12-24T12:01:00"/>
        <d v="2024-12-19T10:49:00"/>
        <d v="2024-12-17T09:29:00"/>
        <d v="2024-12-18T17:58:00"/>
        <d v="2024-12-28T13:26:00"/>
        <d v="2024-12-27T16:43:00"/>
        <d v="2024-12-29T11:00:00"/>
        <d v="2024-12-30T09:16:00"/>
        <d v="2024-12-16T14:32:00"/>
        <d v="2024-12-15T12:05:00"/>
        <d v="2024-12-19T15:28:00"/>
        <d v="2024-12-25T17:08:00"/>
        <d v="2024-12-30T17:44:00"/>
        <d v="2024-12-22T11:54:00"/>
        <d v="2024-12-18T16:42:00"/>
        <d v="2024-12-16T16:18:00"/>
        <d v="2024-12-15T09:27:00"/>
        <d v="2024-12-29T15:47:00"/>
        <d v="2024-12-23T10:06:00"/>
        <d v="2024-12-27T17:28:00"/>
        <d v="2024-12-21T13:14:00"/>
        <d v="2024-12-21T09:29:00"/>
        <d v="2024-12-20T08:24:00"/>
        <d v="2024-12-16T14:43:00"/>
        <d v="2024-12-26T16:41:00"/>
        <d v="2024-12-23T12:15:00"/>
        <d v="2024-12-27T17:44:00"/>
        <d v="2024-12-20T17:32:00"/>
        <d v="2024-12-30T08:44:00"/>
        <d v="2024-12-27T10:01:00"/>
        <d v="2024-12-23T14:34:00"/>
        <d v="2024-12-24T15:47:00"/>
        <d v="2024-12-20T12:56:00"/>
        <d v="2024-12-24T08:43:00"/>
        <d v="2024-12-21T17:25:00"/>
        <d v="2024-12-25T17:54:00"/>
        <d v="2024-12-17T09:43:00"/>
        <d v="2024-12-17T17:14:00"/>
        <d v="2024-12-26T13:23:00"/>
        <d v="2024-12-16T13:13:00"/>
        <d v="2024-12-26T13:39:00"/>
        <d v="2024-12-15T17:17:00"/>
        <d v="2024-12-24T09:44:00"/>
        <d v="2024-12-18T16:33:00"/>
        <d v="2024-12-28T17:32:00"/>
        <d v="2024-12-23T12:34:00"/>
        <d v="2024-12-17T17:58:00"/>
        <d v="2024-12-27T13:40:00"/>
        <d v="2024-12-28T09:13:00"/>
        <d v="2024-12-25T12:19:00"/>
        <d v="2024-12-30T11:27:00"/>
        <d v="2024-12-26T11:53:00"/>
        <d v="2024-12-21T09:42:00"/>
        <d v="2024-12-22T14:09:00"/>
        <d v="2024-12-18T11:59:00"/>
        <d v="2024-12-29T11:47:00"/>
        <d v="2024-12-17T10:20:00"/>
        <d v="2024-12-16T15:47:00"/>
        <d v="2024-12-24T15:39:00"/>
        <d v="2024-12-17T13:15:00"/>
        <d v="2024-12-30T16:15:00"/>
        <d v="2024-12-17T08:16:00"/>
        <d v="2024-12-22T11:44:00"/>
        <d v="2024-12-30T11:59:00"/>
        <d v="2024-12-22T16:12:00"/>
        <d v="2024-12-22T17:07:00"/>
        <d v="2024-12-21T10:03:00"/>
        <d v="2024-12-15T17:46:00"/>
        <d v="2024-12-24T14:24:00"/>
        <d v="2024-12-24T13:08:00"/>
        <d v="2024-12-28T09:51:00"/>
        <d v="2024-12-18T08:16:00"/>
        <d v="2024-12-22T16:31:00"/>
        <d v="2024-12-28T08:26:00"/>
        <d v="2024-12-28T08:14:00"/>
        <d v="2024-12-29T12:39:00"/>
        <d v="2024-12-22T09:08:00"/>
        <d v="2024-12-15T09:51:00"/>
        <d v="2024-12-18T08:26:00"/>
        <d v="2024-12-20T16:17:00"/>
        <d v="2024-12-21T13:34:00"/>
        <d v="2024-12-16T08:21:00"/>
        <d v="2024-12-16T17:04:00"/>
        <d v="2024-12-21T12:21:00"/>
        <d v="2024-12-15T12:37:00"/>
        <d v="2024-12-20T10:02:00"/>
        <d v="2024-12-23T15:40:00"/>
        <d v="2024-12-23T12:06:00"/>
        <d v="2024-12-18T10:48:00"/>
        <d v="2024-12-27T09:45:00"/>
        <d v="2024-12-22T16:54:00"/>
        <d v="2024-12-30T09:15:00"/>
        <d v="2024-12-26T16:32:00"/>
        <d v="2024-12-27T15:56:00"/>
        <d v="2024-12-19T14:05:00"/>
        <d v="2024-12-17T14:37:00"/>
        <d v="2024-12-27T14:07:00"/>
        <d v="2024-12-23T13:46:00"/>
        <d v="2024-12-23T10:04:00"/>
        <d v="2024-12-28T14:17:00"/>
        <d v="2024-12-18T08:56:00"/>
        <d v="2024-12-24T09:05:00"/>
        <d v="2024-12-26T09:14:00"/>
        <d v="2024-12-16T09:27:00"/>
        <d v="2024-12-22T15:57:00"/>
        <d v="2024-12-22T16:09:00"/>
        <d v="2024-12-30T16:27:00"/>
        <d v="2024-12-29T14:36:00"/>
        <d v="2024-12-24T17:43:00"/>
        <d v="2024-12-30T10:06:00"/>
        <d v="2024-12-24T17:19:00"/>
        <d v="2024-12-27T16:39:00"/>
        <d v="2024-12-20T13:31:00"/>
        <d v="2024-12-20T12:03:00"/>
        <d v="2024-12-17T10:07:00"/>
        <d v="2024-12-17T13:39:00"/>
        <d v="2024-12-28T12:34:00"/>
        <d v="2024-12-26T16:08:00"/>
        <d v="2024-12-30T14:50:00"/>
        <d v="2024-12-18T12:14:00"/>
        <d v="2024-12-30T10:23:00"/>
        <d v="2024-12-15T14:16:00"/>
        <d v="2024-12-16T11:09:00"/>
        <d v="2024-12-29T14:48:00"/>
        <d v="2024-12-23T10:52:00"/>
        <d v="2024-12-19T11:02:00"/>
        <d v="2024-12-29T08:02:00"/>
        <d v="2024-12-28T13:11:00"/>
        <d v="2024-12-25T13:15:00"/>
      </sharedItems>
      <fieldGroup par="17"/>
    </cacheField>
    <cacheField name="Column1" numFmtId="22">
      <sharedItems count="7">
        <s v="Sun"/>
        <s v="Fri"/>
        <s v="Thu"/>
        <s v="Wed"/>
        <s v="Mon"/>
        <s v="Tue"/>
        <s v="Sat"/>
      </sharedItems>
    </cacheField>
    <cacheField name="Day_Type" numFmtId="22">
      <sharedItems count="2">
        <s v="Weekend"/>
        <s v="Weekday"/>
      </sharedItems>
    </cacheField>
    <cacheField name="Days" numFmtId="22">
      <sharedItems containsBlank="1"/>
    </cacheField>
    <cacheField name="State" numFmtId="0">
      <sharedItems count="5">
        <s v="New York"/>
        <s v="Texas"/>
        <s v="California"/>
        <s v="Illinois"/>
        <s v="Florida"/>
      </sharedItems>
    </cacheField>
    <cacheField name="Coffee Type" numFmtId="0">
      <sharedItems count="7">
        <s v="Iced Latte"/>
        <s v="Caramel Macchiato"/>
        <s v="Mocha"/>
        <s v="Flat White"/>
        <s v="Cappuccino"/>
        <s v="Americano"/>
        <s v="Espresso"/>
      </sharedItems>
    </cacheField>
    <cacheField name="Sales Channel" numFmtId="0">
      <sharedItems count="3">
        <s v="In-Store"/>
        <s v="Online"/>
        <s v="Mobile App"/>
      </sharedItems>
    </cacheField>
    <cacheField name="Price per Unit (USD)" numFmtId="0">
      <sharedItems containsSemiMixedTypes="0" containsString="0" containsNumber="1" minValue="3" maxValue="6.99"/>
    </cacheField>
    <cacheField name="Payment Method" numFmtId="0">
      <sharedItems count="3">
        <s v="Cash"/>
        <s v="Mobile Pay"/>
        <s v="Credit Card"/>
      </sharedItems>
    </cacheField>
    <cacheField name="Promotion Applied" numFmtId="0">
      <sharedItems count="2">
        <s v="No"/>
        <s v="Yes"/>
      </sharedItems>
    </cacheField>
    <cacheField name="Barista Name" numFmtId="0">
      <sharedItems/>
    </cacheField>
    <cacheField name="Customer Type" numFmtId="0">
      <sharedItems/>
    </cacheField>
    <cacheField name="Wait Time (Minutes)" numFmtId="0">
      <sharedItems containsSemiMixedTypes="0" containsString="0" containsNumber="1" containsInteger="1" minValue="2" maxValue="10"/>
    </cacheField>
    <cacheField name="Special Request" numFmtId="0">
      <sharedItems/>
    </cacheField>
    <cacheField name="Order Rating" numFmtId="0">
      <sharedItems containsSemiMixedTypes="0" containsString="0" containsNumber="1" containsInteger="1" minValue="1" maxValue="5"/>
    </cacheField>
    <cacheField name="Minutes (Date)" numFmtId="0" databaseField="0">
      <fieldGroup base="0">
        <rangePr groupBy="minutes" startDate="2024-12-15T08:09:00" endDate="2024-12-30T17:57:00"/>
        <groupItems count="62">
          <s v="&lt;12/15/2024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2/30/2024"/>
        </groupItems>
      </fieldGroup>
    </cacheField>
    <cacheField name="Hours (Date)" numFmtId="0" databaseField="0">
      <fieldGroup base="0">
        <rangePr groupBy="hours" startDate="2024-12-15T08:09:00" endDate="2024-12-30T17:57:00"/>
        <groupItems count="26">
          <s v="&lt;12/15/2024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2/30/2024"/>
        </groupItems>
      </fieldGroup>
    </cacheField>
    <cacheField name="Days (Date)" numFmtId="0" databaseField="0">
      <fieldGroup base="0">
        <rangePr groupBy="days" startDate="2024-12-15T08:09:00" endDate="2024-12-30T17:57:00"/>
        <groupItems count="368">
          <s v="&lt;12/15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0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kshmi Samhita Kolluri" refreshedDate="45672.638131828702" createdVersion="6" refreshedVersion="6" minRefreshableVersion="3" recordCount="1000" xr:uid="{3D6559A6-B16F-4D9F-AEC7-5626A94F67B4}">
  <cacheSource type="worksheet">
    <worksheetSource name="Coffee_Sales_Dataset" r:id="rId2"/>
  </cacheSource>
  <cacheFields count="14">
    <cacheField name="Date" numFmtId="22">
      <sharedItems containsSemiMixedTypes="0" containsNonDate="0" containsDate="1" containsString="0" minDate="2024-12-15T08:09:00" maxDate="2024-12-30T17:57:00" count="946">
        <d v="2024-12-29T17:48:00"/>
        <d v="2024-12-27T10:12:00"/>
        <d v="2024-12-26T11:01:00"/>
        <d v="2024-12-22T11:01:00"/>
        <d v="2024-12-25T15:44:00"/>
        <d v="2024-12-22T10:22:00"/>
        <d v="2024-12-23T10:48:00"/>
        <d v="2024-12-24T10:00:00"/>
        <d v="2024-12-23T11:50:00"/>
        <d v="2024-12-29T15:22:00"/>
        <d v="2024-12-18T10:44:00"/>
        <d v="2024-12-27T08:12:00"/>
        <d v="2024-12-25T09:50:00"/>
        <d v="2024-12-28T12:37:00"/>
        <d v="2024-12-27T16:13:00"/>
        <d v="2024-12-20T17:11:00"/>
        <d v="2024-12-16T13:07:00"/>
        <d v="2024-12-22T14:18:00"/>
        <d v="2024-12-18T09:57:00"/>
        <d v="2024-12-25T09:07:00"/>
        <d v="2024-12-24T14:07:00"/>
        <d v="2024-12-30T15:32:00"/>
        <d v="2024-12-26T09:31:00"/>
        <d v="2024-12-25T16:49:00"/>
        <d v="2024-12-27T16:34:00"/>
        <d v="2024-12-15T10:35:00"/>
        <d v="2024-12-24T15:42:00"/>
        <d v="2024-12-24T14:39:00"/>
        <d v="2024-12-15T13:24:00"/>
        <d v="2024-12-25T17:05:00"/>
        <d v="2024-12-24T14:17:00"/>
        <d v="2024-12-27T09:44:00"/>
        <d v="2024-12-18T09:53:00"/>
        <d v="2024-12-16T13:17:00"/>
        <d v="2024-12-21T16:20:00"/>
        <d v="2024-12-28T17:31:00"/>
        <d v="2024-12-20T10:15:00"/>
        <d v="2024-12-19T12:41:00"/>
        <d v="2024-12-27T12:29:00"/>
        <d v="2024-12-27T12:42:00"/>
        <d v="2024-12-19T09:57:00"/>
        <d v="2024-12-26T09:33:00"/>
        <d v="2024-12-26T11:59:00"/>
        <d v="2024-12-15T16:23:00"/>
        <d v="2024-12-28T08:41:00"/>
        <d v="2024-12-29T09:34:00"/>
        <d v="2024-12-28T10:58:00"/>
        <d v="2024-12-22T14:59:00"/>
        <d v="2024-12-21T16:47:00"/>
        <d v="2024-12-18T12:20:00"/>
        <d v="2024-12-22T10:16:00"/>
        <d v="2024-12-29T17:14:00"/>
        <d v="2024-12-15T17:27:00"/>
        <d v="2024-12-21T15:52:00"/>
        <d v="2024-12-21T11:38:00"/>
        <d v="2024-12-30T11:39:00"/>
        <d v="2024-12-30T14:43:00"/>
        <d v="2024-12-20T11:30:00"/>
        <d v="2024-12-19T14:42:00"/>
        <d v="2024-12-17T13:45:00"/>
        <d v="2024-12-29T12:57:00"/>
        <d v="2024-12-23T15:03:00"/>
        <d v="2024-12-30T15:02:00"/>
        <d v="2024-12-16T12:11:00"/>
        <d v="2024-12-17T09:15:00"/>
        <d v="2024-12-24T09:53:00"/>
        <d v="2024-12-20T08:41:00"/>
        <d v="2024-12-26T16:38:00"/>
        <d v="2024-12-27T12:41:00"/>
        <d v="2024-12-28T16:12:00"/>
        <d v="2024-12-21T14:05:00"/>
        <d v="2024-12-25T16:05:00"/>
        <d v="2024-12-23T12:36:00"/>
        <d v="2024-12-25T17:52:00"/>
        <d v="2024-12-28T08:05:00"/>
        <d v="2024-12-18T09:47:00"/>
        <d v="2024-12-27T09:08:00"/>
        <d v="2024-12-25T14:53:00"/>
        <d v="2024-12-29T15:31:00"/>
        <d v="2024-12-16T14:26:00"/>
        <d v="2024-12-24T17:59:00"/>
        <d v="2024-12-29T14:56:00"/>
        <d v="2024-12-19T11:30:00"/>
        <d v="2024-12-26T14:26:00"/>
        <d v="2024-12-17T11:10:00"/>
        <d v="2024-12-20T12:22:00"/>
        <d v="2024-12-18T12:21:00"/>
        <d v="2024-12-26T15:51:00"/>
        <d v="2024-12-25T11:58:00"/>
        <d v="2024-12-20T10:07:00"/>
        <d v="2024-12-16T13:45:00"/>
        <d v="2024-12-29T16:50:00"/>
        <d v="2024-12-21T14:48:00"/>
        <d v="2024-12-21T16:55:00"/>
        <d v="2024-12-22T11:56:00"/>
        <d v="2024-12-29T16:37:00"/>
        <d v="2024-12-20T08:48:00"/>
        <d v="2024-12-18T12:18:00"/>
        <d v="2024-12-28T13:29:00"/>
        <d v="2024-12-18T09:23:00"/>
        <d v="2024-12-26T14:52:00"/>
        <d v="2024-12-16T11:29:00"/>
        <d v="2024-12-20T12:02:00"/>
        <d v="2024-12-17T17:26:00"/>
        <d v="2024-12-28T14:30:00"/>
        <d v="2024-12-23T15:48:00"/>
        <d v="2024-12-29T13:34:00"/>
        <d v="2024-12-23T09:41:00"/>
        <d v="2024-12-23T08:07:00"/>
        <d v="2024-12-24T14:37:00"/>
        <d v="2024-12-16T09:34:00"/>
        <d v="2024-12-30T10:01:00"/>
        <d v="2024-12-15T11:48:00"/>
        <d v="2024-12-23T09:30:00"/>
        <d v="2024-12-25T10:19:00"/>
        <d v="2024-12-23T14:58:00"/>
        <d v="2024-12-19T12:53:00"/>
        <d v="2024-12-19T14:44:00"/>
        <d v="2024-12-29T13:40:00"/>
        <d v="2024-12-15T10:41:00"/>
        <d v="2024-12-23T09:34:00"/>
        <d v="2024-12-28T08:07:00"/>
        <d v="2024-12-28T12:51:00"/>
        <d v="2024-12-30T14:07:00"/>
        <d v="2024-12-17T09:08:00"/>
        <d v="2024-12-24T16:56:00"/>
        <d v="2024-12-25T15:31:00"/>
        <d v="2024-12-15T11:21:00"/>
        <d v="2024-12-19T09:01:00"/>
        <d v="2024-12-30T08:52:00"/>
        <d v="2024-12-16T08:58:00"/>
        <d v="2024-12-24T14:04:00"/>
        <d v="2024-12-27T17:00:00"/>
        <d v="2024-12-20T11:06:00"/>
        <d v="2024-12-21T17:28:00"/>
        <d v="2024-12-19T16:49:00"/>
        <d v="2024-12-15T16:52:00"/>
        <d v="2024-12-25T15:38:00"/>
        <d v="2024-12-29T08:31:00"/>
        <d v="2024-12-27T14:13:00"/>
        <d v="2024-12-22T17:58:00"/>
        <d v="2024-12-18T11:01:00"/>
        <d v="2024-12-19T11:23:00"/>
        <d v="2024-12-27T11:34:00"/>
        <d v="2024-12-19T10:20:00"/>
        <d v="2024-12-27T17:04:00"/>
        <d v="2024-12-26T16:44:00"/>
        <d v="2024-12-29T15:55:00"/>
        <d v="2024-12-27T12:28:00"/>
        <d v="2024-12-20T15:20:00"/>
        <d v="2024-12-28T16:34:00"/>
        <d v="2024-12-20T13:16:00"/>
        <d v="2024-12-27T12:52:00"/>
        <d v="2024-12-28T11:14:00"/>
        <d v="2024-12-20T11:27:00"/>
        <d v="2024-12-22T13:21:00"/>
        <d v="2024-12-29T10:21:00"/>
        <d v="2024-12-21T15:06:00"/>
        <d v="2024-12-16T08:23:00"/>
        <d v="2024-12-22T09:24:00"/>
        <d v="2024-12-23T15:17:00"/>
        <d v="2024-12-24T09:18:00"/>
        <d v="2024-12-29T14:29:00"/>
        <d v="2024-12-19T16:18:00"/>
        <d v="2024-12-27T16:49:00"/>
        <d v="2024-12-21T14:54:00"/>
        <d v="2024-12-16T16:42:00"/>
        <d v="2024-12-16T14:10:00"/>
        <d v="2024-12-29T16:13:00"/>
        <d v="2024-12-24T08:49:00"/>
        <d v="2024-12-30T13:52:00"/>
        <d v="2024-12-16T13:20:00"/>
        <d v="2024-12-20T10:00:00"/>
        <d v="2024-12-20T09:56:00"/>
        <d v="2024-12-24T14:43:00"/>
        <d v="2024-12-24T17:28:00"/>
        <d v="2024-12-26T11:39:00"/>
        <d v="2024-12-18T17:28:00"/>
        <d v="2024-12-20T11:34:00"/>
        <d v="2024-12-22T08:04:00"/>
        <d v="2024-12-28T11:15:00"/>
        <d v="2024-12-24T12:18:00"/>
        <d v="2024-12-22T16:39:00"/>
        <d v="2024-12-24T10:35:00"/>
        <d v="2024-12-17T15:12:00"/>
        <d v="2024-12-21T12:41:00"/>
        <d v="2024-12-30T13:32:00"/>
        <d v="2024-12-15T13:40:00"/>
        <d v="2024-12-29T10:53:00"/>
        <d v="2024-12-16T17:49:00"/>
        <d v="2024-12-15T09:49:00"/>
        <d v="2024-12-18T10:32:00"/>
        <d v="2024-12-19T14:28:00"/>
        <d v="2024-12-15T11:30:00"/>
        <d v="2024-12-23T08:24:00"/>
        <d v="2024-12-30T11:23:00"/>
        <d v="2024-12-26T10:01:00"/>
        <d v="2024-12-25T08:40:00"/>
        <d v="2024-12-21T17:50:00"/>
        <d v="2024-12-26T16:56:00"/>
        <d v="2024-12-17T15:07:00"/>
        <d v="2024-12-30T08:10:00"/>
        <d v="2024-12-16T13:55:00"/>
        <d v="2024-12-30T14:51:00"/>
        <d v="2024-12-24T10:54:00"/>
        <d v="2024-12-30T13:49:00"/>
        <d v="2024-12-20T12:53:00"/>
        <d v="2024-12-19T09:17:00"/>
        <d v="2024-12-17T11:54:00"/>
        <d v="2024-12-30T16:25:00"/>
        <d v="2024-12-19T11:44:00"/>
        <d v="2024-12-24T15:44:00"/>
        <d v="2024-12-16T10:24:00"/>
        <d v="2024-12-25T17:27:00"/>
        <d v="2024-12-30T14:49:00"/>
        <d v="2024-12-16T09:07:00"/>
        <d v="2024-12-27T10:24:00"/>
        <d v="2024-12-17T08:25:00"/>
        <d v="2024-12-27T11:42:00"/>
        <d v="2024-12-18T10:05:00"/>
        <d v="2024-12-18T08:33:00"/>
        <d v="2024-12-23T11:44:00"/>
        <d v="2024-12-18T13:17:00"/>
        <d v="2024-12-16T12:43:00"/>
        <d v="2024-12-24T16:38:00"/>
        <d v="2024-12-16T09:43:00"/>
        <d v="2024-12-19T09:24:00"/>
        <d v="2024-12-16T13:44:00"/>
        <d v="2024-12-17T16:35:00"/>
        <d v="2024-12-25T10:24:00"/>
        <d v="2024-12-17T13:51:00"/>
        <d v="2024-12-27T09:40:00"/>
        <d v="2024-12-23T15:51:00"/>
        <d v="2024-12-26T14:00:00"/>
        <d v="2024-12-15T15:10:00"/>
        <d v="2024-12-20T09:21:00"/>
        <d v="2024-12-15T17:25:00"/>
        <d v="2024-12-24T13:19:00"/>
        <d v="2024-12-22T09:33:00"/>
        <d v="2024-12-21T12:23:00"/>
        <d v="2024-12-26T08:22:00"/>
        <d v="2024-12-25T15:42:00"/>
        <d v="2024-12-17T09:50:00"/>
        <d v="2024-12-26T14:30:00"/>
        <d v="2024-12-19T09:55:00"/>
        <d v="2024-12-24T11:54:00"/>
        <d v="2024-12-21T17:12:00"/>
        <d v="2024-12-21T08:32:00"/>
        <d v="2024-12-29T10:02:00"/>
        <d v="2024-12-19T15:23:00"/>
        <d v="2024-12-23T13:15:00"/>
        <d v="2024-12-30T11:12:00"/>
        <d v="2024-12-23T10:02:00"/>
        <d v="2024-12-22T16:59:00"/>
        <d v="2024-12-26T14:31:00"/>
        <d v="2024-12-21T12:13:00"/>
        <d v="2024-12-19T11:18:00"/>
        <d v="2024-12-19T08:41:00"/>
        <d v="2024-12-30T16:16:00"/>
        <d v="2024-12-30T16:42:00"/>
        <d v="2024-12-18T12:13:00"/>
        <d v="2024-12-17T10:52:00"/>
        <d v="2024-12-29T14:43:00"/>
        <d v="2024-12-17T08:38:00"/>
        <d v="2024-12-30T17:00:00"/>
        <d v="2024-12-29T10:19:00"/>
        <d v="2024-12-16T12:06:00"/>
        <d v="2024-12-20T17:21:00"/>
        <d v="2024-12-17T14:09:00"/>
        <d v="2024-12-27T10:49:00"/>
        <d v="2024-12-17T13:08:00"/>
        <d v="2024-12-17T11:24:00"/>
        <d v="2024-12-27T11:44:00"/>
        <d v="2024-12-29T13:54:00"/>
        <d v="2024-12-28T08:09:00"/>
        <d v="2024-12-26T12:30:00"/>
        <d v="2024-12-24T10:32:00"/>
        <d v="2024-12-19T11:27:00"/>
        <d v="2024-12-17T16:38:00"/>
        <d v="2024-12-25T11:17:00"/>
        <d v="2024-12-16T17:00:00"/>
        <d v="2024-12-15T13:05:00"/>
        <d v="2024-12-20T16:06:00"/>
        <d v="2024-12-25T09:56:00"/>
        <d v="2024-12-25T13:28:00"/>
        <d v="2024-12-30T17:04:00"/>
        <d v="2024-12-22T15:20:00"/>
        <d v="2024-12-19T15:16:00"/>
        <d v="2024-12-28T10:28:00"/>
        <d v="2024-12-29T08:39:00"/>
        <d v="2024-12-24T09:14:00"/>
        <d v="2024-12-16T10:46:00"/>
        <d v="2024-12-16T15:02:00"/>
        <d v="2024-12-27T15:13:00"/>
        <d v="2024-12-16T14:05:00"/>
        <d v="2024-12-16T14:21:00"/>
        <d v="2024-12-20T17:24:00"/>
        <d v="2024-12-29T10:31:00"/>
        <d v="2024-12-16T11:47:00"/>
        <d v="2024-12-20T16:27:00"/>
        <d v="2024-12-17T14:24:00"/>
        <d v="2024-12-16T08:39:00"/>
        <d v="2024-12-25T14:13:00"/>
        <d v="2024-12-21T14:00:00"/>
        <d v="2024-12-15T08:09:00"/>
        <d v="2024-12-21T13:33:00"/>
        <d v="2024-12-28T10:20:00"/>
        <d v="2024-12-21T10:29:00"/>
        <d v="2024-12-27T08:17:00"/>
        <d v="2024-12-19T10:05:00"/>
        <d v="2024-12-22T09:13:00"/>
        <d v="2024-12-25T08:07:00"/>
        <d v="2024-12-24T16:01:00"/>
        <d v="2024-12-16T10:17:00"/>
        <d v="2024-12-30T11:16:00"/>
        <d v="2024-12-30T15:27:00"/>
        <d v="2024-12-20T09:28:00"/>
        <d v="2024-12-15T10:51:00"/>
        <d v="2024-12-24T16:13:00"/>
        <d v="2024-12-20T13:12:00"/>
        <d v="2024-12-20T14:15:00"/>
        <d v="2024-12-15T16:58:00"/>
        <d v="2024-12-27T14:05:00"/>
        <d v="2024-12-28T17:06:00"/>
        <d v="2024-12-16T13:52:00"/>
        <d v="2024-12-20T17:50:00"/>
        <d v="2024-12-27T14:40:00"/>
        <d v="2024-12-18T12:49:00"/>
        <d v="2024-12-18T11:29:00"/>
        <d v="2024-12-28T09:58:00"/>
        <d v="2024-12-17T12:55:00"/>
        <d v="2024-12-15T16:28:00"/>
        <d v="2024-12-21T13:03:00"/>
        <d v="2024-12-21T17:17:00"/>
        <d v="2024-12-15T08:36:00"/>
        <d v="2024-12-16T12:31:00"/>
        <d v="2024-12-29T17:30:00"/>
        <d v="2024-12-27T09:19:00"/>
        <d v="2024-12-15T13:19:00"/>
        <d v="2024-12-17T14:54:00"/>
        <d v="2024-12-26T11:58:00"/>
        <d v="2024-12-29T14:37:00"/>
        <d v="2024-12-24T13:18:00"/>
        <d v="2024-12-23T10:19:00"/>
        <d v="2024-12-16T15:19:00"/>
        <d v="2024-12-25T16:09:00"/>
        <d v="2024-12-15T13:15:00"/>
        <d v="2024-12-21T13:51:00"/>
        <d v="2024-12-16T17:59:00"/>
        <d v="2024-12-23T13:29:00"/>
        <d v="2024-12-16T10:39:00"/>
        <d v="2024-12-17T08:29:00"/>
        <d v="2024-12-24T13:55:00"/>
        <d v="2024-12-26T15:08:00"/>
        <d v="2024-12-16T08:09:00"/>
        <d v="2024-12-15T09:19:00"/>
        <d v="2024-12-16T10:40:00"/>
        <d v="2024-12-22T12:42:00"/>
        <d v="2024-12-28T10:01:00"/>
        <d v="2024-12-30T15:56:00"/>
        <d v="2024-12-16T10:22:00"/>
        <d v="2024-12-21T15:38:00"/>
        <d v="2024-12-20T17:53:00"/>
        <d v="2024-12-20T11:49:00"/>
        <d v="2024-12-28T09:28:00"/>
        <d v="2024-12-30T17:35:00"/>
        <d v="2024-12-27T11:05:00"/>
        <d v="2024-12-24T09:21:00"/>
        <d v="2024-12-20T16:54:00"/>
        <d v="2024-12-19T09:31:00"/>
        <d v="2024-12-16T10:18:00"/>
        <d v="2024-12-24T12:41:00"/>
        <d v="2024-12-29T08:15:00"/>
        <d v="2024-12-29T16:30:00"/>
        <d v="2024-12-19T11:01:00"/>
        <d v="2024-12-26T14:44:00"/>
        <d v="2024-12-18T09:37:00"/>
        <d v="2024-12-16T10:28:00"/>
        <d v="2024-12-25T09:16:00"/>
        <d v="2024-12-19T11:33:00"/>
        <d v="2024-12-18T10:53:00"/>
        <d v="2024-12-26T15:07:00"/>
        <d v="2024-12-21T08:55:00"/>
        <d v="2024-12-25T08:34:00"/>
        <d v="2024-12-21T14:50:00"/>
        <d v="2024-12-27T12:10:00"/>
        <d v="2024-12-27T12:21:00"/>
        <d v="2024-12-24T13:53:00"/>
        <d v="2024-12-25T16:13:00"/>
        <d v="2024-12-19T15:08:00"/>
        <d v="2024-12-28T17:20:00"/>
        <d v="2024-12-24T13:06:00"/>
        <d v="2024-12-16T14:56:00"/>
        <d v="2024-12-24T10:23:00"/>
        <d v="2024-12-27T13:13:00"/>
        <d v="2024-12-24T17:40:00"/>
        <d v="2024-12-20T11:53:00"/>
        <d v="2024-12-22T14:23:00"/>
        <d v="2024-12-18T10:59:00"/>
        <d v="2024-12-19T16:45:00"/>
        <d v="2024-12-23T16:58:00"/>
        <d v="2024-12-24T17:06:00"/>
        <d v="2024-12-26T10:46:00"/>
        <d v="2024-12-22T16:46:00"/>
        <d v="2024-12-23T14:18:00"/>
        <d v="2024-12-19T17:20:00"/>
        <d v="2024-12-30T12:38:00"/>
        <d v="2024-12-29T16:34:00"/>
        <d v="2024-12-23T15:18:00"/>
        <d v="2024-12-30T09:22:00"/>
        <d v="2024-12-25T09:45:00"/>
        <d v="2024-12-18T17:24:00"/>
        <d v="2024-12-18T09:33:00"/>
        <d v="2024-12-24T17:15:00"/>
        <d v="2024-12-24T16:30:00"/>
        <d v="2024-12-16T15:20:00"/>
        <d v="2024-12-15T12:32:00"/>
        <d v="2024-12-21T12:58:00"/>
        <d v="2024-12-29T16:04:00"/>
        <d v="2024-12-29T13:26:00"/>
        <d v="2024-12-27T08:10:00"/>
        <d v="2024-12-25T10:52:00"/>
        <d v="2024-12-16T17:50:00"/>
        <d v="2024-12-22T09:16:00"/>
        <d v="2024-12-29T16:32:00"/>
        <d v="2024-12-24T08:25:00"/>
        <d v="2024-12-17T15:37:00"/>
        <d v="2024-12-26T10:02:00"/>
        <d v="2024-12-23T13:41:00"/>
        <d v="2024-12-27T10:33:00"/>
        <d v="2024-12-22T16:26:00"/>
        <d v="2024-12-17T16:43:00"/>
        <d v="2024-12-17T15:00:00"/>
        <d v="2024-12-23T13:06:00"/>
        <d v="2024-12-29T12:18:00"/>
        <d v="2024-12-16T10:06:00"/>
        <d v="2024-12-27T17:38:00"/>
        <d v="2024-12-30T09:59:00"/>
        <d v="2024-12-21T15:20:00"/>
        <d v="2024-12-28T13:33:00"/>
        <d v="2024-12-22T12:43:00"/>
        <d v="2024-12-18T16:56:00"/>
        <d v="2024-12-15T12:21:00"/>
        <d v="2024-12-21T12:17:00"/>
        <d v="2024-12-27T08:23:00"/>
        <d v="2024-12-15T08:20:00"/>
        <d v="2024-12-29T17:46:00"/>
        <d v="2024-12-28T16:09:00"/>
        <d v="2024-12-19T16:22:00"/>
        <d v="2024-12-17T09:11:00"/>
        <d v="2024-12-29T11:19:00"/>
        <d v="2024-12-24T14:14:00"/>
        <d v="2024-12-20T13:22:00"/>
        <d v="2024-12-18T14:22:00"/>
        <d v="2024-12-22T08:59:00"/>
        <d v="2024-12-21T17:57:00"/>
        <d v="2024-12-25T09:11:00"/>
        <d v="2024-12-27T16:06:00"/>
        <d v="2024-12-30T16:12:00"/>
        <d v="2024-12-22T10:29:00"/>
        <d v="2024-12-21T11:09:00"/>
        <d v="2024-12-26T15:42:00"/>
        <d v="2024-12-29T14:38:00"/>
        <d v="2024-12-20T13:32:00"/>
        <d v="2024-12-19T09:21:00"/>
        <d v="2024-12-30T14:11:00"/>
        <d v="2024-12-19T12:47:00"/>
        <d v="2024-12-30T16:48:00"/>
        <d v="2024-12-28T15:27:00"/>
        <d v="2024-12-20T12:49:00"/>
        <d v="2024-12-24T13:46:00"/>
        <d v="2024-12-25T14:57:00"/>
        <d v="2024-12-17T09:24:00"/>
        <d v="2024-12-26T09:53:00"/>
        <d v="2024-12-18T14:17:00"/>
        <d v="2024-12-21T08:50:00"/>
        <d v="2024-12-18T17:18:00"/>
        <d v="2024-12-19T08:42:00"/>
        <d v="2024-12-19T13:28:00"/>
        <d v="2024-12-27T12:35:00"/>
        <d v="2024-12-18T09:36:00"/>
        <d v="2024-12-28T15:48:00"/>
        <d v="2024-12-27T10:43:00"/>
        <d v="2024-12-17T17:32:00"/>
        <d v="2024-12-25T13:01:00"/>
        <d v="2024-12-17T11:20:00"/>
        <d v="2024-12-30T16:41:00"/>
        <d v="2024-12-25T14:55:00"/>
        <d v="2024-12-25T16:45:00"/>
        <d v="2024-12-26T16:40:00"/>
        <d v="2024-12-17T11:50:00"/>
        <d v="2024-12-27T13:18:00"/>
        <d v="2024-12-19T11:56:00"/>
        <d v="2024-12-25T10:47:00"/>
        <d v="2024-12-24T10:37:00"/>
        <d v="2024-12-24T16:20:00"/>
        <d v="2024-12-15T09:21:00"/>
        <d v="2024-12-24T08:53:00"/>
        <d v="2024-12-16T16:34:00"/>
        <d v="2024-12-27T10:44:00"/>
        <d v="2024-12-26T09:57:00"/>
        <d v="2024-12-23T08:20:00"/>
        <d v="2024-12-24T12:36:00"/>
        <d v="2024-12-27T17:17:00"/>
        <d v="2024-12-18T12:43:00"/>
        <d v="2024-12-22T10:04:00"/>
        <d v="2024-12-18T09:48:00"/>
        <d v="2024-12-24T10:20:00"/>
        <d v="2024-12-27T12:14:00"/>
        <d v="2024-12-15T11:13:00"/>
        <d v="2024-12-27T17:32:00"/>
        <d v="2024-12-22T08:49:00"/>
        <d v="2024-12-28T17:19:00"/>
        <d v="2024-12-28T08:08:00"/>
        <d v="2024-12-22T15:23:00"/>
        <d v="2024-12-25T14:25:00"/>
        <d v="2024-12-28T13:50:00"/>
        <d v="2024-12-23T16:54:00"/>
        <d v="2024-12-29T10:41:00"/>
        <d v="2024-12-24T08:39:00"/>
        <d v="2024-12-25T11:49:00"/>
        <d v="2024-12-15T17:54:00"/>
        <d v="2024-12-17T12:14:00"/>
        <d v="2024-12-21T15:28:00"/>
        <d v="2024-12-16T11:07:00"/>
        <d v="2024-12-20T12:32:00"/>
        <d v="2024-12-21T12:14:00"/>
        <d v="2024-12-28T10:36:00"/>
        <d v="2024-12-20T14:52:00"/>
        <d v="2024-12-27T08:31:00"/>
        <d v="2024-12-15T10:58:00"/>
        <d v="2024-12-22T12:08:00"/>
        <d v="2024-12-23T10:14:00"/>
        <d v="2024-12-20T15:42:00"/>
        <d v="2024-12-24T08:47:00"/>
        <d v="2024-12-17T13:00:00"/>
        <d v="2024-12-23T09:47:00"/>
        <d v="2024-12-22T09:42:00"/>
        <d v="2024-12-18T15:53:00"/>
        <d v="2024-12-30T16:11:00"/>
        <d v="2024-12-27T17:55:00"/>
        <d v="2024-12-21T16:26:00"/>
        <d v="2024-12-18T17:38:00"/>
        <d v="2024-12-21T11:15:00"/>
        <d v="2024-12-17T12:48:00"/>
        <d v="2024-12-19T09:34:00"/>
        <d v="2024-12-16T15:27:00"/>
        <d v="2024-12-30T13:15:00"/>
        <d v="2024-12-29T16:21:00"/>
        <d v="2024-12-22T17:27:00"/>
        <d v="2024-12-16T09:36:00"/>
        <d v="2024-12-28T17:55:00"/>
        <d v="2024-12-15T13:06:00"/>
        <d v="2024-12-22T08:20:00"/>
        <d v="2024-12-27T10:54:00"/>
        <d v="2024-12-25T13:39:00"/>
        <d v="2024-12-29T10:10:00"/>
        <d v="2024-12-26T11:05:00"/>
        <d v="2024-12-21T14:06:00"/>
        <d v="2024-12-25T12:01:00"/>
        <d v="2024-12-19T08:54:00"/>
        <d v="2024-12-25T14:47:00"/>
        <d v="2024-12-20T10:20:00"/>
        <d v="2024-12-18T13:45:00"/>
        <d v="2024-12-21T10:01:00"/>
        <d v="2024-12-16T12:36:00"/>
        <d v="2024-12-19T12:21:00"/>
        <d v="2024-12-24T09:39:00"/>
        <d v="2024-12-15T15:46:00"/>
        <d v="2024-12-17T12:22:00"/>
        <d v="2024-12-15T16:00:00"/>
        <d v="2024-12-22T16:13:00"/>
        <d v="2024-12-23T15:01:00"/>
        <d v="2024-12-24T10:57:00"/>
        <d v="2024-12-27T09:42:00"/>
        <d v="2024-12-15T15:51:00"/>
        <d v="2024-12-27T11:18:00"/>
        <d v="2024-12-15T09:20:00"/>
        <d v="2024-12-18T09:19:00"/>
        <d v="2024-12-30T14:12:00"/>
        <d v="2024-12-23T08:58:00"/>
        <d v="2024-12-24T17:00:00"/>
        <d v="2024-12-28T13:58:00"/>
        <d v="2024-12-21T08:26:00"/>
        <d v="2024-12-15T15:08:00"/>
        <d v="2024-12-30T12:43:00"/>
        <d v="2024-12-30T16:54:00"/>
        <d v="2024-12-28T10:05:00"/>
        <d v="2024-12-27T11:49:00"/>
        <d v="2024-12-18T08:25:00"/>
        <d v="2024-12-15T15:04:00"/>
        <d v="2024-12-21T16:01:00"/>
        <d v="2024-12-25T15:59:00"/>
        <d v="2024-12-24T13:40:00"/>
        <d v="2024-12-29T13:47:00"/>
        <d v="2024-12-28T13:13:00"/>
        <d v="2024-12-25T10:46:00"/>
        <d v="2024-12-28T14:23:00"/>
        <d v="2024-12-25T12:47:00"/>
        <d v="2024-12-28T10:48:00"/>
        <d v="2024-12-15T08:21:00"/>
        <d v="2024-12-24T15:30:00"/>
        <d v="2024-12-29T14:10:00"/>
        <d v="2024-12-27T10:56:00"/>
        <d v="2024-12-30T17:22:00"/>
        <d v="2024-12-30T13:18:00"/>
        <d v="2024-12-28T11:32:00"/>
        <d v="2024-12-30T13:02:00"/>
        <d v="2024-12-15T17:01:00"/>
        <d v="2024-12-16T15:58:00"/>
        <d v="2024-12-17T09:09:00"/>
        <d v="2024-12-16T17:40:00"/>
        <d v="2024-12-17T09:00:00"/>
        <d v="2024-12-28T15:38:00"/>
        <d v="2024-12-17T11:16:00"/>
        <d v="2024-12-27T11:10:00"/>
        <d v="2024-12-26T16:00:00"/>
        <d v="2024-12-16T15:00:00"/>
        <d v="2024-12-26T15:23:00"/>
        <d v="2024-12-21T10:25:00"/>
        <d v="2024-12-15T15:09:00"/>
        <d v="2024-12-22T15:27:00"/>
        <d v="2024-12-24T10:15:00"/>
        <d v="2024-12-25T14:39:00"/>
        <d v="2024-12-16T15:23:00"/>
        <d v="2024-12-23T17:50:00"/>
        <d v="2024-12-22T15:56:00"/>
        <d v="2024-12-22T12:04:00"/>
        <d v="2024-12-25T13:22:00"/>
        <d v="2024-12-30T17:38:00"/>
        <d v="2024-12-19T11:09:00"/>
        <d v="2024-12-23T17:28:00"/>
        <d v="2024-12-16T13:35:00"/>
        <d v="2024-12-21T13:39:00"/>
        <d v="2024-12-29T10:09:00"/>
        <d v="2024-12-20T09:31:00"/>
        <d v="2024-12-28T15:10:00"/>
        <d v="2024-12-15T11:09:00"/>
        <d v="2024-12-25T14:35:00"/>
        <d v="2024-12-24T13:32:00"/>
        <d v="2024-12-17T11:48:00"/>
        <d v="2024-12-22T16:49:00"/>
        <d v="2024-12-26T12:53:00"/>
        <d v="2024-12-19T11:53:00"/>
        <d v="2024-12-27T15:30:00"/>
        <d v="2024-12-24T08:17:00"/>
        <d v="2024-12-30T13:04:00"/>
        <d v="2024-12-16T08:56:00"/>
        <d v="2024-12-15T17:30:00"/>
        <d v="2024-12-21T15:26:00"/>
        <d v="2024-12-18T12:01:00"/>
        <d v="2024-12-27T08:18:00"/>
        <d v="2024-12-23T13:47:00"/>
        <d v="2024-12-25T14:23:00"/>
        <d v="2024-12-28T10:56:00"/>
        <d v="2024-12-28T17:08:00"/>
        <d v="2024-12-24T12:59:00"/>
        <d v="2024-12-23T14:33:00"/>
        <d v="2024-12-26T16:51:00"/>
        <d v="2024-12-23T09:52:00"/>
        <d v="2024-12-22T09:27:00"/>
        <d v="2024-12-21T17:58:00"/>
        <d v="2024-12-19T15:55:00"/>
        <d v="2024-12-30T09:30:00"/>
        <d v="2024-12-30T08:20:00"/>
        <d v="2024-12-29T15:04:00"/>
        <d v="2024-12-16T16:31:00"/>
        <d v="2024-12-30T09:12:00"/>
        <d v="2024-12-20T17:54:00"/>
        <d v="2024-12-24T15:31:00"/>
        <d v="2024-12-15T14:35:00"/>
        <d v="2024-12-16T10:05:00"/>
        <d v="2024-12-24T09:35:00"/>
        <d v="2024-12-16T12:37:00"/>
        <d v="2024-12-22T11:06:00"/>
        <d v="2024-12-17T09:30:00"/>
        <d v="2024-12-21T14:02:00"/>
        <d v="2024-12-22T16:56:00"/>
        <d v="2024-12-21T16:05:00"/>
        <d v="2024-12-24T12:54:00"/>
        <d v="2024-12-30T16:33:00"/>
        <d v="2024-12-29T13:58:00"/>
        <d v="2024-12-24T11:49:00"/>
        <d v="2024-12-23T11:51:00"/>
        <d v="2024-12-17T15:23:00"/>
        <d v="2024-12-16T09:24:00"/>
        <d v="2024-12-21T12:03:00"/>
        <d v="2024-12-16T08:02:00"/>
        <d v="2024-12-29T17:03:00"/>
        <d v="2024-12-24T17:48:00"/>
        <d v="2024-12-17T14:13:00"/>
        <d v="2024-12-18T15:39:00"/>
        <d v="2024-12-28T15:13:00"/>
        <d v="2024-12-27T08:34:00"/>
        <d v="2024-12-20T12:15:00"/>
        <d v="2024-12-22T08:24:00"/>
        <d v="2024-12-19T11:17:00"/>
        <d v="2024-12-19T10:14:00"/>
        <d v="2024-12-22T14:57:00"/>
        <d v="2024-12-23T15:35:00"/>
        <d v="2024-12-23T08:32:00"/>
        <d v="2024-12-28T17:50:00"/>
        <d v="2024-12-27T09:24:00"/>
        <d v="2024-12-30T16:22:00"/>
        <d v="2024-12-17T08:13:00"/>
        <d v="2024-12-20T11:48:00"/>
        <d v="2024-12-30T11:09:00"/>
        <d v="2024-12-20T16:35:00"/>
        <d v="2024-12-17T16:17:00"/>
        <d v="2024-12-22T17:20:00"/>
        <d v="2024-12-15T16:46:00"/>
        <d v="2024-12-17T11:05:00"/>
        <d v="2024-12-24T14:51:00"/>
        <d v="2024-12-27T11:29:00"/>
        <d v="2024-12-30T12:36:00"/>
        <d v="2024-12-27T11:14:00"/>
        <d v="2024-12-19T12:06:00"/>
        <d v="2024-12-23T14:47:00"/>
        <d v="2024-12-27T08:27:00"/>
        <d v="2024-12-22T15:59:00"/>
        <d v="2024-12-24T17:24:00"/>
        <d v="2024-12-29T10:03:00"/>
        <d v="2024-12-16T10:57:00"/>
        <d v="2024-12-27T14:52:00"/>
        <d v="2024-12-24T12:10:00"/>
        <d v="2024-12-26T15:22:00"/>
        <d v="2024-12-22T10:02:00"/>
        <d v="2024-12-19T13:44:00"/>
        <d v="2024-12-19T11:57:00"/>
        <d v="2024-12-21T15:29:00"/>
        <d v="2024-12-30T17:55:00"/>
        <d v="2024-12-18T17:31:00"/>
        <d v="2024-12-20T08:06:00"/>
        <d v="2024-12-21T16:37:00"/>
        <d v="2024-12-18T13:53:00"/>
        <d v="2024-12-15T11:02:00"/>
        <d v="2024-12-30T08:32:00"/>
        <d v="2024-12-28T14:35:00"/>
        <d v="2024-12-16T12:10:00"/>
        <d v="2024-12-19T16:44:00"/>
        <d v="2024-12-30T09:48:00"/>
        <d v="2024-12-19T09:22:00"/>
        <d v="2024-12-17T10:33:00"/>
        <d v="2024-12-16T16:49:00"/>
        <d v="2024-12-28T15:35:00"/>
        <d v="2024-12-20T13:41:00"/>
        <d v="2024-12-23T09:37:00"/>
        <d v="2024-12-18T16:52:00"/>
        <d v="2024-12-30T12:21:00"/>
        <d v="2024-12-30T13:11:00"/>
        <d v="2024-12-20T09:11:00"/>
        <d v="2024-12-29T09:51:00"/>
        <d v="2024-12-21T09:16:00"/>
        <d v="2024-12-26T09:40:00"/>
        <d v="2024-12-15T16:56:00"/>
        <d v="2024-12-24T14:12:00"/>
        <d v="2024-12-28T09:45:00"/>
        <d v="2024-12-26T17:11:00"/>
        <d v="2024-12-25T10:13:00"/>
        <d v="2024-12-18T10:09:00"/>
        <d v="2024-12-28T10:13:00"/>
        <d v="2024-12-19T14:29:00"/>
        <d v="2024-12-19T10:27:00"/>
        <d v="2024-12-21T16:32:00"/>
        <d v="2024-12-27T14:01:00"/>
        <d v="2024-12-24T16:58:00"/>
        <d v="2024-12-20T15:12:00"/>
        <d v="2024-12-25T17:36:00"/>
        <d v="2024-12-18T08:13:00"/>
        <d v="2024-12-18T11:13:00"/>
        <d v="2024-12-20T11:39:00"/>
        <d v="2024-12-25T08:59:00"/>
        <d v="2024-12-15T13:59:00"/>
        <d v="2024-12-18T10:14:00"/>
        <d v="2024-12-18T10:02:00"/>
        <d v="2024-12-28T10:30:00"/>
        <d v="2024-12-18T10:26:00"/>
        <d v="2024-12-30T17:57:00"/>
        <d v="2024-12-19T12:38:00"/>
        <d v="2024-12-17T11:51:00"/>
        <d v="2024-12-23T09:16:00"/>
        <d v="2024-12-30T13:01:00"/>
        <d v="2024-12-27T17:05:00"/>
        <d v="2024-12-15T10:22:00"/>
        <d v="2024-12-28T17:42:00"/>
        <d v="2024-12-27T13:24:00"/>
        <d v="2024-12-29T14:22:00"/>
        <d v="2024-12-17T12:32:00"/>
        <d v="2024-12-23T08:40:00"/>
        <d v="2024-12-27T16:11:00"/>
        <d v="2024-12-29T08:16:00"/>
        <d v="2024-12-23T09:25:00"/>
        <d v="2024-12-23T12:26:00"/>
        <d v="2024-12-16T12:05:00"/>
        <d v="2024-12-28T08:11:00"/>
        <d v="2024-12-30T08:42:00"/>
        <d v="2024-12-27T09:23:00"/>
        <d v="2024-12-28T08:43:00"/>
        <d v="2024-12-18T16:16:00"/>
        <d v="2024-12-22T15:46:00"/>
        <d v="2024-12-17T13:14:00"/>
        <d v="2024-12-28T16:46:00"/>
        <d v="2024-12-16T10:53:00"/>
        <d v="2024-12-28T17:07:00"/>
        <d v="2024-12-19T09:51:00"/>
        <d v="2024-12-21T15:21:00"/>
        <d v="2024-12-24T10:04:00"/>
        <d v="2024-12-17T16:26:00"/>
        <d v="2024-12-23T09:07:00"/>
        <d v="2024-12-29T09:52:00"/>
        <d v="2024-12-19T13:22:00"/>
        <d v="2024-12-21T16:41:00"/>
        <d v="2024-12-29T08:50:00"/>
        <d v="2024-12-15T11:41:00"/>
        <d v="2024-12-23T17:37:00"/>
        <d v="2024-12-21T17:45:00"/>
        <d v="2024-12-27T15:05:00"/>
        <d v="2024-12-24T12:01:00"/>
        <d v="2024-12-19T10:49:00"/>
        <d v="2024-12-17T09:29:00"/>
        <d v="2024-12-18T17:58:00"/>
        <d v="2024-12-28T13:26:00"/>
        <d v="2024-12-27T16:43:00"/>
        <d v="2024-12-29T11:00:00"/>
        <d v="2024-12-30T09:16:00"/>
        <d v="2024-12-16T14:32:00"/>
        <d v="2024-12-15T12:05:00"/>
        <d v="2024-12-19T15:28:00"/>
        <d v="2024-12-25T17:08:00"/>
        <d v="2024-12-30T17:44:00"/>
        <d v="2024-12-22T11:54:00"/>
        <d v="2024-12-18T16:42:00"/>
        <d v="2024-12-16T16:18:00"/>
        <d v="2024-12-15T09:27:00"/>
        <d v="2024-12-29T15:47:00"/>
        <d v="2024-12-23T10:06:00"/>
        <d v="2024-12-27T17:28:00"/>
        <d v="2024-12-21T13:14:00"/>
        <d v="2024-12-21T09:29:00"/>
        <d v="2024-12-20T08:24:00"/>
        <d v="2024-12-16T14:43:00"/>
        <d v="2024-12-26T16:41:00"/>
        <d v="2024-12-23T12:15:00"/>
        <d v="2024-12-27T17:44:00"/>
        <d v="2024-12-20T17:32:00"/>
        <d v="2024-12-30T08:44:00"/>
        <d v="2024-12-27T10:01:00"/>
        <d v="2024-12-23T14:34:00"/>
        <d v="2024-12-24T15:47:00"/>
        <d v="2024-12-20T12:56:00"/>
        <d v="2024-12-24T08:43:00"/>
        <d v="2024-12-21T17:25:00"/>
        <d v="2024-12-25T17:54:00"/>
        <d v="2024-12-17T09:43:00"/>
        <d v="2024-12-17T17:14:00"/>
        <d v="2024-12-26T13:23:00"/>
        <d v="2024-12-16T13:13:00"/>
        <d v="2024-12-26T13:39:00"/>
        <d v="2024-12-15T17:17:00"/>
        <d v="2024-12-24T09:44:00"/>
        <d v="2024-12-18T16:33:00"/>
        <d v="2024-12-28T17:32:00"/>
        <d v="2024-12-23T12:34:00"/>
        <d v="2024-12-17T17:58:00"/>
        <d v="2024-12-27T13:40:00"/>
        <d v="2024-12-28T09:13:00"/>
        <d v="2024-12-25T12:19:00"/>
        <d v="2024-12-30T11:27:00"/>
        <d v="2024-12-26T11:53:00"/>
        <d v="2024-12-21T09:42:00"/>
        <d v="2024-12-22T14:09:00"/>
        <d v="2024-12-18T11:59:00"/>
        <d v="2024-12-29T11:47:00"/>
        <d v="2024-12-17T10:20:00"/>
        <d v="2024-12-16T15:47:00"/>
        <d v="2024-12-24T15:39:00"/>
        <d v="2024-12-17T13:15:00"/>
        <d v="2024-12-30T16:15:00"/>
        <d v="2024-12-17T08:16:00"/>
        <d v="2024-12-22T11:44:00"/>
        <d v="2024-12-30T11:59:00"/>
        <d v="2024-12-22T16:12:00"/>
        <d v="2024-12-22T17:07:00"/>
        <d v="2024-12-21T10:03:00"/>
        <d v="2024-12-15T17:46:00"/>
        <d v="2024-12-24T14:24:00"/>
        <d v="2024-12-24T13:08:00"/>
        <d v="2024-12-28T09:51:00"/>
        <d v="2024-12-18T08:16:00"/>
        <d v="2024-12-22T16:31:00"/>
        <d v="2024-12-28T08:26:00"/>
        <d v="2024-12-28T08:14:00"/>
        <d v="2024-12-29T12:39:00"/>
        <d v="2024-12-22T09:08:00"/>
        <d v="2024-12-15T09:51:00"/>
        <d v="2024-12-18T08:26:00"/>
        <d v="2024-12-20T16:17:00"/>
        <d v="2024-12-21T13:34:00"/>
        <d v="2024-12-16T08:21:00"/>
        <d v="2024-12-16T17:04:00"/>
        <d v="2024-12-21T12:21:00"/>
        <d v="2024-12-15T12:37:00"/>
        <d v="2024-12-20T10:02:00"/>
        <d v="2024-12-23T15:40:00"/>
        <d v="2024-12-23T12:06:00"/>
        <d v="2024-12-18T10:48:00"/>
        <d v="2024-12-27T09:45:00"/>
        <d v="2024-12-22T16:54:00"/>
        <d v="2024-12-30T09:15:00"/>
        <d v="2024-12-26T16:32:00"/>
        <d v="2024-12-27T15:56:00"/>
        <d v="2024-12-19T14:05:00"/>
        <d v="2024-12-17T14:37:00"/>
        <d v="2024-12-27T14:07:00"/>
        <d v="2024-12-23T13:46:00"/>
        <d v="2024-12-23T10:04:00"/>
        <d v="2024-12-28T14:17:00"/>
        <d v="2024-12-18T08:56:00"/>
        <d v="2024-12-24T09:05:00"/>
        <d v="2024-12-26T09:14:00"/>
        <d v="2024-12-16T09:27:00"/>
        <d v="2024-12-22T15:57:00"/>
        <d v="2024-12-22T16:09:00"/>
        <d v="2024-12-30T16:27:00"/>
        <d v="2024-12-29T14:36:00"/>
        <d v="2024-12-24T17:43:00"/>
        <d v="2024-12-30T10:06:00"/>
        <d v="2024-12-24T17:19:00"/>
        <d v="2024-12-27T16:39:00"/>
        <d v="2024-12-20T13:31:00"/>
        <d v="2024-12-20T12:03:00"/>
        <d v="2024-12-17T10:07:00"/>
        <d v="2024-12-17T13:39:00"/>
        <d v="2024-12-28T12:34:00"/>
        <d v="2024-12-26T16:08:00"/>
        <d v="2024-12-30T14:50:00"/>
        <d v="2024-12-18T12:14:00"/>
        <d v="2024-12-30T10:23:00"/>
        <d v="2024-12-15T14:16:00"/>
        <d v="2024-12-16T11:09:00"/>
        <d v="2024-12-29T14:48:00"/>
        <d v="2024-12-23T10:52:00"/>
        <d v="2024-12-19T11:02:00"/>
        <d v="2024-12-29T08:02:00"/>
        <d v="2024-12-28T13:11:00"/>
        <d v="2024-12-25T13:15:00"/>
      </sharedItems>
    </cacheField>
    <cacheField name="Workday" numFmtId="22">
      <sharedItems count="7">
        <s v="Sun"/>
        <s v="Fri"/>
        <s v="Thu"/>
        <s v="Wed"/>
        <s v="Mon"/>
        <s v="Tue"/>
        <s v="Sat"/>
      </sharedItems>
    </cacheField>
    <cacheField name="Hour" numFmtId="0">
      <sharedItems containsSemiMixedTypes="0" containsString="0" containsNumber="1" containsInteger="1" minValue="8" maxValue="17" count="10">
        <n v="17"/>
        <n v="10"/>
        <n v="11"/>
        <n v="15"/>
        <n v="8"/>
        <n v="9"/>
        <n v="12"/>
        <n v="16"/>
        <n v="13"/>
        <n v="14"/>
      </sharedItems>
    </cacheField>
    <cacheField name="State" numFmtId="0">
      <sharedItems count="5">
        <s v="New York"/>
        <s v="Texas"/>
        <s v="California"/>
        <s v="Illinois"/>
        <s v="Florida"/>
      </sharedItems>
    </cacheField>
    <cacheField name="Coffee Type" numFmtId="0">
      <sharedItems/>
    </cacheField>
    <cacheField name="Sales Channel" numFmtId="0">
      <sharedItems count="3">
        <s v="In-Store"/>
        <s v="Online"/>
        <s v="Mobile App"/>
      </sharedItems>
    </cacheField>
    <cacheField name="Price per Unit (USD)" numFmtId="0">
      <sharedItems containsSemiMixedTypes="0" containsString="0" containsNumber="1" minValue="3" maxValue="6.99"/>
    </cacheField>
    <cacheField name="Payment Method" numFmtId="0">
      <sharedItems count="3">
        <s v="Cash"/>
        <s v="Mobile Pay"/>
        <s v="Credit Card"/>
      </sharedItems>
    </cacheField>
    <cacheField name="Promotion Applied" numFmtId="0">
      <sharedItems/>
    </cacheField>
    <cacheField name="Barista Name" numFmtId="0">
      <sharedItems/>
    </cacheField>
    <cacheField name="Customer Type" numFmtId="0">
      <sharedItems count="3">
        <s v="Tourist"/>
        <s v="New"/>
        <s v="Regular"/>
      </sharedItems>
    </cacheField>
    <cacheField name="Wait Time (Minutes)" numFmtId="0">
      <sharedItems containsSemiMixedTypes="0" containsString="0" containsNumber="1" containsInteger="1" minValue="2" maxValue="10"/>
    </cacheField>
    <cacheField name="Special Request" numFmtId="0">
      <sharedItems/>
    </cacheField>
    <cacheField name="Order 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 pivotCacheId="610800363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kshmi Samhita Kolluri" refreshedDate="45672.638131828702" createdVersion="6" refreshedVersion="6" minRefreshableVersion="3" recordCount="1000" xr:uid="{CB82A89A-ED65-40C0-9FED-9503AACC508A}">
  <cacheSource type="worksheet">
    <worksheetSource name="Coffee_Sales_Dataset" r:id="rId2"/>
  </cacheSource>
  <cacheFields count="14">
    <cacheField name="Date" numFmtId="22">
      <sharedItems containsSemiMixedTypes="0" containsNonDate="0" containsDate="1" containsString="0" minDate="2024-12-15T08:09:00" maxDate="2024-12-30T17:57:00" count="946">
        <d v="2024-12-29T17:48:00"/>
        <d v="2024-12-27T10:12:00"/>
        <d v="2024-12-26T11:01:00"/>
        <d v="2024-12-22T11:01:00"/>
        <d v="2024-12-25T15:44:00"/>
        <d v="2024-12-22T10:22:00"/>
        <d v="2024-12-23T10:48:00"/>
        <d v="2024-12-24T10:00:00"/>
        <d v="2024-12-23T11:50:00"/>
        <d v="2024-12-29T15:22:00"/>
        <d v="2024-12-18T10:44:00"/>
        <d v="2024-12-27T08:12:00"/>
        <d v="2024-12-25T09:50:00"/>
        <d v="2024-12-28T12:37:00"/>
        <d v="2024-12-27T16:13:00"/>
        <d v="2024-12-20T17:11:00"/>
        <d v="2024-12-16T13:07:00"/>
        <d v="2024-12-22T14:18:00"/>
        <d v="2024-12-18T09:57:00"/>
        <d v="2024-12-25T09:07:00"/>
        <d v="2024-12-24T14:07:00"/>
        <d v="2024-12-30T15:32:00"/>
        <d v="2024-12-26T09:31:00"/>
        <d v="2024-12-25T16:49:00"/>
        <d v="2024-12-27T16:34:00"/>
        <d v="2024-12-15T10:35:00"/>
        <d v="2024-12-24T15:42:00"/>
        <d v="2024-12-24T14:39:00"/>
        <d v="2024-12-15T13:24:00"/>
        <d v="2024-12-25T17:05:00"/>
        <d v="2024-12-24T14:17:00"/>
        <d v="2024-12-27T09:44:00"/>
        <d v="2024-12-18T09:53:00"/>
        <d v="2024-12-16T13:17:00"/>
        <d v="2024-12-21T16:20:00"/>
        <d v="2024-12-28T17:31:00"/>
        <d v="2024-12-20T10:15:00"/>
        <d v="2024-12-19T12:41:00"/>
        <d v="2024-12-27T12:29:00"/>
        <d v="2024-12-27T12:42:00"/>
        <d v="2024-12-19T09:57:00"/>
        <d v="2024-12-26T09:33:00"/>
        <d v="2024-12-26T11:59:00"/>
        <d v="2024-12-15T16:23:00"/>
        <d v="2024-12-28T08:41:00"/>
        <d v="2024-12-29T09:34:00"/>
        <d v="2024-12-28T10:58:00"/>
        <d v="2024-12-22T14:59:00"/>
        <d v="2024-12-21T16:47:00"/>
        <d v="2024-12-18T12:20:00"/>
        <d v="2024-12-22T10:16:00"/>
        <d v="2024-12-29T17:14:00"/>
        <d v="2024-12-15T17:27:00"/>
        <d v="2024-12-21T15:52:00"/>
        <d v="2024-12-21T11:38:00"/>
        <d v="2024-12-30T11:39:00"/>
        <d v="2024-12-30T14:43:00"/>
        <d v="2024-12-20T11:30:00"/>
        <d v="2024-12-19T14:42:00"/>
        <d v="2024-12-17T13:45:00"/>
        <d v="2024-12-29T12:57:00"/>
        <d v="2024-12-23T15:03:00"/>
        <d v="2024-12-30T15:02:00"/>
        <d v="2024-12-16T12:11:00"/>
        <d v="2024-12-17T09:15:00"/>
        <d v="2024-12-24T09:53:00"/>
        <d v="2024-12-20T08:41:00"/>
        <d v="2024-12-26T16:38:00"/>
        <d v="2024-12-27T12:41:00"/>
        <d v="2024-12-28T16:12:00"/>
        <d v="2024-12-21T14:05:00"/>
        <d v="2024-12-25T16:05:00"/>
        <d v="2024-12-23T12:36:00"/>
        <d v="2024-12-25T17:52:00"/>
        <d v="2024-12-28T08:05:00"/>
        <d v="2024-12-18T09:47:00"/>
        <d v="2024-12-27T09:08:00"/>
        <d v="2024-12-25T14:53:00"/>
        <d v="2024-12-29T15:31:00"/>
        <d v="2024-12-16T14:26:00"/>
        <d v="2024-12-24T17:59:00"/>
        <d v="2024-12-29T14:56:00"/>
        <d v="2024-12-19T11:30:00"/>
        <d v="2024-12-26T14:26:00"/>
        <d v="2024-12-17T11:10:00"/>
        <d v="2024-12-20T12:22:00"/>
        <d v="2024-12-18T12:21:00"/>
        <d v="2024-12-26T15:51:00"/>
        <d v="2024-12-25T11:58:00"/>
        <d v="2024-12-20T10:07:00"/>
        <d v="2024-12-16T13:45:00"/>
        <d v="2024-12-29T16:50:00"/>
        <d v="2024-12-21T14:48:00"/>
        <d v="2024-12-21T16:55:00"/>
        <d v="2024-12-22T11:56:00"/>
        <d v="2024-12-29T16:37:00"/>
        <d v="2024-12-20T08:48:00"/>
        <d v="2024-12-18T12:18:00"/>
        <d v="2024-12-28T13:29:00"/>
        <d v="2024-12-18T09:23:00"/>
        <d v="2024-12-26T14:52:00"/>
        <d v="2024-12-16T11:29:00"/>
        <d v="2024-12-20T12:02:00"/>
        <d v="2024-12-17T17:26:00"/>
        <d v="2024-12-28T14:30:00"/>
        <d v="2024-12-23T15:48:00"/>
        <d v="2024-12-29T13:34:00"/>
        <d v="2024-12-23T09:41:00"/>
        <d v="2024-12-23T08:07:00"/>
        <d v="2024-12-24T14:37:00"/>
        <d v="2024-12-16T09:34:00"/>
        <d v="2024-12-30T10:01:00"/>
        <d v="2024-12-15T11:48:00"/>
        <d v="2024-12-23T09:30:00"/>
        <d v="2024-12-25T10:19:00"/>
        <d v="2024-12-23T14:58:00"/>
        <d v="2024-12-19T12:53:00"/>
        <d v="2024-12-19T14:44:00"/>
        <d v="2024-12-29T13:40:00"/>
        <d v="2024-12-15T10:41:00"/>
        <d v="2024-12-23T09:34:00"/>
        <d v="2024-12-28T08:07:00"/>
        <d v="2024-12-28T12:51:00"/>
        <d v="2024-12-30T14:07:00"/>
        <d v="2024-12-17T09:08:00"/>
        <d v="2024-12-24T16:56:00"/>
        <d v="2024-12-25T15:31:00"/>
        <d v="2024-12-15T11:21:00"/>
        <d v="2024-12-19T09:01:00"/>
        <d v="2024-12-30T08:52:00"/>
        <d v="2024-12-16T08:58:00"/>
        <d v="2024-12-24T14:04:00"/>
        <d v="2024-12-27T17:00:00"/>
        <d v="2024-12-20T11:06:00"/>
        <d v="2024-12-21T17:28:00"/>
        <d v="2024-12-19T16:49:00"/>
        <d v="2024-12-15T16:52:00"/>
        <d v="2024-12-25T15:38:00"/>
        <d v="2024-12-29T08:31:00"/>
        <d v="2024-12-27T14:13:00"/>
        <d v="2024-12-22T17:58:00"/>
        <d v="2024-12-18T11:01:00"/>
        <d v="2024-12-19T11:23:00"/>
        <d v="2024-12-27T11:34:00"/>
        <d v="2024-12-19T10:20:00"/>
        <d v="2024-12-27T17:04:00"/>
        <d v="2024-12-26T16:44:00"/>
        <d v="2024-12-29T15:55:00"/>
        <d v="2024-12-27T12:28:00"/>
        <d v="2024-12-20T15:20:00"/>
        <d v="2024-12-28T16:34:00"/>
        <d v="2024-12-20T13:16:00"/>
        <d v="2024-12-27T12:52:00"/>
        <d v="2024-12-28T11:14:00"/>
        <d v="2024-12-20T11:27:00"/>
        <d v="2024-12-22T13:21:00"/>
        <d v="2024-12-29T10:21:00"/>
        <d v="2024-12-21T15:06:00"/>
        <d v="2024-12-16T08:23:00"/>
        <d v="2024-12-22T09:24:00"/>
        <d v="2024-12-23T15:17:00"/>
        <d v="2024-12-24T09:18:00"/>
        <d v="2024-12-29T14:29:00"/>
        <d v="2024-12-19T16:18:00"/>
        <d v="2024-12-27T16:49:00"/>
        <d v="2024-12-21T14:54:00"/>
        <d v="2024-12-16T16:42:00"/>
        <d v="2024-12-16T14:10:00"/>
        <d v="2024-12-29T16:13:00"/>
        <d v="2024-12-24T08:49:00"/>
        <d v="2024-12-30T13:52:00"/>
        <d v="2024-12-16T13:20:00"/>
        <d v="2024-12-20T10:00:00"/>
        <d v="2024-12-20T09:56:00"/>
        <d v="2024-12-24T14:43:00"/>
        <d v="2024-12-24T17:28:00"/>
        <d v="2024-12-26T11:39:00"/>
        <d v="2024-12-18T17:28:00"/>
        <d v="2024-12-20T11:34:00"/>
        <d v="2024-12-22T08:04:00"/>
        <d v="2024-12-28T11:15:00"/>
        <d v="2024-12-24T12:18:00"/>
        <d v="2024-12-22T16:39:00"/>
        <d v="2024-12-24T10:35:00"/>
        <d v="2024-12-17T15:12:00"/>
        <d v="2024-12-21T12:41:00"/>
        <d v="2024-12-30T13:32:00"/>
        <d v="2024-12-15T13:40:00"/>
        <d v="2024-12-29T10:53:00"/>
        <d v="2024-12-16T17:49:00"/>
        <d v="2024-12-15T09:49:00"/>
        <d v="2024-12-18T10:32:00"/>
        <d v="2024-12-19T14:28:00"/>
        <d v="2024-12-15T11:30:00"/>
        <d v="2024-12-23T08:24:00"/>
        <d v="2024-12-30T11:23:00"/>
        <d v="2024-12-26T10:01:00"/>
        <d v="2024-12-25T08:40:00"/>
        <d v="2024-12-21T17:50:00"/>
        <d v="2024-12-26T16:56:00"/>
        <d v="2024-12-17T15:07:00"/>
        <d v="2024-12-30T08:10:00"/>
        <d v="2024-12-16T13:55:00"/>
        <d v="2024-12-30T14:51:00"/>
        <d v="2024-12-24T10:54:00"/>
        <d v="2024-12-30T13:49:00"/>
        <d v="2024-12-20T12:53:00"/>
        <d v="2024-12-19T09:17:00"/>
        <d v="2024-12-17T11:54:00"/>
        <d v="2024-12-30T16:25:00"/>
        <d v="2024-12-19T11:44:00"/>
        <d v="2024-12-24T15:44:00"/>
        <d v="2024-12-16T10:24:00"/>
        <d v="2024-12-25T17:27:00"/>
        <d v="2024-12-30T14:49:00"/>
        <d v="2024-12-16T09:07:00"/>
        <d v="2024-12-27T10:24:00"/>
        <d v="2024-12-17T08:25:00"/>
        <d v="2024-12-27T11:42:00"/>
        <d v="2024-12-18T10:05:00"/>
        <d v="2024-12-18T08:33:00"/>
        <d v="2024-12-23T11:44:00"/>
        <d v="2024-12-18T13:17:00"/>
        <d v="2024-12-16T12:43:00"/>
        <d v="2024-12-24T16:38:00"/>
        <d v="2024-12-16T09:43:00"/>
        <d v="2024-12-19T09:24:00"/>
        <d v="2024-12-16T13:44:00"/>
        <d v="2024-12-17T16:35:00"/>
        <d v="2024-12-25T10:24:00"/>
        <d v="2024-12-17T13:51:00"/>
        <d v="2024-12-27T09:40:00"/>
        <d v="2024-12-23T15:51:00"/>
        <d v="2024-12-26T14:00:00"/>
        <d v="2024-12-15T15:10:00"/>
        <d v="2024-12-20T09:21:00"/>
        <d v="2024-12-15T17:25:00"/>
        <d v="2024-12-24T13:19:00"/>
        <d v="2024-12-22T09:33:00"/>
        <d v="2024-12-21T12:23:00"/>
        <d v="2024-12-26T08:22:00"/>
        <d v="2024-12-25T15:42:00"/>
        <d v="2024-12-17T09:50:00"/>
        <d v="2024-12-26T14:30:00"/>
        <d v="2024-12-19T09:55:00"/>
        <d v="2024-12-24T11:54:00"/>
        <d v="2024-12-21T17:12:00"/>
        <d v="2024-12-21T08:32:00"/>
        <d v="2024-12-29T10:02:00"/>
        <d v="2024-12-19T15:23:00"/>
        <d v="2024-12-23T13:15:00"/>
        <d v="2024-12-30T11:12:00"/>
        <d v="2024-12-23T10:02:00"/>
        <d v="2024-12-22T16:59:00"/>
        <d v="2024-12-26T14:31:00"/>
        <d v="2024-12-21T12:13:00"/>
        <d v="2024-12-19T11:18:00"/>
        <d v="2024-12-19T08:41:00"/>
        <d v="2024-12-30T16:16:00"/>
        <d v="2024-12-30T16:42:00"/>
        <d v="2024-12-18T12:13:00"/>
        <d v="2024-12-17T10:52:00"/>
        <d v="2024-12-29T14:43:00"/>
        <d v="2024-12-17T08:38:00"/>
        <d v="2024-12-30T17:00:00"/>
        <d v="2024-12-29T10:19:00"/>
        <d v="2024-12-16T12:06:00"/>
        <d v="2024-12-20T17:21:00"/>
        <d v="2024-12-17T14:09:00"/>
        <d v="2024-12-27T10:49:00"/>
        <d v="2024-12-17T13:08:00"/>
        <d v="2024-12-17T11:24:00"/>
        <d v="2024-12-27T11:44:00"/>
        <d v="2024-12-29T13:54:00"/>
        <d v="2024-12-28T08:09:00"/>
        <d v="2024-12-26T12:30:00"/>
        <d v="2024-12-24T10:32:00"/>
        <d v="2024-12-19T11:27:00"/>
        <d v="2024-12-17T16:38:00"/>
        <d v="2024-12-25T11:17:00"/>
        <d v="2024-12-16T17:00:00"/>
        <d v="2024-12-15T13:05:00"/>
        <d v="2024-12-20T16:06:00"/>
        <d v="2024-12-25T09:56:00"/>
        <d v="2024-12-25T13:28:00"/>
        <d v="2024-12-30T17:04:00"/>
        <d v="2024-12-22T15:20:00"/>
        <d v="2024-12-19T15:16:00"/>
        <d v="2024-12-28T10:28:00"/>
        <d v="2024-12-29T08:39:00"/>
        <d v="2024-12-24T09:14:00"/>
        <d v="2024-12-16T10:46:00"/>
        <d v="2024-12-16T15:02:00"/>
        <d v="2024-12-27T15:13:00"/>
        <d v="2024-12-16T14:05:00"/>
        <d v="2024-12-16T14:21:00"/>
        <d v="2024-12-20T17:24:00"/>
        <d v="2024-12-29T10:31:00"/>
        <d v="2024-12-16T11:47:00"/>
        <d v="2024-12-20T16:27:00"/>
        <d v="2024-12-17T14:24:00"/>
        <d v="2024-12-16T08:39:00"/>
        <d v="2024-12-25T14:13:00"/>
        <d v="2024-12-21T14:00:00"/>
        <d v="2024-12-15T08:09:00"/>
        <d v="2024-12-21T13:33:00"/>
        <d v="2024-12-28T10:20:00"/>
        <d v="2024-12-21T10:29:00"/>
        <d v="2024-12-27T08:17:00"/>
        <d v="2024-12-19T10:05:00"/>
        <d v="2024-12-22T09:13:00"/>
        <d v="2024-12-25T08:07:00"/>
        <d v="2024-12-24T16:01:00"/>
        <d v="2024-12-16T10:17:00"/>
        <d v="2024-12-30T11:16:00"/>
        <d v="2024-12-30T15:27:00"/>
        <d v="2024-12-20T09:28:00"/>
        <d v="2024-12-15T10:51:00"/>
        <d v="2024-12-24T16:13:00"/>
        <d v="2024-12-20T13:12:00"/>
        <d v="2024-12-20T14:15:00"/>
        <d v="2024-12-15T16:58:00"/>
        <d v="2024-12-27T14:05:00"/>
        <d v="2024-12-28T17:06:00"/>
        <d v="2024-12-16T13:52:00"/>
        <d v="2024-12-20T17:50:00"/>
        <d v="2024-12-27T14:40:00"/>
        <d v="2024-12-18T12:49:00"/>
        <d v="2024-12-18T11:29:00"/>
        <d v="2024-12-28T09:58:00"/>
        <d v="2024-12-17T12:55:00"/>
        <d v="2024-12-15T16:28:00"/>
        <d v="2024-12-21T13:03:00"/>
        <d v="2024-12-21T17:17:00"/>
        <d v="2024-12-15T08:36:00"/>
        <d v="2024-12-16T12:31:00"/>
        <d v="2024-12-29T17:30:00"/>
        <d v="2024-12-27T09:19:00"/>
        <d v="2024-12-15T13:19:00"/>
        <d v="2024-12-17T14:54:00"/>
        <d v="2024-12-26T11:58:00"/>
        <d v="2024-12-29T14:37:00"/>
        <d v="2024-12-24T13:18:00"/>
        <d v="2024-12-23T10:19:00"/>
        <d v="2024-12-16T15:19:00"/>
        <d v="2024-12-25T16:09:00"/>
        <d v="2024-12-15T13:15:00"/>
        <d v="2024-12-21T13:51:00"/>
        <d v="2024-12-16T17:59:00"/>
        <d v="2024-12-23T13:29:00"/>
        <d v="2024-12-16T10:39:00"/>
        <d v="2024-12-17T08:29:00"/>
        <d v="2024-12-24T13:55:00"/>
        <d v="2024-12-26T15:08:00"/>
        <d v="2024-12-16T08:09:00"/>
        <d v="2024-12-15T09:19:00"/>
        <d v="2024-12-16T10:40:00"/>
        <d v="2024-12-22T12:42:00"/>
        <d v="2024-12-28T10:01:00"/>
        <d v="2024-12-30T15:56:00"/>
        <d v="2024-12-16T10:22:00"/>
        <d v="2024-12-21T15:38:00"/>
        <d v="2024-12-20T17:53:00"/>
        <d v="2024-12-20T11:49:00"/>
        <d v="2024-12-28T09:28:00"/>
        <d v="2024-12-30T17:35:00"/>
        <d v="2024-12-27T11:05:00"/>
        <d v="2024-12-24T09:21:00"/>
        <d v="2024-12-20T16:54:00"/>
        <d v="2024-12-19T09:31:00"/>
        <d v="2024-12-16T10:18:00"/>
        <d v="2024-12-24T12:41:00"/>
        <d v="2024-12-29T08:15:00"/>
        <d v="2024-12-29T16:30:00"/>
        <d v="2024-12-19T11:01:00"/>
        <d v="2024-12-26T14:44:00"/>
        <d v="2024-12-18T09:37:00"/>
        <d v="2024-12-16T10:28:00"/>
        <d v="2024-12-25T09:16:00"/>
        <d v="2024-12-19T11:33:00"/>
        <d v="2024-12-18T10:53:00"/>
        <d v="2024-12-26T15:07:00"/>
        <d v="2024-12-21T08:55:00"/>
        <d v="2024-12-25T08:34:00"/>
        <d v="2024-12-21T14:50:00"/>
        <d v="2024-12-27T12:10:00"/>
        <d v="2024-12-27T12:21:00"/>
        <d v="2024-12-24T13:53:00"/>
        <d v="2024-12-25T16:13:00"/>
        <d v="2024-12-19T15:08:00"/>
        <d v="2024-12-28T17:20:00"/>
        <d v="2024-12-24T13:06:00"/>
        <d v="2024-12-16T14:56:00"/>
        <d v="2024-12-24T10:23:00"/>
        <d v="2024-12-27T13:13:00"/>
        <d v="2024-12-24T17:40:00"/>
        <d v="2024-12-20T11:53:00"/>
        <d v="2024-12-22T14:23:00"/>
        <d v="2024-12-18T10:59:00"/>
        <d v="2024-12-19T16:45:00"/>
        <d v="2024-12-23T16:58:00"/>
        <d v="2024-12-24T17:06:00"/>
        <d v="2024-12-26T10:46:00"/>
        <d v="2024-12-22T16:46:00"/>
        <d v="2024-12-23T14:18:00"/>
        <d v="2024-12-19T17:20:00"/>
        <d v="2024-12-30T12:38:00"/>
        <d v="2024-12-29T16:34:00"/>
        <d v="2024-12-23T15:18:00"/>
        <d v="2024-12-30T09:22:00"/>
        <d v="2024-12-25T09:45:00"/>
        <d v="2024-12-18T17:24:00"/>
        <d v="2024-12-18T09:33:00"/>
        <d v="2024-12-24T17:15:00"/>
        <d v="2024-12-24T16:30:00"/>
        <d v="2024-12-16T15:20:00"/>
        <d v="2024-12-15T12:32:00"/>
        <d v="2024-12-21T12:58:00"/>
        <d v="2024-12-29T16:04:00"/>
        <d v="2024-12-29T13:26:00"/>
        <d v="2024-12-27T08:10:00"/>
        <d v="2024-12-25T10:52:00"/>
        <d v="2024-12-16T17:50:00"/>
        <d v="2024-12-22T09:16:00"/>
        <d v="2024-12-29T16:32:00"/>
        <d v="2024-12-24T08:25:00"/>
        <d v="2024-12-17T15:37:00"/>
        <d v="2024-12-26T10:02:00"/>
        <d v="2024-12-23T13:41:00"/>
        <d v="2024-12-27T10:33:00"/>
        <d v="2024-12-22T16:26:00"/>
        <d v="2024-12-17T16:43:00"/>
        <d v="2024-12-17T15:00:00"/>
        <d v="2024-12-23T13:06:00"/>
        <d v="2024-12-29T12:18:00"/>
        <d v="2024-12-16T10:06:00"/>
        <d v="2024-12-27T17:38:00"/>
        <d v="2024-12-30T09:59:00"/>
        <d v="2024-12-21T15:20:00"/>
        <d v="2024-12-28T13:33:00"/>
        <d v="2024-12-22T12:43:00"/>
        <d v="2024-12-18T16:56:00"/>
        <d v="2024-12-15T12:21:00"/>
        <d v="2024-12-21T12:17:00"/>
        <d v="2024-12-27T08:23:00"/>
        <d v="2024-12-15T08:20:00"/>
        <d v="2024-12-29T17:46:00"/>
        <d v="2024-12-28T16:09:00"/>
        <d v="2024-12-19T16:22:00"/>
        <d v="2024-12-17T09:11:00"/>
        <d v="2024-12-29T11:19:00"/>
        <d v="2024-12-24T14:14:00"/>
        <d v="2024-12-20T13:22:00"/>
        <d v="2024-12-18T14:22:00"/>
        <d v="2024-12-22T08:59:00"/>
        <d v="2024-12-21T17:57:00"/>
        <d v="2024-12-25T09:11:00"/>
        <d v="2024-12-27T16:06:00"/>
        <d v="2024-12-30T16:12:00"/>
        <d v="2024-12-22T10:29:00"/>
        <d v="2024-12-21T11:09:00"/>
        <d v="2024-12-26T15:42:00"/>
        <d v="2024-12-29T14:38:00"/>
        <d v="2024-12-20T13:32:00"/>
        <d v="2024-12-19T09:21:00"/>
        <d v="2024-12-30T14:11:00"/>
        <d v="2024-12-19T12:47:00"/>
        <d v="2024-12-30T16:48:00"/>
        <d v="2024-12-28T15:27:00"/>
        <d v="2024-12-20T12:49:00"/>
        <d v="2024-12-24T13:46:00"/>
        <d v="2024-12-25T14:57:00"/>
        <d v="2024-12-17T09:24:00"/>
        <d v="2024-12-26T09:53:00"/>
        <d v="2024-12-18T14:17:00"/>
        <d v="2024-12-21T08:50:00"/>
        <d v="2024-12-18T17:18:00"/>
        <d v="2024-12-19T08:42:00"/>
        <d v="2024-12-19T13:28:00"/>
        <d v="2024-12-27T12:35:00"/>
        <d v="2024-12-18T09:36:00"/>
        <d v="2024-12-28T15:48:00"/>
        <d v="2024-12-27T10:43:00"/>
        <d v="2024-12-17T17:32:00"/>
        <d v="2024-12-25T13:01:00"/>
        <d v="2024-12-17T11:20:00"/>
        <d v="2024-12-30T16:41:00"/>
        <d v="2024-12-25T14:55:00"/>
        <d v="2024-12-25T16:45:00"/>
        <d v="2024-12-26T16:40:00"/>
        <d v="2024-12-17T11:50:00"/>
        <d v="2024-12-27T13:18:00"/>
        <d v="2024-12-19T11:56:00"/>
        <d v="2024-12-25T10:47:00"/>
        <d v="2024-12-24T10:37:00"/>
        <d v="2024-12-24T16:20:00"/>
        <d v="2024-12-15T09:21:00"/>
        <d v="2024-12-24T08:53:00"/>
        <d v="2024-12-16T16:34:00"/>
        <d v="2024-12-27T10:44:00"/>
        <d v="2024-12-26T09:57:00"/>
        <d v="2024-12-23T08:20:00"/>
        <d v="2024-12-24T12:36:00"/>
        <d v="2024-12-27T17:17:00"/>
        <d v="2024-12-18T12:43:00"/>
        <d v="2024-12-22T10:04:00"/>
        <d v="2024-12-18T09:48:00"/>
        <d v="2024-12-24T10:20:00"/>
        <d v="2024-12-27T12:14:00"/>
        <d v="2024-12-15T11:13:00"/>
        <d v="2024-12-27T17:32:00"/>
        <d v="2024-12-22T08:49:00"/>
        <d v="2024-12-28T17:19:00"/>
        <d v="2024-12-28T08:08:00"/>
        <d v="2024-12-22T15:23:00"/>
        <d v="2024-12-25T14:25:00"/>
        <d v="2024-12-28T13:50:00"/>
        <d v="2024-12-23T16:54:00"/>
        <d v="2024-12-29T10:41:00"/>
        <d v="2024-12-24T08:39:00"/>
        <d v="2024-12-25T11:49:00"/>
        <d v="2024-12-15T17:54:00"/>
        <d v="2024-12-17T12:14:00"/>
        <d v="2024-12-21T15:28:00"/>
        <d v="2024-12-16T11:07:00"/>
        <d v="2024-12-20T12:32:00"/>
        <d v="2024-12-21T12:14:00"/>
        <d v="2024-12-28T10:36:00"/>
        <d v="2024-12-20T14:52:00"/>
        <d v="2024-12-27T08:31:00"/>
        <d v="2024-12-15T10:58:00"/>
        <d v="2024-12-22T12:08:00"/>
        <d v="2024-12-23T10:14:00"/>
        <d v="2024-12-20T15:42:00"/>
        <d v="2024-12-24T08:47:00"/>
        <d v="2024-12-17T13:00:00"/>
        <d v="2024-12-23T09:47:00"/>
        <d v="2024-12-22T09:42:00"/>
        <d v="2024-12-18T15:53:00"/>
        <d v="2024-12-30T16:11:00"/>
        <d v="2024-12-27T17:55:00"/>
        <d v="2024-12-21T16:26:00"/>
        <d v="2024-12-18T17:38:00"/>
        <d v="2024-12-21T11:15:00"/>
        <d v="2024-12-17T12:48:00"/>
        <d v="2024-12-19T09:34:00"/>
        <d v="2024-12-16T15:27:00"/>
        <d v="2024-12-30T13:15:00"/>
        <d v="2024-12-29T16:21:00"/>
        <d v="2024-12-22T17:27:00"/>
        <d v="2024-12-16T09:36:00"/>
        <d v="2024-12-28T17:55:00"/>
        <d v="2024-12-15T13:06:00"/>
        <d v="2024-12-22T08:20:00"/>
        <d v="2024-12-27T10:54:00"/>
        <d v="2024-12-25T13:39:00"/>
        <d v="2024-12-29T10:10:00"/>
        <d v="2024-12-26T11:05:00"/>
        <d v="2024-12-21T14:06:00"/>
        <d v="2024-12-25T12:01:00"/>
        <d v="2024-12-19T08:54:00"/>
        <d v="2024-12-25T14:47:00"/>
        <d v="2024-12-20T10:20:00"/>
        <d v="2024-12-18T13:45:00"/>
        <d v="2024-12-21T10:01:00"/>
        <d v="2024-12-16T12:36:00"/>
        <d v="2024-12-19T12:21:00"/>
        <d v="2024-12-24T09:39:00"/>
        <d v="2024-12-15T15:46:00"/>
        <d v="2024-12-17T12:22:00"/>
        <d v="2024-12-15T16:00:00"/>
        <d v="2024-12-22T16:13:00"/>
        <d v="2024-12-23T15:01:00"/>
        <d v="2024-12-24T10:57:00"/>
        <d v="2024-12-27T09:42:00"/>
        <d v="2024-12-15T15:51:00"/>
        <d v="2024-12-27T11:18:00"/>
        <d v="2024-12-15T09:20:00"/>
        <d v="2024-12-18T09:19:00"/>
        <d v="2024-12-30T14:12:00"/>
        <d v="2024-12-23T08:58:00"/>
        <d v="2024-12-24T17:00:00"/>
        <d v="2024-12-28T13:58:00"/>
        <d v="2024-12-21T08:26:00"/>
        <d v="2024-12-15T15:08:00"/>
        <d v="2024-12-30T12:43:00"/>
        <d v="2024-12-30T16:54:00"/>
        <d v="2024-12-28T10:05:00"/>
        <d v="2024-12-27T11:49:00"/>
        <d v="2024-12-18T08:25:00"/>
        <d v="2024-12-15T15:04:00"/>
        <d v="2024-12-21T16:01:00"/>
        <d v="2024-12-25T15:59:00"/>
        <d v="2024-12-24T13:40:00"/>
        <d v="2024-12-29T13:47:00"/>
        <d v="2024-12-28T13:13:00"/>
        <d v="2024-12-25T10:46:00"/>
        <d v="2024-12-28T14:23:00"/>
        <d v="2024-12-25T12:47:00"/>
        <d v="2024-12-28T10:48:00"/>
        <d v="2024-12-15T08:21:00"/>
        <d v="2024-12-24T15:30:00"/>
        <d v="2024-12-29T14:10:00"/>
        <d v="2024-12-27T10:56:00"/>
        <d v="2024-12-30T17:22:00"/>
        <d v="2024-12-30T13:18:00"/>
        <d v="2024-12-28T11:32:00"/>
        <d v="2024-12-30T13:02:00"/>
        <d v="2024-12-15T17:01:00"/>
        <d v="2024-12-16T15:58:00"/>
        <d v="2024-12-17T09:09:00"/>
        <d v="2024-12-16T17:40:00"/>
        <d v="2024-12-17T09:00:00"/>
        <d v="2024-12-28T15:38:00"/>
        <d v="2024-12-17T11:16:00"/>
        <d v="2024-12-27T11:10:00"/>
        <d v="2024-12-26T16:00:00"/>
        <d v="2024-12-16T15:00:00"/>
        <d v="2024-12-26T15:23:00"/>
        <d v="2024-12-21T10:25:00"/>
        <d v="2024-12-15T15:09:00"/>
        <d v="2024-12-22T15:27:00"/>
        <d v="2024-12-24T10:15:00"/>
        <d v="2024-12-25T14:39:00"/>
        <d v="2024-12-16T15:23:00"/>
        <d v="2024-12-23T17:50:00"/>
        <d v="2024-12-22T15:56:00"/>
        <d v="2024-12-22T12:04:00"/>
        <d v="2024-12-25T13:22:00"/>
        <d v="2024-12-30T17:38:00"/>
        <d v="2024-12-19T11:09:00"/>
        <d v="2024-12-23T17:28:00"/>
        <d v="2024-12-16T13:35:00"/>
        <d v="2024-12-21T13:39:00"/>
        <d v="2024-12-29T10:09:00"/>
        <d v="2024-12-20T09:31:00"/>
        <d v="2024-12-28T15:10:00"/>
        <d v="2024-12-15T11:09:00"/>
        <d v="2024-12-25T14:35:00"/>
        <d v="2024-12-24T13:32:00"/>
        <d v="2024-12-17T11:48:00"/>
        <d v="2024-12-22T16:49:00"/>
        <d v="2024-12-26T12:53:00"/>
        <d v="2024-12-19T11:53:00"/>
        <d v="2024-12-27T15:30:00"/>
        <d v="2024-12-24T08:17:00"/>
        <d v="2024-12-30T13:04:00"/>
        <d v="2024-12-16T08:56:00"/>
        <d v="2024-12-15T17:30:00"/>
        <d v="2024-12-21T15:26:00"/>
        <d v="2024-12-18T12:01:00"/>
        <d v="2024-12-27T08:18:00"/>
        <d v="2024-12-23T13:47:00"/>
        <d v="2024-12-25T14:23:00"/>
        <d v="2024-12-28T10:56:00"/>
        <d v="2024-12-28T17:08:00"/>
        <d v="2024-12-24T12:59:00"/>
        <d v="2024-12-23T14:33:00"/>
        <d v="2024-12-26T16:51:00"/>
        <d v="2024-12-23T09:52:00"/>
        <d v="2024-12-22T09:27:00"/>
        <d v="2024-12-21T17:58:00"/>
        <d v="2024-12-19T15:55:00"/>
        <d v="2024-12-30T09:30:00"/>
        <d v="2024-12-30T08:20:00"/>
        <d v="2024-12-29T15:04:00"/>
        <d v="2024-12-16T16:31:00"/>
        <d v="2024-12-30T09:12:00"/>
        <d v="2024-12-20T17:54:00"/>
        <d v="2024-12-24T15:31:00"/>
        <d v="2024-12-15T14:35:00"/>
        <d v="2024-12-16T10:05:00"/>
        <d v="2024-12-24T09:35:00"/>
        <d v="2024-12-16T12:37:00"/>
        <d v="2024-12-22T11:06:00"/>
        <d v="2024-12-17T09:30:00"/>
        <d v="2024-12-21T14:02:00"/>
        <d v="2024-12-22T16:56:00"/>
        <d v="2024-12-21T16:05:00"/>
        <d v="2024-12-24T12:54:00"/>
        <d v="2024-12-30T16:33:00"/>
        <d v="2024-12-29T13:58:00"/>
        <d v="2024-12-24T11:49:00"/>
        <d v="2024-12-23T11:51:00"/>
        <d v="2024-12-17T15:23:00"/>
        <d v="2024-12-16T09:24:00"/>
        <d v="2024-12-21T12:03:00"/>
        <d v="2024-12-16T08:02:00"/>
        <d v="2024-12-29T17:03:00"/>
        <d v="2024-12-24T17:48:00"/>
        <d v="2024-12-17T14:13:00"/>
        <d v="2024-12-18T15:39:00"/>
        <d v="2024-12-28T15:13:00"/>
        <d v="2024-12-27T08:34:00"/>
        <d v="2024-12-20T12:15:00"/>
        <d v="2024-12-22T08:24:00"/>
        <d v="2024-12-19T11:17:00"/>
        <d v="2024-12-19T10:14:00"/>
        <d v="2024-12-22T14:57:00"/>
        <d v="2024-12-23T15:35:00"/>
        <d v="2024-12-23T08:32:00"/>
        <d v="2024-12-28T17:50:00"/>
        <d v="2024-12-27T09:24:00"/>
        <d v="2024-12-30T16:22:00"/>
        <d v="2024-12-17T08:13:00"/>
        <d v="2024-12-20T11:48:00"/>
        <d v="2024-12-30T11:09:00"/>
        <d v="2024-12-20T16:35:00"/>
        <d v="2024-12-17T16:17:00"/>
        <d v="2024-12-22T17:20:00"/>
        <d v="2024-12-15T16:46:00"/>
        <d v="2024-12-17T11:05:00"/>
        <d v="2024-12-24T14:51:00"/>
        <d v="2024-12-27T11:29:00"/>
        <d v="2024-12-30T12:36:00"/>
        <d v="2024-12-27T11:14:00"/>
        <d v="2024-12-19T12:06:00"/>
        <d v="2024-12-23T14:47:00"/>
        <d v="2024-12-27T08:27:00"/>
        <d v="2024-12-22T15:59:00"/>
        <d v="2024-12-24T17:24:00"/>
        <d v="2024-12-29T10:03:00"/>
        <d v="2024-12-16T10:57:00"/>
        <d v="2024-12-27T14:52:00"/>
        <d v="2024-12-24T12:10:00"/>
        <d v="2024-12-26T15:22:00"/>
        <d v="2024-12-22T10:02:00"/>
        <d v="2024-12-19T13:44:00"/>
        <d v="2024-12-19T11:57:00"/>
        <d v="2024-12-21T15:29:00"/>
        <d v="2024-12-30T17:55:00"/>
        <d v="2024-12-18T17:31:00"/>
        <d v="2024-12-20T08:06:00"/>
        <d v="2024-12-21T16:37:00"/>
        <d v="2024-12-18T13:53:00"/>
        <d v="2024-12-15T11:02:00"/>
        <d v="2024-12-30T08:32:00"/>
        <d v="2024-12-28T14:35:00"/>
        <d v="2024-12-16T12:10:00"/>
        <d v="2024-12-19T16:44:00"/>
        <d v="2024-12-30T09:48:00"/>
        <d v="2024-12-19T09:22:00"/>
        <d v="2024-12-17T10:33:00"/>
        <d v="2024-12-16T16:49:00"/>
        <d v="2024-12-28T15:35:00"/>
        <d v="2024-12-20T13:41:00"/>
        <d v="2024-12-23T09:37:00"/>
        <d v="2024-12-18T16:52:00"/>
        <d v="2024-12-30T12:21:00"/>
        <d v="2024-12-30T13:11:00"/>
        <d v="2024-12-20T09:11:00"/>
        <d v="2024-12-29T09:51:00"/>
        <d v="2024-12-21T09:16:00"/>
        <d v="2024-12-26T09:40:00"/>
        <d v="2024-12-15T16:56:00"/>
        <d v="2024-12-24T14:12:00"/>
        <d v="2024-12-28T09:45:00"/>
        <d v="2024-12-26T17:11:00"/>
        <d v="2024-12-25T10:13:00"/>
        <d v="2024-12-18T10:09:00"/>
        <d v="2024-12-28T10:13:00"/>
        <d v="2024-12-19T14:29:00"/>
        <d v="2024-12-19T10:27:00"/>
        <d v="2024-12-21T16:32:00"/>
        <d v="2024-12-27T14:01:00"/>
        <d v="2024-12-24T16:58:00"/>
        <d v="2024-12-20T15:12:00"/>
        <d v="2024-12-25T17:36:00"/>
        <d v="2024-12-18T08:13:00"/>
        <d v="2024-12-18T11:13:00"/>
        <d v="2024-12-20T11:39:00"/>
        <d v="2024-12-25T08:59:00"/>
        <d v="2024-12-15T13:59:00"/>
        <d v="2024-12-18T10:14:00"/>
        <d v="2024-12-18T10:02:00"/>
        <d v="2024-12-28T10:30:00"/>
        <d v="2024-12-18T10:26:00"/>
        <d v="2024-12-30T17:57:00"/>
        <d v="2024-12-19T12:38:00"/>
        <d v="2024-12-17T11:51:00"/>
        <d v="2024-12-23T09:16:00"/>
        <d v="2024-12-30T13:01:00"/>
        <d v="2024-12-27T17:05:00"/>
        <d v="2024-12-15T10:22:00"/>
        <d v="2024-12-28T17:42:00"/>
        <d v="2024-12-27T13:24:00"/>
        <d v="2024-12-29T14:22:00"/>
        <d v="2024-12-17T12:32:00"/>
        <d v="2024-12-23T08:40:00"/>
        <d v="2024-12-27T16:11:00"/>
        <d v="2024-12-29T08:16:00"/>
        <d v="2024-12-23T09:25:00"/>
        <d v="2024-12-23T12:26:00"/>
        <d v="2024-12-16T12:05:00"/>
        <d v="2024-12-28T08:11:00"/>
        <d v="2024-12-30T08:42:00"/>
        <d v="2024-12-27T09:23:00"/>
        <d v="2024-12-28T08:43:00"/>
        <d v="2024-12-18T16:16:00"/>
        <d v="2024-12-22T15:46:00"/>
        <d v="2024-12-17T13:14:00"/>
        <d v="2024-12-28T16:46:00"/>
        <d v="2024-12-16T10:53:00"/>
        <d v="2024-12-28T17:07:00"/>
        <d v="2024-12-19T09:51:00"/>
        <d v="2024-12-21T15:21:00"/>
        <d v="2024-12-24T10:04:00"/>
        <d v="2024-12-17T16:26:00"/>
        <d v="2024-12-23T09:07:00"/>
        <d v="2024-12-29T09:52:00"/>
        <d v="2024-12-19T13:22:00"/>
        <d v="2024-12-21T16:41:00"/>
        <d v="2024-12-29T08:50:00"/>
        <d v="2024-12-15T11:41:00"/>
        <d v="2024-12-23T17:37:00"/>
        <d v="2024-12-21T17:45:00"/>
        <d v="2024-12-27T15:05:00"/>
        <d v="2024-12-24T12:01:00"/>
        <d v="2024-12-19T10:49:00"/>
        <d v="2024-12-17T09:29:00"/>
        <d v="2024-12-18T17:58:00"/>
        <d v="2024-12-28T13:26:00"/>
        <d v="2024-12-27T16:43:00"/>
        <d v="2024-12-29T11:00:00"/>
        <d v="2024-12-30T09:16:00"/>
        <d v="2024-12-16T14:32:00"/>
        <d v="2024-12-15T12:05:00"/>
        <d v="2024-12-19T15:28:00"/>
        <d v="2024-12-25T17:08:00"/>
        <d v="2024-12-30T17:44:00"/>
        <d v="2024-12-22T11:54:00"/>
        <d v="2024-12-18T16:42:00"/>
        <d v="2024-12-16T16:18:00"/>
        <d v="2024-12-15T09:27:00"/>
        <d v="2024-12-29T15:47:00"/>
        <d v="2024-12-23T10:06:00"/>
        <d v="2024-12-27T17:28:00"/>
        <d v="2024-12-21T13:14:00"/>
        <d v="2024-12-21T09:29:00"/>
        <d v="2024-12-20T08:24:00"/>
        <d v="2024-12-16T14:43:00"/>
        <d v="2024-12-26T16:41:00"/>
        <d v="2024-12-23T12:15:00"/>
        <d v="2024-12-27T17:44:00"/>
        <d v="2024-12-20T17:32:00"/>
        <d v="2024-12-30T08:44:00"/>
        <d v="2024-12-27T10:01:00"/>
        <d v="2024-12-23T14:34:00"/>
        <d v="2024-12-24T15:47:00"/>
        <d v="2024-12-20T12:56:00"/>
        <d v="2024-12-24T08:43:00"/>
        <d v="2024-12-21T17:25:00"/>
        <d v="2024-12-25T17:54:00"/>
        <d v="2024-12-17T09:43:00"/>
        <d v="2024-12-17T17:14:00"/>
        <d v="2024-12-26T13:23:00"/>
        <d v="2024-12-16T13:13:00"/>
        <d v="2024-12-26T13:39:00"/>
        <d v="2024-12-15T17:17:00"/>
        <d v="2024-12-24T09:44:00"/>
        <d v="2024-12-18T16:33:00"/>
        <d v="2024-12-28T17:32:00"/>
        <d v="2024-12-23T12:34:00"/>
        <d v="2024-12-17T17:58:00"/>
        <d v="2024-12-27T13:40:00"/>
        <d v="2024-12-28T09:13:00"/>
        <d v="2024-12-25T12:19:00"/>
        <d v="2024-12-30T11:27:00"/>
        <d v="2024-12-26T11:53:00"/>
        <d v="2024-12-21T09:42:00"/>
        <d v="2024-12-22T14:09:00"/>
        <d v="2024-12-18T11:59:00"/>
        <d v="2024-12-29T11:47:00"/>
        <d v="2024-12-17T10:20:00"/>
        <d v="2024-12-16T15:47:00"/>
        <d v="2024-12-24T15:39:00"/>
        <d v="2024-12-17T13:15:00"/>
        <d v="2024-12-30T16:15:00"/>
        <d v="2024-12-17T08:16:00"/>
        <d v="2024-12-22T11:44:00"/>
        <d v="2024-12-30T11:59:00"/>
        <d v="2024-12-22T16:12:00"/>
        <d v="2024-12-22T17:07:00"/>
        <d v="2024-12-21T10:03:00"/>
        <d v="2024-12-15T17:46:00"/>
        <d v="2024-12-24T14:24:00"/>
        <d v="2024-12-24T13:08:00"/>
        <d v="2024-12-28T09:51:00"/>
        <d v="2024-12-18T08:16:00"/>
        <d v="2024-12-22T16:31:00"/>
        <d v="2024-12-28T08:26:00"/>
        <d v="2024-12-28T08:14:00"/>
        <d v="2024-12-29T12:39:00"/>
        <d v="2024-12-22T09:08:00"/>
        <d v="2024-12-15T09:51:00"/>
        <d v="2024-12-18T08:26:00"/>
        <d v="2024-12-20T16:17:00"/>
        <d v="2024-12-21T13:34:00"/>
        <d v="2024-12-16T08:21:00"/>
        <d v="2024-12-16T17:04:00"/>
        <d v="2024-12-21T12:21:00"/>
        <d v="2024-12-15T12:37:00"/>
        <d v="2024-12-20T10:02:00"/>
        <d v="2024-12-23T15:40:00"/>
        <d v="2024-12-23T12:06:00"/>
        <d v="2024-12-18T10:48:00"/>
        <d v="2024-12-27T09:45:00"/>
        <d v="2024-12-22T16:54:00"/>
        <d v="2024-12-30T09:15:00"/>
        <d v="2024-12-26T16:32:00"/>
        <d v="2024-12-27T15:56:00"/>
        <d v="2024-12-19T14:05:00"/>
        <d v="2024-12-17T14:37:00"/>
        <d v="2024-12-27T14:07:00"/>
        <d v="2024-12-23T13:46:00"/>
        <d v="2024-12-23T10:04:00"/>
        <d v="2024-12-28T14:17:00"/>
        <d v="2024-12-18T08:56:00"/>
        <d v="2024-12-24T09:05:00"/>
        <d v="2024-12-26T09:14:00"/>
        <d v="2024-12-16T09:27:00"/>
        <d v="2024-12-22T15:57:00"/>
        <d v="2024-12-22T16:09:00"/>
        <d v="2024-12-30T16:27:00"/>
        <d v="2024-12-29T14:36:00"/>
        <d v="2024-12-24T17:43:00"/>
        <d v="2024-12-30T10:06:00"/>
        <d v="2024-12-24T17:19:00"/>
        <d v="2024-12-27T16:39:00"/>
        <d v="2024-12-20T13:31:00"/>
        <d v="2024-12-20T12:03:00"/>
        <d v="2024-12-17T10:07:00"/>
        <d v="2024-12-17T13:39:00"/>
        <d v="2024-12-28T12:34:00"/>
        <d v="2024-12-26T16:08:00"/>
        <d v="2024-12-30T14:50:00"/>
        <d v="2024-12-18T12:14:00"/>
        <d v="2024-12-30T10:23:00"/>
        <d v="2024-12-15T14:16:00"/>
        <d v="2024-12-16T11:09:00"/>
        <d v="2024-12-29T14:48:00"/>
        <d v="2024-12-23T10:52:00"/>
        <d v="2024-12-19T11:02:00"/>
        <d v="2024-12-29T08:02:00"/>
        <d v="2024-12-28T13:11:00"/>
        <d v="2024-12-25T13:15:00"/>
      </sharedItems>
    </cacheField>
    <cacheField name="Workday" numFmtId="22">
      <sharedItems count="7">
        <s v="Sun"/>
        <s v="Fri"/>
        <s v="Thu"/>
        <s v="Wed"/>
        <s v="Mon"/>
        <s v="Tue"/>
        <s v="Sat"/>
      </sharedItems>
    </cacheField>
    <cacheField name="Hour" numFmtId="0">
      <sharedItems containsSemiMixedTypes="0" containsString="0" containsNumber="1" containsInteger="1" minValue="8" maxValue="17" count="10">
        <n v="17"/>
        <n v="10"/>
        <n v="11"/>
        <n v="15"/>
        <n v="8"/>
        <n v="9"/>
        <n v="12"/>
        <n v="16"/>
        <n v="13"/>
        <n v="14"/>
      </sharedItems>
    </cacheField>
    <cacheField name="State" numFmtId="0">
      <sharedItems count="5">
        <s v="New York"/>
        <s v="Texas"/>
        <s v="California"/>
        <s v="Illinois"/>
        <s v="Florida"/>
      </sharedItems>
    </cacheField>
    <cacheField name="Coffee Type" numFmtId="0">
      <sharedItems count="7">
        <s v="Iced Latte"/>
        <s v="Caramel Macchiato"/>
        <s v="Mocha"/>
        <s v="Flat White"/>
        <s v="Cappuccino"/>
        <s v="Americano"/>
        <s v="Espresso"/>
      </sharedItems>
    </cacheField>
    <cacheField name="Sales Channel" numFmtId="0">
      <sharedItems count="3">
        <s v="In-Store"/>
        <s v="Online"/>
        <s v="Mobile App"/>
      </sharedItems>
    </cacheField>
    <cacheField name="Price per Unit (USD)" numFmtId="0">
      <sharedItems containsSemiMixedTypes="0" containsString="0" containsNumber="1" minValue="3" maxValue="6.99"/>
    </cacheField>
    <cacheField name="Payment Method" numFmtId="0">
      <sharedItems count="3">
        <s v="Cash"/>
        <s v="Mobile Pay"/>
        <s v="Credit Card"/>
      </sharedItems>
    </cacheField>
    <cacheField name="Promotion Applied" numFmtId="0">
      <sharedItems/>
    </cacheField>
    <cacheField name="Barista Name" numFmtId="0">
      <sharedItems/>
    </cacheField>
    <cacheField name="Customer Type" numFmtId="0">
      <sharedItems count="3">
        <s v="Tourist"/>
        <s v="New"/>
        <s v="Regular"/>
      </sharedItems>
    </cacheField>
    <cacheField name="Wait Time (Minutes)" numFmtId="0">
      <sharedItems containsSemiMixedTypes="0" containsString="0" containsNumber="1" containsInteger="1" minValue="2" maxValue="10"/>
    </cacheField>
    <cacheField name="Special Request" numFmtId="0">
      <sharedItems/>
    </cacheField>
    <cacheField name="Order 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 pivotCacheId="83521642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28.6"/>
    <x v="0"/>
  </r>
  <r>
    <x v="1"/>
    <n v="26.8"/>
    <x v="1"/>
  </r>
  <r>
    <x v="2"/>
    <n v="27.2"/>
    <x v="2"/>
  </r>
  <r>
    <x v="3"/>
    <n v="29.2"/>
    <x v="3"/>
  </r>
  <r>
    <x v="4"/>
    <n v="27.6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e v="#NAME?"/>
    <x v="0"/>
    <x v="0"/>
    <x v="0"/>
    <n v="4.6399999999999997"/>
    <x v="0"/>
    <x v="0"/>
    <s v="Maria"/>
    <s v="Tourist"/>
    <n v="9"/>
    <s v="Oat Milk"/>
    <n v="5"/>
  </r>
  <r>
    <x v="1"/>
    <x v="1"/>
    <x v="1"/>
    <e v="#NAME?"/>
    <x v="1"/>
    <x v="1"/>
    <x v="1"/>
    <n v="4.16"/>
    <x v="0"/>
    <x v="1"/>
    <s v="Chris"/>
    <s v="Tourist"/>
    <n v="6"/>
    <s v="Decaf"/>
    <n v="5"/>
  </r>
  <r>
    <x v="2"/>
    <x v="2"/>
    <x v="1"/>
    <m/>
    <x v="2"/>
    <x v="2"/>
    <x v="1"/>
    <n v="4.2"/>
    <x v="1"/>
    <x v="0"/>
    <s v="Alex"/>
    <s v="Tourist"/>
    <n v="6"/>
    <s v="Decaf"/>
    <n v="2"/>
  </r>
  <r>
    <x v="3"/>
    <x v="0"/>
    <x v="0"/>
    <e v="#NAME?"/>
    <x v="2"/>
    <x v="1"/>
    <x v="1"/>
    <n v="4.97"/>
    <x v="2"/>
    <x v="0"/>
    <s v="Taylor"/>
    <s v="New"/>
    <n v="8"/>
    <s v="Whipped Cream"/>
    <n v="3"/>
  </r>
  <r>
    <x v="4"/>
    <x v="3"/>
    <x v="1"/>
    <e v="#NAME?"/>
    <x v="2"/>
    <x v="3"/>
    <x v="2"/>
    <n v="5.93"/>
    <x v="2"/>
    <x v="0"/>
    <s v="Maria"/>
    <s v="Tourist"/>
    <n v="2"/>
    <s v="Extra Shot"/>
    <n v="3"/>
  </r>
  <r>
    <x v="5"/>
    <x v="0"/>
    <x v="0"/>
    <e v="#NAME?"/>
    <x v="1"/>
    <x v="0"/>
    <x v="1"/>
    <n v="4.4400000000000004"/>
    <x v="1"/>
    <x v="0"/>
    <s v="Alex"/>
    <s v="New"/>
    <n v="6"/>
    <s v="Double Espresso"/>
    <n v="1"/>
  </r>
  <r>
    <x v="6"/>
    <x v="4"/>
    <x v="1"/>
    <e v="#NAME?"/>
    <x v="2"/>
    <x v="4"/>
    <x v="0"/>
    <n v="5.17"/>
    <x v="0"/>
    <x v="0"/>
    <s v="Chris"/>
    <s v="Tourist"/>
    <n v="7"/>
    <s v="Almond Milk"/>
    <n v="5"/>
  </r>
  <r>
    <x v="7"/>
    <x v="5"/>
    <x v="1"/>
    <e v="#NAME?"/>
    <x v="1"/>
    <x v="4"/>
    <x v="1"/>
    <n v="4.49"/>
    <x v="0"/>
    <x v="0"/>
    <s v="Chris"/>
    <s v="Regular"/>
    <n v="3"/>
    <s v="Extra Shot"/>
    <n v="2"/>
  </r>
  <r>
    <x v="8"/>
    <x v="4"/>
    <x v="1"/>
    <e v="#NAME?"/>
    <x v="3"/>
    <x v="4"/>
    <x v="2"/>
    <n v="6.33"/>
    <x v="1"/>
    <x v="1"/>
    <s v="Jamie"/>
    <s v="New"/>
    <n v="3"/>
    <s v="Almond Milk"/>
    <n v="2"/>
  </r>
  <r>
    <x v="9"/>
    <x v="0"/>
    <x v="0"/>
    <e v="#NAME?"/>
    <x v="4"/>
    <x v="5"/>
    <x v="1"/>
    <n v="3.56"/>
    <x v="0"/>
    <x v="0"/>
    <s v="Maria"/>
    <s v="Tourist"/>
    <n v="6"/>
    <s v="Almond Milk"/>
    <n v="1"/>
  </r>
  <r>
    <x v="10"/>
    <x v="3"/>
    <x v="1"/>
    <e v="#NAME?"/>
    <x v="1"/>
    <x v="3"/>
    <x v="0"/>
    <n v="3.84"/>
    <x v="2"/>
    <x v="0"/>
    <s v="Jordan"/>
    <s v="Regular"/>
    <n v="3"/>
    <s v="Almond Milk"/>
    <n v="4"/>
  </r>
  <r>
    <x v="11"/>
    <x v="1"/>
    <x v="1"/>
    <e v="#NAME?"/>
    <x v="2"/>
    <x v="0"/>
    <x v="2"/>
    <n v="5.05"/>
    <x v="2"/>
    <x v="0"/>
    <s v="Alex"/>
    <s v="New"/>
    <n v="2"/>
    <s v="Almond Milk"/>
    <n v="3"/>
  </r>
  <r>
    <x v="12"/>
    <x v="3"/>
    <x v="1"/>
    <e v="#NAME?"/>
    <x v="2"/>
    <x v="4"/>
    <x v="0"/>
    <n v="5.35"/>
    <x v="2"/>
    <x v="1"/>
    <s v="Jordan"/>
    <s v="New"/>
    <n v="2"/>
    <s v="Almond Milk"/>
    <n v="2"/>
  </r>
  <r>
    <x v="13"/>
    <x v="6"/>
    <x v="0"/>
    <e v="#NAME?"/>
    <x v="4"/>
    <x v="3"/>
    <x v="0"/>
    <n v="6.42"/>
    <x v="1"/>
    <x v="1"/>
    <s v="Taylor"/>
    <s v="Tourist"/>
    <n v="3"/>
    <s v="Almond Milk"/>
    <n v="5"/>
  </r>
  <r>
    <x v="14"/>
    <x v="1"/>
    <x v="1"/>
    <e v="#NAME?"/>
    <x v="1"/>
    <x v="3"/>
    <x v="0"/>
    <n v="6.61"/>
    <x v="1"/>
    <x v="1"/>
    <s v="Jordan"/>
    <s v="Regular"/>
    <n v="5"/>
    <s v="Double Espresso"/>
    <n v="4"/>
  </r>
  <r>
    <x v="15"/>
    <x v="1"/>
    <x v="1"/>
    <e v="#NAME?"/>
    <x v="0"/>
    <x v="5"/>
    <x v="0"/>
    <n v="3.72"/>
    <x v="0"/>
    <x v="0"/>
    <s v="Jamie"/>
    <s v="Regular"/>
    <n v="10"/>
    <s v="Extra Shot"/>
    <n v="4"/>
  </r>
  <r>
    <x v="16"/>
    <x v="4"/>
    <x v="1"/>
    <e v="#NAME?"/>
    <x v="0"/>
    <x v="0"/>
    <x v="2"/>
    <n v="3.54"/>
    <x v="0"/>
    <x v="0"/>
    <s v="Taylor"/>
    <s v="Tourist"/>
    <n v="2"/>
    <s v="Almond Milk"/>
    <n v="3"/>
  </r>
  <r>
    <x v="17"/>
    <x v="0"/>
    <x v="0"/>
    <e v="#NAME?"/>
    <x v="0"/>
    <x v="4"/>
    <x v="2"/>
    <n v="4.25"/>
    <x v="0"/>
    <x v="1"/>
    <s v="Taylor"/>
    <s v="New"/>
    <n v="6"/>
    <s v="Whipped Cream"/>
    <n v="4"/>
  </r>
  <r>
    <x v="18"/>
    <x v="3"/>
    <x v="1"/>
    <e v="#NAME?"/>
    <x v="0"/>
    <x v="5"/>
    <x v="1"/>
    <n v="3.72"/>
    <x v="1"/>
    <x v="0"/>
    <s v="Jordan"/>
    <s v="Regular"/>
    <n v="8"/>
    <s v="Decaf"/>
    <n v="5"/>
  </r>
  <r>
    <x v="19"/>
    <x v="3"/>
    <x v="1"/>
    <e v="#NAME?"/>
    <x v="1"/>
    <x v="6"/>
    <x v="1"/>
    <n v="5.78"/>
    <x v="2"/>
    <x v="1"/>
    <s v="Alex"/>
    <s v="New"/>
    <n v="5"/>
    <s v="No Sugar"/>
    <n v="2"/>
  </r>
  <r>
    <x v="20"/>
    <x v="5"/>
    <x v="1"/>
    <e v="#NAME?"/>
    <x v="1"/>
    <x v="1"/>
    <x v="1"/>
    <n v="5.9"/>
    <x v="0"/>
    <x v="0"/>
    <s v="Jordan"/>
    <s v="New"/>
    <n v="7"/>
    <s v="Decaf"/>
    <n v="5"/>
  </r>
  <r>
    <x v="21"/>
    <x v="4"/>
    <x v="1"/>
    <e v="#NAME?"/>
    <x v="4"/>
    <x v="2"/>
    <x v="1"/>
    <n v="3.43"/>
    <x v="0"/>
    <x v="0"/>
    <s v="Jamie"/>
    <s v="Regular"/>
    <n v="4"/>
    <s v="Almond Milk"/>
    <n v="1"/>
  </r>
  <r>
    <x v="22"/>
    <x v="2"/>
    <x v="1"/>
    <e v="#NAME?"/>
    <x v="2"/>
    <x v="2"/>
    <x v="1"/>
    <n v="5.42"/>
    <x v="0"/>
    <x v="1"/>
    <s v="Chris"/>
    <s v="Tourist"/>
    <n v="3"/>
    <s v="Whipped Cream"/>
    <n v="1"/>
  </r>
  <r>
    <x v="23"/>
    <x v="3"/>
    <x v="1"/>
    <e v="#NAME?"/>
    <x v="0"/>
    <x v="1"/>
    <x v="1"/>
    <n v="3.81"/>
    <x v="1"/>
    <x v="0"/>
    <s v="Jamie"/>
    <s v="Tourist"/>
    <n v="6"/>
    <s v="Double Espresso"/>
    <n v="3"/>
  </r>
  <r>
    <x v="24"/>
    <x v="1"/>
    <x v="1"/>
    <e v="#NAME?"/>
    <x v="2"/>
    <x v="1"/>
    <x v="0"/>
    <n v="6.96"/>
    <x v="2"/>
    <x v="0"/>
    <s v="Jamie"/>
    <s v="New"/>
    <n v="8"/>
    <s v="Decaf"/>
    <n v="4"/>
  </r>
  <r>
    <x v="25"/>
    <x v="0"/>
    <x v="0"/>
    <e v="#NAME?"/>
    <x v="4"/>
    <x v="5"/>
    <x v="0"/>
    <n v="4.97"/>
    <x v="2"/>
    <x v="0"/>
    <s v="Jordan"/>
    <s v="New"/>
    <n v="9"/>
    <s v="Whipped Cream"/>
    <n v="1"/>
  </r>
  <r>
    <x v="26"/>
    <x v="5"/>
    <x v="1"/>
    <e v="#NAME?"/>
    <x v="3"/>
    <x v="5"/>
    <x v="2"/>
    <n v="5.29"/>
    <x v="0"/>
    <x v="1"/>
    <s v="Taylor"/>
    <s v="Regular"/>
    <n v="8"/>
    <s v="No Sugar"/>
    <n v="4"/>
  </r>
  <r>
    <x v="27"/>
    <x v="5"/>
    <x v="1"/>
    <e v="#NAME?"/>
    <x v="4"/>
    <x v="1"/>
    <x v="1"/>
    <n v="4.28"/>
    <x v="2"/>
    <x v="1"/>
    <s v="Maria"/>
    <s v="New"/>
    <n v="7"/>
    <s v="Whipped Cream"/>
    <n v="5"/>
  </r>
  <r>
    <x v="28"/>
    <x v="0"/>
    <x v="0"/>
    <e v="#NAME?"/>
    <x v="2"/>
    <x v="6"/>
    <x v="1"/>
    <n v="6.97"/>
    <x v="0"/>
    <x v="0"/>
    <s v="Alex"/>
    <s v="Tourist"/>
    <n v="5"/>
    <s v="Extra Shot"/>
    <n v="2"/>
  </r>
  <r>
    <x v="29"/>
    <x v="3"/>
    <x v="1"/>
    <e v="#NAME?"/>
    <x v="2"/>
    <x v="1"/>
    <x v="1"/>
    <n v="3.46"/>
    <x v="2"/>
    <x v="1"/>
    <s v="Taylor"/>
    <s v="New"/>
    <n v="2"/>
    <s v="Decaf"/>
    <n v="4"/>
  </r>
  <r>
    <x v="30"/>
    <x v="5"/>
    <x v="1"/>
    <e v="#NAME?"/>
    <x v="2"/>
    <x v="5"/>
    <x v="1"/>
    <n v="5.35"/>
    <x v="0"/>
    <x v="0"/>
    <s v="Taylor"/>
    <s v="New"/>
    <n v="7"/>
    <s v="Double Espresso"/>
    <n v="1"/>
  </r>
  <r>
    <x v="31"/>
    <x v="1"/>
    <x v="1"/>
    <e v="#NAME?"/>
    <x v="1"/>
    <x v="3"/>
    <x v="1"/>
    <n v="5.01"/>
    <x v="1"/>
    <x v="0"/>
    <s v="Maria"/>
    <s v="Tourist"/>
    <n v="6"/>
    <s v="No Sugar"/>
    <n v="4"/>
  </r>
  <r>
    <x v="32"/>
    <x v="3"/>
    <x v="1"/>
    <e v="#NAME?"/>
    <x v="3"/>
    <x v="2"/>
    <x v="1"/>
    <n v="4.0599999999999996"/>
    <x v="0"/>
    <x v="0"/>
    <s v="Maria"/>
    <s v="Tourist"/>
    <n v="3"/>
    <s v="Oat Milk"/>
    <n v="5"/>
  </r>
  <r>
    <x v="33"/>
    <x v="4"/>
    <x v="1"/>
    <e v="#NAME?"/>
    <x v="2"/>
    <x v="4"/>
    <x v="2"/>
    <n v="4.9000000000000004"/>
    <x v="2"/>
    <x v="0"/>
    <s v="Alex"/>
    <s v="Tourist"/>
    <n v="6"/>
    <s v="Double Espresso"/>
    <n v="3"/>
  </r>
  <r>
    <x v="34"/>
    <x v="6"/>
    <x v="0"/>
    <e v="#NAME?"/>
    <x v="1"/>
    <x v="6"/>
    <x v="1"/>
    <n v="4.01"/>
    <x v="1"/>
    <x v="0"/>
    <s v="Jordan"/>
    <s v="Tourist"/>
    <n v="4"/>
    <s v="Almond Milk"/>
    <n v="5"/>
  </r>
  <r>
    <x v="35"/>
    <x v="6"/>
    <x v="0"/>
    <e v="#NAME?"/>
    <x v="1"/>
    <x v="5"/>
    <x v="2"/>
    <n v="6.75"/>
    <x v="0"/>
    <x v="0"/>
    <s v="Taylor"/>
    <s v="Tourist"/>
    <n v="2"/>
    <s v="Double Espresso"/>
    <n v="2"/>
  </r>
  <r>
    <x v="36"/>
    <x v="1"/>
    <x v="1"/>
    <e v="#NAME?"/>
    <x v="1"/>
    <x v="5"/>
    <x v="2"/>
    <n v="6.06"/>
    <x v="0"/>
    <x v="0"/>
    <s v="Chris"/>
    <s v="Regular"/>
    <n v="5"/>
    <s v="Whipped Cream"/>
    <n v="4"/>
  </r>
  <r>
    <x v="37"/>
    <x v="2"/>
    <x v="1"/>
    <e v="#NAME?"/>
    <x v="1"/>
    <x v="3"/>
    <x v="2"/>
    <n v="5.4"/>
    <x v="0"/>
    <x v="1"/>
    <s v="Alex"/>
    <s v="Regular"/>
    <n v="5"/>
    <s v="Almond Milk"/>
    <n v="2"/>
  </r>
  <r>
    <x v="38"/>
    <x v="1"/>
    <x v="1"/>
    <e v="#NAME?"/>
    <x v="0"/>
    <x v="4"/>
    <x v="1"/>
    <n v="4.6900000000000004"/>
    <x v="2"/>
    <x v="1"/>
    <s v="Maria"/>
    <s v="New"/>
    <n v="4"/>
    <s v="Almond Milk"/>
    <n v="3"/>
  </r>
  <r>
    <x v="39"/>
    <x v="1"/>
    <x v="1"/>
    <e v="#NAME?"/>
    <x v="3"/>
    <x v="2"/>
    <x v="2"/>
    <n v="6.41"/>
    <x v="1"/>
    <x v="0"/>
    <s v="Alex"/>
    <s v="Regular"/>
    <n v="3"/>
    <s v="No Sugar"/>
    <n v="5"/>
  </r>
  <r>
    <x v="40"/>
    <x v="2"/>
    <x v="1"/>
    <e v="#NAME?"/>
    <x v="0"/>
    <x v="3"/>
    <x v="2"/>
    <n v="5.63"/>
    <x v="2"/>
    <x v="0"/>
    <s v="Jordan"/>
    <s v="Regular"/>
    <n v="5"/>
    <s v="Almond Milk"/>
    <n v="5"/>
  </r>
  <r>
    <x v="41"/>
    <x v="2"/>
    <x v="1"/>
    <e v="#NAME?"/>
    <x v="3"/>
    <x v="1"/>
    <x v="2"/>
    <n v="4.01"/>
    <x v="2"/>
    <x v="1"/>
    <s v="Taylor"/>
    <s v="Regular"/>
    <n v="7"/>
    <s v="No Sugar"/>
    <n v="5"/>
  </r>
  <r>
    <x v="42"/>
    <x v="2"/>
    <x v="1"/>
    <e v="#NAME?"/>
    <x v="0"/>
    <x v="2"/>
    <x v="0"/>
    <n v="3.43"/>
    <x v="2"/>
    <x v="0"/>
    <s v="Jamie"/>
    <s v="New"/>
    <n v="6"/>
    <s v="Whipped Cream"/>
    <n v="5"/>
  </r>
  <r>
    <x v="43"/>
    <x v="0"/>
    <x v="0"/>
    <e v="#NAME?"/>
    <x v="2"/>
    <x v="3"/>
    <x v="2"/>
    <n v="4.7"/>
    <x v="1"/>
    <x v="1"/>
    <s v="Chris"/>
    <s v="Regular"/>
    <n v="7"/>
    <s v="Decaf"/>
    <n v="3"/>
  </r>
  <r>
    <x v="44"/>
    <x v="6"/>
    <x v="0"/>
    <e v="#NAME?"/>
    <x v="3"/>
    <x v="0"/>
    <x v="2"/>
    <n v="5.65"/>
    <x v="2"/>
    <x v="1"/>
    <s v="Chris"/>
    <s v="Tourist"/>
    <n v="8"/>
    <s v="No Sugar"/>
    <n v="3"/>
  </r>
  <r>
    <x v="45"/>
    <x v="0"/>
    <x v="0"/>
    <e v="#NAME?"/>
    <x v="1"/>
    <x v="1"/>
    <x v="1"/>
    <n v="4.55"/>
    <x v="0"/>
    <x v="0"/>
    <s v="Chris"/>
    <s v="Regular"/>
    <n v="5"/>
    <s v="No Sugar"/>
    <n v="2"/>
  </r>
  <r>
    <x v="46"/>
    <x v="6"/>
    <x v="0"/>
    <e v="#NAME?"/>
    <x v="0"/>
    <x v="5"/>
    <x v="1"/>
    <n v="6.52"/>
    <x v="1"/>
    <x v="0"/>
    <s v="Alex"/>
    <s v="New"/>
    <n v="3"/>
    <s v="Whipped Cream"/>
    <n v="4"/>
  </r>
  <r>
    <x v="47"/>
    <x v="0"/>
    <x v="0"/>
    <e v="#NAME?"/>
    <x v="4"/>
    <x v="5"/>
    <x v="1"/>
    <n v="6.51"/>
    <x v="2"/>
    <x v="1"/>
    <s v="Jordan"/>
    <s v="New"/>
    <n v="10"/>
    <s v="Almond Milk"/>
    <n v="3"/>
  </r>
  <r>
    <x v="48"/>
    <x v="6"/>
    <x v="0"/>
    <e v="#NAME?"/>
    <x v="4"/>
    <x v="6"/>
    <x v="2"/>
    <n v="3.11"/>
    <x v="2"/>
    <x v="1"/>
    <s v="Jordan"/>
    <s v="New"/>
    <n v="4"/>
    <s v="Almond Milk"/>
    <n v="4"/>
  </r>
  <r>
    <x v="49"/>
    <x v="3"/>
    <x v="1"/>
    <e v="#NAME?"/>
    <x v="3"/>
    <x v="0"/>
    <x v="0"/>
    <n v="3.63"/>
    <x v="1"/>
    <x v="1"/>
    <s v="Taylor"/>
    <s v="Tourist"/>
    <n v="8"/>
    <s v="Whipped Cream"/>
    <n v="3"/>
  </r>
  <r>
    <x v="50"/>
    <x v="0"/>
    <x v="0"/>
    <e v="#NAME?"/>
    <x v="1"/>
    <x v="5"/>
    <x v="2"/>
    <n v="6.31"/>
    <x v="0"/>
    <x v="1"/>
    <s v="Alex"/>
    <s v="New"/>
    <n v="7"/>
    <s v="Extra Shot"/>
    <n v="4"/>
  </r>
  <r>
    <x v="51"/>
    <x v="0"/>
    <x v="0"/>
    <e v="#NAME?"/>
    <x v="2"/>
    <x v="0"/>
    <x v="2"/>
    <n v="5.59"/>
    <x v="1"/>
    <x v="1"/>
    <s v="Alex"/>
    <s v="New"/>
    <n v="5"/>
    <s v="No Sugar"/>
    <n v="2"/>
  </r>
  <r>
    <x v="52"/>
    <x v="0"/>
    <x v="0"/>
    <e v="#NAME?"/>
    <x v="3"/>
    <x v="3"/>
    <x v="0"/>
    <n v="3.36"/>
    <x v="0"/>
    <x v="1"/>
    <s v="Taylor"/>
    <s v="Regular"/>
    <n v="2"/>
    <s v="Oat Milk"/>
    <n v="5"/>
  </r>
  <r>
    <x v="53"/>
    <x v="6"/>
    <x v="0"/>
    <e v="#NAME?"/>
    <x v="0"/>
    <x v="0"/>
    <x v="0"/>
    <n v="5.85"/>
    <x v="2"/>
    <x v="0"/>
    <s v="Chris"/>
    <s v="Tourist"/>
    <n v="9"/>
    <s v="Decaf"/>
    <n v="2"/>
  </r>
  <r>
    <x v="54"/>
    <x v="6"/>
    <x v="0"/>
    <e v="#NAME?"/>
    <x v="1"/>
    <x v="1"/>
    <x v="1"/>
    <n v="5.91"/>
    <x v="2"/>
    <x v="0"/>
    <s v="Maria"/>
    <s v="New"/>
    <n v="4"/>
    <s v="Almond Milk"/>
    <n v="3"/>
  </r>
  <r>
    <x v="55"/>
    <x v="4"/>
    <x v="1"/>
    <e v="#NAME?"/>
    <x v="0"/>
    <x v="2"/>
    <x v="1"/>
    <n v="5.33"/>
    <x v="1"/>
    <x v="0"/>
    <s v="Alex"/>
    <s v="Regular"/>
    <n v="9"/>
    <s v="Extra Shot"/>
    <n v="3"/>
  </r>
  <r>
    <x v="56"/>
    <x v="4"/>
    <x v="1"/>
    <e v="#NAME?"/>
    <x v="1"/>
    <x v="5"/>
    <x v="1"/>
    <n v="5.83"/>
    <x v="1"/>
    <x v="0"/>
    <s v="Alex"/>
    <s v="Regular"/>
    <n v="10"/>
    <s v="Almond Milk"/>
    <n v="1"/>
  </r>
  <r>
    <x v="57"/>
    <x v="1"/>
    <x v="1"/>
    <e v="#NAME?"/>
    <x v="4"/>
    <x v="4"/>
    <x v="2"/>
    <n v="6.87"/>
    <x v="1"/>
    <x v="1"/>
    <s v="Alex"/>
    <s v="New"/>
    <n v="10"/>
    <s v="Double Espresso"/>
    <n v="4"/>
  </r>
  <r>
    <x v="58"/>
    <x v="2"/>
    <x v="1"/>
    <e v="#NAME?"/>
    <x v="4"/>
    <x v="2"/>
    <x v="2"/>
    <n v="3.16"/>
    <x v="2"/>
    <x v="0"/>
    <s v="Maria"/>
    <s v="Tourist"/>
    <n v="9"/>
    <s v="No Sugar"/>
    <n v="4"/>
  </r>
  <r>
    <x v="59"/>
    <x v="5"/>
    <x v="1"/>
    <e v="#NAME?"/>
    <x v="3"/>
    <x v="6"/>
    <x v="0"/>
    <n v="4.04"/>
    <x v="0"/>
    <x v="1"/>
    <s v="Maria"/>
    <s v="New"/>
    <n v="6"/>
    <s v="Oat Milk"/>
    <n v="3"/>
  </r>
  <r>
    <x v="60"/>
    <x v="0"/>
    <x v="0"/>
    <e v="#NAME?"/>
    <x v="4"/>
    <x v="4"/>
    <x v="1"/>
    <n v="5.07"/>
    <x v="0"/>
    <x v="1"/>
    <s v="Chris"/>
    <s v="Tourist"/>
    <n v="9"/>
    <s v="Whipped Cream"/>
    <n v="2"/>
  </r>
  <r>
    <x v="61"/>
    <x v="4"/>
    <x v="1"/>
    <e v="#NAME?"/>
    <x v="1"/>
    <x v="2"/>
    <x v="0"/>
    <n v="3.92"/>
    <x v="2"/>
    <x v="0"/>
    <s v="Chris"/>
    <s v="Regular"/>
    <n v="9"/>
    <s v="Decaf"/>
    <n v="1"/>
  </r>
  <r>
    <x v="62"/>
    <x v="4"/>
    <x v="1"/>
    <e v="#NAME?"/>
    <x v="0"/>
    <x v="3"/>
    <x v="2"/>
    <n v="5.24"/>
    <x v="0"/>
    <x v="0"/>
    <s v="Alex"/>
    <s v="Tourist"/>
    <n v="4"/>
    <s v="Almond Milk"/>
    <n v="3"/>
  </r>
  <r>
    <x v="63"/>
    <x v="4"/>
    <x v="1"/>
    <e v="#NAME?"/>
    <x v="1"/>
    <x v="5"/>
    <x v="2"/>
    <n v="6.29"/>
    <x v="1"/>
    <x v="1"/>
    <s v="Taylor"/>
    <s v="Regular"/>
    <n v="10"/>
    <s v="Whipped Cream"/>
    <n v="5"/>
  </r>
  <r>
    <x v="64"/>
    <x v="5"/>
    <x v="1"/>
    <e v="#NAME?"/>
    <x v="0"/>
    <x v="5"/>
    <x v="0"/>
    <n v="6.55"/>
    <x v="2"/>
    <x v="0"/>
    <s v="Jordan"/>
    <s v="Tourist"/>
    <n v="3"/>
    <s v="Decaf"/>
    <n v="3"/>
  </r>
  <r>
    <x v="65"/>
    <x v="5"/>
    <x v="1"/>
    <e v="#NAME?"/>
    <x v="4"/>
    <x v="2"/>
    <x v="0"/>
    <n v="3.32"/>
    <x v="1"/>
    <x v="0"/>
    <s v="Jamie"/>
    <s v="Tourist"/>
    <n v="6"/>
    <s v="Double Espresso"/>
    <n v="1"/>
  </r>
  <r>
    <x v="66"/>
    <x v="1"/>
    <x v="1"/>
    <e v="#NAME?"/>
    <x v="3"/>
    <x v="6"/>
    <x v="1"/>
    <n v="6.79"/>
    <x v="1"/>
    <x v="1"/>
    <s v="Maria"/>
    <s v="Regular"/>
    <n v="6"/>
    <s v="No Sugar"/>
    <n v="1"/>
  </r>
  <r>
    <x v="67"/>
    <x v="2"/>
    <x v="1"/>
    <e v="#NAME?"/>
    <x v="0"/>
    <x v="0"/>
    <x v="1"/>
    <n v="4.0199999999999996"/>
    <x v="2"/>
    <x v="0"/>
    <s v="Alex"/>
    <s v="Regular"/>
    <n v="5"/>
    <s v="Extra Shot"/>
    <n v="4"/>
  </r>
  <r>
    <x v="68"/>
    <x v="1"/>
    <x v="1"/>
    <e v="#NAME?"/>
    <x v="1"/>
    <x v="0"/>
    <x v="1"/>
    <n v="4.96"/>
    <x v="0"/>
    <x v="0"/>
    <s v="Jordan"/>
    <s v="Tourist"/>
    <n v="4"/>
    <s v="No Sugar"/>
    <n v="1"/>
  </r>
  <r>
    <x v="69"/>
    <x v="6"/>
    <x v="0"/>
    <e v="#NAME?"/>
    <x v="0"/>
    <x v="6"/>
    <x v="1"/>
    <n v="4.91"/>
    <x v="1"/>
    <x v="0"/>
    <s v="Alex"/>
    <s v="New"/>
    <n v="7"/>
    <s v="Double Espresso"/>
    <n v="2"/>
  </r>
  <r>
    <x v="70"/>
    <x v="6"/>
    <x v="0"/>
    <e v="#NAME?"/>
    <x v="2"/>
    <x v="4"/>
    <x v="1"/>
    <n v="6.89"/>
    <x v="1"/>
    <x v="1"/>
    <s v="Jordan"/>
    <s v="Tourist"/>
    <n v="4"/>
    <s v="Decaf"/>
    <n v="5"/>
  </r>
  <r>
    <x v="71"/>
    <x v="3"/>
    <x v="1"/>
    <e v="#NAME?"/>
    <x v="4"/>
    <x v="6"/>
    <x v="1"/>
    <n v="3.32"/>
    <x v="0"/>
    <x v="0"/>
    <s v="Maria"/>
    <s v="Regular"/>
    <n v="6"/>
    <s v="Whipped Cream"/>
    <n v="2"/>
  </r>
  <r>
    <x v="72"/>
    <x v="4"/>
    <x v="1"/>
    <e v="#NAME?"/>
    <x v="2"/>
    <x v="4"/>
    <x v="0"/>
    <n v="6.67"/>
    <x v="1"/>
    <x v="1"/>
    <s v="Taylor"/>
    <s v="New"/>
    <n v="8"/>
    <s v="Almond Milk"/>
    <n v="4"/>
  </r>
  <r>
    <x v="73"/>
    <x v="3"/>
    <x v="1"/>
    <e v="#NAME?"/>
    <x v="4"/>
    <x v="3"/>
    <x v="1"/>
    <n v="5.34"/>
    <x v="1"/>
    <x v="1"/>
    <s v="Alex"/>
    <s v="Tourist"/>
    <n v="9"/>
    <s v="Extra Shot"/>
    <n v="2"/>
  </r>
  <r>
    <x v="74"/>
    <x v="6"/>
    <x v="0"/>
    <e v="#NAME?"/>
    <x v="0"/>
    <x v="5"/>
    <x v="1"/>
    <n v="4.26"/>
    <x v="1"/>
    <x v="0"/>
    <s v="Jordan"/>
    <s v="New"/>
    <n v="6"/>
    <s v="No Sugar"/>
    <n v="2"/>
  </r>
  <r>
    <x v="75"/>
    <x v="3"/>
    <x v="1"/>
    <e v="#NAME?"/>
    <x v="3"/>
    <x v="3"/>
    <x v="2"/>
    <n v="3.43"/>
    <x v="1"/>
    <x v="1"/>
    <s v="Alex"/>
    <s v="New"/>
    <n v="3"/>
    <s v="Almond Milk"/>
    <n v="2"/>
  </r>
  <r>
    <x v="4"/>
    <x v="3"/>
    <x v="1"/>
    <e v="#NAME?"/>
    <x v="0"/>
    <x v="1"/>
    <x v="2"/>
    <n v="6.86"/>
    <x v="1"/>
    <x v="0"/>
    <s v="Chris"/>
    <s v="Tourist"/>
    <n v="7"/>
    <s v="Oat Milk"/>
    <n v="4"/>
  </r>
  <r>
    <x v="76"/>
    <x v="1"/>
    <x v="1"/>
    <e v="#NAME?"/>
    <x v="1"/>
    <x v="0"/>
    <x v="0"/>
    <n v="3.45"/>
    <x v="2"/>
    <x v="1"/>
    <s v="Alex"/>
    <s v="Regular"/>
    <n v="9"/>
    <s v="Oat Milk"/>
    <n v="2"/>
  </r>
  <r>
    <x v="77"/>
    <x v="3"/>
    <x v="1"/>
    <e v="#NAME?"/>
    <x v="3"/>
    <x v="2"/>
    <x v="0"/>
    <n v="4.2"/>
    <x v="0"/>
    <x v="1"/>
    <s v="Jamie"/>
    <s v="New"/>
    <n v="2"/>
    <s v="Almond Milk"/>
    <n v="2"/>
  </r>
  <r>
    <x v="78"/>
    <x v="0"/>
    <x v="0"/>
    <e v="#NAME?"/>
    <x v="0"/>
    <x v="0"/>
    <x v="1"/>
    <n v="5.34"/>
    <x v="2"/>
    <x v="0"/>
    <s v="Taylor"/>
    <s v="New"/>
    <n v="2"/>
    <s v="No Sugar"/>
    <n v="1"/>
  </r>
  <r>
    <x v="79"/>
    <x v="4"/>
    <x v="1"/>
    <e v="#NAME?"/>
    <x v="0"/>
    <x v="5"/>
    <x v="2"/>
    <n v="5.38"/>
    <x v="1"/>
    <x v="0"/>
    <s v="Alex"/>
    <s v="New"/>
    <n v="8"/>
    <s v="Decaf"/>
    <n v="5"/>
  </r>
  <r>
    <x v="80"/>
    <x v="5"/>
    <x v="1"/>
    <e v="#NAME?"/>
    <x v="0"/>
    <x v="2"/>
    <x v="2"/>
    <n v="3.24"/>
    <x v="2"/>
    <x v="0"/>
    <s v="Taylor"/>
    <s v="New"/>
    <n v="10"/>
    <s v="Almond Milk"/>
    <n v="3"/>
  </r>
  <r>
    <x v="81"/>
    <x v="0"/>
    <x v="0"/>
    <e v="#NAME?"/>
    <x v="0"/>
    <x v="0"/>
    <x v="1"/>
    <n v="5.49"/>
    <x v="1"/>
    <x v="0"/>
    <s v="Jamie"/>
    <s v="Tourist"/>
    <n v="8"/>
    <s v="Almond Milk"/>
    <n v="2"/>
  </r>
  <r>
    <x v="82"/>
    <x v="2"/>
    <x v="1"/>
    <e v="#NAME?"/>
    <x v="4"/>
    <x v="6"/>
    <x v="0"/>
    <n v="5.03"/>
    <x v="1"/>
    <x v="0"/>
    <s v="Taylor"/>
    <s v="Tourist"/>
    <n v="9"/>
    <s v="Extra Shot"/>
    <n v="3"/>
  </r>
  <r>
    <x v="83"/>
    <x v="2"/>
    <x v="1"/>
    <e v="#NAME?"/>
    <x v="4"/>
    <x v="1"/>
    <x v="1"/>
    <n v="6.2"/>
    <x v="2"/>
    <x v="1"/>
    <s v="Chris"/>
    <s v="Tourist"/>
    <n v="3"/>
    <s v="Oat Milk"/>
    <n v="4"/>
  </r>
  <r>
    <x v="84"/>
    <x v="5"/>
    <x v="1"/>
    <e v="#NAME?"/>
    <x v="3"/>
    <x v="6"/>
    <x v="0"/>
    <n v="6.17"/>
    <x v="0"/>
    <x v="0"/>
    <s v="Maria"/>
    <s v="Regular"/>
    <n v="10"/>
    <s v="Almond Milk"/>
    <n v="1"/>
  </r>
  <r>
    <x v="85"/>
    <x v="1"/>
    <x v="1"/>
    <e v="#NAME?"/>
    <x v="1"/>
    <x v="2"/>
    <x v="2"/>
    <n v="3.13"/>
    <x v="2"/>
    <x v="0"/>
    <s v="Jamie"/>
    <s v="Regular"/>
    <n v="5"/>
    <s v="Almond Milk"/>
    <n v="5"/>
  </r>
  <r>
    <x v="86"/>
    <x v="3"/>
    <x v="1"/>
    <e v="#NAME?"/>
    <x v="4"/>
    <x v="1"/>
    <x v="0"/>
    <n v="6.08"/>
    <x v="1"/>
    <x v="0"/>
    <s v="Maria"/>
    <s v="Tourist"/>
    <n v="10"/>
    <s v="Double Espresso"/>
    <n v="1"/>
  </r>
  <r>
    <x v="87"/>
    <x v="2"/>
    <x v="1"/>
    <e v="#NAME?"/>
    <x v="0"/>
    <x v="1"/>
    <x v="0"/>
    <n v="6.9"/>
    <x v="1"/>
    <x v="1"/>
    <s v="Taylor"/>
    <s v="Regular"/>
    <n v="10"/>
    <s v="Almond Milk"/>
    <n v="2"/>
  </r>
  <r>
    <x v="88"/>
    <x v="3"/>
    <x v="1"/>
    <e v="#NAME?"/>
    <x v="4"/>
    <x v="2"/>
    <x v="2"/>
    <n v="4.17"/>
    <x v="0"/>
    <x v="0"/>
    <s v="Jordan"/>
    <s v="Regular"/>
    <n v="4"/>
    <s v="Oat Milk"/>
    <n v="3"/>
  </r>
  <r>
    <x v="89"/>
    <x v="1"/>
    <x v="1"/>
    <e v="#NAME?"/>
    <x v="1"/>
    <x v="6"/>
    <x v="1"/>
    <n v="6.08"/>
    <x v="2"/>
    <x v="1"/>
    <s v="Jamie"/>
    <s v="New"/>
    <n v="6"/>
    <s v="Double Espresso"/>
    <n v="2"/>
  </r>
  <r>
    <x v="90"/>
    <x v="4"/>
    <x v="1"/>
    <e v="#NAME?"/>
    <x v="0"/>
    <x v="3"/>
    <x v="2"/>
    <n v="5.66"/>
    <x v="2"/>
    <x v="0"/>
    <s v="Maria"/>
    <s v="Regular"/>
    <n v="8"/>
    <s v="Decaf"/>
    <n v="4"/>
  </r>
  <r>
    <x v="91"/>
    <x v="0"/>
    <x v="0"/>
    <e v="#NAME?"/>
    <x v="4"/>
    <x v="0"/>
    <x v="1"/>
    <n v="3.58"/>
    <x v="2"/>
    <x v="1"/>
    <s v="Alex"/>
    <s v="New"/>
    <n v="7"/>
    <s v="Decaf"/>
    <n v="2"/>
  </r>
  <r>
    <x v="92"/>
    <x v="6"/>
    <x v="0"/>
    <e v="#NAME?"/>
    <x v="2"/>
    <x v="5"/>
    <x v="2"/>
    <n v="3.6"/>
    <x v="1"/>
    <x v="1"/>
    <s v="Jordan"/>
    <s v="Tourist"/>
    <n v="10"/>
    <s v="No Sugar"/>
    <n v="4"/>
  </r>
  <r>
    <x v="93"/>
    <x v="6"/>
    <x v="0"/>
    <e v="#NAME?"/>
    <x v="4"/>
    <x v="5"/>
    <x v="2"/>
    <n v="4.25"/>
    <x v="0"/>
    <x v="1"/>
    <s v="Chris"/>
    <s v="Tourist"/>
    <n v="4"/>
    <s v="Oat Milk"/>
    <n v="4"/>
  </r>
  <r>
    <x v="94"/>
    <x v="0"/>
    <x v="0"/>
    <e v="#NAME?"/>
    <x v="3"/>
    <x v="4"/>
    <x v="2"/>
    <n v="5.61"/>
    <x v="1"/>
    <x v="0"/>
    <s v="Jordan"/>
    <s v="New"/>
    <n v="5"/>
    <s v="No Sugar"/>
    <n v="1"/>
  </r>
  <r>
    <x v="28"/>
    <x v="0"/>
    <x v="0"/>
    <e v="#NAME?"/>
    <x v="1"/>
    <x v="4"/>
    <x v="2"/>
    <n v="4.1399999999999997"/>
    <x v="2"/>
    <x v="0"/>
    <s v="Taylor"/>
    <s v="New"/>
    <n v="4"/>
    <s v="Almond Milk"/>
    <n v="1"/>
  </r>
  <r>
    <x v="95"/>
    <x v="0"/>
    <x v="0"/>
    <e v="#NAME?"/>
    <x v="4"/>
    <x v="2"/>
    <x v="1"/>
    <n v="5.91"/>
    <x v="1"/>
    <x v="1"/>
    <s v="Jordan"/>
    <s v="Regular"/>
    <n v="7"/>
    <s v="No Sugar"/>
    <n v="5"/>
  </r>
  <r>
    <x v="96"/>
    <x v="1"/>
    <x v="1"/>
    <e v="#NAME?"/>
    <x v="2"/>
    <x v="6"/>
    <x v="1"/>
    <n v="5.29"/>
    <x v="2"/>
    <x v="0"/>
    <s v="Chris"/>
    <s v="Regular"/>
    <n v="10"/>
    <s v="Whipped Cream"/>
    <n v="5"/>
  </r>
  <r>
    <x v="97"/>
    <x v="3"/>
    <x v="1"/>
    <e v="#NAME?"/>
    <x v="3"/>
    <x v="5"/>
    <x v="0"/>
    <n v="5.86"/>
    <x v="1"/>
    <x v="1"/>
    <s v="Alex"/>
    <s v="New"/>
    <n v="10"/>
    <s v="Double Espresso"/>
    <n v="2"/>
  </r>
  <r>
    <x v="98"/>
    <x v="6"/>
    <x v="0"/>
    <e v="#NAME?"/>
    <x v="2"/>
    <x v="2"/>
    <x v="2"/>
    <n v="4.7"/>
    <x v="0"/>
    <x v="1"/>
    <s v="Alex"/>
    <s v="Regular"/>
    <n v="8"/>
    <s v="Extra Shot"/>
    <n v="4"/>
  </r>
  <r>
    <x v="99"/>
    <x v="3"/>
    <x v="1"/>
    <e v="#NAME?"/>
    <x v="3"/>
    <x v="6"/>
    <x v="2"/>
    <n v="5.24"/>
    <x v="0"/>
    <x v="0"/>
    <s v="Taylor"/>
    <s v="New"/>
    <n v="8"/>
    <s v="Decaf"/>
    <n v="4"/>
  </r>
  <r>
    <x v="100"/>
    <x v="2"/>
    <x v="1"/>
    <e v="#NAME?"/>
    <x v="1"/>
    <x v="2"/>
    <x v="2"/>
    <n v="3.51"/>
    <x v="1"/>
    <x v="0"/>
    <s v="Maria"/>
    <s v="Tourist"/>
    <n v="10"/>
    <s v="Whipped Cream"/>
    <n v="5"/>
  </r>
  <r>
    <x v="101"/>
    <x v="4"/>
    <x v="1"/>
    <e v="#NAME?"/>
    <x v="0"/>
    <x v="0"/>
    <x v="2"/>
    <n v="3.63"/>
    <x v="1"/>
    <x v="0"/>
    <s v="Alex"/>
    <s v="Tourist"/>
    <n v="8"/>
    <s v="Almond Milk"/>
    <n v="1"/>
  </r>
  <r>
    <x v="102"/>
    <x v="1"/>
    <x v="1"/>
    <e v="#NAME?"/>
    <x v="3"/>
    <x v="2"/>
    <x v="0"/>
    <n v="4.49"/>
    <x v="0"/>
    <x v="0"/>
    <s v="Chris"/>
    <s v="New"/>
    <n v="2"/>
    <s v="Whipped Cream"/>
    <n v="2"/>
  </r>
  <r>
    <x v="103"/>
    <x v="5"/>
    <x v="1"/>
    <e v="#NAME?"/>
    <x v="2"/>
    <x v="3"/>
    <x v="1"/>
    <n v="3.86"/>
    <x v="1"/>
    <x v="0"/>
    <s v="Alex"/>
    <s v="Regular"/>
    <n v="10"/>
    <s v="No Sugar"/>
    <n v="1"/>
  </r>
  <r>
    <x v="104"/>
    <x v="6"/>
    <x v="0"/>
    <e v="#NAME?"/>
    <x v="3"/>
    <x v="3"/>
    <x v="2"/>
    <n v="4.8099999999999996"/>
    <x v="0"/>
    <x v="0"/>
    <s v="Jamie"/>
    <s v="Tourist"/>
    <n v="4"/>
    <s v="Whipped Cream"/>
    <n v="2"/>
  </r>
  <r>
    <x v="105"/>
    <x v="4"/>
    <x v="1"/>
    <e v="#NAME?"/>
    <x v="0"/>
    <x v="5"/>
    <x v="1"/>
    <n v="3.6"/>
    <x v="1"/>
    <x v="0"/>
    <s v="Alex"/>
    <s v="Tourist"/>
    <n v="8"/>
    <s v="Decaf"/>
    <n v="2"/>
  </r>
  <r>
    <x v="106"/>
    <x v="0"/>
    <x v="0"/>
    <e v="#NAME?"/>
    <x v="2"/>
    <x v="5"/>
    <x v="1"/>
    <n v="5.94"/>
    <x v="1"/>
    <x v="1"/>
    <s v="Maria"/>
    <s v="Tourist"/>
    <n v="2"/>
    <s v="Double Espresso"/>
    <n v="3"/>
  </r>
  <r>
    <x v="107"/>
    <x v="4"/>
    <x v="1"/>
    <e v="#NAME?"/>
    <x v="3"/>
    <x v="0"/>
    <x v="0"/>
    <n v="6.82"/>
    <x v="1"/>
    <x v="1"/>
    <s v="Taylor"/>
    <s v="Tourist"/>
    <n v="5"/>
    <s v="Whipped Cream"/>
    <n v="4"/>
  </r>
  <r>
    <x v="108"/>
    <x v="4"/>
    <x v="1"/>
    <e v="#NAME?"/>
    <x v="3"/>
    <x v="2"/>
    <x v="0"/>
    <n v="4.0999999999999996"/>
    <x v="2"/>
    <x v="1"/>
    <s v="Jordan"/>
    <s v="Tourist"/>
    <n v="9"/>
    <s v="Almond Milk"/>
    <n v="5"/>
  </r>
  <r>
    <x v="109"/>
    <x v="5"/>
    <x v="1"/>
    <e v="#NAME?"/>
    <x v="2"/>
    <x v="6"/>
    <x v="0"/>
    <n v="4.3600000000000003"/>
    <x v="2"/>
    <x v="0"/>
    <s v="Alex"/>
    <s v="Tourist"/>
    <n v="7"/>
    <s v="Decaf"/>
    <n v="3"/>
  </r>
  <r>
    <x v="110"/>
    <x v="4"/>
    <x v="1"/>
    <e v="#NAME?"/>
    <x v="1"/>
    <x v="3"/>
    <x v="0"/>
    <n v="3.73"/>
    <x v="2"/>
    <x v="1"/>
    <s v="Chris"/>
    <s v="New"/>
    <n v="4"/>
    <s v="Almond Milk"/>
    <n v="5"/>
  </r>
  <r>
    <x v="111"/>
    <x v="4"/>
    <x v="1"/>
    <e v="#NAME?"/>
    <x v="2"/>
    <x v="3"/>
    <x v="1"/>
    <n v="3.39"/>
    <x v="2"/>
    <x v="0"/>
    <s v="Chris"/>
    <s v="New"/>
    <n v="8"/>
    <s v="Whipped Cream"/>
    <n v="1"/>
  </r>
  <r>
    <x v="112"/>
    <x v="0"/>
    <x v="0"/>
    <e v="#NAME?"/>
    <x v="3"/>
    <x v="4"/>
    <x v="0"/>
    <n v="4.97"/>
    <x v="1"/>
    <x v="0"/>
    <s v="Alex"/>
    <s v="New"/>
    <n v="2"/>
    <s v="No Sugar"/>
    <n v="4"/>
  </r>
  <r>
    <x v="113"/>
    <x v="4"/>
    <x v="1"/>
    <e v="#NAME?"/>
    <x v="2"/>
    <x v="6"/>
    <x v="2"/>
    <n v="3.93"/>
    <x v="2"/>
    <x v="0"/>
    <s v="Taylor"/>
    <s v="Tourist"/>
    <n v="3"/>
    <s v="Extra Shot"/>
    <n v="5"/>
  </r>
  <r>
    <x v="114"/>
    <x v="3"/>
    <x v="1"/>
    <e v="#NAME?"/>
    <x v="3"/>
    <x v="6"/>
    <x v="1"/>
    <n v="3.34"/>
    <x v="1"/>
    <x v="1"/>
    <s v="Maria"/>
    <s v="New"/>
    <n v="10"/>
    <s v="Extra Shot"/>
    <n v="2"/>
  </r>
  <r>
    <x v="115"/>
    <x v="4"/>
    <x v="1"/>
    <e v="#NAME?"/>
    <x v="3"/>
    <x v="6"/>
    <x v="0"/>
    <n v="3"/>
    <x v="0"/>
    <x v="0"/>
    <s v="Jordan"/>
    <s v="Regular"/>
    <n v="2"/>
    <s v="Almond Milk"/>
    <n v="4"/>
  </r>
  <r>
    <x v="116"/>
    <x v="2"/>
    <x v="1"/>
    <e v="#NAME?"/>
    <x v="0"/>
    <x v="3"/>
    <x v="2"/>
    <n v="3.85"/>
    <x v="1"/>
    <x v="0"/>
    <s v="Alex"/>
    <s v="Regular"/>
    <n v="10"/>
    <s v="Double Espresso"/>
    <n v="1"/>
  </r>
  <r>
    <x v="117"/>
    <x v="2"/>
    <x v="1"/>
    <e v="#NAME?"/>
    <x v="2"/>
    <x v="1"/>
    <x v="0"/>
    <n v="5.9"/>
    <x v="0"/>
    <x v="0"/>
    <s v="Maria"/>
    <s v="Tourist"/>
    <n v="10"/>
    <s v="Whipped Cream"/>
    <n v="3"/>
  </r>
  <r>
    <x v="118"/>
    <x v="0"/>
    <x v="0"/>
    <e v="#NAME?"/>
    <x v="4"/>
    <x v="1"/>
    <x v="2"/>
    <n v="4.8099999999999996"/>
    <x v="2"/>
    <x v="0"/>
    <s v="Chris"/>
    <s v="Regular"/>
    <n v="9"/>
    <s v="Double Espresso"/>
    <n v="3"/>
  </r>
  <r>
    <x v="119"/>
    <x v="0"/>
    <x v="0"/>
    <e v="#NAME?"/>
    <x v="2"/>
    <x v="4"/>
    <x v="1"/>
    <n v="3.02"/>
    <x v="2"/>
    <x v="1"/>
    <s v="Jamie"/>
    <s v="Tourist"/>
    <n v="9"/>
    <s v="Whipped Cream"/>
    <n v="4"/>
  </r>
  <r>
    <x v="120"/>
    <x v="4"/>
    <x v="1"/>
    <e v="#NAME?"/>
    <x v="2"/>
    <x v="1"/>
    <x v="2"/>
    <n v="4.78"/>
    <x v="2"/>
    <x v="0"/>
    <s v="Jamie"/>
    <s v="Tourist"/>
    <n v="7"/>
    <s v="Decaf"/>
    <n v="2"/>
  </r>
  <r>
    <x v="121"/>
    <x v="6"/>
    <x v="0"/>
    <e v="#NAME?"/>
    <x v="0"/>
    <x v="3"/>
    <x v="0"/>
    <n v="4.78"/>
    <x v="2"/>
    <x v="1"/>
    <s v="Chris"/>
    <s v="Tourist"/>
    <n v="7"/>
    <s v="Extra Shot"/>
    <n v="1"/>
  </r>
  <r>
    <x v="122"/>
    <x v="6"/>
    <x v="0"/>
    <e v="#NAME?"/>
    <x v="1"/>
    <x v="2"/>
    <x v="1"/>
    <n v="6.87"/>
    <x v="2"/>
    <x v="0"/>
    <s v="Jamie"/>
    <s v="Tourist"/>
    <n v="5"/>
    <s v="Almond Milk"/>
    <n v="2"/>
  </r>
  <r>
    <x v="123"/>
    <x v="4"/>
    <x v="1"/>
    <e v="#NAME?"/>
    <x v="4"/>
    <x v="4"/>
    <x v="2"/>
    <n v="4.9800000000000004"/>
    <x v="1"/>
    <x v="1"/>
    <s v="Jordan"/>
    <s v="Tourist"/>
    <n v="4"/>
    <s v="Almond Milk"/>
    <n v="5"/>
  </r>
  <r>
    <x v="124"/>
    <x v="5"/>
    <x v="1"/>
    <e v="#NAME?"/>
    <x v="4"/>
    <x v="4"/>
    <x v="0"/>
    <n v="6.52"/>
    <x v="1"/>
    <x v="0"/>
    <s v="Maria"/>
    <s v="Tourist"/>
    <n v="2"/>
    <s v="Oat Milk"/>
    <n v="5"/>
  </r>
  <r>
    <x v="125"/>
    <x v="5"/>
    <x v="1"/>
    <e v="#NAME?"/>
    <x v="0"/>
    <x v="0"/>
    <x v="1"/>
    <n v="5.56"/>
    <x v="1"/>
    <x v="1"/>
    <s v="Chris"/>
    <s v="New"/>
    <n v="8"/>
    <s v="No Sugar"/>
    <n v="1"/>
  </r>
  <r>
    <x v="126"/>
    <x v="3"/>
    <x v="1"/>
    <e v="#NAME?"/>
    <x v="4"/>
    <x v="4"/>
    <x v="0"/>
    <n v="6.54"/>
    <x v="2"/>
    <x v="1"/>
    <s v="Chris"/>
    <s v="New"/>
    <n v="10"/>
    <s v="Decaf"/>
    <n v="3"/>
  </r>
  <r>
    <x v="127"/>
    <x v="0"/>
    <x v="0"/>
    <e v="#NAME?"/>
    <x v="2"/>
    <x v="4"/>
    <x v="0"/>
    <n v="6.96"/>
    <x v="2"/>
    <x v="0"/>
    <s v="Alex"/>
    <s v="Regular"/>
    <n v="5"/>
    <s v="Extra Shot"/>
    <n v="3"/>
  </r>
  <r>
    <x v="128"/>
    <x v="2"/>
    <x v="1"/>
    <e v="#NAME?"/>
    <x v="0"/>
    <x v="6"/>
    <x v="0"/>
    <n v="5.37"/>
    <x v="1"/>
    <x v="0"/>
    <s v="Chris"/>
    <s v="Regular"/>
    <n v="3"/>
    <s v="Decaf"/>
    <n v="2"/>
  </r>
  <r>
    <x v="129"/>
    <x v="4"/>
    <x v="1"/>
    <e v="#NAME?"/>
    <x v="4"/>
    <x v="4"/>
    <x v="0"/>
    <n v="6.77"/>
    <x v="1"/>
    <x v="0"/>
    <s v="Alex"/>
    <s v="Tourist"/>
    <n v="9"/>
    <s v="Double Espresso"/>
    <n v="1"/>
  </r>
  <r>
    <x v="130"/>
    <x v="4"/>
    <x v="1"/>
    <e v="#NAME?"/>
    <x v="2"/>
    <x v="6"/>
    <x v="1"/>
    <n v="6.56"/>
    <x v="1"/>
    <x v="1"/>
    <s v="Maria"/>
    <s v="Regular"/>
    <n v="9"/>
    <s v="Almond Milk"/>
    <n v="3"/>
  </r>
  <r>
    <x v="131"/>
    <x v="5"/>
    <x v="1"/>
    <e v="#NAME?"/>
    <x v="2"/>
    <x v="5"/>
    <x v="0"/>
    <n v="5.24"/>
    <x v="0"/>
    <x v="0"/>
    <s v="Jamie"/>
    <s v="Regular"/>
    <n v="8"/>
    <s v="Extra Shot"/>
    <n v="5"/>
  </r>
  <r>
    <x v="132"/>
    <x v="1"/>
    <x v="1"/>
    <e v="#NAME?"/>
    <x v="0"/>
    <x v="6"/>
    <x v="1"/>
    <n v="6.18"/>
    <x v="1"/>
    <x v="1"/>
    <s v="Chris"/>
    <s v="Tourist"/>
    <n v="2"/>
    <s v="Decaf"/>
    <n v="5"/>
  </r>
  <r>
    <x v="133"/>
    <x v="1"/>
    <x v="1"/>
    <e v="#NAME?"/>
    <x v="2"/>
    <x v="0"/>
    <x v="2"/>
    <n v="5.85"/>
    <x v="1"/>
    <x v="1"/>
    <s v="Taylor"/>
    <s v="Regular"/>
    <n v="10"/>
    <s v="No Sugar"/>
    <n v="3"/>
  </r>
  <r>
    <x v="134"/>
    <x v="6"/>
    <x v="0"/>
    <e v="#NAME?"/>
    <x v="1"/>
    <x v="2"/>
    <x v="0"/>
    <n v="6.19"/>
    <x v="2"/>
    <x v="1"/>
    <s v="Chris"/>
    <s v="Tourist"/>
    <n v="8"/>
    <s v="Double Espresso"/>
    <n v="3"/>
  </r>
  <r>
    <x v="135"/>
    <x v="2"/>
    <x v="1"/>
    <e v="#NAME?"/>
    <x v="1"/>
    <x v="2"/>
    <x v="1"/>
    <n v="4.2300000000000004"/>
    <x v="0"/>
    <x v="0"/>
    <s v="Chris"/>
    <s v="Regular"/>
    <n v="10"/>
    <s v="Double Espresso"/>
    <n v="2"/>
  </r>
  <r>
    <x v="136"/>
    <x v="0"/>
    <x v="0"/>
    <e v="#NAME?"/>
    <x v="3"/>
    <x v="1"/>
    <x v="0"/>
    <n v="4.6900000000000004"/>
    <x v="2"/>
    <x v="1"/>
    <s v="Jordan"/>
    <s v="Regular"/>
    <n v="3"/>
    <s v="No Sugar"/>
    <n v="2"/>
  </r>
  <r>
    <x v="137"/>
    <x v="3"/>
    <x v="1"/>
    <e v="#NAME?"/>
    <x v="4"/>
    <x v="1"/>
    <x v="2"/>
    <n v="5.26"/>
    <x v="0"/>
    <x v="0"/>
    <s v="Jamie"/>
    <s v="New"/>
    <n v="4"/>
    <s v="Almond Milk"/>
    <n v="4"/>
  </r>
  <r>
    <x v="138"/>
    <x v="0"/>
    <x v="0"/>
    <e v="#NAME?"/>
    <x v="1"/>
    <x v="0"/>
    <x v="2"/>
    <n v="3.89"/>
    <x v="2"/>
    <x v="0"/>
    <s v="Taylor"/>
    <s v="Regular"/>
    <n v="5"/>
    <s v="Decaf"/>
    <n v="3"/>
  </r>
  <r>
    <x v="139"/>
    <x v="1"/>
    <x v="1"/>
    <e v="#NAME?"/>
    <x v="0"/>
    <x v="2"/>
    <x v="0"/>
    <n v="4.45"/>
    <x v="2"/>
    <x v="0"/>
    <s v="Alex"/>
    <s v="Tourist"/>
    <n v="3"/>
    <s v="Extra Shot"/>
    <n v="3"/>
  </r>
  <r>
    <x v="140"/>
    <x v="0"/>
    <x v="0"/>
    <e v="#NAME?"/>
    <x v="4"/>
    <x v="0"/>
    <x v="0"/>
    <n v="3.8"/>
    <x v="0"/>
    <x v="1"/>
    <s v="Maria"/>
    <s v="New"/>
    <n v="4"/>
    <s v="No Sugar"/>
    <n v="5"/>
  </r>
  <r>
    <x v="141"/>
    <x v="3"/>
    <x v="1"/>
    <e v="#NAME?"/>
    <x v="1"/>
    <x v="1"/>
    <x v="1"/>
    <n v="6.64"/>
    <x v="2"/>
    <x v="1"/>
    <s v="Jamie"/>
    <s v="Tourist"/>
    <n v="3"/>
    <s v="No Sugar"/>
    <n v="2"/>
  </r>
  <r>
    <x v="142"/>
    <x v="2"/>
    <x v="1"/>
    <e v="#NAME?"/>
    <x v="4"/>
    <x v="5"/>
    <x v="0"/>
    <n v="6.76"/>
    <x v="1"/>
    <x v="0"/>
    <s v="Jordan"/>
    <s v="Regular"/>
    <n v="3"/>
    <s v="Extra Shot"/>
    <n v="2"/>
  </r>
  <r>
    <x v="143"/>
    <x v="1"/>
    <x v="1"/>
    <e v="#NAME?"/>
    <x v="0"/>
    <x v="5"/>
    <x v="1"/>
    <n v="4.2699999999999996"/>
    <x v="0"/>
    <x v="1"/>
    <s v="Alex"/>
    <s v="Tourist"/>
    <n v="5"/>
    <s v="Whipped Cream"/>
    <n v="5"/>
  </r>
  <r>
    <x v="144"/>
    <x v="2"/>
    <x v="1"/>
    <e v="#NAME?"/>
    <x v="1"/>
    <x v="0"/>
    <x v="2"/>
    <n v="6.18"/>
    <x v="2"/>
    <x v="0"/>
    <s v="Maria"/>
    <s v="Tourist"/>
    <n v="3"/>
    <s v="Whipped Cream"/>
    <n v="4"/>
  </r>
  <r>
    <x v="145"/>
    <x v="1"/>
    <x v="1"/>
    <e v="#NAME?"/>
    <x v="1"/>
    <x v="4"/>
    <x v="1"/>
    <n v="6.01"/>
    <x v="1"/>
    <x v="0"/>
    <s v="Jamie"/>
    <s v="Tourist"/>
    <n v="9"/>
    <s v="Extra Shot"/>
    <n v="3"/>
  </r>
  <r>
    <x v="146"/>
    <x v="2"/>
    <x v="1"/>
    <e v="#NAME?"/>
    <x v="0"/>
    <x v="5"/>
    <x v="1"/>
    <n v="4.9000000000000004"/>
    <x v="1"/>
    <x v="0"/>
    <s v="Jordan"/>
    <s v="Tourist"/>
    <n v="2"/>
    <s v="Extra Shot"/>
    <n v="2"/>
  </r>
  <r>
    <x v="147"/>
    <x v="0"/>
    <x v="0"/>
    <e v="#NAME?"/>
    <x v="1"/>
    <x v="6"/>
    <x v="0"/>
    <n v="4.22"/>
    <x v="0"/>
    <x v="1"/>
    <s v="Chris"/>
    <s v="New"/>
    <n v="10"/>
    <s v="Almond Milk"/>
    <n v="2"/>
  </r>
  <r>
    <x v="148"/>
    <x v="1"/>
    <x v="1"/>
    <e v="#NAME?"/>
    <x v="3"/>
    <x v="3"/>
    <x v="0"/>
    <n v="5.34"/>
    <x v="0"/>
    <x v="0"/>
    <s v="Jamie"/>
    <s v="New"/>
    <n v="9"/>
    <s v="Decaf"/>
    <n v="4"/>
  </r>
  <r>
    <x v="149"/>
    <x v="1"/>
    <x v="1"/>
    <e v="#NAME?"/>
    <x v="4"/>
    <x v="6"/>
    <x v="0"/>
    <n v="3.72"/>
    <x v="2"/>
    <x v="0"/>
    <s v="Jordan"/>
    <s v="Regular"/>
    <n v="7"/>
    <s v="Almond Milk"/>
    <n v="3"/>
  </r>
  <r>
    <x v="150"/>
    <x v="6"/>
    <x v="0"/>
    <e v="#NAME?"/>
    <x v="2"/>
    <x v="1"/>
    <x v="1"/>
    <n v="6.71"/>
    <x v="2"/>
    <x v="1"/>
    <s v="Alex"/>
    <s v="New"/>
    <n v="2"/>
    <s v="Double Espresso"/>
    <n v="2"/>
  </r>
  <r>
    <x v="151"/>
    <x v="1"/>
    <x v="1"/>
    <e v="#NAME?"/>
    <x v="4"/>
    <x v="5"/>
    <x v="2"/>
    <n v="6.38"/>
    <x v="2"/>
    <x v="1"/>
    <s v="Jordan"/>
    <s v="Tourist"/>
    <n v="10"/>
    <s v="No Sugar"/>
    <n v="1"/>
  </r>
  <r>
    <x v="152"/>
    <x v="1"/>
    <x v="1"/>
    <e v="#NAME?"/>
    <x v="4"/>
    <x v="1"/>
    <x v="1"/>
    <n v="6.78"/>
    <x v="1"/>
    <x v="1"/>
    <s v="Jamie"/>
    <s v="Tourist"/>
    <n v="10"/>
    <s v="Whipped Cream"/>
    <n v="2"/>
  </r>
  <r>
    <x v="153"/>
    <x v="6"/>
    <x v="0"/>
    <e v="#NAME?"/>
    <x v="1"/>
    <x v="6"/>
    <x v="0"/>
    <n v="5.0599999999999996"/>
    <x v="1"/>
    <x v="0"/>
    <s v="Jordan"/>
    <s v="New"/>
    <n v="7"/>
    <s v="Whipped Cream"/>
    <n v="1"/>
  </r>
  <r>
    <x v="154"/>
    <x v="1"/>
    <x v="1"/>
    <e v="#NAME?"/>
    <x v="0"/>
    <x v="2"/>
    <x v="1"/>
    <n v="4.8"/>
    <x v="1"/>
    <x v="1"/>
    <s v="Chris"/>
    <s v="Regular"/>
    <n v="4"/>
    <s v="No Sugar"/>
    <n v="1"/>
  </r>
  <r>
    <x v="155"/>
    <x v="0"/>
    <x v="0"/>
    <e v="#NAME?"/>
    <x v="1"/>
    <x v="6"/>
    <x v="1"/>
    <n v="5.74"/>
    <x v="0"/>
    <x v="0"/>
    <s v="Chris"/>
    <s v="Tourist"/>
    <n v="2"/>
    <s v="Double Espresso"/>
    <n v="1"/>
  </r>
  <r>
    <x v="156"/>
    <x v="0"/>
    <x v="0"/>
    <e v="#NAME?"/>
    <x v="3"/>
    <x v="5"/>
    <x v="2"/>
    <n v="6.66"/>
    <x v="1"/>
    <x v="0"/>
    <s v="Jamie"/>
    <s v="Regular"/>
    <n v="8"/>
    <s v="Almond Milk"/>
    <n v="5"/>
  </r>
  <r>
    <x v="157"/>
    <x v="6"/>
    <x v="0"/>
    <e v="#NAME?"/>
    <x v="4"/>
    <x v="4"/>
    <x v="1"/>
    <n v="5.56"/>
    <x v="0"/>
    <x v="1"/>
    <s v="Maria"/>
    <s v="Regular"/>
    <n v="10"/>
    <s v="Extra Shot"/>
    <n v="1"/>
  </r>
  <r>
    <x v="35"/>
    <x v="6"/>
    <x v="0"/>
    <e v="#NAME?"/>
    <x v="2"/>
    <x v="2"/>
    <x v="0"/>
    <n v="3.28"/>
    <x v="0"/>
    <x v="0"/>
    <s v="Maria"/>
    <s v="Regular"/>
    <n v="6"/>
    <s v="Oat Milk"/>
    <n v="5"/>
  </r>
  <r>
    <x v="158"/>
    <x v="4"/>
    <x v="1"/>
    <e v="#NAME?"/>
    <x v="3"/>
    <x v="0"/>
    <x v="0"/>
    <n v="4.3099999999999996"/>
    <x v="0"/>
    <x v="0"/>
    <s v="Maria"/>
    <s v="Regular"/>
    <n v="4"/>
    <s v="Double Espresso"/>
    <n v="4"/>
  </r>
  <r>
    <x v="159"/>
    <x v="0"/>
    <x v="0"/>
    <e v="#NAME?"/>
    <x v="1"/>
    <x v="2"/>
    <x v="0"/>
    <n v="4.24"/>
    <x v="1"/>
    <x v="0"/>
    <s v="Maria"/>
    <s v="Tourist"/>
    <n v="6"/>
    <s v="Double Espresso"/>
    <n v="2"/>
  </r>
  <r>
    <x v="160"/>
    <x v="4"/>
    <x v="1"/>
    <e v="#NAME?"/>
    <x v="1"/>
    <x v="0"/>
    <x v="0"/>
    <n v="4.78"/>
    <x v="0"/>
    <x v="1"/>
    <s v="Taylor"/>
    <s v="New"/>
    <n v="9"/>
    <s v="Decaf"/>
    <n v="4"/>
  </r>
  <r>
    <x v="161"/>
    <x v="5"/>
    <x v="1"/>
    <e v="#NAME?"/>
    <x v="0"/>
    <x v="3"/>
    <x v="2"/>
    <n v="6.37"/>
    <x v="0"/>
    <x v="0"/>
    <s v="Taylor"/>
    <s v="Regular"/>
    <n v="8"/>
    <s v="Extra Shot"/>
    <n v="2"/>
  </r>
  <r>
    <x v="162"/>
    <x v="0"/>
    <x v="0"/>
    <e v="#NAME?"/>
    <x v="0"/>
    <x v="5"/>
    <x v="0"/>
    <n v="5.79"/>
    <x v="2"/>
    <x v="0"/>
    <s v="Jordan"/>
    <s v="Regular"/>
    <n v="5"/>
    <s v="Whipped Cream"/>
    <n v="2"/>
  </r>
  <r>
    <x v="163"/>
    <x v="2"/>
    <x v="1"/>
    <e v="#NAME?"/>
    <x v="2"/>
    <x v="5"/>
    <x v="2"/>
    <n v="5.89"/>
    <x v="2"/>
    <x v="0"/>
    <s v="Jamie"/>
    <s v="Tourist"/>
    <n v="3"/>
    <s v="No Sugar"/>
    <n v="1"/>
  </r>
  <r>
    <x v="164"/>
    <x v="1"/>
    <x v="1"/>
    <e v="#NAME?"/>
    <x v="4"/>
    <x v="6"/>
    <x v="1"/>
    <n v="3.66"/>
    <x v="2"/>
    <x v="1"/>
    <s v="Jamie"/>
    <s v="Regular"/>
    <n v="3"/>
    <s v="Oat Milk"/>
    <n v="4"/>
  </r>
  <r>
    <x v="165"/>
    <x v="6"/>
    <x v="0"/>
    <e v="#NAME?"/>
    <x v="1"/>
    <x v="6"/>
    <x v="0"/>
    <n v="3.04"/>
    <x v="2"/>
    <x v="1"/>
    <s v="Chris"/>
    <s v="Tourist"/>
    <n v="9"/>
    <s v="Decaf"/>
    <n v="4"/>
  </r>
  <r>
    <x v="166"/>
    <x v="4"/>
    <x v="1"/>
    <e v="#NAME?"/>
    <x v="1"/>
    <x v="5"/>
    <x v="1"/>
    <n v="3.56"/>
    <x v="0"/>
    <x v="1"/>
    <s v="Maria"/>
    <s v="Regular"/>
    <n v="3"/>
    <s v="Extra Shot"/>
    <n v="3"/>
  </r>
  <r>
    <x v="167"/>
    <x v="4"/>
    <x v="1"/>
    <e v="#NAME?"/>
    <x v="2"/>
    <x v="5"/>
    <x v="0"/>
    <n v="5.71"/>
    <x v="2"/>
    <x v="0"/>
    <s v="Chris"/>
    <s v="Regular"/>
    <n v="5"/>
    <s v="Oat Milk"/>
    <n v="1"/>
  </r>
  <r>
    <x v="168"/>
    <x v="0"/>
    <x v="0"/>
    <e v="#NAME?"/>
    <x v="0"/>
    <x v="5"/>
    <x v="0"/>
    <n v="6.35"/>
    <x v="1"/>
    <x v="1"/>
    <s v="Jamie"/>
    <s v="Tourist"/>
    <n v="6"/>
    <s v="Decaf"/>
    <n v="1"/>
  </r>
  <r>
    <x v="169"/>
    <x v="5"/>
    <x v="1"/>
    <e v="#NAME?"/>
    <x v="0"/>
    <x v="1"/>
    <x v="0"/>
    <n v="6.72"/>
    <x v="0"/>
    <x v="1"/>
    <s v="Maria"/>
    <s v="Regular"/>
    <n v="2"/>
    <s v="Decaf"/>
    <n v="1"/>
  </r>
  <r>
    <x v="170"/>
    <x v="4"/>
    <x v="1"/>
    <e v="#NAME?"/>
    <x v="1"/>
    <x v="5"/>
    <x v="2"/>
    <n v="3.25"/>
    <x v="2"/>
    <x v="1"/>
    <s v="Jordan"/>
    <s v="Regular"/>
    <n v="2"/>
    <s v="Decaf"/>
    <n v="5"/>
  </r>
  <r>
    <x v="171"/>
    <x v="4"/>
    <x v="1"/>
    <e v="#NAME?"/>
    <x v="3"/>
    <x v="5"/>
    <x v="0"/>
    <n v="5.5"/>
    <x v="1"/>
    <x v="0"/>
    <s v="Jamie"/>
    <s v="Regular"/>
    <n v="5"/>
    <s v="Extra Shot"/>
    <n v="1"/>
  </r>
  <r>
    <x v="172"/>
    <x v="1"/>
    <x v="1"/>
    <e v="#NAME?"/>
    <x v="0"/>
    <x v="5"/>
    <x v="1"/>
    <n v="3.05"/>
    <x v="2"/>
    <x v="0"/>
    <s v="Maria"/>
    <s v="Regular"/>
    <n v="6"/>
    <s v="Oat Milk"/>
    <n v="5"/>
  </r>
  <r>
    <x v="173"/>
    <x v="1"/>
    <x v="1"/>
    <e v="#NAME?"/>
    <x v="1"/>
    <x v="6"/>
    <x v="1"/>
    <n v="6.07"/>
    <x v="0"/>
    <x v="1"/>
    <s v="Jordan"/>
    <s v="Tourist"/>
    <n v="4"/>
    <s v="No Sugar"/>
    <n v="1"/>
  </r>
  <r>
    <x v="174"/>
    <x v="5"/>
    <x v="1"/>
    <e v="#NAME?"/>
    <x v="1"/>
    <x v="3"/>
    <x v="0"/>
    <n v="5.54"/>
    <x v="1"/>
    <x v="0"/>
    <s v="Jordan"/>
    <s v="New"/>
    <n v="3"/>
    <s v="No Sugar"/>
    <n v="1"/>
  </r>
  <r>
    <x v="175"/>
    <x v="5"/>
    <x v="1"/>
    <e v="#NAME?"/>
    <x v="0"/>
    <x v="4"/>
    <x v="2"/>
    <n v="5.97"/>
    <x v="1"/>
    <x v="1"/>
    <s v="Maria"/>
    <s v="Regular"/>
    <n v="3"/>
    <s v="No Sugar"/>
    <n v="2"/>
  </r>
  <r>
    <x v="176"/>
    <x v="2"/>
    <x v="1"/>
    <e v="#NAME?"/>
    <x v="2"/>
    <x v="0"/>
    <x v="0"/>
    <n v="4.5"/>
    <x v="0"/>
    <x v="1"/>
    <s v="Maria"/>
    <s v="New"/>
    <n v="5"/>
    <s v="Oat Milk"/>
    <n v="1"/>
  </r>
  <r>
    <x v="177"/>
    <x v="3"/>
    <x v="1"/>
    <e v="#NAME?"/>
    <x v="4"/>
    <x v="2"/>
    <x v="1"/>
    <n v="4.2699999999999996"/>
    <x v="2"/>
    <x v="0"/>
    <s v="Jordan"/>
    <s v="New"/>
    <n v="2"/>
    <s v="Extra Shot"/>
    <n v="3"/>
  </r>
  <r>
    <x v="178"/>
    <x v="1"/>
    <x v="1"/>
    <e v="#NAME?"/>
    <x v="2"/>
    <x v="5"/>
    <x v="0"/>
    <n v="6.21"/>
    <x v="1"/>
    <x v="1"/>
    <s v="Taylor"/>
    <s v="New"/>
    <n v="10"/>
    <s v="No Sugar"/>
    <n v="2"/>
  </r>
  <r>
    <x v="179"/>
    <x v="0"/>
    <x v="0"/>
    <e v="#NAME?"/>
    <x v="0"/>
    <x v="0"/>
    <x v="0"/>
    <n v="3.21"/>
    <x v="2"/>
    <x v="1"/>
    <s v="Maria"/>
    <s v="Regular"/>
    <n v="4"/>
    <s v="Double Espresso"/>
    <n v="5"/>
  </r>
  <r>
    <x v="180"/>
    <x v="6"/>
    <x v="0"/>
    <e v="#NAME?"/>
    <x v="3"/>
    <x v="0"/>
    <x v="1"/>
    <n v="5.9"/>
    <x v="0"/>
    <x v="1"/>
    <s v="Jordan"/>
    <s v="Regular"/>
    <n v="5"/>
    <s v="Decaf"/>
    <n v="2"/>
  </r>
  <r>
    <x v="181"/>
    <x v="5"/>
    <x v="1"/>
    <e v="#NAME?"/>
    <x v="3"/>
    <x v="6"/>
    <x v="2"/>
    <n v="3.81"/>
    <x v="0"/>
    <x v="1"/>
    <s v="Chris"/>
    <s v="New"/>
    <n v="8"/>
    <s v="Extra Shot"/>
    <n v="4"/>
  </r>
  <r>
    <x v="182"/>
    <x v="0"/>
    <x v="0"/>
    <e v="#NAME?"/>
    <x v="0"/>
    <x v="1"/>
    <x v="0"/>
    <n v="6.28"/>
    <x v="0"/>
    <x v="1"/>
    <s v="Jamie"/>
    <s v="New"/>
    <n v="3"/>
    <s v="Whipped Cream"/>
    <n v="3"/>
  </r>
  <r>
    <x v="183"/>
    <x v="5"/>
    <x v="1"/>
    <e v="#NAME?"/>
    <x v="1"/>
    <x v="3"/>
    <x v="1"/>
    <n v="4.8499999999999996"/>
    <x v="0"/>
    <x v="0"/>
    <s v="Jamie"/>
    <s v="Tourist"/>
    <n v="9"/>
    <s v="Almond Milk"/>
    <n v="3"/>
  </r>
  <r>
    <x v="184"/>
    <x v="5"/>
    <x v="1"/>
    <e v="#NAME?"/>
    <x v="1"/>
    <x v="2"/>
    <x v="0"/>
    <n v="3.05"/>
    <x v="1"/>
    <x v="0"/>
    <s v="Jamie"/>
    <s v="New"/>
    <n v="8"/>
    <s v="Decaf"/>
    <n v="3"/>
  </r>
  <r>
    <x v="185"/>
    <x v="6"/>
    <x v="0"/>
    <e v="#NAME?"/>
    <x v="3"/>
    <x v="0"/>
    <x v="1"/>
    <n v="6.54"/>
    <x v="2"/>
    <x v="0"/>
    <s v="Taylor"/>
    <s v="Regular"/>
    <n v="5"/>
    <s v="Whipped Cream"/>
    <n v="4"/>
  </r>
  <r>
    <x v="186"/>
    <x v="4"/>
    <x v="1"/>
    <e v="#NAME?"/>
    <x v="0"/>
    <x v="5"/>
    <x v="2"/>
    <n v="4.47"/>
    <x v="2"/>
    <x v="0"/>
    <s v="Jamie"/>
    <s v="Tourist"/>
    <n v="5"/>
    <s v="Extra Shot"/>
    <n v="4"/>
  </r>
  <r>
    <x v="187"/>
    <x v="0"/>
    <x v="0"/>
    <e v="#NAME?"/>
    <x v="2"/>
    <x v="5"/>
    <x v="2"/>
    <n v="5.58"/>
    <x v="0"/>
    <x v="0"/>
    <s v="Jordan"/>
    <s v="Regular"/>
    <n v="6"/>
    <s v="Extra Shot"/>
    <n v="5"/>
  </r>
  <r>
    <x v="7"/>
    <x v="5"/>
    <x v="1"/>
    <e v="#NAME?"/>
    <x v="2"/>
    <x v="1"/>
    <x v="0"/>
    <n v="5.58"/>
    <x v="0"/>
    <x v="0"/>
    <s v="Jordan"/>
    <s v="Tourist"/>
    <n v="3"/>
    <s v="Double Espresso"/>
    <n v="2"/>
  </r>
  <r>
    <x v="188"/>
    <x v="0"/>
    <x v="0"/>
    <e v="#NAME?"/>
    <x v="0"/>
    <x v="3"/>
    <x v="2"/>
    <n v="4.21"/>
    <x v="1"/>
    <x v="0"/>
    <s v="Taylor"/>
    <s v="New"/>
    <n v="8"/>
    <s v="Whipped Cream"/>
    <n v="1"/>
  </r>
  <r>
    <x v="189"/>
    <x v="4"/>
    <x v="1"/>
    <e v="#NAME?"/>
    <x v="4"/>
    <x v="1"/>
    <x v="0"/>
    <n v="4.08"/>
    <x v="2"/>
    <x v="0"/>
    <s v="Jordan"/>
    <s v="New"/>
    <n v="2"/>
    <s v="Extra Shot"/>
    <n v="4"/>
  </r>
  <r>
    <x v="190"/>
    <x v="0"/>
    <x v="0"/>
    <e v="#NAME?"/>
    <x v="0"/>
    <x v="4"/>
    <x v="1"/>
    <n v="5.62"/>
    <x v="1"/>
    <x v="0"/>
    <s v="Maria"/>
    <s v="Regular"/>
    <n v="7"/>
    <s v="Extra Shot"/>
    <n v="2"/>
  </r>
  <r>
    <x v="191"/>
    <x v="3"/>
    <x v="1"/>
    <e v="#NAME?"/>
    <x v="2"/>
    <x v="6"/>
    <x v="2"/>
    <n v="6.26"/>
    <x v="2"/>
    <x v="1"/>
    <s v="Alex"/>
    <s v="Tourist"/>
    <n v="4"/>
    <s v="Whipped Cream"/>
    <n v="2"/>
  </r>
  <r>
    <x v="192"/>
    <x v="2"/>
    <x v="1"/>
    <e v="#NAME?"/>
    <x v="3"/>
    <x v="0"/>
    <x v="2"/>
    <n v="3.66"/>
    <x v="0"/>
    <x v="1"/>
    <s v="Jamie"/>
    <s v="Regular"/>
    <n v="6"/>
    <s v="Almond Milk"/>
    <n v="3"/>
  </r>
  <r>
    <x v="193"/>
    <x v="0"/>
    <x v="0"/>
    <e v="#NAME?"/>
    <x v="0"/>
    <x v="5"/>
    <x v="0"/>
    <n v="3.04"/>
    <x v="0"/>
    <x v="1"/>
    <s v="Jordan"/>
    <s v="Tourist"/>
    <n v="2"/>
    <s v="Almond Milk"/>
    <n v="2"/>
  </r>
  <r>
    <x v="194"/>
    <x v="4"/>
    <x v="1"/>
    <e v="#NAME?"/>
    <x v="3"/>
    <x v="4"/>
    <x v="1"/>
    <n v="6.73"/>
    <x v="0"/>
    <x v="0"/>
    <s v="Taylor"/>
    <s v="New"/>
    <n v="7"/>
    <s v="No Sugar"/>
    <n v="3"/>
  </r>
  <r>
    <x v="195"/>
    <x v="4"/>
    <x v="1"/>
    <e v="#NAME?"/>
    <x v="0"/>
    <x v="6"/>
    <x v="2"/>
    <n v="3.23"/>
    <x v="0"/>
    <x v="0"/>
    <s v="Alex"/>
    <s v="Regular"/>
    <n v="9"/>
    <s v="Whipped Cream"/>
    <n v="4"/>
  </r>
  <r>
    <x v="196"/>
    <x v="2"/>
    <x v="1"/>
    <e v="#NAME?"/>
    <x v="3"/>
    <x v="0"/>
    <x v="2"/>
    <n v="4.12"/>
    <x v="1"/>
    <x v="1"/>
    <s v="Chris"/>
    <s v="New"/>
    <n v="9"/>
    <s v="Double Espresso"/>
    <n v="4"/>
  </r>
  <r>
    <x v="197"/>
    <x v="3"/>
    <x v="1"/>
    <e v="#NAME?"/>
    <x v="4"/>
    <x v="0"/>
    <x v="2"/>
    <n v="4.4400000000000004"/>
    <x v="2"/>
    <x v="0"/>
    <s v="Jordan"/>
    <s v="New"/>
    <n v="5"/>
    <s v="Double Espresso"/>
    <n v="4"/>
  </r>
  <r>
    <x v="198"/>
    <x v="6"/>
    <x v="0"/>
    <e v="#NAME?"/>
    <x v="2"/>
    <x v="3"/>
    <x v="1"/>
    <n v="6.76"/>
    <x v="0"/>
    <x v="1"/>
    <s v="Jordan"/>
    <s v="New"/>
    <n v="6"/>
    <s v="Double Espresso"/>
    <n v="2"/>
  </r>
  <r>
    <x v="199"/>
    <x v="2"/>
    <x v="1"/>
    <e v="#NAME?"/>
    <x v="3"/>
    <x v="1"/>
    <x v="2"/>
    <n v="5.0199999999999996"/>
    <x v="2"/>
    <x v="0"/>
    <s v="Alex"/>
    <s v="New"/>
    <n v="10"/>
    <s v="Whipped Cream"/>
    <n v="4"/>
  </r>
  <r>
    <x v="200"/>
    <x v="5"/>
    <x v="1"/>
    <e v="#NAME?"/>
    <x v="0"/>
    <x v="5"/>
    <x v="2"/>
    <n v="3.96"/>
    <x v="2"/>
    <x v="1"/>
    <s v="Jordan"/>
    <s v="Tourist"/>
    <n v="3"/>
    <s v="Almond Milk"/>
    <n v="4"/>
  </r>
  <r>
    <x v="201"/>
    <x v="4"/>
    <x v="1"/>
    <e v="#NAME?"/>
    <x v="4"/>
    <x v="6"/>
    <x v="1"/>
    <n v="3.88"/>
    <x v="0"/>
    <x v="0"/>
    <s v="Jordan"/>
    <s v="Regular"/>
    <n v="4"/>
    <s v="Double Espresso"/>
    <n v="4"/>
  </r>
  <r>
    <x v="202"/>
    <x v="4"/>
    <x v="1"/>
    <e v="#NAME?"/>
    <x v="1"/>
    <x v="4"/>
    <x v="2"/>
    <n v="3.26"/>
    <x v="0"/>
    <x v="0"/>
    <s v="Jordan"/>
    <s v="Tourist"/>
    <n v="8"/>
    <s v="Oat Milk"/>
    <n v="5"/>
  </r>
  <r>
    <x v="203"/>
    <x v="4"/>
    <x v="1"/>
    <e v="#NAME?"/>
    <x v="1"/>
    <x v="2"/>
    <x v="1"/>
    <n v="3.46"/>
    <x v="2"/>
    <x v="1"/>
    <s v="Alex"/>
    <s v="New"/>
    <n v="5"/>
    <s v="Oat Milk"/>
    <n v="1"/>
  </r>
  <r>
    <x v="204"/>
    <x v="5"/>
    <x v="1"/>
    <e v="#NAME?"/>
    <x v="4"/>
    <x v="6"/>
    <x v="2"/>
    <n v="5.95"/>
    <x v="0"/>
    <x v="1"/>
    <s v="Taylor"/>
    <s v="Tourist"/>
    <n v="5"/>
    <s v="Whipped Cream"/>
    <n v="4"/>
  </r>
  <r>
    <x v="205"/>
    <x v="4"/>
    <x v="1"/>
    <e v="#NAME?"/>
    <x v="4"/>
    <x v="1"/>
    <x v="2"/>
    <n v="6.74"/>
    <x v="2"/>
    <x v="1"/>
    <s v="Alex"/>
    <s v="New"/>
    <n v="2"/>
    <s v="Double Espresso"/>
    <n v="4"/>
  </r>
  <r>
    <x v="206"/>
    <x v="1"/>
    <x v="1"/>
    <e v="#NAME?"/>
    <x v="1"/>
    <x v="6"/>
    <x v="2"/>
    <n v="4.82"/>
    <x v="1"/>
    <x v="0"/>
    <s v="Maria"/>
    <s v="Tourist"/>
    <n v="2"/>
    <s v="Double Espresso"/>
    <n v="3"/>
  </r>
  <r>
    <x v="207"/>
    <x v="2"/>
    <x v="1"/>
    <e v="#NAME?"/>
    <x v="3"/>
    <x v="6"/>
    <x v="2"/>
    <n v="6.31"/>
    <x v="0"/>
    <x v="0"/>
    <s v="Jordan"/>
    <s v="New"/>
    <n v="2"/>
    <s v="Whipped Cream"/>
    <n v="3"/>
  </r>
  <r>
    <x v="208"/>
    <x v="5"/>
    <x v="1"/>
    <e v="#NAME?"/>
    <x v="1"/>
    <x v="5"/>
    <x v="2"/>
    <n v="3.21"/>
    <x v="2"/>
    <x v="0"/>
    <s v="Jordan"/>
    <s v="New"/>
    <n v="6"/>
    <s v="Whipped Cream"/>
    <n v="2"/>
  </r>
  <r>
    <x v="209"/>
    <x v="4"/>
    <x v="1"/>
    <e v="#NAME?"/>
    <x v="4"/>
    <x v="6"/>
    <x v="2"/>
    <n v="4.8899999999999997"/>
    <x v="0"/>
    <x v="0"/>
    <s v="Jamie"/>
    <s v="Regular"/>
    <n v="10"/>
    <s v="Oat Milk"/>
    <n v="3"/>
  </r>
  <r>
    <x v="210"/>
    <x v="2"/>
    <x v="1"/>
    <e v="#NAME?"/>
    <x v="3"/>
    <x v="6"/>
    <x v="0"/>
    <n v="3.52"/>
    <x v="1"/>
    <x v="1"/>
    <s v="Jordan"/>
    <s v="New"/>
    <n v="9"/>
    <s v="Oat Milk"/>
    <n v="2"/>
  </r>
  <r>
    <x v="211"/>
    <x v="5"/>
    <x v="1"/>
    <e v="#NAME?"/>
    <x v="0"/>
    <x v="3"/>
    <x v="0"/>
    <n v="3.84"/>
    <x v="1"/>
    <x v="1"/>
    <s v="Jordan"/>
    <s v="Tourist"/>
    <n v="2"/>
    <s v="No Sugar"/>
    <n v="5"/>
  </r>
  <r>
    <x v="212"/>
    <x v="4"/>
    <x v="1"/>
    <e v="#NAME?"/>
    <x v="0"/>
    <x v="5"/>
    <x v="0"/>
    <n v="6.7"/>
    <x v="2"/>
    <x v="0"/>
    <s v="Jamie"/>
    <s v="Regular"/>
    <n v="2"/>
    <s v="Almond Milk"/>
    <n v="5"/>
  </r>
  <r>
    <x v="213"/>
    <x v="3"/>
    <x v="1"/>
    <e v="#NAME?"/>
    <x v="1"/>
    <x v="5"/>
    <x v="2"/>
    <n v="4.62"/>
    <x v="2"/>
    <x v="1"/>
    <s v="Maria"/>
    <s v="New"/>
    <n v="9"/>
    <s v="No Sugar"/>
    <n v="5"/>
  </r>
  <r>
    <x v="214"/>
    <x v="4"/>
    <x v="1"/>
    <e v="#NAME?"/>
    <x v="2"/>
    <x v="1"/>
    <x v="1"/>
    <n v="6.46"/>
    <x v="1"/>
    <x v="0"/>
    <s v="Chris"/>
    <s v="Tourist"/>
    <n v="9"/>
    <s v="No Sugar"/>
    <n v="1"/>
  </r>
  <r>
    <x v="215"/>
    <x v="4"/>
    <x v="1"/>
    <e v="#NAME?"/>
    <x v="0"/>
    <x v="5"/>
    <x v="2"/>
    <n v="6.63"/>
    <x v="2"/>
    <x v="1"/>
    <s v="Taylor"/>
    <s v="Tourist"/>
    <n v="9"/>
    <s v="No Sugar"/>
    <n v="1"/>
  </r>
  <r>
    <x v="216"/>
    <x v="1"/>
    <x v="1"/>
    <e v="#NAME?"/>
    <x v="0"/>
    <x v="5"/>
    <x v="2"/>
    <n v="4.7300000000000004"/>
    <x v="1"/>
    <x v="1"/>
    <s v="Alex"/>
    <s v="New"/>
    <n v="3"/>
    <s v="Oat Milk"/>
    <n v="5"/>
  </r>
  <r>
    <x v="217"/>
    <x v="5"/>
    <x v="1"/>
    <e v="#NAME?"/>
    <x v="3"/>
    <x v="1"/>
    <x v="2"/>
    <n v="6.13"/>
    <x v="1"/>
    <x v="0"/>
    <s v="Alex"/>
    <s v="Tourist"/>
    <n v="10"/>
    <s v="Oat Milk"/>
    <n v="1"/>
  </r>
  <r>
    <x v="218"/>
    <x v="1"/>
    <x v="1"/>
    <e v="#NAME?"/>
    <x v="2"/>
    <x v="2"/>
    <x v="2"/>
    <n v="5.78"/>
    <x v="2"/>
    <x v="0"/>
    <s v="Chris"/>
    <s v="Regular"/>
    <n v="2"/>
    <s v="Extra Shot"/>
    <n v="5"/>
  </r>
  <r>
    <x v="219"/>
    <x v="3"/>
    <x v="1"/>
    <e v="#NAME?"/>
    <x v="3"/>
    <x v="3"/>
    <x v="0"/>
    <n v="3.34"/>
    <x v="2"/>
    <x v="0"/>
    <s v="Chris"/>
    <s v="Tourist"/>
    <n v="4"/>
    <s v="Decaf"/>
    <n v="1"/>
  </r>
  <r>
    <x v="220"/>
    <x v="3"/>
    <x v="1"/>
    <e v="#NAME?"/>
    <x v="4"/>
    <x v="5"/>
    <x v="2"/>
    <n v="4.78"/>
    <x v="1"/>
    <x v="0"/>
    <s v="Jordan"/>
    <s v="New"/>
    <n v="10"/>
    <s v="No Sugar"/>
    <n v="5"/>
  </r>
  <r>
    <x v="221"/>
    <x v="4"/>
    <x v="1"/>
    <e v="#NAME?"/>
    <x v="2"/>
    <x v="5"/>
    <x v="0"/>
    <n v="3.95"/>
    <x v="2"/>
    <x v="1"/>
    <s v="Chris"/>
    <s v="Regular"/>
    <n v="4"/>
    <s v="Double Espresso"/>
    <n v="5"/>
  </r>
  <r>
    <x v="222"/>
    <x v="3"/>
    <x v="1"/>
    <e v="#NAME?"/>
    <x v="1"/>
    <x v="5"/>
    <x v="2"/>
    <n v="4.6900000000000004"/>
    <x v="1"/>
    <x v="0"/>
    <s v="Chris"/>
    <s v="New"/>
    <n v="4"/>
    <s v="Decaf"/>
    <n v="4"/>
  </r>
  <r>
    <x v="223"/>
    <x v="4"/>
    <x v="1"/>
    <e v="#NAME?"/>
    <x v="0"/>
    <x v="5"/>
    <x v="0"/>
    <n v="5.14"/>
    <x v="2"/>
    <x v="0"/>
    <s v="Jordan"/>
    <s v="Tourist"/>
    <n v="5"/>
    <s v="Oat Milk"/>
    <n v="3"/>
  </r>
  <r>
    <x v="224"/>
    <x v="5"/>
    <x v="1"/>
    <e v="#NAME?"/>
    <x v="1"/>
    <x v="6"/>
    <x v="0"/>
    <n v="4.2699999999999996"/>
    <x v="0"/>
    <x v="0"/>
    <s v="Alex"/>
    <s v="Tourist"/>
    <n v="5"/>
    <s v="Almond Milk"/>
    <n v="3"/>
  </r>
  <r>
    <x v="225"/>
    <x v="4"/>
    <x v="1"/>
    <e v="#NAME?"/>
    <x v="3"/>
    <x v="6"/>
    <x v="0"/>
    <n v="4.32"/>
    <x v="2"/>
    <x v="0"/>
    <s v="Chris"/>
    <s v="New"/>
    <n v="4"/>
    <s v="Whipped Cream"/>
    <n v="2"/>
  </r>
  <r>
    <x v="226"/>
    <x v="2"/>
    <x v="1"/>
    <e v="#NAME?"/>
    <x v="1"/>
    <x v="6"/>
    <x v="0"/>
    <n v="6.13"/>
    <x v="2"/>
    <x v="1"/>
    <s v="Taylor"/>
    <s v="Tourist"/>
    <n v="6"/>
    <s v="Double Espresso"/>
    <n v="4"/>
  </r>
  <r>
    <x v="227"/>
    <x v="4"/>
    <x v="1"/>
    <e v="#NAME?"/>
    <x v="3"/>
    <x v="1"/>
    <x v="1"/>
    <n v="5.21"/>
    <x v="1"/>
    <x v="1"/>
    <s v="Alex"/>
    <s v="Regular"/>
    <n v="7"/>
    <s v="Whipped Cream"/>
    <n v="4"/>
  </r>
  <r>
    <x v="228"/>
    <x v="5"/>
    <x v="1"/>
    <e v="#NAME?"/>
    <x v="3"/>
    <x v="1"/>
    <x v="1"/>
    <n v="4.91"/>
    <x v="2"/>
    <x v="0"/>
    <s v="Alex"/>
    <s v="Tourist"/>
    <n v="10"/>
    <s v="Oat Milk"/>
    <n v="2"/>
  </r>
  <r>
    <x v="229"/>
    <x v="3"/>
    <x v="1"/>
    <e v="#NAME?"/>
    <x v="3"/>
    <x v="5"/>
    <x v="1"/>
    <n v="3.21"/>
    <x v="1"/>
    <x v="0"/>
    <s v="Jordan"/>
    <s v="Regular"/>
    <n v="8"/>
    <s v="Oat Milk"/>
    <n v="4"/>
  </r>
  <r>
    <x v="230"/>
    <x v="5"/>
    <x v="1"/>
    <e v="#NAME?"/>
    <x v="0"/>
    <x v="4"/>
    <x v="1"/>
    <n v="4.0999999999999996"/>
    <x v="0"/>
    <x v="1"/>
    <s v="Chris"/>
    <s v="Tourist"/>
    <n v="3"/>
    <s v="No Sugar"/>
    <n v="4"/>
  </r>
  <r>
    <x v="231"/>
    <x v="1"/>
    <x v="1"/>
    <e v="#NAME?"/>
    <x v="2"/>
    <x v="0"/>
    <x v="2"/>
    <n v="3.96"/>
    <x v="2"/>
    <x v="1"/>
    <s v="Taylor"/>
    <s v="Regular"/>
    <n v="3"/>
    <s v="Oat Milk"/>
    <n v="3"/>
  </r>
  <r>
    <x v="232"/>
    <x v="4"/>
    <x v="1"/>
    <e v="#NAME?"/>
    <x v="2"/>
    <x v="6"/>
    <x v="2"/>
    <n v="5.03"/>
    <x v="1"/>
    <x v="1"/>
    <s v="Jamie"/>
    <s v="New"/>
    <n v="10"/>
    <s v="Oat Milk"/>
    <n v="5"/>
  </r>
  <r>
    <x v="233"/>
    <x v="2"/>
    <x v="1"/>
    <e v="#NAME?"/>
    <x v="3"/>
    <x v="2"/>
    <x v="2"/>
    <n v="3.03"/>
    <x v="0"/>
    <x v="0"/>
    <s v="Maria"/>
    <s v="Tourist"/>
    <n v="10"/>
    <s v="Oat Milk"/>
    <n v="5"/>
  </r>
  <r>
    <x v="234"/>
    <x v="0"/>
    <x v="0"/>
    <e v="#NAME?"/>
    <x v="3"/>
    <x v="2"/>
    <x v="0"/>
    <n v="3.3"/>
    <x v="2"/>
    <x v="0"/>
    <s v="Alex"/>
    <s v="New"/>
    <n v="9"/>
    <s v="Decaf"/>
    <n v="2"/>
  </r>
  <r>
    <x v="235"/>
    <x v="1"/>
    <x v="1"/>
    <e v="#NAME?"/>
    <x v="1"/>
    <x v="1"/>
    <x v="2"/>
    <n v="6.4"/>
    <x v="2"/>
    <x v="0"/>
    <s v="Chris"/>
    <s v="New"/>
    <n v="6"/>
    <s v="No Sugar"/>
    <n v="2"/>
  </r>
  <r>
    <x v="236"/>
    <x v="0"/>
    <x v="0"/>
    <e v="#NAME?"/>
    <x v="1"/>
    <x v="3"/>
    <x v="2"/>
    <n v="5.0599999999999996"/>
    <x v="2"/>
    <x v="0"/>
    <s v="Taylor"/>
    <s v="New"/>
    <n v="2"/>
    <s v="No Sugar"/>
    <n v="1"/>
  </r>
  <r>
    <x v="237"/>
    <x v="5"/>
    <x v="1"/>
    <e v="#NAME?"/>
    <x v="4"/>
    <x v="0"/>
    <x v="0"/>
    <n v="4.4000000000000004"/>
    <x v="1"/>
    <x v="1"/>
    <s v="Jamie"/>
    <s v="New"/>
    <n v="2"/>
    <s v="Almond Milk"/>
    <n v="4"/>
  </r>
  <r>
    <x v="238"/>
    <x v="0"/>
    <x v="0"/>
    <e v="#NAME?"/>
    <x v="3"/>
    <x v="2"/>
    <x v="1"/>
    <n v="3.5"/>
    <x v="0"/>
    <x v="1"/>
    <s v="Maria"/>
    <s v="Tourist"/>
    <n v="6"/>
    <s v="Extra Shot"/>
    <n v="4"/>
  </r>
  <r>
    <x v="239"/>
    <x v="6"/>
    <x v="0"/>
    <e v="#NAME?"/>
    <x v="0"/>
    <x v="2"/>
    <x v="2"/>
    <n v="6.25"/>
    <x v="2"/>
    <x v="0"/>
    <s v="Jordan"/>
    <s v="New"/>
    <n v="4"/>
    <s v="Extra Shot"/>
    <n v="3"/>
  </r>
  <r>
    <x v="240"/>
    <x v="2"/>
    <x v="1"/>
    <e v="#NAME?"/>
    <x v="1"/>
    <x v="0"/>
    <x v="0"/>
    <n v="4.1399999999999997"/>
    <x v="2"/>
    <x v="0"/>
    <s v="Jamie"/>
    <s v="Tourist"/>
    <n v="7"/>
    <s v="Almond Milk"/>
    <n v="2"/>
  </r>
  <r>
    <x v="241"/>
    <x v="3"/>
    <x v="1"/>
    <e v="#NAME?"/>
    <x v="4"/>
    <x v="0"/>
    <x v="1"/>
    <n v="4.96"/>
    <x v="0"/>
    <x v="1"/>
    <s v="Chris"/>
    <s v="New"/>
    <n v="10"/>
    <s v="Oat Milk"/>
    <n v="4"/>
  </r>
  <r>
    <x v="242"/>
    <x v="5"/>
    <x v="1"/>
    <e v="#NAME?"/>
    <x v="2"/>
    <x v="2"/>
    <x v="0"/>
    <n v="4.38"/>
    <x v="2"/>
    <x v="1"/>
    <s v="Alex"/>
    <s v="Tourist"/>
    <n v="7"/>
    <s v="Decaf"/>
    <n v="5"/>
  </r>
  <r>
    <x v="243"/>
    <x v="2"/>
    <x v="1"/>
    <e v="#NAME?"/>
    <x v="4"/>
    <x v="3"/>
    <x v="1"/>
    <n v="3.33"/>
    <x v="0"/>
    <x v="1"/>
    <s v="Taylor"/>
    <s v="Regular"/>
    <n v="10"/>
    <s v="Extra Shot"/>
    <n v="2"/>
  </r>
  <r>
    <x v="244"/>
    <x v="2"/>
    <x v="1"/>
    <e v="#NAME?"/>
    <x v="4"/>
    <x v="5"/>
    <x v="0"/>
    <n v="5.67"/>
    <x v="0"/>
    <x v="1"/>
    <s v="Jamie"/>
    <s v="Tourist"/>
    <n v="3"/>
    <s v="Oat Milk"/>
    <n v="5"/>
  </r>
  <r>
    <x v="245"/>
    <x v="5"/>
    <x v="1"/>
    <e v="#NAME?"/>
    <x v="3"/>
    <x v="5"/>
    <x v="2"/>
    <n v="3.59"/>
    <x v="2"/>
    <x v="1"/>
    <s v="Jamie"/>
    <s v="Regular"/>
    <n v="6"/>
    <s v="Extra Shot"/>
    <n v="2"/>
  </r>
  <r>
    <x v="246"/>
    <x v="6"/>
    <x v="0"/>
    <e v="#NAME?"/>
    <x v="2"/>
    <x v="1"/>
    <x v="0"/>
    <n v="4.5199999999999996"/>
    <x v="1"/>
    <x v="0"/>
    <s v="Jordan"/>
    <s v="Tourist"/>
    <n v="5"/>
    <s v="Extra Shot"/>
    <n v="3"/>
  </r>
  <r>
    <x v="247"/>
    <x v="6"/>
    <x v="0"/>
    <e v="#NAME?"/>
    <x v="0"/>
    <x v="5"/>
    <x v="0"/>
    <n v="4.22"/>
    <x v="0"/>
    <x v="0"/>
    <s v="Chris"/>
    <s v="New"/>
    <n v="8"/>
    <s v="Extra Shot"/>
    <n v="3"/>
  </r>
  <r>
    <x v="248"/>
    <x v="0"/>
    <x v="0"/>
    <e v="#NAME?"/>
    <x v="2"/>
    <x v="0"/>
    <x v="2"/>
    <n v="5.98"/>
    <x v="2"/>
    <x v="0"/>
    <s v="Jamie"/>
    <s v="New"/>
    <n v="3"/>
    <s v="Decaf"/>
    <n v="2"/>
  </r>
  <r>
    <x v="249"/>
    <x v="2"/>
    <x v="1"/>
    <e v="#NAME?"/>
    <x v="4"/>
    <x v="3"/>
    <x v="0"/>
    <n v="3.39"/>
    <x v="2"/>
    <x v="1"/>
    <s v="Chris"/>
    <s v="New"/>
    <n v="7"/>
    <s v="Oat Milk"/>
    <n v="5"/>
  </r>
  <r>
    <x v="250"/>
    <x v="4"/>
    <x v="1"/>
    <e v="#NAME?"/>
    <x v="4"/>
    <x v="2"/>
    <x v="2"/>
    <n v="4.54"/>
    <x v="2"/>
    <x v="1"/>
    <s v="Jordan"/>
    <s v="Tourist"/>
    <n v="3"/>
    <s v="Almond Milk"/>
    <n v="5"/>
  </r>
  <r>
    <x v="251"/>
    <x v="4"/>
    <x v="1"/>
    <e v="#NAME?"/>
    <x v="0"/>
    <x v="0"/>
    <x v="0"/>
    <n v="6.77"/>
    <x v="1"/>
    <x v="0"/>
    <s v="Chris"/>
    <s v="Tourist"/>
    <n v="9"/>
    <s v="Whipped Cream"/>
    <n v="2"/>
  </r>
  <r>
    <x v="252"/>
    <x v="4"/>
    <x v="1"/>
    <e v="#NAME?"/>
    <x v="1"/>
    <x v="2"/>
    <x v="1"/>
    <n v="5.2"/>
    <x v="0"/>
    <x v="0"/>
    <s v="Chris"/>
    <s v="New"/>
    <n v="3"/>
    <s v="Decaf"/>
    <n v="1"/>
  </r>
  <r>
    <x v="253"/>
    <x v="0"/>
    <x v="0"/>
    <e v="#NAME?"/>
    <x v="3"/>
    <x v="1"/>
    <x v="0"/>
    <n v="3.67"/>
    <x v="0"/>
    <x v="1"/>
    <s v="Chris"/>
    <s v="Regular"/>
    <n v="2"/>
    <s v="Whipped Cream"/>
    <n v="2"/>
  </r>
  <r>
    <x v="254"/>
    <x v="2"/>
    <x v="1"/>
    <e v="#NAME?"/>
    <x v="3"/>
    <x v="1"/>
    <x v="2"/>
    <n v="6.89"/>
    <x v="2"/>
    <x v="0"/>
    <s v="Taylor"/>
    <s v="New"/>
    <n v="10"/>
    <s v="Whipped Cream"/>
    <n v="4"/>
  </r>
  <r>
    <x v="255"/>
    <x v="6"/>
    <x v="0"/>
    <e v="#NAME?"/>
    <x v="1"/>
    <x v="0"/>
    <x v="0"/>
    <n v="5.29"/>
    <x v="1"/>
    <x v="1"/>
    <s v="Taylor"/>
    <s v="New"/>
    <n v="10"/>
    <s v="Oat Milk"/>
    <n v="5"/>
  </r>
  <r>
    <x v="256"/>
    <x v="2"/>
    <x v="1"/>
    <e v="#NAME?"/>
    <x v="4"/>
    <x v="4"/>
    <x v="0"/>
    <n v="3.68"/>
    <x v="2"/>
    <x v="1"/>
    <s v="Chris"/>
    <s v="Regular"/>
    <n v="4"/>
    <s v="No Sugar"/>
    <n v="2"/>
  </r>
  <r>
    <x v="257"/>
    <x v="2"/>
    <x v="1"/>
    <e v="#NAME?"/>
    <x v="1"/>
    <x v="1"/>
    <x v="0"/>
    <n v="5.14"/>
    <x v="2"/>
    <x v="0"/>
    <s v="Jordan"/>
    <s v="Tourist"/>
    <n v="7"/>
    <s v="No Sugar"/>
    <n v="1"/>
  </r>
  <r>
    <x v="258"/>
    <x v="4"/>
    <x v="1"/>
    <e v="#NAME?"/>
    <x v="1"/>
    <x v="6"/>
    <x v="2"/>
    <n v="4.18"/>
    <x v="2"/>
    <x v="1"/>
    <s v="Chris"/>
    <s v="Regular"/>
    <n v="6"/>
    <s v="Extra Shot"/>
    <n v="3"/>
  </r>
  <r>
    <x v="259"/>
    <x v="4"/>
    <x v="1"/>
    <e v="#NAME?"/>
    <x v="3"/>
    <x v="0"/>
    <x v="2"/>
    <n v="5.98"/>
    <x v="0"/>
    <x v="0"/>
    <s v="Jordan"/>
    <s v="Tourist"/>
    <n v="10"/>
    <s v="Extra Shot"/>
    <n v="4"/>
  </r>
  <r>
    <x v="260"/>
    <x v="3"/>
    <x v="1"/>
    <e v="#NAME?"/>
    <x v="3"/>
    <x v="5"/>
    <x v="1"/>
    <n v="3.62"/>
    <x v="2"/>
    <x v="0"/>
    <s v="Chris"/>
    <s v="Regular"/>
    <n v="9"/>
    <s v="Almond Milk"/>
    <n v="4"/>
  </r>
  <r>
    <x v="261"/>
    <x v="5"/>
    <x v="1"/>
    <e v="#NAME?"/>
    <x v="1"/>
    <x v="2"/>
    <x v="2"/>
    <n v="4.96"/>
    <x v="1"/>
    <x v="1"/>
    <s v="Jordan"/>
    <s v="New"/>
    <n v="2"/>
    <s v="No Sugar"/>
    <n v="2"/>
  </r>
  <r>
    <x v="262"/>
    <x v="0"/>
    <x v="0"/>
    <e v="#NAME?"/>
    <x v="3"/>
    <x v="2"/>
    <x v="0"/>
    <n v="3.57"/>
    <x v="0"/>
    <x v="1"/>
    <s v="Jamie"/>
    <s v="Tourist"/>
    <n v="8"/>
    <s v="Almond Milk"/>
    <n v="5"/>
  </r>
  <r>
    <x v="263"/>
    <x v="5"/>
    <x v="1"/>
    <e v="#NAME?"/>
    <x v="2"/>
    <x v="6"/>
    <x v="1"/>
    <n v="3.08"/>
    <x v="2"/>
    <x v="1"/>
    <s v="Maria"/>
    <s v="Regular"/>
    <n v="3"/>
    <s v="No Sugar"/>
    <n v="2"/>
  </r>
  <r>
    <x v="264"/>
    <x v="4"/>
    <x v="1"/>
    <e v="#NAME?"/>
    <x v="2"/>
    <x v="1"/>
    <x v="0"/>
    <n v="5.17"/>
    <x v="0"/>
    <x v="1"/>
    <s v="Maria"/>
    <s v="Regular"/>
    <n v="9"/>
    <s v="Whipped Cream"/>
    <n v="5"/>
  </r>
  <r>
    <x v="265"/>
    <x v="0"/>
    <x v="0"/>
    <e v="#NAME?"/>
    <x v="4"/>
    <x v="6"/>
    <x v="0"/>
    <n v="3.98"/>
    <x v="1"/>
    <x v="0"/>
    <s v="Jordan"/>
    <s v="Tourist"/>
    <n v="3"/>
    <s v="Almond Milk"/>
    <n v="1"/>
  </r>
  <r>
    <x v="266"/>
    <x v="4"/>
    <x v="1"/>
    <e v="#NAME?"/>
    <x v="3"/>
    <x v="1"/>
    <x v="1"/>
    <n v="3.57"/>
    <x v="2"/>
    <x v="1"/>
    <s v="Maria"/>
    <s v="New"/>
    <n v="8"/>
    <s v="Extra Shot"/>
    <n v="3"/>
  </r>
  <r>
    <x v="88"/>
    <x v="3"/>
    <x v="1"/>
    <e v="#NAME?"/>
    <x v="0"/>
    <x v="5"/>
    <x v="2"/>
    <n v="6.29"/>
    <x v="2"/>
    <x v="0"/>
    <s v="Maria"/>
    <s v="Regular"/>
    <n v="5"/>
    <s v="Almond Milk"/>
    <n v="3"/>
  </r>
  <r>
    <x v="267"/>
    <x v="1"/>
    <x v="1"/>
    <e v="#NAME?"/>
    <x v="2"/>
    <x v="3"/>
    <x v="0"/>
    <n v="6.58"/>
    <x v="1"/>
    <x v="1"/>
    <s v="Maria"/>
    <s v="New"/>
    <n v="10"/>
    <s v="No Sugar"/>
    <n v="5"/>
  </r>
  <r>
    <x v="268"/>
    <x v="5"/>
    <x v="1"/>
    <e v="#NAME?"/>
    <x v="4"/>
    <x v="4"/>
    <x v="1"/>
    <n v="4.3899999999999997"/>
    <x v="2"/>
    <x v="0"/>
    <s v="Jamie"/>
    <s v="Tourist"/>
    <n v="7"/>
    <s v="No Sugar"/>
    <n v="1"/>
  </r>
  <r>
    <x v="269"/>
    <x v="1"/>
    <x v="1"/>
    <e v="#NAME?"/>
    <x v="1"/>
    <x v="3"/>
    <x v="0"/>
    <n v="4.5599999999999996"/>
    <x v="1"/>
    <x v="0"/>
    <s v="Alex"/>
    <s v="Regular"/>
    <n v="8"/>
    <s v="Oat Milk"/>
    <n v="3"/>
  </r>
  <r>
    <x v="270"/>
    <x v="5"/>
    <x v="1"/>
    <e v="#NAME?"/>
    <x v="1"/>
    <x v="1"/>
    <x v="1"/>
    <n v="4.41"/>
    <x v="0"/>
    <x v="0"/>
    <s v="Jamie"/>
    <s v="Tourist"/>
    <n v="8"/>
    <s v="Double Espresso"/>
    <n v="3"/>
  </r>
  <r>
    <x v="271"/>
    <x v="5"/>
    <x v="1"/>
    <e v="#NAME?"/>
    <x v="0"/>
    <x v="4"/>
    <x v="1"/>
    <n v="5.15"/>
    <x v="0"/>
    <x v="1"/>
    <s v="Jamie"/>
    <s v="Regular"/>
    <n v="8"/>
    <s v="Double Espresso"/>
    <n v="5"/>
  </r>
  <r>
    <x v="272"/>
    <x v="1"/>
    <x v="1"/>
    <e v="#NAME?"/>
    <x v="2"/>
    <x v="2"/>
    <x v="1"/>
    <n v="3.01"/>
    <x v="2"/>
    <x v="0"/>
    <s v="Taylor"/>
    <s v="New"/>
    <n v="4"/>
    <s v="Almond Milk"/>
    <n v="1"/>
  </r>
  <r>
    <x v="273"/>
    <x v="0"/>
    <x v="0"/>
    <e v="#NAME?"/>
    <x v="1"/>
    <x v="3"/>
    <x v="1"/>
    <n v="3.58"/>
    <x v="1"/>
    <x v="0"/>
    <s v="Maria"/>
    <s v="Regular"/>
    <n v="5"/>
    <s v="Almond Milk"/>
    <n v="2"/>
  </r>
  <r>
    <x v="212"/>
    <x v="4"/>
    <x v="1"/>
    <e v="#NAME?"/>
    <x v="2"/>
    <x v="5"/>
    <x v="1"/>
    <n v="4.49"/>
    <x v="1"/>
    <x v="1"/>
    <s v="Jordan"/>
    <s v="Tourist"/>
    <n v="3"/>
    <s v="Decaf"/>
    <n v="5"/>
  </r>
  <r>
    <x v="274"/>
    <x v="6"/>
    <x v="0"/>
    <e v="#NAME?"/>
    <x v="4"/>
    <x v="2"/>
    <x v="0"/>
    <n v="3.98"/>
    <x v="2"/>
    <x v="0"/>
    <s v="Maria"/>
    <s v="Regular"/>
    <n v="9"/>
    <s v="Oat Milk"/>
    <n v="2"/>
  </r>
  <r>
    <x v="275"/>
    <x v="2"/>
    <x v="1"/>
    <e v="#NAME?"/>
    <x v="0"/>
    <x v="5"/>
    <x v="1"/>
    <n v="4.78"/>
    <x v="1"/>
    <x v="1"/>
    <s v="Chris"/>
    <s v="Regular"/>
    <n v="4"/>
    <s v="Almond Milk"/>
    <n v="1"/>
  </r>
  <r>
    <x v="276"/>
    <x v="5"/>
    <x v="1"/>
    <e v="#NAME?"/>
    <x v="1"/>
    <x v="0"/>
    <x v="1"/>
    <n v="6.33"/>
    <x v="1"/>
    <x v="0"/>
    <s v="Taylor"/>
    <s v="Tourist"/>
    <n v="6"/>
    <s v="Double Espresso"/>
    <n v="5"/>
  </r>
  <r>
    <x v="277"/>
    <x v="2"/>
    <x v="1"/>
    <e v="#NAME?"/>
    <x v="1"/>
    <x v="3"/>
    <x v="0"/>
    <n v="5.09"/>
    <x v="2"/>
    <x v="1"/>
    <s v="Jamie"/>
    <s v="Tourist"/>
    <n v="2"/>
    <s v="Extra Shot"/>
    <n v="4"/>
  </r>
  <r>
    <x v="278"/>
    <x v="5"/>
    <x v="1"/>
    <e v="#NAME?"/>
    <x v="2"/>
    <x v="1"/>
    <x v="2"/>
    <n v="4.87"/>
    <x v="0"/>
    <x v="0"/>
    <s v="Jamie"/>
    <s v="Regular"/>
    <n v="2"/>
    <s v="Whipped Cream"/>
    <n v="3"/>
  </r>
  <r>
    <x v="279"/>
    <x v="3"/>
    <x v="1"/>
    <e v="#NAME?"/>
    <x v="2"/>
    <x v="0"/>
    <x v="0"/>
    <n v="4.45"/>
    <x v="0"/>
    <x v="1"/>
    <s v="Maria"/>
    <s v="New"/>
    <n v="4"/>
    <s v="Double Espresso"/>
    <n v="1"/>
  </r>
  <r>
    <x v="280"/>
    <x v="4"/>
    <x v="1"/>
    <e v="#NAME?"/>
    <x v="4"/>
    <x v="2"/>
    <x v="2"/>
    <n v="3.81"/>
    <x v="2"/>
    <x v="1"/>
    <s v="Chris"/>
    <s v="Regular"/>
    <n v="2"/>
    <s v="Double Espresso"/>
    <n v="4"/>
  </r>
  <r>
    <x v="281"/>
    <x v="0"/>
    <x v="0"/>
    <e v="#NAME?"/>
    <x v="4"/>
    <x v="0"/>
    <x v="1"/>
    <n v="6.01"/>
    <x v="0"/>
    <x v="1"/>
    <s v="Chris"/>
    <s v="New"/>
    <n v="7"/>
    <s v="Extra Shot"/>
    <n v="1"/>
  </r>
  <r>
    <x v="282"/>
    <x v="1"/>
    <x v="1"/>
    <e v="#NAME?"/>
    <x v="3"/>
    <x v="1"/>
    <x v="0"/>
    <n v="3.09"/>
    <x v="0"/>
    <x v="0"/>
    <s v="Taylor"/>
    <s v="Regular"/>
    <n v="6"/>
    <s v="Extra Shot"/>
    <n v="2"/>
  </r>
  <r>
    <x v="283"/>
    <x v="3"/>
    <x v="1"/>
    <e v="#NAME?"/>
    <x v="2"/>
    <x v="5"/>
    <x v="0"/>
    <n v="6.54"/>
    <x v="1"/>
    <x v="1"/>
    <s v="Jordan"/>
    <s v="Regular"/>
    <n v="10"/>
    <s v="Double Espresso"/>
    <n v="5"/>
  </r>
  <r>
    <x v="284"/>
    <x v="3"/>
    <x v="1"/>
    <e v="#NAME?"/>
    <x v="1"/>
    <x v="3"/>
    <x v="1"/>
    <n v="4.4400000000000004"/>
    <x v="0"/>
    <x v="1"/>
    <s v="Jordan"/>
    <s v="Tourist"/>
    <n v="8"/>
    <s v="Extra Shot"/>
    <n v="2"/>
  </r>
  <r>
    <x v="285"/>
    <x v="4"/>
    <x v="1"/>
    <e v="#NAME?"/>
    <x v="1"/>
    <x v="4"/>
    <x v="2"/>
    <n v="6.98"/>
    <x v="2"/>
    <x v="1"/>
    <s v="Maria"/>
    <s v="New"/>
    <n v="10"/>
    <s v="Whipped Cream"/>
    <n v="1"/>
  </r>
  <r>
    <x v="286"/>
    <x v="0"/>
    <x v="0"/>
    <e v="#NAME?"/>
    <x v="1"/>
    <x v="3"/>
    <x v="0"/>
    <n v="3.27"/>
    <x v="1"/>
    <x v="0"/>
    <s v="Chris"/>
    <s v="Regular"/>
    <n v="3"/>
    <s v="Extra Shot"/>
    <n v="4"/>
  </r>
  <r>
    <x v="287"/>
    <x v="2"/>
    <x v="1"/>
    <e v="#NAME?"/>
    <x v="0"/>
    <x v="5"/>
    <x v="0"/>
    <n v="6.76"/>
    <x v="1"/>
    <x v="0"/>
    <s v="Alex"/>
    <s v="New"/>
    <n v="6"/>
    <s v="Decaf"/>
    <n v="4"/>
  </r>
  <r>
    <x v="288"/>
    <x v="6"/>
    <x v="0"/>
    <e v="#NAME?"/>
    <x v="4"/>
    <x v="4"/>
    <x v="2"/>
    <n v="6.81"/>
    <x v="0"/>
    <x v="1"/>
    <s v="Jordan"/>
    <s v="New"/>
    <n v="10"/>
    <s v="Decaf"/>
    <n v="3"/>
  </r>
  <r>
    <x v="289"/>
    <x v="0"/>
    <x v="0"/>
    <e v="#NAME?"/>
    <x v="2"/>
    <x v="5"/>
    <x v="0"/>
    <n v="5.8"/>
    <x v="1"/>
    <x v="1"/>
    <s v="Maria"/>
    <s v="Regular"/>
    <n v="6"/>
    <s v="Decaf"/>
    <n v="2"/>
  </r>
  <r>
    <x v="290"/>
    <x v="5"/>
    <x v="1"/>
    <e v="#NAME?"/>
    <x v="0"/>
    <x v="1"/>
    <x v="1"/>
    <n v="5.68"/>
    <x v="0"/>
    <x v="0"/>
    <s v="Jamie"/>
    <s v="Tourist"/>
    <n v="10"/>
    <s v="Whipped Cream"/>
    <n v="4"/>
  </r>
  <r>
    <x v="291"/>
    <x v="4"/>
    <x v="1"/>
    <e v="#NAME?"/>
    <x v="2"/>
    <x v="6"/>
    <x v="1"/>
    <n v="3.8"/>
    <x v="0"/>
    <x v="1"/>
    <s v="Chris"/>
    <s v="New"/>
    <n v="9"/>
    <s v="Extra Shot"/>
    <n v="4"/>
  </r>
  <r>
    <x v="292"/>
    <x v="4"/>
    <x v="1"/>
    <e v="#NAME?"/>
    <x v="3"/>
    <x v="2"/>
    <x v="1"/>
    <n v="3.58"/>
    <x v="2"/>
    <x v="0"/>
    <s v="Taylor"/>
    <s v="Regular"/>
    <n v="8"/>
    <s v="Almond Milk"/>
    <n v="3"/>
  </r>
  <r>
    <x v="293"/>
    <x v="1"/>
    <x v="1"/>
    <e v="#NAME?"/>
    <x v="2"/>
    <x v="2"/>
    <x v="0"/>
    <n v="6.81"/>
    <x v="1"/>
    <x v="0"/>
    <s v="Chris"/>
    <s v="New"/>
    <n v="4"/>
    <s v="Almond Milk"/>
    <n v="2"/>
  </r>
  <r>
    <x v="294"/>
    <x v="4"/>
    <x v="1"/>
    <e v="#NAME?"/>
    <x v="4"/>
    <x v="1"/>
    <x v="2"/>
    <n v="4.8099999999999996"/>
    <x v="0"/>
    <x v="1"/>
    <s v="Jordan"/>
    <s v="New"/>
    <n v="4"/>
    <s v="Whipped Cream"/>
    <n v="1"/>
  </r>
  <r>
    <x v="295"/>
    <x v="4"/>
    <x v="1"/>
    <e v="#NAME?"/>
    <x v="4"/>
    <x v="2"/>
    <x v="0"/>
    <n v="4.4000000000000004"/>
    <x v="0"/>
    <x v="0"/>
    <s v="Jamie"/>
    <s v="Tourist"/>
    <n v="4"/>
    <s v="Oat Milk"/>
    <n v="4"/>
  </r>
  <r>
    <x v="296"/>
    <x v="1"/>
    <x v="1"/>
    <e v="#NAME?"/>
    <x v="2"/>
    <x v="4"/>
    <x v="2"/>
    <n v="3.79"/>
    <x v="1"/>
    <x v="1"/>
    <s v="Chris"/>
    <s v="Tourist"/>
    <n v="7"/>
    <s v="Almond Milk"/>
    <n v="2"/>
  </r>
  <r>
    <x v="297"/>
    <x v="0"/>
    <x v="0"/>
    <e v="#NAME?"/>
    <x v="4"/>
    <x v="0"/>
    <x v="2"/>
    <n v="4.63"/>
    <x v="1"/>
    <x v="1"/>
    <s v="Jamie"/>
    <s v="Regular"/>
    <n v="9"/>
    <s v="Oat Milk"/>
    <n v="5"/>
  </r>
  <r>
    <x v="298"/>
    <x v="4"/>
    <x v="1"/>
    <e v="#NAME?"/>
    <x v="1"/>
    <x v="6"/>
    <x v="2"/>
    <n v="5.18"/>
    <x v="2"/>
    <x v="0"/>
    <s v="Maria"/>
    <s v="New"/>
    <n v="5"/>
    <s v="Extra Shot"/>
    <n v="5"/>
  </r>
  <r>
    <x v="170"/>
    <x v="4"/>
    <x v="1"/>
    <e v="#NAME?"/>
    <x v="4"/>
    <x v="0"/>
    <x v="1"/>
    <n v="6.59"/>
    <x v="1"/>
    <x v="1"/>
    <s v="Jordan"/>
    <s v="New"/>
    <n v="9"/>
    <s v="Decaf"/>
    <n v="4"/>
  </r>
  <r>
    <x v="299"/>
    <x v="1"/>
    <x v="1"/>
    <e v="#NAME?"/>
    <x v="3"/>
    <x v="1"/>
    <x v="1"/>
    <n v="3.45"/>
    <x v="2"/>
    <x v="0"/>
    <s v="Jamie"/>
    <s v="New"/>
    <n v="4"/>
    <s v="Double Espresso"/>
    <n v="5"/>
  </r>
  <r>
    <x v="300"/>
    <x v="5"/>
    <x v="1"/>
    <e v="#NAME?"/>
    <x v="4"/>
    <x v="1"/>
    <x v="2"/>
    <n v="5.75"/>
    <x v="0"/>
    <x v="0"/>
    <s v="Jordan"/>
    <s v="Tourist"/>
    <n v="3"/>
    <s v="Almond Milk"/>
    <n v="1"/>
  </r>
  <r>
    <x v="301"/>
    <x v="4"/>
    <x v="1"/>
    <e v="#NAME?"/>
    <x v="0"/>
    <x v="0"/>
    <x v="1"/>
    <n v="6"/>
    <x v="1"/>
    <x v="1"/>
    <s v="Jordan"/>
    <s v="New"/>
    <n v="10"/>
    <s v="Double Espresso"/>
    <n v="1"/>
  </r>
  <r>
    <x v="302"/>
    <x v="3"/>
    <x v="1"/>
    <e v="#NAME?"/>
    <x v="1"/>
    <x v="1"/>
    <x v="1"/>
    <n v="5.21"/>
    <x v="2"/>
    <x v="1"/>
    <s v="Jamie"/>
    <s v="Regular"/>
    <n v="7"/>
    <s v="Whipped Cream"/>
    <n v="4"/>
  </r>
  <r>
    <x v="303"/>
    <x v="6"/>
    <x v="0"/>
    <e v="#NAME?"/>
    <x v="4"/>
    <x v="1"/>
    <x v="0"/>
    <n v="5.03"/>
    <x v="0"/>
    <x v="0"/>
    <s v="Chris"/>
    <s v="New"/>
    <n v="5"/>
    <s v="Almond Milk"/>
    <n v="4"/>
  </r>
  <r>
    <x v="304"/>
    <x v="0"/>
    <x v="0"/>
    <e v="#NAME?"/>
    <x v="4"/>
    <x v="1"/>
    <x v="2"/>
    <n v="6.28"/>
    <x v="1"/>
    <x v="0"/>
    <s v="Chris"/>
    <s v="Regular"/>
    <n v="8"/>
    <s v="Extra Shot"/>
    <n v="5"/>
  </r>
  <r>
    <x v="55"/>
    <x v="4"/>
    <x v="1"/>
    <e v="#NAME?"/>
    <x v="0"/>
    <x v="1"/>
    <x v="0"/>
    <n v="6.21"/>
    <x v="1"/>
    <x v="0"/>
    <s v="Maria"/>
    <s v="Tourist"/>
    <n v="8"/>
    <s v="Oat Milk"/>
    <n v="2"/>
  </r>
  <r>
    <x v="305"/>
    <x v="6"/>
    <x v="0"/>
    <e v="#NAME?"/>
    <x v="1"/>
    <x v="6"/>
    <x v="0"/>
    <n v="3.4"/>
    <x v="2"/>
    <x v="1"/>
    <s v="Jordan"/>
    <s v="Tourist"/>
    <n v="8"/>
    <s v="Whipped Cream"/>
    <n v="3"/>
  </r>
  <r>
    <x v="306"/>
    <x v="6"/>
    <x v="0"/>
    <e v="#NAME?"/>
    <x v="1"/>
    <x v="0"/>
    <x v="0"/>
    <n v="3.1"/>
    <x v="2"/>
    <x v="1"/>
    <s v="Alex"/>
    <s v="Tourist"/>
    <n v="10"/>
    <s v="Almond Milk"/>
    <n v="5"/>
  </r>
  <r>
    <x v="307"/>
    <x v="6"/>
    <x v="0"/>
    <e v="#NAME?"/>
    <x v="4"/>
    <x v="2"/>
    <x v="0"/>
    <n v="5.61"/>
    <x v="2"/>
    <x v="0"/>
    <s v="Maria"/>
    <s v="Tourist"/>
    <n v="5"/>
    <s v="Oat Milk"/>
    <n v="4"/>
  </r>
  <r>
    <x v="308"/>
    <x v="1"/>
    <x v="1"/>
    <e v="#NAME?"/>
    <x v="2"/>
    <x v="2"/>
    <x v="2"/>
    <n v="3.09"/>
    <x v="1"/>
    <x v="1"/>
    <s v="Alex"/>
    <s v="New"/>
    <n v="3"/>
    <s v="Almond Milk"/>
    <n v="2"/>
  </r>
  <r>
    <x v="309"/>
    <x v="2"/>
    <x v="1"/>
    <e v="#NAME?"/>
    <x v="2"/>
    <x v="6"/>
    <x v="1"/>
    <n v="6.65"/>
    <x v="2"/>
    <x v="0"/>
    <s v="Alex"/>
    <s v="New"/>
    <n v="2"/>
    <s v="Decaf"/>
    <n v="1"/>
  </r>
  <r>
    <x v="310"/>
    <x v="0"/>
    <x v="0"/>
    <e v="#NAME?"/>
    <x v="0"/>
    <x v="6"/>
    <x v="1"/>
    <n v="5.53"/>
    <x v="0"/>
    <x v="1"/>
    <s v="Maria"/>
    <s v="New"/>
    <n v="2"/>
    <s v="Extra Shot"/>
    <n v="5"/>
  </r>
  <r>
    <x v="311"/>
    <x v="3"/>
    <x v="1"/>
    <e v="#NAME?"/>
    <x v="4"/>
    <x v="3"/>
    <x v="1"/>
    <n v="6.98"/>
    <x v="1"/>
    <x v="1"/>
    <s v="Maria"/>
    <s v="Tourist"/>
    <n v="6"/>
    <s v="Almond Milk"/>
    <n v="2"/>
  </r>
  <r>
    <x v="312"/>
    <x v="5"/>
    <x v="1"/>
    <e v="#NAME?"/>
    <x v="3"/>
    <x v="4"/>
    <x v="0"/>
    <n v="3.87"/>
    <x v="0"/>
    <x v="1"/>
    <s v="Maria"/>
    <s v="Regular"/>
    <n v="7"/>
    <s v="Extra Shot"/>
    <n v="2"/>
  </r>
  <r>
    <x v="313"/>
    <x v="4"/>
    <x v="1"/>
    <e v="#NAME?"/>
    <x v="4"/>
    <x v="6"/>
    <x v="0"/>
    <n v="6.81"/>
    <x v="0"/>
    <x v="0"/>
    <s v="Jamie"/>
    <s v="Tourist"/>
    <n v="9"/>
    <s v="Decaf"/>
    <n v="5"/>
  </r>
  <r>
    <x v="314"/>
    <x v="4"/>
    <x v="1"/>
    <e v="#NAME?"/>
    <x v="1"/>
    <x v="2"/>
    <x v="2"/>
    <n v="6.38"/>
    <x v="1"/>
    <x v="0"/>
    <s v="Jamie"/>
    <s v="Regular"/>
    <n v="6"/>
    <s v="Extra Shot"/>
    <n v="2"/>
  </r>
  <r>
    <x v="315"/>
    <x v="4"/>
    <x v="1"/>
    <e v="#NAME?"/>
    <x v="0"/>
    <x v="6"/>
    <x v="2"/>
    <n v="5.99"/>
    <x v="0"/>
    <x v="1"/>
    <s v="Taylor"/>
    <s v="New"/>
    <n v="8"/>
    <s v="Extra Shot"/>
    <n v="5"/>
  </r>
  <r>
    <x v="316"/>
    <x v="1"/>
    <x v="1"/>
    <e v="#NAME?"/>
    <x v="1"/>
    <x v="0"/>
    <x v="2"/>
    <n v="4.01"/>
    <x v="0"/>
    <x v="0"/>
    <s v="Taylor"/>
    <s v="Tourist"/>
    <n v="10"/>
    <s v="No Sugar"/>
    <n v="4"/>
  </r>
  <r>
    <x v="317"/>
    <x v="0"/>
    <x v="0"/>
    <e v="#NAME?"/>
    <x v="4"/>
    <x v="6"/>
    <x v="0"/>
    <n v="4.43"/>
    <x v="2"/>
    <x v="1"/>
    <s v="Jordan"/>
    <s v="New"/>
    <n v="7"/>
    <s v="Extra Shot"/>
    <n v="3"/>
  </r>
  <r>
    <x v="227"/>
    <x v="4"/>
    <x v="1"/>
    <e v="#NAME?"/>
    <x v="2"/>
    <x v="5"/>
    <x v="1"/>
    <n v="3.86"/>
    <x v="1"/>
    <x v="0"/>
    <s v="Maria"/>
    <s v="Tourist"/>
    <n v="3"/>
    <s v="Decaf"/>
    <n v="3"/>
  </r>
  <r>
    <x v="318"/>
    <x v="5"/>
    <x v="1"/>
    <e v="#NAME?"/>
    <x v="2"/>
    <x v="4"/>
    <x v="1"/>
    <n v="5.87"/>
    <x v="1"/>
    <x v="1"/>
    <s v="Taylor"/>
    <s v="Tourist"/>
    <n v="8"/>
    <s v="Oat Milk"/>
    <n v="4"/>
  </r>
  <r>
    <x v="319"/>
    <x v="1"/>
    <x v="1"/>
    <e v="#NAME?"/>
    <x v="1"/>
    <x v="0"/>
    <x v="1"/>
    <n v="4.99"/>
    <x v="0"/>
    <x v="0"/>
    <s v="Alex"/>
    <s v="Regular"/>
    <n v="9"/>
    <s v="Extra Shot"/>
    <n v="5"/>
  </r>
  <r>
    <x v="320"/>
    <x v="1"/>
    <x v="1"/>
    <e v="#NAME?"/>
    <x v="3"/>
    <x v="0"/>
    <x v="1"/>
    <n v="3.07"/>
    <x v="1"/>
    <x v="1"/>
    <s v="Jamie"/>
    <s v="New"/>
    <n v="4"/>
    <s v="Whipped Cream"/>
    <n v="4"/>
  </r>
  <r>
    <x v="321"/>
    <x v="0"/>
    <x v="0"/>
    <e v="#NAME?"/>
    <x v="3"/>
    <x v="0"/>
    <x v="1"/>
    <n v="5.58"/>
    <x v="2"/>
    <x v="0"/>
    <s v="Alex"/>
    <s v="New"/>
    <n v="6"/>
    <s v="No Sugar"/>
    <n v="3"/>
  </r>
  <r>
    <x v="322"/>
    <x v="1"/>
    <x v="1"/>
    <e v="#NAME?"/>
    <x v="3"/>
    <x v="1"/>
    <x v="1"/>
    <n v="4.9800000000000004"/>
    <x v="2"/>
    <x v="0"/>
    <s v="Chris"/>
    <s v="Tourist"/>
    <n v="9"/>
    <s v="Decaf"/>
    <n v="1"/>
  </r>
  <r>
    <x v="323"/>
    <x v="6"/>
    <x v="0"/>
    <e v="#NAME?"/>
    <x v="2"/>
    <x v="2"/>
    <x v="0"/>
    <n v="6.3"/>
    <x v="2"/>
    <x v="1"/>
    <s v="Chris"/>
    <s v="Tourist"/>
    <n v="8"/>
    <s v="Extra Shot"/>
    <n v="2"/>
  </r>
  <r>
    <x v="324"/>
    <x v="4"/>
    <x v="1"/>
    <e v="#NAME?"/>
    <x v="3"/>
    <x v="0"/>
    <x v="2"/>
    <n v="6.47"/>
    <x v="0"/>
    <x v="1"/>
    <s v="Alex"/>
    <s v="Regular"/>
    <n v="6"/>
    <s v="Almond Milk"/>
    <n v="3"/>
  </r>
  <r>
    <x v="325"/>
    <x v="1"/>
    <x v="1"/>
    <e v="#NAME?"/>
    <x v="0"/>
    <x v="3"/>
    <x v="2"/>
    <n v="3.68"/>
    <x v="2"/>
    <x v="0"/>
    <s v="Alex"/>
    <s v="Regular"/>
    <n v="7"/>
    <s v="Whipped Cream"/>
    <n v="2"/>
  </r>
  <r>
    <x v="326"/>
    <x v="1"/>
    <x v="1"/>
    <e v="#NAME?"/>
    <x v="0"/>
    <x v="5"/>
    <x v="0"/>
    <n v="5.09"/>
    <x v="2"/>
    <x v="0"/>
    <s v="Jordan"/>
    <s v="New"/>
    <n v="6"/>
    <s v="No Sugar"/>
    <n v="4"/>
  </r>
  <r>
    <x v="327"/>
    <x v="3"/>
    <x v="1"/>
    <e v="#NAME?"/>
    <x v="4"/>
    <x v="5"/>
    <x v="0"/>
    <n v="4.41"/>
    <x v="2"/>
    <x v="1"/>
    <s v="Jordan"/>
    <s v="Regular"/>
    <n v="3"/>
    <s v="Decaf"/>
    <n v="1"/>
  </r>
  <r>
    <x v="328"/>
    <x v="3"/>
    <x v="1"/>
    <e v="#NAME?"/>
    <x v="0"/>
    <x v="2"/>
    <x v="1"/>
    <n v="3.42"/>
    <x v="2"/>
    <x v="0"/>
    <s v="Chris"/>
    <s v="Tourist"/>
    <n v="9"/>
    <s v="Oat Milk"/>
    <n v="2"/>
  </r>
  <r>
    <x v="329"/>
    <x v="6"/>
    <x v="0"/>
    <e v="#NAME?"/>
    <x v="1"/>
    <x v="2"/>
    <x v="1"/>
    <n v="4.54"/>
    <x v="0"/>
    <x v="1"/>
    <s v="Jamie"/>
    <s v="Regular"/>
    <n v="3"/>
    <s v="No Sugar"/>
    <n v="4"/>
  </r>
  <r>
    <x v="330"/>
    <x v="5"/>
    <x v="1"/>
    <e v="#NAME?"/>
    <x v="3"/>
    <x v="5"/>
    <x v="0"/>
    <n v="3.59"/>
    <x v="2"/>
    <x v="1"/>
    <s v="Maria"/>
    <s v="Regular"/>
    <n v="9"/>
    <s v="Extra Shot"/>
    <n v="3"/>
  </r>
  <r>
    <x v="331"/>
    <x v="0"/>
    <x v="0"/>
    <e v="#NAME?"/>
    <x v="4"/>
    <x v="3"/>
    <x v="0"/>
    <n v="6.71"/>
    <x v="2"/>
    <x v="0"/>
    <s v="Jamie"/>
    <s v="Regular"/>
    <n v="4"/>
    <s v="Decaf"/>
    <n v="5"/>
  </r>
  <r>
    <x v="332"/>
    <x v="6"/>
    <x v="0"/>
    <e v="#NAME?"/>
    <x v="0"/>
    <x v="3"/>
    <x v="1"/>
    <n v="3.39"/>
    <x v="1"/>
    <x v="0"/>
    <s v="Jordan"/>
    <s v="New"/>
    <n v="5"/>
    <s v="No Sugar"/>
    <n v="2"/>
  </r>
  <r>
    <x v="333"/>
    <x v="6"/>
    <x v="0"/>
    <e v="#NAME?"/>
    <x v="3"/>
    <x v="4"/>
    <x v="1"/>
    <n v="5.07"/>
    <x v="2"/>
    <x v="1"/>
    <s v="Jordan"/>
    <s v="Regular"/>
    <n v="3"/>
    <s v="Extra Shot"/>
    <n v="1"/>
  </r>
  <r>
    <x v="334"/>
    <x v="0"/>
    <x v="0"/>
    <e v="#NAME?"/>
    <x v="4"/>
    <x v="2"/>
    <x v="0"/>
    <n v="5.13"/>
    <x v="0"/>
    <x v="1"/>
    <s v="Taylor"/>
    <s v="Tourist"/>
    <n v="8"/>
    <s v="Decaf"/>
    <n v="4"/>
  </r>
  <r>
    <x v="335"/>
    <x v="4"/>
    <x v="1"/>
    <e v="#NAME?"/>
    <x v="1"/>
    <x v="2"/>
    <x v="0"/>
    <n v="4.3899999999999997"/>
    <x v="0"/>
    <x v="0"/>
    <s v="Jordan"/>
    <s v="Regular"/>
    <n v="3"/>
    <s v="Extra Shot"/>
    <n v="5"/>
  </r>
  <r>
    <x v="336"/>
    <x v="0"/>
    <x v="0"/>
    <e v="#NAME?"/>
    <x v="4"/>
    <x v="1"/>
    <x v="2"/>
    <n v="3.95"/>
    <x v="0"/>
    <x v="1"/>
    <s v="Maria"/>
    <s v="Regular"/>
    <n v="7"/>
    <s v="Decaf"/>
    <n v="2"/>
  </r>
  <r>
    <x v="315"/>
    <x v="4"/>
    <x v="1"/>
    <e v="#NAME?"/>
    <x v="4"/>
    <x v="0"/>
    <x v="0"/>
    <n v="6.9"/>
    <x v="2"/>
    <x v="1"/>
    <s v="Jordan"/>
    <s v="Regular"/>
    <n v="7"/>
    <s v="Decaf"/>
    <n v="5"/>
  </r>
  <r>
    <x v="193"/>
    <x v="0"/>
    <x v="0"/>
    <e v="#NAME?"/>
    <x v="2"/>
    <x v="0"/>
    <x v="0"/>
    <n v="5.27"/>
    <x v="0"/>
    <x v="1"/>
    <s v="Taylor"/>
    <s v="Tourist"/>
    <n v="4"/>
    <s v="Whipped Cream"/>
    <n v="2"/>
  </r>
  <r>
    <x v="337"/>
    <x v="1"/>
    <x v="1"/>
    <e v="#NAME?"/>
    <x v="4"/>
    <x v="6"/>
    <x v="1"/>
    <n v="5.94"/>
    <x v="1"/>
    <x v="0"/>
    <s v="Jordan"/>
    <s v="New"/>
    <n v="6"/>
    <s v="No Sugar"/>
    <n v="4"/>
  </r>
  <r>
    <x v="338"/>
    <x v="0"/>
    <x v="0"/>
    <e v="#NAME?"/>
    <x v="4"/>
    <x v="4"/>
    <x v="2"/>
    <n v="6.43"/>
    <x v="1"/>
    <x v="0"/>
    <s v="Alex"/>
    <s v="New"/>
    <n v="10"/>
    <s v="Oat Milk"/>
    <n v="1"/>
  </r>
  <r>
    <x v="339"/>
    <x v="5"/>
    <x v="1"/>
    <e v="#NAME?"/>
    <x v="1"/>
    <x v="5"/>
    <x v="0"/>
    <n v="4.43"/>
    <x v="2"/>
    <x v="1"/>
    <s v="Taylor"/>
    <s v="Tourist"/>
    <n v="8"/>
    <s v="No Sugar"/>
    <n v="2"/>
  </r>
  <r>
    <x v="340"/>
    <x v="2"/>
    <x v="1"/>
    <e v="#NAME?"/>
    <x v="0"/>
    <x v="5"/>
    <x v="0"/>
    <n v="6.86"/>
    <x v="1"/>
    <x v="0"/>
    <s v="Taylor"/>
    <s v="Regular"/>
    <n v="6"/>
    <s v="Oat Milk"/>
    <n v="3"/>
  </r>
  <r>
    <x v="341"/>
    <x v="0"/>
    <x v="0"/>
    <e v="#NAME?"/>
    <x v="0"/>
    <x v="3"/>
    <x v="1"/>
    <n v="3.76"/>
    <x v="1"/>
    <x v="0"/>
    <s v="Taylor"/>
    <s v="Regular"/>
    <n v="8"/>
    <s v="Whipped Cream"/>
    <n v="4"/>
  </r>
  <r>
    <x v="342"/>
    <x v="5"/>
    <x v="1"/>
    <e v="#NAME?"/>
    <x v="2"/>
    <x v="0"/>
    <x v="1"/>
    <n v="6.71"/>
    <x v="2"/>
    <x v="0"/>
    <s v="Jordan"/>
    <s v="Regular"/>
    <n v="10"/>
    <s v="No Sugar"/>
    <n v="5"/>
  </r>
  <r>
    <x v="343"/>
    <x v="4"/>
    <x v="1"/>
    <e v="#NAME?"/>
    <x v="0"/>
    <x v="3"/>
    <x v="0"/>
    <n v="6.2"/>
    <x v="2"/>
    <x v="0"/>
    <s v="Alex"/>
    <s v="Regular"/>
    <n v="6"/>
    <s v="Whipped Cream"/>
    <n v="5"/>
  </r>
  <r>
    <x v="344"/>
    <x v="4"/>
    <x v="1"/>
    <e v="#NAME?"/>
    <x v="2"/>
    <x v="6"/>
    <x v="1"/>
    <n v="5.64"/>
    <x v="2"/>
    <x v="1"/>
    <s v="Chris"/>
    <s v="Regular"/>
    <n v="7"/>
    <s v="No Sugar"/>
    <n v="5"/>
  </r>
  <r>
    <x v="345"/>
    <x v="3"/>
    <x v="1"/>
    <e v="#NAME?"/>
    <x v="2"/>
    <x v="5"/>
    <x v="1"/>
    <n v="3.57"/>
    <x v="1"/>
    <x v="1"/>
    <s v="Jamie"/>
    <s v="Tourist"/>
    <n v="3"/>
    <s v="No Sugar"/>
    <n v="2"/>
  </r>
  <r>
    <x v="346"/>
    <x v="0"/>
    <x v="0"/>
    <e v="#NAME?"/>
    <x v="0"/>
    <x v="6"/>
    <x v="1"/>
    <n v="6.87"/>
    <x v="2"/>
    <x v="0"/>
    <s v="Chris"/>
    <s v="Tourist"/>
    <n v="6"/>
    <s v="Extra Shot"/>
    <n v="5"/>
  </r>
  <r>
    <x v="347"/>
    <x v="6"/>
    <x v="0"/>
    <e v="#NAME?"/>
    <x v="3"/>
    <x v="2"/>
    <x v="2"/>
    <n v="6.07"/>
    <x v="0"/>
    <x v="1"/>
    <s v="Jamie"/>
    <s v="Tourist"/>
    <n v="5"/>
    <s v="No Sugar"/>
    <n v="3"/>
  </r>
  <r>
    <x v="348"/>
    <x v="4"/>
    <x v="1"/>
    <e v="#NAME?"/>
    <x v="0"/>
    <x v="4"/>
    <x v="0"/>
    <n v="4.5"/>
    <x v="0"/>
    <x v="1"/>
    <s v="Maria"/>
    <s v="Tourist"/>
    <n v="9"/>
    <s v="Oat Milk"/>
    <n v="3"/>
  </r>
  <r>
    <x v="349"/>
    <x v="4"/>
    <x v="1"/>
    <e v="#NAME?"/>
    <x v="4"/>
    <x v="6"/>
    <x v="1"/>
    <n v="4.68"/>
    <x v="0"/>
    <x v="0"/>
    <s v="Alex"/>
    <s v="Tourist"/>
    <n v="2"/>
    <s v="Whipped Cream"/>
    <n v="4"/>
  </r>
  <r>
    <x v="350"/>
    <x v="4"/>
    <x v="1"/>
    <e v="#NAME?"/>
    <x v="4"/>
    <x v="1"/>
    <x v="0"/>
    <n v="5.32"/>
    <x v="0"/>
    <x v="1"/>
    <s v="Taylor"/>
    <s v="Tourist"/>
    <n v="6"/>
    <s v="Almond Milk"/>
    <n v="4"/>
  </r>
  <r>
    <x v="351"/>
    <x v="5"/>
    <x v="1"/>
    <e v="#NAME?"/>
    <x v="3"/>
    <x v="6"/>
    <x v="0"/>
    <n v="3.34"/>
    <x v="0"/>
    <x v="1"/>
    <s v="Chris"/>
    <s v="Tourist"/>
    <n v="3"/>
    <s v="Whipped Cream"/>
    <n v="3"/>
  </r>
  <r>
    <x v="352"/>
    <x v="5"/>
    <x v="1"/>
    <e v="#NAME?"/>
    <x v="2"/>
    <x v="0"/>
    <x v="2"/>
    <n v="5.34"/>
    <x v="1"/>
    <x v="1"/>
    <s v="Jordan"/>
    <s v="Regular"/>
    <n v="10"/>
    <s v="Extra Shot"/>
    <n v="5"/>
  </r>
  <r>
    <x v="353"/>
    <x v="2"/>
    <x v="1"/>
    <e v="#NAME?"/>
    <x v="1"/>
    <x v="5"/>
    <x v="2"/>
    <n v="6.41"/>
    <x v="0"/>
    <x v="0"/>
    <s v="Jordan"/>
    <s v="Regular"/>
    <n v="9"/>
    <s v="Double Espresso"/>
    <n v="2"/>
  </r>
  <r>
    <x v="354"/>
    <x v="4"/>
    <x v="1"/>
    <e v="#NAME?"/>
    <x v="3"/>
    <x v="0"/>
    <x v="2"/>
    <n v="3.39"/>
    <x v="2"/>
    <x v="1"/>
    <s v="Jamie"/>
    <s v="Regular"/>
    <n v="10"/>
    <s v="Decaf"/>
    <n v="4"/>
  </r>
  <r>
    <x v="355"/>
    <x v="0"/>
    <x v="0"/>
    <e v="#NAME?"/>
    <x v="0"/>
    <x v="6"/>
    <x v="0"/>
    <n v="6.28"/>
    <x v="1"/>
    <x v="0"/>
    <s v="Taylor"/>
    <s v="Tourist"/>
    <n v="9"/>
    <s v="Whipped Cream"/>
    <n v="5"/>
  </r>
  <r>
    <x v="356"/>
    <x v="4"/>
    <x v="1"/>
    <e v="#NAME?"/>
    <x v="2"/>
    <x v="2"/>
    <x v="0"/>
    <n v="6.27"/>
    <x v="1"/>
    <x v="1"/>
    <s v="Maria"/>
    <s v="Tourist"/>
    <n v="10"/>
    <s v="Extra Shot"/>
    <n v="4"/>
  </r>
  <r>
    <x v="357"/>
    <x v="0"/>
    <x v="0"/>
    <e v="#NAME?"/>
    <x v="2"/>
    <x v="4"/>
    <x v="1"/>
    <n v="4.47"/>
    <x v="0"/>
    <x v="0"/>
    <s v="Jamie"/>
    <s v="Tourist"/>
    <n v="3"/>
    <s v="Decaf"/>
    <n v="4"/>
  </r>
  <r>
    <x v="358"/>
    <x v="6"/>
    <x v="0"/>
    <e v="#NAME?"/>
    <x v="4"/>
    <x v="6"/>
    <x v="0"/>
    <n v="5.26"/>
    <x v="2"/>
    <x v="0"/>
    <s v="Alex"/>
    <s v="Tourist"/>
    <n v="9"/>
    <s v="Almond Milk"/>
    <n v="3"/>
  </r>
  <r>
    <x v="359"/>
    <x v="4"/>
    <x v="1"/>
    <e v="#NAME?"/>
    <x v="0"/>
    <x v="3"/>
    <x v="0"/>
    <n v="6.93"/>
    <x v="0"/>
    <x v="1"/>
    <s v="Chris"/>
    <s v="Tourist"/>
    <n v="10"/>
    <s v="Decaf"/>
    <n v="5"/>
  </r>
  <r>
    <x v="360"/>
    <x v="4"/>
    <x v="1"/>
    <e v="#NAME?"/>
    <x v="3"/>
    <x v="3"/>
    <x v="1"/>
    <n v="5.86"/>
    <x v="2"/>
    <x v="0"/>
    <s v="Jordan"/>
    <s v="New"/>
    <n v="8"/>
    <s v="Almond Milk"/>
    <n v="4"/>
  </r>
  <r>
    <x v="361"/>
    <x v="6"/>
    <x v="0"/>
    <e v="#NAME?"/>
    <x v="1"/>
    <x v="4"/>
    <x v="2"/>
    <n v="6.71"/>
    <x v="1"/>
    <x v="0"/>
    <s v="Maria"/>
    <s v="Tourist"/>
    <n v="7"/>
    <s v="Double Espresso"/>
    <n v="5"/>
  </r>
  <r>
    <x v="362"/>
    <x v="1"/>
    <x v="1"/>
    <e v="#NAME?"/>
    <x v="0"/>
    <x v="0"/>
    <x v="0"/>
    <n v="3.12"/>
    <x v="1"/>
    <x v="1"/>
    <s v="Maria"/>
    <s v="Regular"/>
    <n v="3"/>
    <s v="Decaf"/>
    <n v="4"/>
  </r>
  <r>
    <x v="363"/>
    <x v="1"/>
    <x v="1"/>
    <e v="#NAME?"/>
    <x v="1"/>
    <x v="0"/>
    <x v="0"/>
    <n v="5.91"/>
    <x v="0"/>
    <x v="0"/>
    <s v="Alex"/>
    <s v="Regular"/>
    <n v="6"/>
    <s v="Almond Milk"/>
    <n v="1"/>
  </r>
  <r>
    <x v="364"/>
    <x v="6"/>
    <x v="0"/>
    <e v="#NAME?"/>
    <x v="4"/>
    <x v="4"/>
    <x v="2"/>
    <n v="6.36"/>
    <x v="2"/>
    <x v="0"/>
    <s v="Alex"/>
    <s v="Tourist"/>
    <n v="9"/>
    <s v="Decaf"/>
    <n v="2"/>
  </r>
  <r>
    <x v="365"/>
    <x v="4"/>
    <x v="1"/>
    <e v="#NAME?"/>
    <x v="1"/>
    <x v="2"/>
    <x v="1"/>
    <n v="4.96"/>
    <x v="1"/>
    <x v="0"/>
    <s v="Maria"/>
    <s v="Regular"/>
    <n v="4"/>
    <s v="Decaf"/>
    <n v="5"/>
  </r>
  <r>
    <x v="366"/>
    <x v="1"/>
    <x v="1"/>
    <e v="#NAME?"/>
    <x v="3"/>
    <x v="0"/>
    <x v="2"/>
    <n v="6.84"/>
    <x v="2"/>
    <x v="1"/>
    <s v="Alex"/>
    <s v="Regular"/>
    <n v="2"/>
    <s v="No Sugar"/>
    <n v="4"/>
  </r>
  <r>
    <x v="367"/>
    <x v="5"/>
    <x v="1"/>
    <e v="#NAME?"/>
    <x v="1"/>
    <x v="5"/>
    <x v="2"/>
    <n v="6.83"/>
    <x v="1"/>
    <x v="0"/>
    <s v="Maria"/>
    <s v="Regular"/>
    <n v="9"/>
    <s v="Double Espresso"/>
    <n v="3"/>
  </r>
  <r>
    <x v="368"/>
    <x v="1"/>
    <x v="1"/>
    <e v="#NAME?"/>
    <x v="1"/>
    <x v="1"/>
    <x v="0"/>
    <n v="4.76"/>
    <x v="1"/>
    <x v="0"/>
    <s v="Alex"/>
    <s v="Tourist"/>
    <n v="3"/>
    <s v="Extra Shot"/>
    <n v="5"/>
  </r>
  <r>
    <x v="369"/>
    <x v="2"/>
    <x v="1"/>
    <e v="#NAME?"/>
    <x v="1"/>
    <x v="0"/>
    <x v="2"/>
    <n v="5.16"/>
    <x v="2"/>
    <x v="1"/>
    <s v="Chris"/>
    <s v="New"/>
    <n v="8"/>
    <s v="Oat Milk"/>
    <n v="3"/>
  </r>
  <r>
    <x v="370"/>
    <x v="4"/>
    <x v="1"/>
    <e v="#NAME?"/>
    <x v="2"/>
    <x v="4"/>
    <x v="2"/>
    <n v="3.97"/>
    <x v="1"/>
    <x v="0"/>
    <s v="Jamie"/>
    <s v="Tourist"/>
    <n v="2"/>
    <s v="Double Espresso"/>
    <n v="1"/>
  </r>
  <r>
    <x v="371"/>
    <x v="5"/>
    <x v="1"/>
    <e v="#NAME?"/>
    <x v="2"/>
    <x v="0"/>
    <x v="1"/>
    <n v="4.6900000000000004"/>
    <x v="2"/>
    <x v="0"/>
    <s v="Alex"/>
    <s v="Regular"/>
    <n v="5"/>
    <s v="Double Espresso"/>
    <n v="3"/>
  </r>
  <r>
    <x v="372"/>
    <x v="0"/>
    <x v="0"/>
    <e v="#NAME?"/>
    <x v="0"/>
    <x v="0"/>
    <x v="2"/>
    <n v="6.62"/>
    <x v="1"/>
    <x v="1"/>
    <s v="Chris"/>
    <s v="Regular"/>
    <n v="8"/>
    <s v="Double Espresso"/>
    <n v="5"/>
  </r>
  <r>
    <x v="373"/>
    <x v="0"/>
    <x v="0"/>
    <e v="#NAME?"/>
    <x v="1"/>
    <x v="3"/>
    <x v="2"/>
    <n v="3.17"/>
    <x v="2"/>
    <x v="0"/>
    <s v="Taylor"/>
    <s v="Regular"/>
    <n v="7"/>
    <s v="Decaf"/>
    <n v="4"/>
  </r>
  <r>
    <x v="374"/>
    <x v="2"/>
    <x v="1"/>
    <e v="#NAME?"/>
    <x v="2"/>
    <x v="0"/>
    <x v="0"/>
    <n v="5.14"/>
    <x v="0"/>
    <x v="1"/>
    <s v="Taylor"/>
    <s v="New"/>
    <n v="2"/>
    <s v="Decaf"/>
    <n v="4"/>
  </r>
  <r>
    <x v="375"/>
    <x v="2"/>
    <x v="1"/>
    <e v="#NAME?"/>
    <x v="0"/>
    <x v="4"/>
    <x v="0"/>
    <n v="3.46"/>
    <x v="2"/>
    <x v="0"/>
    <s v="Chris"/>
    <s v="Regular"/>
    <n v="7"/>
    <s v="Decaf"/>
    <n v="1"/>
  </r>
  <r>
    <x v="376"/>
    <x v="3"/>
    <x v="1"/>
    <e v="#NAME?"/>
    <x v="2"/>
    <x v="2"/>
    <x v="1"/>
    <n v="5.99"/>
    <x v="1"/>
    <x v="1"/>
    <s v="Alex"/>
    <s v="Tourist"/>
    <n v="5"/>
    <s v="Whipped Cream"/>
    <n v="1"/>
  </r>
  <r>
    <x v="377"/>
    <x v="4"/>
    <x v="1"/>
    <e v="#NAME?"/>
    <x v="1"/>
    <x v="3"/>
    <x v="0"/>
    <n v="4.26"/>
    <x v="1"/>
    <x v="1"/>
    <s v="Chris"/>
    <s v="Regular"/>
    <n v="8"/>
    <s v="Decaf"/>
    <n v="1"/>
  </r>
  <r>
    <x v="378"/>
    <x v="3"/>
    <x v="1"/>
    <e v="#NAME?"/>
    <x v="3"/>
    <x v="2"/>
    <x v="1"/>
    <n v="5.82"/>
    <x v="0"/>
    <x v="1"/>
    <s v="Jamie"/>
    <s v="Tourist"/>
    <n v="6"/>
    <s v="No Sugar"/>
    <n v="5"/>
  </r>
  <r>
    <x v="379"/>
    <x v="2"/>
    <x v="1"/>
    <e v="#NAME?"/>
    <x v="4"/>
    <x v="3"/>
    <x v="2"/>
    <n v="5.17"/>
    <x v="2"/>
    <x v="1"/>
    <s v="Chris"/>
    <s v="New"/>
    <n v="9"/>
    <s v="No Sugar"/>
    <n v="1"/>
  </r>
  <r>
    <x v="380"/>
    <x v="3"/>
    <x v="1"/>
    <e v="#NAME?"/>
    <x v="3"/>
    <x v="2"/>
    <x v="1"/>
    <n v="5.97"/>
    <x v="2"/>
    <x v="1"/>
    <s v="Chris"/>
    <s v="Tourist"/>
    <n v="4"/>
    <s v="Almond Milk"/>
    <n v="2"/>
  </r>
  <r>
    <x v="381"/>
    <x v="2"/>
    <x v="1"/>
    <e v="#NAME?"/>
    <x v="2"/>
    <x v="6"/>
    <x v="0"/>
    <n v="4.08"/>
    <x v="1"/>
    <x v="0"/>
    <s v="Chris"/>
    <s v="Regular"/>
    <n v="2"/>
    <s v="No Sugar"/>
    <n v="5"/>
  </r>
  <r>
    <x v="382"/>
    <x v="6"/>
    <x v="0"/>
    <e v="#NAME?"/>
    <x v="0"/>
    <x v="6"/>
    <x v="1"/>
    <n v="3.18"/>
    <x v="2"/>
    <x v="0"/>
    <s v="Maria"/>
    <s v="Tourist"/>
    <n v="8"/>
    <s v="Double Espresso"/>
    <n v="1"/>
  </r>
  <r>
    <x v="383"/>
    <x v="3"/>
    <x v="1"/>
    <e v="#NAME?"/>
    <x v="4"/>
    <x v="0"/>
    <x v="2"/>
    <n v="6.02"/>
    <x v="0"/>
    <x v="0"/>
    <s v="Taylor"/>
    <s v="Regular"/>
    <n v="2"/>
    <s v="No Sugar"/>
    <n v="5"/>
  </r>
  <r>
    <x v="384"/>
    <x v="6"/>
    <x v="0"/>
    <e v="#NAME?"/>
    <x v="2"/>
    <x v="1"/>
    <x v="0"/>
    <n v="5.21"/>
    <x v="1"/>
    <x v="0"/>
    <s v="Taylor"/>
    <s v="New"/>
    <n v="8"/>
    <s v="Double Espresso"/>
    <n v="5"/>
  </r>
  <r>
    <x v="385"/>
    <x v="1"/>
    <x v="1"/>
    <e v="#NAME?"/>
    <x v="0"/>
    <x v="6"/>
    <x v="2"/>
    <n v="6.97"/>
    <x v="2"/>
    <x v="1"/>
    <s v="Alex"/>
    <s v="New"/>
    <n v="6"/>
    <s v="Almond Milk"/>
    <n v="2"/>
  </r>
  <r>
    <x v="386"/>
    <x v="1"/>
    <x v="1"/>
    <e v="#NAME?"/>
    <x v="3"/>
    <x v="6"/>
    <x v="0"/>
    <n v="5.46"/>
    <x v="0"/>
    <x v="0"/>
    <s v="Jordan"/>
    <s v="New"/>
    <n v="2"/>
    <s v="Almond Milk"/>
    <n v="3"/>
  </r>
  <r>
    <x v="387"/>
    <x v="5"/>
    <x v="1"/>
    <e v="#NAME?"/>
    <x v="4"/>
    <x v="1"/>
    <x v="0"/>
    <n v="4.78"/>
    <x v="2"/>
    <x v="0"/>
    <s v="Alex"/>
    <s v="New"/>
    <n v="2"/>
    <s v="No Sugar"/>
    <n v="4"/>
  </r>
  <r>
    <x v="388"/>
    <x v="3"/>
    <x v="1"/>
    <e v="#NAME?"/>
    <x v="0"/>
    <x v="0"/>
    <x v="2"/>
    <n v="6.76"/>
    <x v="0"/>
    <x v="0"/>
    <s v="Alex"/>
    <s v="New"/>
    <n v="4"/>
    <s v="No Sugar"/>
    <n v="3"/>
  </r>
  <r>
    <x v="389"/>
    <x v="2"/>
    <x v="1"/>
    <e v="#NAME?"/>
    <x v="1"/>
    <x v="5"/>
    <x v="0"/>
    <n v="3.59"/>
    <x v="1"/>
    <x v="1"/>
    <s v="Maria"/>
    <s v="Regular"/>
    <n v="2"/>
    <s v="Extra Shot"/>
    <n v="5"/>
  </r>
  <r>
    <x v="390"/>
    <x v="6"/>
    <x v="0"/>
    <e v="#NAME?"/>
    <x v="2"/>
    <x v="4"/>
    <x v="2"/>
    <n v="3.91"/>
    <x v="1"/>
    <x v="0"/>
    <s v="Chris"/>
    <s v="Regular"/>
    <n v="7"/>
    <s v="Double Espresso"/>
    <n v="1"/>
  </r>
  <r>
    <x v="391"/>
    <x v="5"/>
    <x v="1"/>
    <e v="#NAME?"/>
    <x v="2"/>
    <x v="4"/>
    <x v="1"/>
    <n v="3.45"/>
    <x v="2"/>
    <x v="1"/>
    <s v="Maria"/>
    <s v="New"/>
    <n v="7"/>
    <s v="Whipped Cream"/>
    <n v="4"/>
  </r>
  <r>
    <x v="392"/>
    <x v="4"/>
    <x v="1"/>
    <e v="#NAME?"/>
    <x v="4"/>
    <x v="2"/>
    <x v="0"/>
    <n v="4.3099999999999996"/>
    <x v="0"/>
    <x v="0"/>
    <s v="Jamie"/>
    <s v="Tourist"/>
    <n v="7"/>
    <s v="Decaf"/>
    <n v="3"/>
  </r>
  <r>
    <x v="393"/>
    <x v="5"/>
    <x v="1"/>
    <e v="#NAME?"/>
    <x v="2"/>
    <x v="3"/>
    <x v="0"/>
    <n v="6.65"/>
    <x v="2"/>
    <x v="1"/>
    <s v="Taylor"/>
    <s v="Regular"/>
    <n v="7"/>
    <s v="Double Espresso"/>
    <n v="5"/>
  </r>
  <r>
    <x v="394"/>
    <x v="1"/>
    <x v="1"/>
    <e v="#NAME?"/>
    <x v="0"/>
    <x v="1"/>
    <x v="2"/>
    <n v="3.13"/>
    <x v="1"/>
    <x v="1"/>
    <s v="Jamie"/>
    <s v="Tourist"/>
    <n v="3"/>
    <s v="Almond Milk"/>
    <n v="2"/>
  </r>
  <r>
    <x v="395"/>
    <x v="5"/>
    <x v="1"/>
    <e v="#NAME?"/>
    <x v="3"/>
    <x v="5"/>
    <x v="1"/>
    <n v="5.16"/>
    <x v="2"/>
    <x v="1"/>
    <s v="Taylor"/>
    <s v="New"/>
    <n v="10"/>
    <s v="Double Espresso"/>
    <n v="4"/>
  </r>
  <r>
    <x v="396"/>
    <x v="1"/>
    <x v="1"/>
    <e v="#NAME?"/>
    <x v="3"/>
    <x v="3"/>
    <x v="0"/>
    <n v="4.3099999999999996"/>
    <x v="0"/>
    <x v="1"/>
    <s v="Jamie"/>
    <s v="New"/>
    <n v="3"/>
    <s v="Oat Milk"/>
    <n v="2"/>
  </r>
  <r>
    <x v="397"/>
    <x v="0"/>
    <x v="0"/>
    <e v="#NAME?"/>
    <x v="2"/>
    <x v="3"/>
    <x v="2"/>
    <n v="5.0199999999999996"/>
    <x v="0"/>
    <x v="0"/>
    <s v="Taylor"/>
    <s v="Regular"/>
    <n v="9"/>
    <s v="Whipped Cream"/>
    <n v="4"/>
  </r>
  <r>
    <x v="398"/>
    <x v="3"/>
    <x v="1"/>
    <e v="#NAME?"/>
    <x v="3"/>
    <x v="2"/>
    <x v="1"/>
    <n v="5.7"/>
    <x v="1"/>
    <x v="1"/>
    <s v="Taylor"/>
    <s v="New"/>
    <n v="6"/>
    <s v="No Sugar"/>
    <n v="3"/>
  </r>
  <r>
    <x v="79"/>
    <x v="4"/>
    <x v="1"/>
    <e v="#NAME?"/>
    <x v="3"/>
    <x v="2"/>
    <x v="2"/>
    <n v="4.9800000000000004"/>
    <x v="2"/>
    <x v="1"/>
    <s v="Jamie"/>
    <s v="Regular"/>
    <n v="4"/>
    <s v="Almond Milk"/>
    <n v="4"/>
  </r>
  <r>
    <x v="399"/>
    <x v="2"/>
    <x v="1"/>
    <e v="#NAME?"/>
    <x v="0"/>
    <x v="5"/>
    <x v="0"/>
    <n v="3.51"/>
    <x v="2"/>
    <x v="0"/>
    <s v="Alex"/>
    <s v="Tourist"/>
    <n v="4"/>
    <s v="Almond Milk"/>
    <n v="2"/>
  </r>
  <r>
    <x v="400"/>
    <x v="4"/>
    <x v="1"/>
    <e v="#NAME?"/>
    <x v="0"/>
    <x v="6"/>
    <x v="1"/>
    <n v="3.51"/>
    <x v="1"/>
    <x v="1"/>
    <s v="Jordan"/>
    <s v="New"/>
    <n v="3"/>
    <s v="No Sugar"/>
    <n v="3"/>
  </r>
  <r>
    <x v="401"/>
    <x v="5"/>
    <x v="1"/>
    <e v="#NAME?"/>
    <x v="2"/>
    <x v="0"/>
    <x v="2"/>
    <n v="6.68"/>
    <x v="0"/>
    <x v="0"/>
    <s v="Jordan"/>
    <s v="New"/>
    <n v="8"/>
    <s v="No Sugar"/>
    <n v="4"/>
  </r>
  <r>
    <x v="402"/>
    <x v="2"/>
    <x v="1"/>
    <e v="#NAME?"/>
    <x v="3"/>
    <x v="1"/>
    <x v="2"/>
    <n v="3.34"/>
    <x v="2"/>
    <x v="0"/>
    <s v="Jordan"/>
    <s v="Tourist"/>
    <n v="9"/>
    <s v="Decaf"/>
    <n v="3"/>
  </r>
  <r>
    <x v="403"/>
    <x v="0"/>
    <x v="0"/>
    <e v="#NAME?"/>
    <x v="3"/>
    <x v="3"/>
    <x v="0"/>
    <n v="3.93"/>
    <x v="0"/>
    <x v="0"/>
    <s v="Alex"/>
    <s v="Tourist"/>
    <n v="10"/>
    <s v="Double Espresso"/>
    <n v="5"/>
  </r>
  <r>
    <x v="404"/>
    <x v="4"/>
    <x v="1"/>
    <e v="#NAME?"/>
    <x v="4"/>
    <x v="6"/>
    <x v="1"/>
    <n v="6.03"/>
    <x v="2"/>
    <x v="1"/>
    <s v="Jordan"/>
    <s v="Tourist"/>
    <n v="5"/>
    <s v="Decaf"/>
    <n v="5"/>
  </r>
  <r>
    <x v="405"/>
    <x v="2"/>
    <x v="1"/>
    <e v="#NAME?"/>
    <x v="2"/>
    <x v="3"/>
    <x v="1"/>
    <n v="3.66"/>
    <x v="0"/>
    <x v="0"/>
    <s v="Jamie"/>
    <s v="New"/>
    <n v="5"/>
    <s v="Extra Shot"/>
    <n v="3"/>
  </r>
  <r>
    <x v="406"/>
    <x v="4"/>
    <x v="1"/>
    <e v="#NAME?"/>
    <x v="2"/>
    <x v="2"/>
    <x v="2"/>
    <n v="4.1100000000000003"/>
    <x v="2"/>
    <x v="1"/>
    <s v="Taylor"/>
    <s v="Tourist"/>
    <n v="4"/>
    <s v="Almond Milk"/>
    <n v="5"/>
  </r>
  <r>
    <x v="407"/>
    <x v="0"/>
    <x v="0"/>
    <e v="#NAME?"/>
    <x v="1"/>
    <x v="0"/>
    <x v="1"/>
    <n v="6.33"/>
    <x v="2"/>
    <x v="0"/>
    <s v="Maria"/>
    <s v="New"/>
    <n v="8"/>
    <s v="Oat Milk"/>
    <n v="4"/>
  </r>
  <r>
    <x v="408"/>
    <x v="4"/>
    <x v="1"/>
    <e v="#NAME?"/>
    <x v="2"/>
    <x v="5"/>
    <x v="2"/>
    <n v="6.68"/>
    <x v="2"/>
    <x v="0"/>
    <s v="Jamie"/>
    <s v="New"/>
    <n v="6"/>
    <s v="Almond Milk"/>
    <n v="2"/>
  </r>
  <r>
    <x v="409"/>
    <x v="4"/>
    <x v="1"/>
    <e v="#NAME?"/>
    <x v="2"/>
    <x v="5"/>
    <x v="0"/>
    <n v="5.91"/>
    <x v="0"/>
    <x v="1"/>
    <s v="Taylor"/>
    <s v="New"/>
    <n v="6"/>
    <s v="Decaf"/>
    <n v="5"/>
  </r>
  <r>
    <x v="410"/>
    <x v="3"/>
    <x v="1"/>
    <e v="#NAME?"/>
    <x v="4"/>
    <x v="0"/>
    <x v="1"/>
    <n v="3.4"/>
    <x v="1"/>
    <x v="0"/>
    <s v="Maria"/>
    <s v="Tourist"/>
    <n v="2"/>
    <s v="Oat Milk"/>
    <n v="1"/>
  </r>
  <r>
    <x v="411"/>
    <x v="3"/>
    <x v="1"/>
    <e v="#NAME?"/>
    <x v="1"/>
    <x v="5"/>
    <x v="0"/>
    <n v="4.0599999999999996"/>
    <x v="2"/>
    <x v="0"/>
    <s v="Maria"/>
    <s v="Tourist"/>
    <n v="9"/>
    <s v="No Sugar"/>
    <n v="2"/>
  </r>
  <r>
    <x v="412"/>
    <x v="3"/>
    <x v="1"/>
    <e v="#NAME?"/>
    <x v="1"/>
    <x v="0"/>
    <x v="1"/>
    <n v="3.27"/>
    <x v="1"/>
    <x v="1"/>
    <s v="Jordan"/>
    <s v="Regular"/>
    <n v="2"/>
    <s v="Decaf"/>
    <n v="3"/>
  </r>
  <r>
    <x v="413"/>
    <x v="5"/>
    <x v="1"/>
    <e v="#NAME?"/>
    <x v="4"/>
    <x v="6"/>
    <x v="2"/>
    <n v="5.63"/>
    <x v="2"/>
    <x v="0"/>
    <s v="Maria"/>
    <s v="New"/>
    <n v="9"/>
    <s v="Decaf"/>
    <n v="4"/>
  </r>
  <r>
    <x v="414"/>
    <x v="5"/>
    <x v="1"/>
    <e v="#NAME?"/>
    <x v="4"/>
    <x v="0"/>
    <x v="0"/>
    <n v="3.45"/>
    <x v="0"/>
    <x v="0"/>
    <s v="Jamie"/>
    <s v="New"/>
    <n v="5"/>
    <s v="Oat Milk"/>
    <n v="4"/>
  </r>
  <r>
    <x v="415"/>
    <x v="4"/>
    <x v="1"/>
    <e v="#NAME?"/>
    <x v="2"/>
    <x v="3"/>
    <x v="2"/>
    <n v="4.59"/>
    <x v="2"/>
    <x v="0"/>
    <s v="Jamie"/>
    <s v="Tourist"/>
    <n v="8"/>
    <s v="Oat Milk"/>
    <n v="2"/>
  </r>
  <r>
    <x v="416"/>
    <x v="0"/>
    <x v="0"/>
    <e v="#NAME?"/>
    <x v="1"/>
    <x v="1"/>
    <x v="1"/>
    <n v="3.24"/>
    <x v="0"/>
    <x v="0"/>
    <s v="Jordan"/>
    <s v="New"/>
    <n v="8"/>
    <s v="Decaf"/>
    <n v="4"/>
  </r>
  <r>
    <x v="417"/>
    <x v="6"/>
    <x v="0"/>
    <e v="#NAME?"/>
    <x v="2"/>
    <x v="3"/>
    <x v="1"/>
    <n v="5.91"/>
    <x v="0"/>
    <x v="1"/>
    <s v="Chris"/>
    <s v="New"/>
    <n v="8"/>
    <s v="Extra Shot"/>
    <n v="5"/>
  </r>
  <r>
    <x v="168"/>
    <x v="0"/>
    <x v="0"/>
    <e v="#NAME?"/>
    <x v="2"/>
    <x v="4"/>
    <x v="2"/>
    <n v="4.32"/>
    <x v="1"/>
    <x v="1"/>
    <s v="Jordan"/>
    <s v="Regular"/>
    <n v="8"/>
    <s v="Almond Milk"/>
    <n v="3"/>
  </r>
  <r>
    <x v="418"/>
    <x v="0"/>
    <x v="0"/>
    <e v="#NAME?"/>
    <x v="2"/>
    <x v="4"/>
    <x v="0"/>
    <n v="4.45"/>
    <x v="2"/>
    <x v="1"/>
    <s v="Taylor"/>
    <s v="New"/>
    <n v="5"/>
    <s v="No Sugar"/>
    <n v="2"/>
  </r>
  <r>
    <x v="419"/>
    <x v="0"/>
    <x v="0"/>
    <e v="#NAME?"/>
    <x v="1"/>
    <x v="4"/>
    <x v="2"/>
    <n v="3.99"/>
    <x v="2"/>
    <x v="1"/>
    <s v="Alex"/>
    <s v="Tourist"/>
    <n v="3"/>
    <s v="Double Espresso"/>
    <n v="4"/>
  </r>
  <r>
    <x v="420"/>
    <x v="1"/>
    <x v="1"/>
    <e v="#NAME?"/>
    <x v="4"/>
    <x v="3"/>
    <x v="0"/>
    <n v="3.92"/>
    <x v="1"/>
    <x v="1"/>
    <s v="Alex"/>
    <s v="New"/>
    <n v="3"/>
    <s v="Whipped Cream"/>
    <n v="4"/>
  </r>
  <r>
    <x v="421"/>
    <x v="3"/>
    <x v="1"/>
    <e v="#NAME?"/>
    <x v="4"/>
    <x v="1"/>
    <x v="0"/>
    <n v="3.31"/>
    <x v="1"/>
    <x v="0"/>
    <s v="Alex"/>
    <s v="Regular"/>
    <n v="10"/>
    <s v="Double Espresso"/>
    <n v="2"/>
  </r>
  <r>
    <x v="422"/>
    <x v="4"/>
    <x v="1"/>
    <e v="#NAME?"/>
    <x v="0"/>
    <x v="2"/>
    <x v="2"/>
    <n v="6.44"/>
    <x v="0"/>
    <x v="0"/>
    <s v="Taylor"/>
    <s v="Tourist"/>
    <n v="2"/>
    <s v="No Sugar"/>
    <n v="3"/>
  </r>
  <r>
    <x v="423"/>
    <x v="0"/>
    <x v="0"/>
    <e v="#NAME?"/>
    <x v="3"/>
    <x v="6"/>
    <x v="1"/>
    <n v="4.16"/>
    <x v="2"/>
    <x v="1"/>
    <s v="Jamie"/>
    <s v="Tourist"/>
    <n v="6"/>
    <s v="Decaf"/>
    <n v="3"/>
  </r>
  <r>
    <x v="424"/>
    <x v="0"/>
    <x v="0"/>
    <e v="#NAME?"/>
    <x v="1"/>
    <x v="6"/>
    <x v="0"/>
    <n v="6.97"/>
    <x v="1"/>
    <x v="0"/>
    <s v="Chris"/>
    <s v="Tourist"/>
    <n v="3"/>
    <s v="Decaf"/>
    <n v="2"/>
  </r>
  <r>
    <x v="425"/>
    <x v="5"/>
    <x v="1"/>
    <e v="#NAME?"/>
    <x v="1"/>
    <x v="6"/>
    <x v="1"/>
    <n v="4.91"/>
    <x v="2"/>
    <x v="0"/>
    <s v="Chris"/>
    <s v="Regular"/>
    <n v="3"/>
    <s v="Almond Milk"/>
    <n v="5"/>
  </r>
  <r>
    <x v="426"/>
    <x v="5"/>
    <x v="1"/>
    <e v="#NAME?"/>
    <x v="1"/>
    <x v="0"/>
    <x v="0"/>
    <n v="4.6100000000000003"/>
    <x v="0"/>
    <x v="1"/>
    <s v="Alex"/>
    <s v="New"/>
    <n v="6"/>
    <s v="Decaf"/>
    <n v="3"/>
  </r>
  <r>
    <x v="427"/>
    <x v="2"/>
    <x v="1"/>
    <e v="#NAME?"/>
    <x v="4"/>
    <x v="5"/>
    <x v="2"/>
    <n v="5.39"/>
    <x v="2"/>
    <x v="0"/>
    <s v="Jordan"/>
    <s v="Regular"/>
    <n v="10"/>
    <s v="Whipped Cream"/>
    <n v="4"/>
  </r>
  <r>
    <x v="428"/>
    <x v="4"/>
    <x v="1"/>
    <e v="#NAME?"/>
    <x v="1"/>
    <x v="3"/>
    <x v="1"/>
    <n v="5.84"/>
    <x v="1"/>
    <x v="1"/>
    <s v="Alex"/>
    <s v="New"/>
    <n v="3"/>
    <s v="Decaf"/>
    <n v="2"/>
  </r>
  <r>
    <x v="429"/>
    <x v="1"/>
    <x v="1"/>
    <e v="#NAME?"/>
    <x v="2"/>
    <x v="2"/>
    <x v="0"/>
    <n v="4.75"/>
    <x v="2"/>
    <x v="1"/>
    <s v="Jamie"/>
    <s v="New"/>
    <n v="4"/>
    <s v="Oat Milk"/>
    <n v="5"/>
  </r>
  <r>
    <x v="430"/>
    <x v="0"/>
    <x v="0"/>
    <e v="#NAME?"/>
    <x v="0"/>
    <x v="0"/>
    <x v="1"/>
    <n v="3.47"/>
    <x v="0"/>
    <x v="0"/>
    <s v="Taylor"/>
    <s v="New"/>
    <n v="7"/>
    <s v="Double Espresso"/>
    <n v="2"/>
  </r>
  <r>
    <x v="431"/>
    <x v="5"/>
    <x v="1"/>
    <e v="#NAME?"/>
    <x v="1"/>
    <x v="1"/>
    <x v="2"/>
    <n v="6.81"/>
    <x v="0"/>
    <x v="0"/>
    <s v="Jamie"/>
    <s v="New"/>
    <n v="5"/>
    <s v="No Sugar"/>
    <n v="2"/>
  </r>
  <r>
    <x v="432"/>
    <x v="5"/>
    <x v="1"/>
    <e v="#NAME?"/>
    <x v="4"/>
    <x v="6"/>
    <x v="0"/>
    <n v="3.6"/>
    <x v="2"/>
    <x v="1"/>
    <s v="Chris"/>
    <s v="Tourist"/>
    <n v="5"/>
    <s v="Extra Shot"/>
    <n v="1"/>
  </r>
  <r>
    <x v="433"/>
    <x v="4"/>
    <x v="1"/>
    <e v="#NAME?"/>
    <x v="2"/>
    <x v="4"/>
    <x v="1"/>
    <n v="5.38"/>
    <x v="2"/>
    <x v="0"/>
    <s v="Jordan"/>
    <s v="Tourist"/>
    <n v="5"/>
    <s v="No Sugar"/>
    <n v="1"/>
  </r>
  <r>
    <x v="434"/>
    <x v="0"/>
    <x v="0"/>
    <e v="#NAME?"/>
    <x v="0"/>
    <x v="4"/>
    <x v="2"/>
    <n v="4.22"/>
    <x v="1"/>
    <x v="0"/>
    <s v="Chris"/>
    <s v="Tourist"/>
    <n v="10"/>
    <s v="Oat Milk"/>
    <n v="2"/>
  </r>
  <r>
    <x v="435"/>
    <x v="4"/>
    <x v="1"/>
    <e v="#NAME?"/>
    <x v="1"/>
    <x v="3"/>
    <x v="0"/>
    <n v="4.05"/>
    <x v="2"/>
    <x v="1"/>
    <s v="Taylor"/>
    <s v="Tourist"/>
    <n v="8"/>
    <s v="No Sugar"/>
    <n v="5"/>
  </r>
  <r>
    <x v="436"/>
    <x v="1"/>
    <x v="1"/>
    <e v="#NAME?"/>
    <x v="4"/>
    <x v="1"/>
    <x v="2"/>
    <n v="6.49"/>
    <x v="1"/>
    <x v="0"/>
    <s v="Maria"/>
    <s v="Regular"/>
    <n v="2"/>
    <s v="Whipped Cream"/>
    <n v="2"/>
  </r>
  <r>
    <x v="437"/>
    <x v="4"/>
    <x v="1"/>
    <e v="#NAME?"/>
    <x v="3"/>
    <x v="2"/>
    <x v="0"/>
    <n v="3.66"/>
    <x v="2"/>
    <x v="0"/>
    <s v="Alex"/>
    <s v="Regular"/>
    <n v="4"/>
    <s v="Double Espresso"/>
    <n v="4"/>
  </r>
  <r>
    <x v="438"/>
    <x v="6"/>
    <x v="0"/>
    <e v="#NAME?"/>
    <x v="4"/>
    <x v="4"/>
    <x v="0"/>
    <n v="3.96"/>
    <x v="0"/>
    <x v="0"/>
    <s v="Jamie"/>
    <s v="Tourist"/>
    <n v="9"/>
    <s v="No Sugar"/>
    <n v="3"/>
  </r>
  <r>
    <x v="439"/>
    <x v="6"/>
    <x v="0"/>
    <e v="#NAME?"/>
    <x v="2"/>
    <x v="4"/>
    <x v="0"/>
    <n v="6.82"/>
    <x v="1"/>
    <x v="0"/>
    <s v="Jordan"/>
    <s v="Regular"/>
    <n v="8"/>
    <s v="Double Espresso"/>
    <n v="4"/>
  </r>
  <r>
    <x v="440"/>
    <x v="0"/>
    <x v="0"/>
    <e v="#NAME?"/>
    <x v="2"/>
    <x v="4"/>
    <x v="1"/>
    <n v="5.61"/>
    <x v="2"/>
    <x v="1"/>
    <s v="Chris"/>
    <s v="New"/>
    <n v="7"/>
    <s v="Oat Milk"/>
    <n v="4"/>
  </r>
  <r>
    <x v="441"/>
    <x v="3"/>
    <x v="1"/>
    <e v="#NAME?"/>
    <x v="1"/>
    <x v="6"/>
    <x v="1"/>
    <n v="3.72"/>
    <x v="1"/>
    <x v="1"/>
    <s v="Maria"/>
    <s v="New"/>
    <n v="7"/>
    <s v="Double Espresso"/>
    <n v="2"/>
  </r>
  <r>
    <x v="442"/>
    <x v="0"/>
    <x v="0"/>
    <e v="#NAME?"/>
    <x v="2"/>
    <x v="3"/>
    <x v="1"/>
    <n v="5.01"/>
    <x v="2"/>
    <x v="0"/>
    <s v="Alex"/>
    <s v="Tourist"/>
    <n v="6"/>
    <s v="Oat Milk"/>
    <n v="4"/>
  </r>
  <r>
    <x v="443"/>
    <x v="6"/>
    <x v="0"/>
    <e v="#NAME?"/>
    <x v="2"/>
    <x v="4"/>
    <x v="0"/>
    <n v="6.45"/>
    <x v="0"/>
    <x v="0"/>
    <s v="Jamie"/>
    <s v="Regular"/>
    <n v="9"/>
    <s v="Oat Milk"/>
    <n v="5"/>
  </r>
  <r>
    <x v="444"/>
    <x v="1"/>
    <x v="1"/>
    <e v="#NAME?"/>
    <x v="2"/>
    <x v="4"/>
    <x v="2"/>
    <n v="3.61"/>
    <x v="1"/>
    <x v="1"/>
    <s v="Maria"/>
    <s v="Regular"/>
    <n v="8"/>
    <s v="Whipped Cream"/>
    <n v="1"/>
  </r>
  <r>
    <x v="445"/>
    <x v="0"/>
    <x v="0"/>
    <e v="#NAME?"/>
    <x v="2"/>
    <x v="1"/>
    <x v="2"/>
    <n v="4.1100000000000003"/>
    <x v="2"/>
    <x v="1"/>
    <s v="Chris"/>
    <s v="Tourist"/>
    <n v="7"/>
    <s v="Oat Milk"/>
    <n v="2"/>
  </r>
  <r>
    <x v="446"/>
    <x v="0"/>
    <x v="0"/>
    <e v="#NAME?"/>
    <x v="4"/>
    <x v="4"/>
    <x v="0"/>
    <n v="6.76"/>
    <x v="0"/>
    <x v="0"/>
    <s v="Jordan"/>
    <s v="Tourist"/>
    <n v="2"/>
    <s v="Almond Milk"/>
    <n v="2"/>
  </r>
  <r>
    <x v="447"/>
    <x v="6"/>
    <x v="0"/>
    <e v="#NAME?"/>
    <x v="4"/>
    <x v="0"/>
    <x v="0"/>
    <n v="4.7699999999999996"/>
    <x v="0"/>
    <x v="1"/>
    <s v="Jordan"/>
    <s v="Tourist"/>
    <n v="8"/>
    <s v="Extra Shot"/>
    <n v="1"/>
  </r>
  <r>
    <x v="448"/>
    <x v="2"/>
    <x v="1"/>
    <e v="#NAME?"/>
    <x v="2"/>
    <x v="3"/>
    <x v="1"/>
    <n v="5.27"/>
    <x v="1"/>
    <x v="1"/>
    <s v="Taylor"/>
    <s v="New"/>
    <n v="3"/>
    <s v="Almond Milk"/>
    <n v="1"/>
  </r>
  <r>
    <x v="449"/>
    <x v="5"/>
    <x v="1"/>
    <e v="#NAME?"/>
    <x v="4"/>
    <x v="4"/>
    <x v="2"/>
    <n v="6.86"/>
    <x v="2"/>
    <x v="1"/>
    <s v="Maria"/>
    <s v="Tourist"/>
    <n v="7"/>
    <s v="Decaf"/>
    <n v="1"/>
  </r>
  <r>
    <x v="450"/>
    <x v="0"/>
    <x v="0"/>
    <e v="#NAME?"/>
    <x v="1"/>
    <x v="5"/>
    <x v="2"/>
    <n v="3.53"/>
    <x v="2"/>
    <x v="0"/>
    <s v="Jordan"/>
    <s v="New"/>
    <n v="4"/>
    <s v="No Sugar"/>
    <n v="2"/>
  </r>
  <r>
    <x v="451"/>
    <x v="5"/>
    <x v="1"/>
    <e v="#NAME?"/>
    <x v="1"/>
    <x v="3"/>
    <x v="0"/>
    <n v="3.71"/>
    <x v="0"/>
    <x v="0"/>
    <s v="Jordan"/>
    <s v="New"/>
    <n v="6"/>
    <s v="Almond Milk"/>
    <n v="4"/>
  </r>
  <r>
    <x v="452"/>
    <x v="1"/>
    <x v="1"/>
    <e v="#NAME?"/>
    <x v="3"/>
    <x v="6"/>
    <x v="2"/>
    <n v="5.75"/>
    <x v="2"/>
    <x v="1"/>
    <s v="Taylor"/>
    <s v="New"/>
    <n v="4"/>
    <s v="Double Espresso"/>
    <n v="5"/>
  </r>
  <r>
    <x v="453"/>
    <x v="3"/>
    <x v="1"/>
    <e v="#NAME?"/>
    <x v="4"/>
    <x v="2"/>
    <x v="1"/>
    <n v="5.8"/>
    <x v="1"/>
    <x v="0"/>
    <s v="Alex"/>
    <s v="Tourist"/>
    <n v="5"/>
    <s v="No Sugar"/>
    <n v="2"/>
  </r>
  <r>
    <x v="454"/>
    <x v="0"/>
    <x v="0"/>
    <e v="#NAME?"/>
    <x v="2"/>
    <x v="4"/>
    <x v="2"/>
    <n v="5.52"/>
    <x v="0"/>
    <x v="1"/>
    <s v="Jamie"/>
    <s v="Tourist"/>
    <n v="7"/>
    <s v="No Sugar"/>
    <n v="5"/>
  </r>
  <r>
    <x v="455"/>
    <x v="6"/>
    <x v="0"/>
    <e v="#NAME?"/>
    <x v="2"/>
    <x v="3"/>
    <x v="2"/>
    <n v="3.42"/>
    <x v="0"/>
    <x v="1"/>
    <s v="Maria"/>
    <s v="New"/>
    <n v="9"/>
    <s v="No Sugar"/>
    <n v="3"/>
  </r>
  <r>
    <x v="456"/>
    <x v="3"/>
    <x v="1"/>
    <e v="#NAME?"/>
    <x v="4"/>
    <x v="3"/>
    <x v="0"/>
    <n v="4.87"/>
    <x v="2"/>
    <x v="1"/>
    <s v="Jamie"/>
    <s v="Tourist"/>
    <n v="9"/>
    <s v="Double Espresso"/>
    <n v="5"/>
  </r>
  <r>
    <x v="243"/>
    <x v="2"/>
    <x v="1"/>
    <e v="#NAME?"/>
    <x v="1"/>
    <x v="3"/>
    <x v="2"/>
    <n v="4.49"/>
    <x v="0"/>
    <x v="0"/>
    <s v="Jordan"/>
    <s v="New"/>
    <n v="6"/>
    <s v="Almond Milk"/>
    <n v="2"/>
  </r>
  <r>
    <x v="457"/>
    <x v="1"/>
    <x v="1"/>
    <e v="#NAME?"/>
    <x v="0"/>
    <x v="6"/>
    <x v="1"/>
    <n v="6.82"/>
    <x v="0"/>
    <x v="1"/>
    <s v="Maria"/>
    <s v="Tourist"/>
    <n v="4"/>
    <s v="No Sugar"/>
    <n v="5"/>
  </r>
  <r>
    <x v="458"/>
    <x v="4"/>
    <x v="1"/>
    <e v="#NAME?"/>
    <x v="3"/>
    <x v="1"/>
    <x v="0"/>
    <n v="3.52"/>
    <x v="0"/>
    <x v="1"/>
    <s v="Alex"/>
    <s v="New"/>
    <n v="4"/>
    <s v="Whipped Cream"/>
    <n v="3"/>
  </r>
  <r>
    <x v="459"/>
    <x v="0"/>
    <x v="0"/>
    <e v="#NAME?"/>
    <x v="2"/>
    <x v="5"/>
    <x v="0"/>
    <n v="3.8"/>
    <x v="2"/>
    <x v="0"/>
    <s v="Chris"/>
    <s v="Regular"/>
    <n v="4"/>
    <s v="Extra Shot"/>
    <n v="2"/>
  </r>
  <r>
    <x v="460"/>
    <x v="6"/>
    <x v="0"/>
    <e v="#NAME?"/>
    <x v="3"/>
    <x v="1"/>
    <x v="1"/>
    <n v="3.02"/>
    <x v="2"/>
    <x v="0"/>
    <s v="Alex"/>
    <s v="New"/>
    <n v="10"/>
    <s v="Oat Milk"/>
    <n v="4"/>
  </r>
  <r>
    <x v="461"/>
    <x v="2"/>
    <x v="1"/>
    <e v="#NAME?"/>
    <x v="0"/>
    <x v="1"/>
    <x v="1"/>
    <n v="5.82"/>
    <x v="2"/>
    <x v="0"/>
    <s v="Maria"/>
    <s v="New"/>
    <n v="4"/>
    <s v="Decaf"/>
    <n v="3"/>
  </r>
  <r>
    <x v="462"/>
    <x v="0"/>
    <x v="0"/>
    <e v="#NAME?"/>
    <x v="0"/>
    <x v="4"/>
    <x v="0"/>
    <n v="4.3899999999999997"/>
    <x v="1"/>
    <x v="1"/>
    <s v="Maria"/>
    <s v="Tourist"/>
    <n v="4"/>
    <s v="Whipped Cream"/>
    <n v="2"/>
  </r>
  <r>
    <x v="463"/>
    <x v="1"/>
    <x v="1"/>
    <e v="#NAME?"/>
    <x v="2"/>
    <x v="4"/>
    <x v="2"/>
    <n v="6.01"/>
    <x v="2"/>
    <x v="1"/>
    <s v="Maria"/>
    <s v="New"/>
    <n v="5"/>
    <s v="Almond Milk"/>
    <n v="2"/>
  </r>
  <r>
    <x v="464"/>
    <x v="2"/>
    <x v="1"/>
    <e v="#NAME?"/>
    <x v="0"/>
    <x v="5"/>
    <x v="0"/>
    <n v="4.7"/>
    <x v="0"/>
    <x v="0"/>
    <s v="Jamie"/>
    <s v="Tourist"/>
    <n v="9"/>
    <s v="Almond Milk"/>
    <n v="3"/>
  </r>
  <r>
    <x v="465"/>
    <x v="4"/>
    <x v="1"/>
    <e v="#NAME?"/>
    <x v="1"/>
    <x v="6"/>
    <x v="2"/>
    <n v="5.07"/>
    <x v="2"/>
    <x v="0"/>
    <s v="Alex"/>
    <s v="New"/>
    <n v="3"/>
    <s v="Oat Milk"/>
    <n v="4"/>
  </r>
  <r>
    <x v="420"/>
    <x v="1"/>
    <x v="1"/>
    <e v="#NAME?"/>
    <x v="4"/>
    <x v="2"/>
    <x v="2"/>
    <n v="5.03"/>
    <x v="1"/>
    <x v="0"/>
    <s v="Alex"/>
    <s v="New"/>
    <n v="8"/>
    <s v="Decaf"/>
    <n v="1"/>
  </r>
  <r>
    <x v="466"/>
    <x v="2"/>
    <x v="1"/>
    <e v="#NAME?"/>
    <x v="2"/>
    <x v="4"/>
    <x v="1"/>
    <n v="5.01"/>
    <x v="0"/>
    <x v="0"/>
    <s v="Taylor"/>
    <s v="New"/>
    <n v="3"/>
    <s v="Whipped Cream"/>
    <n v="2"/>
  </r>
  <r>
    <x v="467"/>
    <x v="4"/>
    <x v="1"/>
    <e v="#NAME?"/>
    <x v="0"/>
    <x v="1"/>
    <x v="2"/>
    <n v="3.32"/>
    <x v="2"/>
    <x v="0"/>
    <s v="Jordan"/>
    <s v="Tourist"/>
    <n v="6"/>
    <s v="Extra Shot"/>
    <n v="5"/>
  </r>
  <r>
    <x v="468"/>
    <x v="6"/>
    <x v="0"/>
    <e v="#NAME?"/>
    <x v="2"/>
    <x v="6"/>
    <x v="1"/>
    <n v="3.16"/>
    <x v="0"/>
    <x v="0"/>
    <s v="Chris"/>
    <s v="Regular"/>
    <n v="7"/>
    <s v="No Sugar"/>
    <n v="4"/>
  </r>
  <r>
    <x v="469"/>
    <x v="1"/>
    <x v="1"/>
    <e v="#NAME?"/>
    <x v="2"/>
    <x v="4"/>
    <x v="1"/>
    <n v="3.71"/>
    <x v="0"/>
    <x v="0"/>
    <s v="Alex"/>
    <s v="New"/>
    <n v="7"/>
    <s v="No Sugar"/>
    <n v="1"/>
  </r>
  <r>
    <x v="470"/>
    <x v="5"/>
    <x v="1"/>
    <e v="#NAME?"/>
    <x v="2"/>
    <x v="4"/>
    <x v="2"/>
    <n v="4.58"/>
    <x v="2"/>
    <x v="1"/>
    <s v="Taylor"/>
    <s v="Regular"/>
    <n v="4"/>
    <s v="Oat Milk"/>
    <n v="2"/>
  </r>
  <r>
    <x v="471"/>
    <x v="3"/>
    <x v="1"/>
    <e v="#NAME?"/>
    <x v="4"/>
    <x v="3"/>
    <x v="1"/>
    <n v="5.76"/>
    <x v="2"/>
    <x v="0"/>
    <s v="Alex"/>
    <s v="Regular"/>
    <n v="7"/>
    <s v="No Sugar"/>
    <n v="1"/>
  </r>
  <r>
    <x v="472"/>
    <x v="5"/>
    <x v="1"/>
    <e v="#NAME?"/>
    <x v="3"/>
    <x v="5"/>
    <x v="0"/>
    <n v="4.3499999999999996"/>
    <x v="1"/>
    <x v="0"/>
    <s v="Jamie"/>
    <s v="New"/>
    <n v="2"/>
    <s v="Extra Shot"/>
    <n v="3"/>
  </r>
  <r>
    <x v="473"/>
    <x v="2"/>
    <x v="1"/>
    <e v="#NAME?"/>
    <x v="0"/>
    <x v="0"/>
    <x v="0"/>
    <n v="5.28"/>
    <x v="0"/>
    <x v="1"/>
    <s v="Jordan"/>
    <s v="Regular"/>
    <n v="7"/>
    <s v="Double Espresso"/>
    <n v="4"/>
  </r>
  <r>
    <x v="474"/>
    <x v="3"/>
    <x v="1"/>
    <e v="#NAME?"/>
    <x v="1"/>
    <x v="3"/>
    <x v="2"/>
    <n v="5.69"/>
    <x v="1"/>
    <x v="0"/>
    <s v="Maria"/>
    <s v="Tourist"/>
    <n v="6"/>
    <s v="No Sugar"/>
    <n v="1"/>
  </r>
  <r>
    <x v="475"/>
    <x v="6"/>
    <x v="0"/>
    <e v="#NAME?"/>
    <x v="0"/>
    <x v="5"/>
    <x v="0"/>
    <n v="4.0999999999999996"/>
    <x v="0"/>
    <x v="0"/>
    <s v="Alex"/>
    <s v="Regular"/>
    <n v="5"/>
    <s v="Almond Milk"/>
    <n v="3"/>
  </r>
  <r>
    <x v="476"/>
    <x v="3"/>
    <x v="1"/>
    <e v="#NAME?"/>
    <x v="3"/>
    <x v="1"/>
    <x v="1"/>
    <n v="5.35"/>
    <x v="1"/>
    <x v="0"/>
    <s v="Taylor"/>
    <s v="New"/>
    <n v="9"/>
    <s v="Double Espresso"/>
    <n v="1"/>
  </r>
  <r>
    <x v="452"/>
    <x v="1"/>
    <x v="1"/>
    <e v="#NAME?"/>
    <x v="0"/>
    <x v="2"/>
    <x v="1"/>
    <n v="6.42"/>
    <x v="0"/>
    <x v="1"/>
    <s v="Taylor"/>
    <s v="Tourist"/>
    <n v="4"/>
    <s v="Oat Milk"/>
    <n v="4"/>
  </r>
  <r>
    <x v="477"/>
    <x v="2"/>
    <x v="1"/>
    <e v="#NAME?"/>
    <x v="3"/>
    <x v="0"/>
    <x v="2"/>
    <n v="4.95"/>
    <x v="0"/>
    <x v="1"/>
    <s v="Maria"/>
    <s v="Tourist"/>
    <n v="10"/>
    <s v="No Sugar"/>
    <n v="3"/>
  </r>
  <r>
    <x v="478"/>
    <x v="2"/>
    <x v="1"/>
    <e v="#NAME?"/>
    <x v="0"/>
    <x v="0"/>
    <x v="0"/>
    <n v="5.5"/>
    <x v="2"/>
    <x v="0"/>
    <s v="Taylor"/>
    <s v="New"/>
    <n v="8"/>
    <s v="Whipped Cream"/>
    <n v="1"/>
  </r>
  <r>
    <x v="479"/>
    <x v="1"/>
    <x v="1"/>
    <e v="#NAME?"/>
    <x v="0"/>
    <x v="2"/>
    <x v="1"/>
    <n v="6.68"/>
    <x v="2"/>
    <x v="0"/>
    <s v="Taylor"/>
    <s v="Regular"/>
    <n v="3"/>
    <s v="Decaf"/>
    <n v="2"/>
  </r>
  <r>
    <x v="480"/>
    <x v="3"/>
    <x v="1"/>
    <e v="#NAME?"/>
    <x v="4"/>
    <x v="2"/>
    <x v="0"/>
    <n v="6.07"/>
    <x v="1"/>
    <x v="0"/>
    <s v="Taylor"/>
    <s v="New"/>
    <n v="7"/>
    <s v="Whipped Cream"/>
    <n v="2"/>
  </r>
  <r>
    <x v="333"/>
    <x v="6"/>
    <x v="0"/>
    <e v="#NAME?"/>
    <x v="4"/>
    <x v="1"/>
    <x v="1"/>
    <n v="5.52"/>
    <x v="1"/>
    <x v="0"/>
    <s v="Taylor"/>
    <s v="Tourist"/>
    <n v="10"/>
    <s v="Decaf"/>
    <n v="2"/>
  </r>
  <r>
    <x v="481"/>
    <x v="6"/>
    <x v="0"/>
    <e v="#NAME?"/>
    <x v="0"/>
    <x v="3"/>
    <x v="1"/>
    <n v="3.63"/>
    <x v="2"/>
    <x v="0"/>
    <s v="Chris"/>
    <s v="Regular"/>
    <n v="10"/>
    <s v="Whipped Cream"/>
    <n v="3"/>
  </r>
  <r>
    <x v="482"/>
    <x v="1"/>
    <x v="1"/>
    <e v="#NAME?"/>
    <x v="2"/>
    <x v="6"/>
    <x v="2"/>
    <n v="5.61"/>
    <x v="0"/>
    <x v="0"/>
    <s v="Maria"/>
    <s v="Tourist"/>
    <n v="2"/>
    <s v="Double Espresso"/>
    <n v="2"/>
  </r>
  <r>
    <x v="483"/>
    <x v="5"/>
    <x v="1"/>
    <e v="#NAME?"/>
    <x v="2"/>
    <x v="4"/>
    <x v="2"/>
    <n v="5.93"/>
    <x v="2"/>
    <x v="0"/>
    <s v="Taylor"/>
    <s v="Regular"/>
    <n v="4"/>
    <s v="Double Espresso"/>
    <n v="4"/>
  </r>
  <r>
    <x v="484"/>
    <x v="3"/>
    <x v="1"/>
    <e v="#NAME?"/>
    <x v="3"/>
    <x v="1"/>
    <x v="2"/>
    <n v="4.5599999999999996"/>
    <x v="1"/>
    <x v="1"/>
    <s v="Maria"/>
    <s v="New"/>
    <n v="7"/>
    <s v="Oat Milk"/>
    <n v="2"/>
  </r>
  <r>
    <x v="485"/>
    <x v="5"/>
    <x v="1"/>
    <e v="#NAME?"/>
    <x v="1"/>
    <x v="3"/>
    <x v="0"/>
    <n v="6.58"/>
    <x v="2"/>
    <x v="0"/>
    <s v="Jamie"/>
    <s v="Regular"/>
    <n v="9"/>
    <s v="Extra Shot"/>
    <n v="2"/>
  </r>
  <r>
    <x v="486"/>
    <x v="4"/>
    <x v="1"/>
    <e v="#NAME?"/>
    <x v="2"/>
    <x v="1"/>
    <x v="2"/>
    <n v="6.35"/>
    <x v="2"/>
    <x v="1"/>
    <s v="Jamie"/>
    <s v="Tourist"/>
    <n v="3"/>
    <s v="Almond Milk"/>
    <n v="1"/>
  </r>
  <r>
    <x v="487"/>
    <x v="3"/>
    <x v="1"/>
    <e v="#NAME?"/>
    <x v="3"/>
    <x v="6"/>
    <x v="1"/>
    <n v="3.28"/>
    <x v="0"/>
    <x v="0"/>
    <s v="Jordan"/>
    <s v="Tourist"/>
    <n v="3"/>
    <s v="Oat Milk"/>
    <n v="5"/>
  </r>
  <r>
    <x v="488"/>
    <x v="3"/>
    <x v="1"/>
    <e v="#NAME?"/>
    <x v="2"/>
    <x v="6"/>
    <x v="1"/>
    <n v="6.31"/>
    <x v="2"/>
    <x v="0"/>
    <s v="Jamie"/>
    <s v="Tourist"/>
    <n v="2"/>
    <s v="No Sugar"/>
    <n v="4"/>
  </r>
  <r>
    <x v="489"/>
    <x v="2"/>
    <x v="1"/>
    <e v="#NAME?"/>
    <x v="0"/>
    <x v="6"/>
    <x v="0"/>
    <n v="3.41"/>
    <x v="0"/>
    <x v="1"/>
    <s v="Jordan"/>
    <s v="Regular"/>
    <n v="7"/>
    <s v="Decaf"/>
    <n v="3"/>
  </r>
  <r>
    <x v="490"/>
    <x v="5"/>
    <x v="1"/>
    <e v="#NAME?"/>
    <x v="0"/>
    <x v="2"/>
    <x v="1"/>
    <n v="3.39"/>
    <x v="1"/>
    <x v="1"/>
    <s v="Jamie"/>
    <s v="Tourist"/>
    <n v="9"/>
    <s v="Whipped Cream"/>
    <n v="2"/>
  </r>
  <r>
    <x v="491"/>
    <x v="1"/>
    <x v="1"/>
    <e v="#NAME?"/>
    <x v="0"/>
    <x v="3"/>
    <x v="1"/>
    <n v="5.8"/>
    <x v="1"/>
    <x v="0"/>
    <s v="Taylor"/>
    <s v="Regular"/>
    <n v="4"/>
    <s v="Extra Shot"/>
    <n v="5"/>
  </r>
  <r>
    <x v="492"/>
    <x v="2"/>
    <x v="1"/>
    <e v="#NAME?"/>
    <x v="4"/>
    <x v="4"/>
    <x v="1"/>
    <n v="5.86"/>
    <x v="0"/>
    <x v="1"/>
    <s v="Taylor"/>
    <s v="Tourist"/>
    <n v="6"/>
    <s v="Decaf"/>
    <n v="4"/>
  </r>
  <r>
    <x v="493"/>
    <x v="3"/>
    <x v="1"/>
    <e v="#NAME?"/>
    <x v="1"/>
    <x v="2"/>
    <x v="2"/>
    <n v="4.17"/>
    <x v="0"/>
    <x v="0"/>
    <s v="Jordan"/>
    <s v="Regular"/>
    <n v="2"/>
    <s v="Whipped Cream"/>
    <n v="2"/>
  </r>
  <r>
    <x v="494"/>
    <x v="5"/>
    <x v="1"/>
    <e v="#NAME?"/>
    <x v="2"/>
    <x v="3"/>
    <x v="1"/>
    <n v="5.88"/>
    <x v="1"/>
    <x v="0"/>
    <s v="Jamie"/>
    <s v="Tourist"/>
    <n v="4"/>
    <s v="No Sugar"/>
    <n v="2"/>
  </r>
  <r>
    <x v="495"/>
    <x v="5"/>
    <x v="1"/>
    <e v="#NAME?"/>
    <x v="3"/>
    <x v="3"/>
    <x v="1"/>
    <n v="6.46"/>
    <x v="0"/>
    <x v="1"/>
    <s v="Taylor"/>
    <s v="New"/>
    <n v="4"/>
    <s v="Decaf"/>
    <n v="4"/>
  </r>
  <r>
    <x v="496"/>
    <x v="0"/>
    <x v="0"/>
    <e v="#NAME?"/>
    <x v="1"/>
    <x v="3"/>
    <x v="0"/>
    <n v="3.9"/>
    <x v="0"/>
    <x v="1"/>
    <s v="Jordan"/>
    <s v="Regular"/>
    <n v="7"/>
    <s v="Decaf"/>
    <n v="4"/>
  </r>
  <r>
    <x v="497"/>
    <x v="5"/>
    <x v="1"/>
    <e v="#NAME?"/>
    <x v="3"/>
    <x v="2"/>
    <x v="2"/>
    <n v="3.81"/>
    <x v="1"/>
    <x v="1"/>
    <s v="Jamie"/>
    <s v="Tourist"/>
    <n v="3"/>
    <s v="No Sugar"/>
    <n v="5"/>
  </r>
  <r>
    <x v="498"/>
    <x v="4"/>
    <x v="1"/>
    <e v="#NAME?"/>
    <x v="3"/>
    <x v="1"/>
    <x v="0"/>
    <n v="6.88"/>
    <x v="2"/>
    <x v="0"/>
    <s v="Taylor"/>
    <s v="Tourist"/>
    <n v="5"/>
    <s v="Extra Shot"/>
    <n v="3"/>
  </r>
  <r>
    <x v="499"/>
    <x v="1"/>
    <x v="1"/>
    <e v="#NAME?"/>
    <x v="1"/>
    <x v="2"/>
    <x v="2"/>
    <n v="5.87"/>
    <x v="2"/>
    <x v="1"/>
    <s v="Taylor"/>
    <s v="New"/>
    <n v="10"/>
    <s v="No Sugar"/>
    <n v="1"/>
  </r>
  <r>
    <x v="500"/>
    <x v="2"/>
    <x v="1"/>
    <e v="#NAME?"/>
    <x v="1"/>
    <x v="4"/>
    <x v="1"/>
    <n v="3.24"/>
    <x v="2"/>
    <x v="1"/>
    <s v="Taylor"/>
    <s v="Tourist"/>
    <n v="9"/>
    <s v="Decaf"/>
    <n v="1"/>
  </r>
  <r>
    <x v="501"/>
    <x v="4"/>
    <x v="1"/>
    <e v="#NAME?"/>
    <x v="2"/>
    <x v="2"/>
    <x v="1"/>
    <n v="3.47"/>
    <x v="2"/>
    <x v="0"/>
    <s v="Maria"/>
    <s v="Regular"/>
    <n v="10"/>
    <s v="Double Espresso"/>
    <n v="2"/>
  </r>
  <r>
    <x v="502"/>
    <x v="5"/>
    <x v="1"/>
    <e v="#NAME?"/>
    <x v="2"/>
    <x v="4"/>
    <x v="1"/>
    <n v="6.44"/>
    <x v="2"/>
    <x v="0"/>
    <s v="Jordan"/>
    <s v="Regular"/>
    <n v="9"/>
    <s v="Almond Milk"/>
    <n v="3"/>
  </r>
  <r>
    <x v="503"/>
    <x v="1"/>
    <x v="1"/>
    <e v="#NAME?"/>
    <x v="0"/>
    <x v="5"/>
    <x v="0"/>
    <n v="4.3099999999999996"/>
    <x v="0"/>
    <x v="0"/>
    <s v="Jordan"/>
    <s v="New"/>
    <n v="6"/>
    <s v="Whipped Cream"/>
    <n v="5"/>
  </r>
  <r>
    <x v="504"/>
    <x v="3"/>
    <x v="1"/>
    <e v="#NAME?"/>
    <x v="3"/>
    <x v="4"/>
    <x v="1"/>
    <n v="5.5"/>
    <x v="2"/>
    <x v="1"/>
    <s v="Jamie"/>
    <s v="Regular"/>
    <n v="7"/>
    <s v="Double Espresso"/>
    <n v="4"/>
  </r>
  <r>
    <x v="505"/>
    <x v="0"/>
    <x v="0"/>
    <e v="#NAME?"/>
    <x v="0"/>
    <x v="5"/>
    <x v="1"/>
    <n v="3.38"/>
    <x v="0"/>
    <x v="0"/>
    <s v="Jordan"/>
    <s v="Tourist"/>
    <n v="10"/>
    <s v="Whipped Cream"/>
    <n v="2"/>
  </r>
  <r>
    <x v="506"/>
    <x v="3"/>
    <x v="1"/>
    <e v="#NAME?"/>
    <x v="1"/>
    <x v="2"/>
    <x v="1"/>
    <n v="5.01"/>
    <x v="0"/>
    <x v="0"/>
    <s v="Alex"/>
    <s v="Tourist"/>
    <n v="6"/>
    <s v="Double Espresso"/>
    <n v="2"/>
  </r>
  <r>
    <x v="507"/>
    <x v="5"/>
    <x v="1"/>
    <e v="#NAME?"/>
    <x v="1"/>
    <x v="2"/>
    <x v="1"/>
    <n v="6.14"/>
    <x v="2"/>
    <x v="1"/>
    <s v="Chris"/>
    <s v="Tourist"/>
    <n v="9"/>
    <s v="Oat Milk"/>
    <n v="5"/>
  </r>
  <r>
    <x v="508"/>
    <x v="1"/>
    <x v="1"/>
    <e v="#NAME?"/>
    <x v="4"/>
    <x v="6"/>
    <x v="1"/>
    <n v="4.4800000000000004"/>
    <x v="0"/>
    <x v="0"/>
    <s v="Jordan"/>
    <s v="New"/>
    <n v="7"/>
    <s v="Decaf"/>
    <n v="3"/>
  </r>
  <r>
    <x v="92"/>
    <x v="6"/>
    <x v="0"/>
    <e v="#NAME?"/>
    <x v="0"/>
    <x v="0"/>
    <x v="1"/>
    <n v="3.22"/>
    <x v="0"/>
    <x v="0"/>
    <s v="Jordan"/>
    <s v="Regular"/>
    <n v="9"/>
    <s v="Whipped Cream"/>
    <n v="3"/>
  </r>
  <r>
    <x v="509"/>
    <x v="0"/>
    <x v="0"/>
    <e v="#NAME?"/>
    <x v="4"/>
    <x v="3"/>
    <x v="1"/>
    <n v="3.09"/>
    <x v="0"/>
    <x v="0"/>
    <s v="Chris"/>
    <s v="Tourist"/>
    <n v="10"/>
    <s v="Oat Milk"/>
    <n v="2"/>
  </r>
  <r>
    <x v="510"/>
    <x v="1"/>
    <x v="1"/>
    <e v="#NAME?"/>
    <x v="0"/>
    <x v="1"/>
    <x v="1"/>
    <n v="3.43"/>
    <x v="2"/>
    <x v="1"/>
    <s v="Chris"/>
    <s v="Tourist"/>
    <n v="9"/>
    <s v="Oat Milk"/>
    <n v="5"/>
  </r>
  <r>
    <x v="511"/>
    <x v="0"/>
    <x v="0"/>
    <e v="#NAME?"/>
    <x v="0"/>
    <x v="5"/>
    <x v="2"/>
    <n v="4.95"/>
    <x v="0"/>
    <x v="0"/>
    <s v="Alex"/>
    <s v="Regular"/>
    <n v="2"/>
    <s v="Oat Milk"/>
    <n v="3"/>
  </r>
  <r>
    <x v="478"/>
    <x v="2"/>
    <x v="1"/>
    <e v="#NAME?"/>
    <x v="4"/>
    <x v="0"/>
    <x v="1"/>
    <n v="3.54"/>
    <x v="1"/>
    <x v="1"/>
    <s v="Chris"/>
    <s v="Tourist"/>
    <n v="8"/>
    <s v="Whipped Cream"/>
    <n v="2"/>
  </r>
  <r>
    <x v="512"/>
    <x v="6"/>
    <x v="0"/>
    <e v="#NAME?"/>
    <x v="3"/>
    <x v="2"/>
    <x v="2"/>
    <n v="3.35"/>
    <x v="2"/>
    <x v="0"/>
    <s v="Taylor"/>
    <s v="Tourist"/>
    <n v="6"/>
    <s v="Double Espresso"/>
    <n v="5"/>
  </r>
  <r>
    <x v="513"/>
    <x v="6"/>
    <x v="0"/>
    <e v="#NAME?"/>
    <x v="2"/>
    <x v="1"/>
    <x v="2"/>
    <n v="5.85"/>
    <x v="0"/>
    <x v="0"/>
    <s v="Jamie"/>
    <s v="Tourist"/>
    <n v="5"/>
    <s v="Extra Shot"/>
    <n v="3"/>
  </r>
  <r>
    <x v="514"/>
    <x v="0"/>
    <x v="0"/>
    <e v="#NAME?"/>
    <x v="4"/>
    <x v="2"/>
    <x v="2"/>
    <n v="6.89"/>
    <x v="0"/>
    <x v="0"/>
    <s v="Taylor"/>
    <s v="Tourist"/>
    <n v="2"/>
    <s v="Extra Shot"/>
    <n v="1"/>
  </r>
  <r>
    <x v="515"/>
    <x v="3"/>
    <x v="1"/>
    <e v="#NAME?"/>
    <x v="0"/>
    <x v="1"/>
    <x v="0"/>
    <n v="6.33"/>
    <x v="2"/>
    <x v="0"/>
    <s v="Alex"/>
    <s v="Tourist"/>
    <n v="8"/>
    <s v="Almond Milk"/>
    <n v="5"/>
  </r>
  <r>
    <x v="516"/>
    <x v="6"/>
    <x v="0"/>
    <e v="#NAME?"/>
    <x v="3"/>
    <x v="6"/>
    <x v="1"/>
    <n v="5.3"/>
    <x v="1"/>
    <x v="1"/>
    <s v="Jordan"/>
    <s v="Regular"/>
    <n v="3"/>
    <s v="Double Espresso"/>
    <n v="1"/>
  </r>
  <r>
    <x v="517"/>
    <x v="4"/>
    <x v="1"/>
    <e v="#NAME?"/>
    <x v="2"/>
    <x v="4"/>
    <x v="1"/>
    <n v="5.44"/>
    <x v="2"/>
    <x v="1"/>
    <s v="Jordan"/>
    <s v="New"/>
    <n v="6"/>
    <s v="Decaf"/>
    <n v="4"/>
  </r>
  <r>
    <x v="518"/>
    <x v="0"/>
    <x v="0"/>
    <e v="#NAME?"/>
    <x v="4"/>
    <x v="0"/>
    <x v="0"/>
    <n v="5.59"/>
    <x v="0"/>
    <x v="0"/>
    <s v="Taylor"/>
    <s v="Tourist"/>
    <n v="8"/>
    <s v="Almond Milk"/>
    <n v="4"/>
  </r>
  <r>
    <x v="519"/>
    <x v="5"/>
    <x v="1"/>
    <e v="#NAME?"/>
    <x v="0"/>
    <x v="0"/>
    <x v="0"/>
    <n v="3.9"/>
    <x v="0"/>
    <x v="1"/>
    <s v="Chris"/>
    <s v="Regular"/>
    <n v="7"/>
    <s v="Double Espresso"/>
    <n v="4"/>
  </r>
  <r>
    <x v="520"/>
    <x v="3"/>
    <x v="1"/>
    <e v="#NAME?"/>
    <x v="3"/>
    <x v="3"/>
    <x v="2"/>
    <n v="6.47"/>
    <x v="2"/>
    <x v="1"/>
    <s v="Maria"/>
    <s v="Regular"/>
    <n v="6"/>
    <s v="Extra Shot"/>
    <n v="1"/>
  </r>
  <r>
    <x v="521"/>
    <x v="0"/>
    <x v="0"/>
    <e v="#NAME?"/>
    <x v="2"/>
    <x v="1"/>
    <x v="0"/>
    <n v="5.16"/>
    <x v="2"/>
    <x v="0"/>
    <s v="Chris"/>
    <s v="Regular"/>
    <n v="5"/>
    <s v="Extra Shot"/>
    <n v="3"/>
  </r>
  <r>
    <x v="522"/>
    <x v="5"/>
    <x v="1"/>
    <e v="#NAME?"/>
    <x v="1"/>
    <x v="1"/>
    <x v="1"/>
    <n v="3.11"/>
    <x v="0"/>
    <x v="1"/>
    <s v="Jamie"/>
    <s v="Regular"/>
    <n v="9"/>
    <s v="Whipped Cream"/>
    <n v="2"/>
  </r>
  <r>
    <x v="523"/>
    <x v="6"/>
    <x v="0"/>
    <e v="#NAME?"/>
    <x v="0"/>
    <x v="2"/>
    <x v="0"/>
    <n v="6.08"/>
    <x v="1"/>
    <x v="1"/>
    <s v="Alex"/>
    <s v="Regular"/>
    <n v="10"/>
    <s v="Double Espresso"/>
    <n v="5"/>
  </r>
  <r>
    <x v="524"/>
    <x v="4"/>
    <x v="1"/>
    <e v="#NAME?"/>
    <x v="0"/>
    <x v="5"/>
    <x v="2"/>
    <n v="4.43"/>
    <x v="0"/>
    <x v="0"/>
    <s v="Maria"/>
    <s v="Regular"/>
    <n v="3"/>
    <s v="Whipped Cream"/>
    <n v="5"/>
  </r>
  <r>
    <x v="525"/>
    <x v="1"/>
    <x v="1"/>
    <e v="#NAME?"/>
    <x v="2"/>
    <x v="6"/>
    <x v="0"/>
    <n v="3.03"/>
    <x v="0"/>
    <x v="0"/>
    <s v="Alex"/>
    <s v="New"/>
    <n v="7"/>
    <s v="No Sugar"/>
    <n v="1"/>
  </r>
  <r>
    <x v="526"/>
    <x v="6"/>
    <x v="0"/>
    <e v="#NAME?"/>
    <x v="2"/>
    <x v="5"/>
    <x v="2"/>
    <n v="6.24"/>
    <x v="0"/>
    <x v="1"/>
    <s v="Chris"/>
    <s v="Tourist"/>
    <n v="7"/>
    <s v="Almond Milk"/>
    <n v="2"/>
  </r>
  <r>
    <x v="527"/>
    <x v="6"/>
    <x v="0"/>
    <e v="#NAME?"/>
    <x v="2"/>
    <x v="2"/>
    <x v="2"/>
    <n v="3.62"/>
    <x v="1"/>
    <x v="0"/>
    <s v="Alex"/>
    <s v="Regular"/>
    <n v="5"/>
    <s v="Whipped Cream"/>
    <n v="3"/>
  </r>
  <r>
    <x v="528"/>
    <x v="1"/>
    <x v="1"/>
    <e v="#NAME?"/>
    <x v="1"/>
    <x v="6"/>
    <x v="0"/>
    <n v="3.7"/>
    <x v="1"/>
    <x v="1"/>
    <s v="Jordan"/>
    <s v="Tourist"/>
    <n v="4"/>
    <s v="No Sugar"/>
    <n v="1"/>
  </r>
  <r>
    <x v="529"/>
    <x v="1"/>
    <x v="1"/>
    <e v="#NAME?"/>
    <x v="1"/>
    <x v="3"/>
    <x v="1"/>
    <n v="5.5"/>
    <x v="0"/>
    <x v="0"/>
    <s v="Alex"/>
    <s v="Regular"/>
    <n v="7"/>
    <s v="Almond Milk"/>
    <n v="4"/>
  </r>
  <r>
    <x v="530"/>
    <x v="0"/>
    <x v="0"/>
    <e v="#NAME?"/>
    <x v="0"/>
    <x v="0"/>
    <x v="2"/>
    <n v="4.51"/>
    <x v="1"/>
    <x v="1"/>
    <s v="Maria"/>
    <s v="Regular"/>
    <n v="2"/>
    <s v="No Sugar"/>
    <n v="2"/>
  </r>
  <r>
    <x v="215"/>
    <x v="4"/>
    <x v="1"/>
    <e v="#NAME?"/>
    <x v="0"/>
    <x v="6"/>
    <x v="1"/>
    <n v="6.42"/>
    <x v="1"/>
    <x v="0"/>
    <s v="Maria"/>
    <s v="Tourist"/>
    <n v="2"/>
    <s v="No Sugar"/>
    <n v="4"/>
  </r>
  <r>
    <x v="531"/>
    <x v="0"/>
    <x v="0"/>
    <e v="#NAME?"/>
    <x v="4"/>
    <x v="5"/>
    <x v="2"/>
    <n v="4.46"/>
    <x v="1"/>
    <x v="1"/>
    <s v="Jamie"/>
    <s v="New"/>
    <n v="5"/>
    <s v="Extra Shot"/>
    <n v="2"/>
  </r>
  <r>
    <x v="532"/>
    <x v="4"/>
    <x v="1"/>
    <e v="#NAME?"/>
    <x v="2"/>
    <x v="5"/>
    <x v="0"/>
    <n v="5.87"/>
    <x v="0"/>
    <x v="1"/>
    <s v="Maria"/>
    <s v="Regular"/>
    <n v="6"/>
    <s v="Extra Shot"/>
    <n v="3"/>
  </r>
  <r>
    <x v="533"/>
    <x v="1"/>
    <x v="1"/>
    <e v="#NAME?"/>
    <x v="3"/>
    <x v="4"/>
    <x v="2"/>
    <n v="5.31"/>
    <x v="0"/>
    <x v="1"/>
    <s v="Chris"/>
    <s v="New"/>
    <n v="7"/>
    <s v="Oat Milk"/>
    <n v="2"/>
  </r>
  <r>
    <x v="534"/>
    <x v="5"/>
    <x v="1"/>
    <e v="#NAME?"/>
    <x v="0"/>
    <x v="5"/>
    <x v="0"/>
    <n v="6.18"/>
    <x v="2"/>
    <x v="1"/>
    <s v="Maria"/>
    <s v="Tourist"/>
    <n v="2"/>
    <s v="Whipped Cream"/>
    <n v="2"/>
  </r>
  <r>
    <x v="535"/>
    <x v="5"/>
    <x v="1"/>
    <e v="#NAME?"/>
    <x v="3"/>
    <x v="6"/>
    <x v="1"/>
    <n v="6.43"/>
    <x v="2"/>
    <x v="0"/>
    <s v="Jamie"/>
    <s v="Regular"/>
    <n v="9"/>
    <s v="Double Espresso"/>
    <n v="3"/>
  </r>
  <r>
    <x v="536"/>
    <x v="4"/>
    <x v="1"/>
    <e v="#NAME?"/>
    <x v="4"/>
    <x v="5"/>
    <x v="2"/>
    <n v="6.7"/>
    <x v="0"/>
    <x v="1"/>
    <s v="Chris"/>
    <s v="New"/>
    <n v="9"/>
    <s v="Whipped Cream"/>
    <n v="5"/>
  </r>
  <r>
    <x v="537"/>
    <x v="0"/>
    <x v="0"/>
    <e v="#NAME?"/>
    <x v="4"/>
    <x v="1"/>
    <x v="2"/>
    <n v="4.05"/>
    <x v="0"/>
    <x v="0"/>
    <s v="Jordan"/>
    <s v="Regular"/>
    <n v="10"/>
    <s v="Extra Shot"/>
    <n v="1"/>
  </r>
  <r>
    <x v="538"/>
    <x v="3"/>
    <x v="1"/>
    <e v="#NAME?"/>
    <x v="2"/>
    <x v="0"/>
    <x v="2"/>
    <n v="5.85"/>
    <x v="2"/>
    <x v="0"/>
    <s v="Chris"/>
    <s v="New"/>
    <n v="8"/>
    <s v="Double Espresso"/>
    <n v="1"/>
  </r>
  <r>
    <x v="539"/>
    <x v="4"/>
    <x v="1"/>
    <e v="#NAME?"/>
    <x v="0"/>
    <x v="1"/>
    <x v="2"/>
    <n v="3.78"/>
    <x v="1"/>
    <x v="1"/>
    <s v="Alex"/>
    <s v="Regular"/>
    <n v="7"/>
    <s v="Double Espresso"/>
    <n v="5"/>
  </r>
  <r>
    <x v="540"/>
    <x v="1"/>
    <x v="1"/>
    <e v="#NAME?"/>
    <x v="3"/>
    <x v="4"/>
    <x v="0"/>
    <n v="6.2"/>
    <x v="0"/>
    <x v="1"/>
    <s v="Jordan"/>
    <s v="Tourist"/>
    <n v="4"/>
    <s v="No Sugar"/>
    <n v="2"/>
  </r>
  <r>
    <x v="356"/>
    <x v="4"/>
    <x v="1"/>
    <e v="#NAME?"/>
    <x v="3"/>
    <x v="2"/>
    <x v="2"/>
    <n v="3.61"/>
    <x v="1"/>
    <x v="0"/>
    <s v="Maria"/>
    <s v="New"/>
    <n v="2"/>
    <s v="Decaf"/>
    <n v="3"/>
  </r>
  <r>
    <x v="541"/>
    <x v="6"/>
    <x v="0"/>
    <e v="#NAME?"/>
    <x v="0"/>
    <x v="6"/>
    <x v="1"/>
    <n v="3.54"/>
    <x v="0"/>
    <x v="1"/>
    <s v="Alex"/>
    <s v="New"/>
    <n v="10"/>
    <s v="Oat Milk"/>
    <n v="3"/>
  </r>
  <r>
    <x v="542"/>
    <x v="3"/>
    <x v="1"/>
    <e v="#NAME?"/>
    <x v="2"/>
    <x v="0"/>
    <x v="1"/>
    <n v="3.56"/>
    <x v="0"/>
    <x v="1"/>
    <s v="Maria"/>
    <s v="New"/>
    <n v="4"/>
    <s v="Oat Milk"/>
    <n v="4"/>
  </r>
  <r>
    <x v="543"/>
    <x v="6"/>
    <x v="0"/>
    <e v="#NAME?"/>
    <x v="4"/>
    <x v="0"/>
    <x v="0"/>
    <n v="6.85"/>
    <x v="0"/>
    <x v="1"/>
    <s v="Jamie"/>
    <s v="Regular"/>
    <n v="4"/>
    <s v="Extra Shot"/>
    <n v="4"/>
  </r>
  <r>
    <x v="544"/>
    <x v="5"/>
    <x v="1"/>
    <e v="#NAME?"/>
    <x v="4"/>
    <x v="0"/>
    <x v="2"/>
    <n v="3.47"/>
    <x v="0"/>
    <x v="1"/>
    <s v="Jordan"/>
    <s v="Tourist"/>
    <n v="9"/>
    <s v="Extra Shot"/>
    <n v="4"/>
  </r>
  <r>
    <x v="545"/>
    <x v="2"/>
    <x v="1"/>
    <e v="#NAME?"/>
    <x v="3"/>
    <x v="6"/>
    <x v="0"/>
    <n v="3.28"/>
    <x v="1"/>
    <x v="0"/>
    <s v="Chris"/>
    <s v="Regular"/>
    <n v="8"/>
    <s v="Whipped Cream"/>
    <n v="3"/>
  </r>
  <r>
    <x v="546"/>
    <x v="4"/>
    <x v="1"/>
    <e v="#NAME?"/>
    <x v="3"/>
    <x v="2"/>
    <x v="2"/>
    <n v="5.77"/>
    <x v="0"/>
    <x v="0"/>
    <s v="Maria"/>
    <s v="Tourist"/>
    <n v="3"/>
    <s v="Almond Milk"/>
    <n v="5"/>
  </r>
  <r>
    <x v="547"/>
    <x v="4"/>
    <x v="1"/>
    <e v="#NAME?"/>
    <x v="0"/>
    <x v="1"/>
    <x v="2"/>
    <n v="6.85"/>
    <x v="0"/>
    <x v="1"/>
    <s v="Jordan"/>
    <s v="Regular"/>
    <n v="6"/>
    <s v="Whipped Cream"/>
    <n v="3"/>
  </r>
  <r>
    <x v="548"/>
    <x v="0"/>
    <x v="0"/>
    <e v="#NAME?"/>
    <x v="0"/>
    <x v="5"/>
    <x v="1"/>
    <n v="6.93"/>
    <x v="2"/>
    <x v="1"/>
    <s v="Alex"/>
    <s v="Tourist"/>
    <n v="9"/>
    <s v="Extra Shot"/>
    <n v="5"/>
  </r>
  <r>
    <x v="549"/>
    <x v="0"/>
    <x v="0"/>
    <e v="#NAME?"/>
    <x v="4"/>
    <x v="0"/>
    <x v="2"/>
    <n v="4.95"/>
    <x v="1"/>
    <x v="0"/>
    <s v="Taylor"/>
    <s v="Tourist"/>
    <n v="8"/>
    <s v="Almond Milk"/>
    <n v="5"/>
  </r>
  <r>
    <x v="550"/>
    <x v="4"/>
    <x v="1"/>
    <e v="#NAME?"/>
    <x v="2"/>
    <x v="0"/>
    <x v="0"/>
    <n v="4.4400000000000004"/>
    <x v="1"/>
    <x v="0"/>
    <s v="Jamie"/>
    <s v="Tourist"/>
    <n v="2"/>
    <s v="No Sugar"/>
    <n v="4"/>
  </r>
  <r>
    <x v="551"/>
    <x v="6"/>
    <x v="0"/>
    <e v="#NAME?"/>
    <x v="3"/>
    <x v="0"/>
    <x v="1"/>
    <n v="6.25"/>
    <x v="1"/>
    <x v="0"/>
    <s v="Jordan"/>
    <s v="Regular"/>
    <n v="5"/>
    <s v="Double Espresso"/>
    <n v="2"/>
  </r>
  <r>
    <x v="552"/>
    <x v="0"/>
    <x v="0"/>
    <e v="#NAME?"/>
    <x v="4"/>
    <x v="6"/>
    <x v="0"/>
    <n v="5.92"/>
    <x v="0"/>
    <x v="0"/>
    <s v="Jordan"/>
    <s v="New"/>
    <n v="7"/>
    <s v="Extra Shot"/>
    <n v="3"/>
  </r>
  <r>
    <x v="553"/>
    <x v="0"/>
    <x v="0"/>
    <e v="#NAME?"/>
    <x v="0"/>
    <x v="5"/>
    <x v="2"/>
    <n v="4.05"/>
    <x v="2"/>
    <x v="1"/>
    <s v="Taylor"/>
    <s v="Tourist"/>
    <n v="7"/>
    <s v="Oat Milk"/>
    <n v="4"/>
  </r>
  <r>
    <x v="554"/>
    <x v="1"/>
    <x v="1"/>
    <e v="#NAME?"/>
    <x v="0"/>
    <x v="1"/>
    <x v="0"/>
    <n v="4.34"/>
    <x v="1"/>
    <x v="1"/>
    <s v="Chris"/>
    <s v="New"/>
    <n v="3"/>
    <s v="Oat Milk"/>
    <n v="1"/>
  </r>
  <r>
    <x v="555"/>
    <x v="3"/>
    <x v="1"/>
    <e v="#NAME?"/>
    <x v="0"/>
    <x v="5"/>
    <x v="0"/>
    <n v="6.03"/>
    <x v="2"/>
    <x v="0"/>
    <s v="Jordan"/>
    <s v="New"/>
    <n v="7"/>
    <s v="No Sugar"/>
    <n v="4"/>
  </r>
  <r>
    <x v="556"/>
    <x v="0"/>
    <x v="0"/>
    <e v="#NAME?"/>
    <x v="4"/>
    <x v="0"/>
    <x v="0"/>
    <n v="3.76"/>
    <x v="0"/>
    <x v="0"/>
    <s v="Taylor"/>
    <s v="Tourist"/>
    <n v="4"/>
    <s v="Decaf"/>
    <n v="5"/>
  </r>
  <r>
    <x v="557"/>
    <x v="2"/>
    <x v="1"/>
    <e v="#NAME?"/>
    <x v="2"/>
    <x v="5"/>
    <x v="2"/>
    <n v="6.66"/>
    <x v="1"/>
    <x v="0"/>
    <s v="Chris"/>
    <s v="Regular"/>
    <n v="7"/>
    <s v="Double Espresso"/>
    <n v="3"/>
  </r>
  <r>
    <x v="558"/>
    <x v="6"/>
    <x v="0"/>
    <e v="#NAME?"/>
    <x v="4"/>
    <x v="4"/>
    <x v="2"/>
    <n v="6.88"/>
    <x v="0"/>
    <x v="1"/>
    <s v="Jamie"/>
    <s v="Regular"/>
    <n v="5"/>
    <s v="Double Espresso"/>
    <n v="2"/>
  </r>
  <r>
    <x v="559"/>
    <x v="3"/>
    <x v="1"/>
    <e v="#NAME?"/>
    <x v="0"/>
    <x v="2"/>
    <x v="2"/>
    <n v="6.93"/>
    <x v="2"/>
    <x v="1"/>
    <s v="Jamie"/>
    <s v="Tourist"/>
    <n v="5"/>
    <s v="Extra Shot"/>
    <n v="1"/>
  </r>
  <r>
    <x v="560"/>
    <x v="2"/>
    <x v="1"/>
    <e v="#NAME?"/>
    <x v="3"/>
    <x v="6"/>
    <x v="1"/>
    <n v="4.66"/>
    <x v="1"/>
    <x v="1"/>
    <s v="Jamie"/>
    <s v="Regular"/>
    <n v="10"/>
    <s v="Double Espresso"/>
    <n v="4"/>
  </r>
  <r>
    <x v="561"/>
    <x v="3"/>
    <x v="1"/>
    <e v="#NAME?"/>
    <x v="4"/>
    <x v="5"/>
    <x v="1"/>
    <n v="6.21"/>
    <x v="0"/>
    <x v="0"/>
    <s v="Chris"/>
    <s v="New"/>
    <n v="5"/>
    <s v="No Sugar"/>
    <n v="5"/>
  </r>
  <r>
    <x v="562"/>
    <x v="1"/>
    <x v="1"/>
    <e v="#NAME?"/>
    <x v="1"/>
    <x v="1"/>
    <x v="2"/>
    <n v="5.32"/>
    <x v="2"/>
    <x v="0"/>
    <s v="Taylor"/>
    <s v="New"/>
    <n v="3"/>
    <s v="Whipped Cream"/>
    <n v="5"/>
  </r>
  <r>
    <x v="563"/>
    <x v="3"/>
    <x v="1"/>
    <e v="#NAME?"/>
    <x v="3"/>
    <x v="1"/>
    <x v="0"/>
    <n v="4.8600000000000003"/>
    <x v="1"/>
    <x v="1"/>
    <s v="Jamie"/>
    <s v="Tourist"/>
    <n v="9"/>
    <s v="Decaf"/>
    <n v="5"/>
  </r>
  <r>
    <x v="564"/>
    <x v="6"/>
    <x v="0"/>
    <e v="#NAME?"/>
    <x v="3"/>
    <x v="6"/>
    <x v="2"/>
    <n v="5.6"/>
    <x v="0"/>
    <x v="0"/>
    <s v="Jordan"/>
    <s v="Regular"/>
    <n v="3"/>
    <s v="Oat Milk"/>
    <n v="3"/>
  </r>
  <r>
    <x v="565"/>
    <x v="4"/>
    <x v="1"/>
    <e v="#NAME?"/>
    <x v="4"/>
    <x v="5"/>
    <x v="0"/>
    <n v="5.85"/>
    <x v="0"/>
    <x v="0"/>
    <s v="Jordan"/>
    <s v="Regular"/>
    <n v="8"/>
    <s v="Extra Shot"/>
    <n v="4"/>
  </r>
  <r>
    <x v="566"/>
    <x v="2"/>
    <x v="1"/>
    <e v="#NAME?"/>
    <x v="1"/>
    <x v="4"/>
    <x v="2"/>
    <n v="6.79"/>
    <x v="2"/>
    <x v="0"/>
    <s v="Alex"/>
    <s v="Tourist"/>
    <n v="2"/>
    <s v="Oat Milk"/>
    <n v="3"/>
  </r>
  <r>
    <x v="567"/>
    <x v="5"/>
    <x v="1"/>
    <e v="#NAME?"/>
    <x v="2"/>
    <x v="4"/>
    <x v="1"/>
    <n v="5.92"/>
    <x v="1"/>
    <x v="1"/>
    <s v="Maria"/>
    <s v="Tourist"/>
    <n v="4"/>
    <s v="Whipped Cream"/>
    <n v="2"/>
  </r>
  <r>
    <x v="568"/>
    <x v="0"/>
    <x v="0"/>
    <e v="#NAME?"/>
    <x v="2"/>
    <x v="3"/>
    <x v="0"/>
    <n v="3.38"/>
    <x v="0"/>
    <x v="0"/>
    <s v="Jamie"/>
    <s v="New"/>
    <n v="9"/>
    <s v="Extra Shot"/>
    <n v="3"/>
  </r>
  <r>
    <x v="569"/>
    <x v="5"/>
    <x v="1"/>
    <e v="#NAME?"/>
    <x v="1"/>
    <x v="5"/>
    <x v="1"/>
    <n v="6.52"/>
    <x v="0"/>
    <x v="1"/>
    <s v="Maria"/>
    <s v="New"/>
    <n v="8"/>
    <s v="Extra Shot"/>
    <n v="2"/>
  </r>
  <r>
    <x v="235"/>
    <x v="1"/>
    <x v="1"/>
    <e v="#NAME?"/>
    <x v="0"/>
    <x v="1"/>
    <x v="0"/>
    <n v="5.0999999999999996"/>
    <x v="2"/>
    <x v="1"/>
    <s v="Taylor"/>
    <s v="Regular"/>
    <n v="7"/>
    <s v="Almond Milk"/>
    <n v="2"/>
  </r>
  <r>
    <x v="570"/>
    <x v="0"/>
    <x v="0"/>
    <e v="#NAME?"/>
    <x v="2"/>
    <x v="3"/>
    <x v="1"/>
    <n v="4.2300000000000004"/>
    <x v="1"/>
    <x v="0"/>
    <s v="Alex"/>
    <s v="Regular"/>
    <n v="5"/>
    <s v="Oat Milk"/>
    <n v="5"/>
  </r>
  <r>
    <x v="571"/>
    <x v="0"/>
    <x v="0"/>
    <e v="#NAME?"/>
    <x v="4"/>
    <x v="0"/>
    <x v="2"/>
    <n v="6.65"/>
    <x v="1"/>
    <x v="0"/>
    <s v="Taylor"/>
    <s v="Regular"/>
    <n v="9"/>
    <s v="Oat Milk"/>
    <n v="2"/>
  </r>
  <r>
    <x v="572"/>
    <x v="4"/>
    <x v="1"/>
    <e v="#NAME?"/>
    <x v="3"/>
    <x v="0"/>
    <x v="2"/>
    <n v="6.55"/>
    <x v="2"/>
    <x v="0"/>
    <s v="Chris"/>
    <s v="Regular"/>
    <n v="7"/>
    <s v="Oat Milk"/>
    <n v="2"/>
  </r>
  <r>
    <x v="573"/>
    <x v="5"/>
    <x v="1"/>
    <e v="#NAME?"/>
    <x v="2"/>
    <x v="6"/>
    <x v="0"/>
    <n v="5.41"/>
    <x v="1"/>
    <x v="0"/>
    <s v="Jamie"/>
    <s v="Tourist"/>
    <n v="10"/>
    <s v="Whipped Cream"/>
    <n v="4"/>
  </r>
  <r>
    <x v="574"/>
    <x v="1"/>
    <x v="1"/>
    <e v="#NAME?"/>
    <x v="3"/>
    <x v="0"/>
    <x v="1"/>
    <n v="3.98"/>
    <x v="2"/>
    <x v="1"/>
    <s v="Jamie"/>
    <s v="Regular"/>
    <n v="8"/>
    <s v="Almond Milk"/>
    <n v="3"/>
  </r>
  <r>
    <x v="575"/>
    <x v="0"/>
    <x v="0"/>
    <e v="#NAME?"/>
    <x v="3"/>
    <x v="0"/>
    <x v="2"/>
    <n v="3.36"/>
    <x v="1"/>
    <x v="0"/>
    <s v="Taylor"/>
    <s v="Tourist"/>
    <n v="10"/>
    <s v="Double Espresso"/>
    <n v="4"/>
  </r>
  <r>
    <x v="576"/>
    <x v="1"/>
    <x v="1"/>
    <e v="#NAME?"/>
    <x v="4"/>
    <x v="2"/>
    <x v="1"/>
    <n v="6.05"/>
    <x v="0"/>
    <x v="0"/>
    <s v="Jamie"/>
    <s v="New"/>
    <n v="8"/>
    <s v="Almond Milk"/>
    <n v="4"/>
  </r>
  <r>
    <x v="577"/>
    <x v="0"/>
    <x v="0"/>
    <e v="#NAME?"/>
    <x v="3"/>
    <x v="6"/>
    <x v="2"/>
    <n v="4.5599999999999996"/>
    <x v="0"/>
    <x v="0"/>
    <s v="Jordan"/>
    <s v="Tourist"/>
    <n v="2"/>
    <s v="Double Espresso"/>
    <n v="1"/>
  </r>
  <r>
    <x v="578"/>
    <x v="3"/>
    <x v="1"/>
    <e v="#NAME?"/>
    <x v="3"/>
    <x v="5"/>
    <x v="2"/>
    <n v="5.17"/>
    <x v="1"/>
    <x v="0"/>
    <s v="Jordan"/>
    <s v="Regular"/>
    <n v="10"/>
    <s v="Almond Milk"/>
    <n v="1"/>
  </r>
  <r>
    <x v="579"/>
    <x v="4"/>
    <x v="1"/>
    <e v="#NAME?"/>
    <x v="4"/>
    <x v="4"/>
    <x v="0"/>
    <n v="6.29"/>
    <x v="1"/>
    <x v="0"/>
    <s v="Jordan"/>
    <s v="Tourist"/>
    <n v="10"/>
    <s v="Whipped Cream"/>
    <n v="2"/>
  </r>
  <r>
    <x v="580"/>
    <x v="4"/>
    <x v="1"/>
    <e v="#NAME?"/>
    <x v="1"/>
    <x v="0"/>
    <x v="1"/>
    <n v="6.8"/>
    <x v="2"/>
    <x v="0"/>
    <s v="Alex"/>
    <s v="Tourist"/>
    <n v="5"/>
    <s v="Decaf"/>
    <n v="2"/>
  </r>
  <r>
    <x v="581"/>
    <x v="5"/>
    <x v="1"/>
    <e v="#NAME?"/>
    <x v="2"/>
    <x v="6"/>
    <x v="0"/>
    <n v="6.6"/>
    <x v="2"/>
    <x v="0"/>
    <s v="Alex"/>
    <s v="Regular"/>
    <n v="7"/>
    <s v="Extra Shot"/>
    <n v="4"/>
  </r>
  <r>
    <x v="582"/>
    <x v="6"/>
    <x v="0"/>
    <e v="#NAME?"/>
    <x v="0"/>
    <x v="0"/>
    <x v="0"/>
    <n v="3.57"/>
    <x v="2"/>
    <x v="0"/>
    <s v="Jamie"/>
    <s v="Tourist"/>
    <n v="6"/>
    <s v="Extra Shot"/>
    <n v="3"/>
  </r>
  <r>
    <x v="583"/>
    <x v="6"/>
    <x v="0"/>
    <e v="#NAME?"/>
    <x v="0"/>
    <x v="6"/>
    <x v="1"/>
    <n v="6.37"/>
    <x v="2"/>
    <x v="0"/>
    <s v="Chris"/>
    <s v="Tourist"/>
    <n v="2"/>
    <s v="Oat Milk"/>
    <n v="4"/>
  </r>
  <r>
    <x v="584"/>
    <x v="0"/>
    <x v="0"/>
    <e v="#NAME?"/>
    <x v="1"/>
    <x v="0"/>
    <x v="2"/>
    <n v="3.46"/>
    <x v="2"/>
    <x v="0"/>
    <s v="Alex"/>
    <s v="Regular"/>
    <n v="10"/>
    <s v="No Sugar"/>
    <n v="2"/>
  </r>
  <r>
    <x v="585"/>
    <x v="4"/>
    <x v="1"/>
    <e v="#NAME?"/>
    <x v="0"/>
    <x v="3"/>
    <x v="2"/>
    <n v="4.1500000000000004"/>
    <x v="1"/>
    <x v="0"/>
    <s v="Alex"/>
    <s v="Regular"/>
    <n v="8"/>
    <s v="Whipped Cream"/>
    <n v="2"/>
  </r>
  <r>
    <x v="586"/>
    <x v="4"/>
    <x v="1"/>
    <e v="#NAME?"/>
    <x v="0"/>
    <x v="2"/>
    <x v="0"/>
    <n v="5.07"/>
    <x v="2"/>
    <x v="0"/>
    <s v="Jamie"/>
    <s v="Regular"/>
    <n v="3"/>
    <s v="Extra Shot"/>
    <n v="1"/>
  </r>
  <r>
    <x v="587"/>
    <x v="6"/>
    <x v="0"/>
    <e v="#NAME?"/>
    <x v="2"/>
    <x v="2"/>
    <x v="1"/>
    <n v="5.46"/>
    <x v="0"/>
    <x v="1"/>
    <s v="Jamie"/>
    <s v="Tourist"/>
    <n v="2"/>
    <s v="Oat Milk"/>
    <n v="5"/>
  </r>
  <r>
    <x v="588"/>
    <x v="1"/>
    <x v="1"/>
    <e v="#NAME?"/>
    <x v="1"/>
    <x v="5"/>
    <x v="1"/>
    <n v="3.18"/>
    <x v="2"/>
    <x v="1"/>
    <s v="Chris"/>
    <s v="New"/>
    <n v="4"/>
    <s v="No Sugar"/>
    <n v="4"/>
  </r>
  <r>
    <x v="589"/>
    <x v="3"/>
    <x v="1"/>
    <e v="#NAME?"/>
    <x v="0"/>
    <x v="2"/>
    <x v="1"/>
    <n v="5.0199999999999996"/>
    <x v="2"/>
    <x v="1"/>
    <s v="Jordan"/>
    <s v="Regular"/>
    <n v="7"/>
    <s v="Oat Milk"/>
    <n v="4"/>
  </r>
  <r>
    <x v="590"/>
    <x v="0"/>
    <x v="0"/>
    <e v="#NAME?"/>
    <x v="1"/>
    <x v="4"/>
    <x v="2"/>
    <n v="4.1500000000000004"/>
    <x v="2"/>
    <x v="1"/>
    <s v="Taylor"/>
    <s v="New"/>
    <n v="2"/>
    <s v="Almond Milk"/>
    <n v="1"/>
  </r>
  <r>
    <x v="591"/>
    <x v="6"/>
    <x v="0"/>
    <e v="#NAME?"/>
    <x v="3"/>
    <x v="5"/>
    <x v="0"/>
    <n v="5.9"/>
    <x v="0"/>
    <x v="0"/>
    <s v="Alex"/>
    <s v="Regular"/>
    <n v="3"/>
    <s v="Oat Milk"/>
    <n v="2"/>
  </r>
  <r>
    <x v="334"/>
    <x v="0"/>
    <x v="0"/>
    <e v="#NAME?"/>
    <x v="2"/>
    <x v="1"/>
    <x v="1"/>
    <n v="6.07"/>
    <x v="2"/>
    <x v="1"/>
    <s v="Jordan"/>
    <s v="Regular"/>
    <n v="10"/>
    <s v="Almond Milk"/>
    <n v="1"/>
  </r>
  <r>
    <x v="592"/>
    <x v="3"/>
    <x v="1"/>
    <e v="#NAME?"/>
    <x v="3"/>
    <x v="5"/>
    <x v="1"/>
    <n v="4.13"/>
    <x v="1"/>
    <x v="0"/>
    <s v="Jamie"/>
    <s v="Tourist"/>
    <n v="5"/>
    <s v="Oat Milk"/>
    <n v="4"/>
  </r>
  <r>
    <x v="593"/>
    <x v="5"/>
    <x v="1"/>
    <e v="#NAME?"/>
    <x v="0"/>
    <x v="6"/>
    <x v="0"/>
    <n v="4.82"/>
    <x v="0"/>
    <x v="1"/>
    <s v="Maria"/>
    <s v="New"/>
    <n v="4"/>
    <s v="Decaf"/>
    <n v="3"/>
  </r>
  <r>
    <x v="594"/>
    <x v="0"/>
    <x v="0"/>
    <e v="#NAME?"/>
    <x v="2"/>
    <x v="6"/>
    <x v="1"/>
    <n v="3.58"/>
    <x v="0"/>
    <x v="0"/>
    <s v="Jordan"/>
    <s v="Tourist"/>
    <n v="5"/>
    <s v="Decaf"/>
    <n v="2"/>
  </r>
  <r>
    <x v="595"/>
    <x v="6"/>
    <x v="0"/>
    <e v="#NAME?"/>
    <x v="0"/>
    <x v="6"/>
    <x v="1"/>
    <n v="4.84"/>
    <x v="0"/>
    <x v="0"/>
    <s v="Jamie"/>
    <s v="New"/>
    <n v="7"/>
    <s v="No Sugar"/>
    <n v="3"/>
  </r>
  <r>
    <x v="596"/>
    <x v="3"/>
    <x v="1"/>
    <e v="#NAME?"/>
    <x v="3"/>
    <x v="2"/>
    <x v="0"/>
    <n v="3.87"/>
    <x v="2"/>
    <x v="1"/>
    <s v="Jordan"/>
    <s v="Tourist"/>
    <n v="7"/>
    <s v="Decaf"/>
    <n v="5"/>
  </r>
  <r>
    <x v="597"/>
    <x v="6"/>
    <x v="0"/>
    <e v="#NAME?"/>
    <x v="4"/>
    <x v="2"/>
    <x v="1"/>
    <n v="3.57"/>
    <x v="2"/>
    <x v="0"/>
    <s v="Chris"/>
    <s v="Tourist"/>
    <n v="8"/>
    <s v="Almond Milk"/>
    <n v="2"/>
  </r>
  <r>
    <x v="441"/>
    <x v="3"/>
    <x v="1"/>
    <e v="#NAME?"/>
    <x v="1"/>
    <x v="5"/>
    <x v="1"/>
    <n v="6.75"/>
    <x v="0"/>
    <x v="1"/>
    <s v="Jamie"/>
    <s v="Regular"/>
    <n v="5"/>
    <s v="Decaf"/>
    <n v="5"/>
  </r>
  <r>
    <x v="598"/>
    <x v="3"/>
    <x v="1"/>
    <e v="#NAME?"/>
    <x v="3"/>
    <x v="1"/>
    <x v="0"/>
    <n v="5.56"/>
    <x v="1"/>
    <x v="1"/>
    <s v="Maria"/>
    <s v="New"/>
    <n v="7"/>
    <s v="Decaf"/>
    <n v="2"/>
  </r>
  <r>
    <x v="599"/>
    <x v="6"/>
    <x v="0"/>
    <e v="#NAME?"/>
    <x v="0"/>
    <x v="3"/>
    <x v="2"/>
    <n v="6.73"/>
    <x v="1"/>
    <x v="1"/>
    <s v="Jordan"/>
    <s v="Regular"/>
    <n v="3"/>
    <s v="Almond Milk"/>
    <n v="1"/>
  </r>
  <r>
    <x v="600"/>
    <x v="0"/>
    <x v="0"/>
    <e v="#NAME?"/>
    <x v="2"/>
    <x v="3"/>
    <x v="1"/>
    <n v="3.81"/>
    <x v="2"/>
    <x v="1"/>
    <s v="Chris"/>
    <s v="Regular"/>
    <n v="7"/>
    <s v="Double Espresso"/>
    <n v="3"/>
  </r>
  <r>
    <x v="601"/>
    <x v="5"/>
    <x v="1"/>
    <e v="#NAME?"/>
    <x v="4"/>
    <x v="5"/>
    <x v="0"/>
    <n v="4.16"/>
    <x v="2"/>
    <x v="1"/>
    <s v="Maria"/>
    <s v="Regular"/>
    <n v="8"/>
    <s v="Almond Milk"/>
    <n v="5"/>
  </r>
  <r>
    <x v="602"/>
    <x v="0"/>
    <x v="0"/>
    <e v="#NAME?"/>
    <x v="3"/>
    <x v="4"/>
    <x v="2"/>
    <n v="4.88"/>
    <x v="0"/>
    <x v="1"/>
    <s v="Alex"/>
    <s v="Tourist"/>
    <n v="4"/>
    <s v="Decaf"/>
    <n v="1"/>
  </r>
  <r>
    <x v="603"/>
    <x v="1"/>
    <x v="1"/>
    <e v="#NAME?"/>
    <x v="0"/>
    <x v="6"/>
    <x v="1"/>
    <n v="4.91"/>
    <x v="2"/>
    <x v="0"/>
    <s v="Jamie"/>
    <s v="Tourist"/>
    <n v="4"/>
    <s v="Decaf"/>
    <n v="1"/>
  </r>
  <r>
    <x v="604"/>
    <x v="4"/>
    <x v="1"/>
    <e v="#NAME?"/>
    <x v="4"/>
    <x v="0"/>
    <x v="1"/>
    <n v="3.28"/>
    <x v="2"/>
    <x v="0"/>
    <s v="Jordan"/>
    <s v="New"/>
    <n v="4"/>
    <s v="Almond Milk"/>
    <n v="2"/>
  </r>
  <r>
    <x v="605"/>
    <x v="4"/>
    <x v="1"/>
    <e v="#NAME?"/>
    <x v="2"/>
    <x v="3"/>
    <x v="2"/>
    <n v="6.93"/>
    <x v="0"/>
    <x v="1"/>
    <s v="Taylor"/>
    <s v="Tourist"/>
    <n v="8"/>
    <s v="Extra Shot"/>
    <n v="3"/>
  </r>
  <r>
    <x v="606"/>
    <x v="6"/>
    <x v="0"/>
    <e v="#NAME?"/>
    <x v="4"/>
    <x v="4"/>
    <x v="0"/>
    <n v="4.96"/>
    <x v="2"/>
    <x v="1"/>
    <s v="Jordan"/>
    <s v="Regular"/>
    <n v="6"/>
    <s v="No Sugar"/>
    <n v="4"/>
  </r>
  <r>
    <x v="607"/>
    <x v="4"/>
    <x v="1"/>
    <e v="#NAME?"/>
    <x v="4"/>
    <x v="5"/>
    <x v="2"/>
    <n v="4.83"/>
    <x v="2"/>
    <x v="0"/>
    <s v="Taylor"/>
    <s v="Regular"/>
    <n v="4"/>
    <s v="Whipped Cream"/>
    <n v="5"/>
  </r>
  <r>
    <x v="608"/>
    <x v="0"/>
    <x v="0"/>
    <e v="#NAME?"/>
    <x v="4"/>
    <x v="6"/>
    <x v="0"/>
    <n v="6.62"/>
    <x v="0"/>
    <x v="0"/>
    <s v="Alex"/>
    <s v="Tourist"/>
    <n v="6"/>
    <s v="Oat Milk"/>
    <n v="4"/>
  </r>
  <r>
    <x v="368"/>
    <x v="1"/>
    <x v="1"/>
    <e v="#NAME?"/>
    <x v="0"/>
    <x v="6"/>
    <x v="2"/>
    <n v="4.37"/>
    <x v="0"/>
    <x v="0"/>
    <s v="Taylor"/>
    <s v="Regular"/>
    <n v="9"/>
    <s v="No Sugar"/>
    <n v="3"/>
  </r>
  <r>
    <x v="609"/>
    <x v="4"/>
    <x v="1"/>
    <e v="#NAME?"/>
    <x v="2"/>
    <x v="1"/>
    <x v="2"/>
    <n v="6.65"/>
    <x v="1"/>
    <x v="1"/>
    <s v="Alex"/>
    <s v="Regular"/>
    <n v="3"/>
    <s v="Extra Shot"/>
    <n v="1"/>
  </r>
  <r>
    <x v="610"/>
    <x v="5"/>
    <x v="1"/>
    <e v="#NAME?"/>
    <x v="3"/>
    <x v="1"/>
    <x v="0"/>
    <n v="6.12"/>
    <x v="2"/>
    <x v="1"/>
    <s v="Jordan"/>
    <s v="Regular"/>
    <n v="7"/>
    <s v="Whipped Cream"/>
    <n v="5"/>
  </r>
  <r>
    <x v="611"/>
    <x v="4"/>
    <x v="1"/>
    <e v="#NAME?"/>
    <x v="0"/>
    <x v="5"/>
    <x v="1"/>
    <n v="6.14"/>
    <x v="2"/>
    <x v="1"/>
    <s v="Alex"/>
    <s v="Tourist"/>
    <n v="4"/>
    <s v="Extra Shot"/>
    <n v="1"/>
  </r>
  <r>
    <x v="612"/>
    <x v="5"/>
    <x v="1"/>
    <e v="#NAME?"/>
    <x v="0"/>
    <x v="1"/>
    <x v="2"/>
    <n v="3.93"/>
    <x v="2"/>
    <x v="1"/>
    <s v="Jamie"/>
    <s v="New"/>
    <n v="10"/>
    <s v="Extra Shot"/>
    <n v="4"/>
  </r>
  <r>
    <x v="613"/>
    <x v="6"/>
    <x v="0"/>
    <e v="#NAME?"/>
    <x v="1"/>
    <x v="6"/>
    <x v="1"/>
    <n v="5.93"/>
    <x v="1"/>
    <x v="1"/>
    <s v="Jamie"/>
    <s v="Regular"/>
    <n v="10"/>
    <s v="Almond Milk"/>
    <n v="1"/>
  </r>
  <r>
    <x v="614"/>
    <x v="5"/>
    <x v="1"/>
    <e v="#NAME?"/>
    <x v="1"/>
    <x v="4"/>
    <x v="2"/>
    <n v="6.89"/>
    <x v="1"/>
    <x v="1"/>
    <s v="Jordan"/>
    <s v="Regular"/>
    <n v="5"/>
    <s v="Extra Shot"/>
    <n v="3"/>
  </r>
  <r>
    <x v="615"/>
    <x v="1"/>
    <x v="1"/>
    <e v="#NAME?"/>
    <x v="0"/>
    <x v="5"/>
    <x v="2"/>
    <n v="4.1900000000000004"/>
    <x v="0"/>
    <x v="0"/>
    <s v="Maria"/>
    <s v="New"/>
    <n v="6"/>
    <s v="Whipped Cream"/>
    <n v="3"/>
  </r>
  <r>
    <x v="616"/>
    <x v="2"/>
    <x v="1"/>
    <e v="#NAME?"/>
    <x v="4"/>
    <x v="3"/>
    <x v="0"/>
    <n v="3.26"/>
    <x v="2"/>
    <x v="0"/>
    <s v="Chris"/>
    <s v="Tourist"/>
    <n v="2"/>
    <s v="Double Espresso"/>
    <n v="4"/>
  </r>
  <r>
    <x v="617"/>
    <x v="4"/>
    <x v="1"/>
    <e v="#NAME?"/>
    <x v="2"/>
    <x v="3"/>
    <x v="2"/>
    <n v="6.09"/>
    <x v="0"/>
    <x v="1"/>
    <s v="Taylor"/>
    <s v="New"/>
    <n v="7"/>
    <s v="Decaf"/>
    <n v="3"/>
  </r>
  <r>
    <x v="618"/>
    <x v="2"/>
    <x v="1"/>
    <e v="#NAME?"/>
    <x v="0"/>
    <x v="3"/>
    <x v="1"/>
    <n v="4.25"/>
    <x v="1"/>
    <x v="1"/>
    <s v="Maria"/>
    <s v="Tourist"/>
    <n v="4"/>
    <s v="Almond Milk"/>
    <n v="3"/>
  </r>
  <r>
    <x v="438"/>
    <x v="6"/>
    <x v="0"/>
    <e v="#NAME?"/>
    <x v="0"/>
    <x v="6"/>
    <x v="1"/>
    <n v="4.8099999999999996"/>
    <x v="2"/>
    <x v="0"/>
    <s v="Jamie"/>
    <s v="Regular"/>
    <n v="4"/>
    <s v="Whipped Cream"/>
    <n v="3"/>
  </r>
  <r>
    <x v="619"/>
    <x v="6"/>
    <x v="0"/>
    <e v="#NAME?"/>
    <x v="4"/>
    <x v="0"/>
    <x v="1"/>
    <n v="6.17"/>
    <x v="1"/>
    <x v="1"/>
    <s v="Maria"/>
    <s v="Tourist"/>
    <n v="4"/>
    <s v="Extra Shot"/>
    <n v="1"/>
  </r>
  <r>
    <x v="620"/>
    <x v="0"/>
    <x v="0"/>
    <e v="#NAME?"/>
    <x v="4"/>
    <x v="3"/>
    <x v="0"/>
    <n v="3.09"/>
    <x v="0"/>
    <x v="1"/>
    <s v="Chris"/>
    <s v="Tourist"/>
    <n v="6"/>
    <s v="Extra Shot"/>
    <n v="2"/>
  </r>
  <r>
    <x v="621"/>
    <x v="0"/>
    <x v="0"/>
    <e v="#NAME?"/>
    <x v="0"/>
    <x v="1"/>
    <x v="0"/>
    <n v="4.95"/>
    <x v="1"/>
    <x v="1"/>
    <s v="Chris"/>
    <s v="Regular"/>
    <n v="3"/>
    <s v="No Sugar"/>
    <n v="4"/>
  </r>
  <r>
    <x v="622"/>
    <x v="5"/>
    <x v="1"/>
    <e v="#NAME?"/>
    <x v="3"/>
    <x v="6"/>
    <x v="0"/>
    <n v="4.67"/>
    <x v="2"/>
    <x v="0"/>
    <s v="Jordan"/>
    <s v="Regular"/>
    <n v="7"/>
    <s v="Oat Milk"/>
    <n v="3"/>
  </r>
  <r>
    <x v="623"/>
    <x v="3"/>
    <x v="1"/>
    <e v="#NAME?"/>
    <x v="2"/>
    <x v="4"/>
    <x v="0"/>
    <n v="5.12"/>
    <x v="0"/>
    <x v="0"/>
    <s v="Jordan"/>
    <s v="Regular"/>
    <n v="7"/>
    <s v="Double Espresso"/>
    <n v="4"/>
  </r>
  <r>
    <x v="624"/>
    <x v="4"/>
    <x v="1"/>
    <e v="#NAME?"/>
    <x v="0"/>
    <x v="2"/>
    <x v="0"/>
    <n v="6.78"/>
    <x v="1"/>
    <x v="1"/>
    <s v="Chris"/>
    <s v="Tourist"/>
    <n v="9"/>
    <s v="Whipped Cream"/>
    <n v="3"/>
  </r>
  <r>
    <x v="625"/>
    <x v="4"/>
    <x v="1"/>
    <e v="#NAME?"/>
    <x v="4"/>
    <x v="5"/>
    <x v="0"/>
    <n v="6.61"/>
    <x v="0"/>
    <x v="1"/>
    <s v="Jordan"/>
    <s v="Tourist"/>
    <n v="5"/>
    <s v="Whipped Cream"/>
    <n v="2"/>
  </r>
  <r>
    <x v="626"/>
    <x v="0"/>
    <x v="0"/>
    <e v="#NAME?"/>
    <x v="2"/>
    <x v="3"/>
    <x v="2"/>
    <n v="6.52"/>
    <x v="0"/>
    <x v="1"/>
    <s v="Taylor"/>
    <s v="New"/>
    <n v="3"/>
    <s v="Double Espresso"/>
    <n v="4"/>
  </r>
  <r>
    <x v="627"/>
    <x v="0"/>
    <x v="0"/>
    <e v="#NAME?"/>
    <x v="0"/>
    <x v="6"/>
    <x v="0"/>
    <n v="6.17"/>
    <x v="0"/>
    <x v="1"/>
    <s v="Chris"/>
    <s v="Regular"/>
    <n v="9"/>
    <s v="Extra Shot"/>
    <n v="2"/>
  </r>
  <r>
    <x v="628"/>
    <x v="3"/>
    <x v="1"/>
    <e v="#NAME?"/>
    <x v="3"/>
    <x v="6"/>
    <x v="2"/>
    <n v="3.58"/>
    <x v="0"/>
    <x v="0"/>
    <s v="Jamie"/>
    <s v="New"/>
    <n v="10"/>
    <s v="Extra Shot"/>
    <n v="2"/>
  </r>
  <r>
    <x v="629"/>
    <x v="4"/>
    <x v="1"/>
    <e v="#NAME?"/>
    <x v="2"/>
    <x v="3"/>
    <x v="2"/>
    <n v="3.24"/>
    <x v="2"/>
    <x v="0"/>
    <s v="Maria"/>
    <s v="New"/>
    <n v="8"/>
    <s v="Oat Milk"/>
    <n v="1"/>
  </r>
  <r>
    <x v="630"/>
    <x v="2"/>
    <x v="1"/>
    <e v="#NAME?"/>
    <x v="4"/>
    <x v="0"/>
    <x v="0"/>
    <n v="5.61"/>
    <x v="0"/>
    <x v="1"/>
    <s v="Chris"/>
    <s v="New"/>
    <n v="4"/>
    <s v="Decaf"/>
    <n v="4"/>
  </r>
  <r>
    <x v="631"/>
    <x v="4"/>
    <x v="1"/>
    <e v="#NAME?"/>
    <x v="4"/>
    <x v="0"/>
    <x v="1"/>
    <n v="4.82"/>
    <x v="2"/>
    <x v="0"/>
    <s v="Chris"/>
    <s v="Regular"/>
    <n v="4"/>
    <s v="No Sugar"/>
    <n v="1"/>
  </r>
  <r>
    <x v="632"/>
    <x v="4"/>
    <x v="1"/>
    <e v="#NAME?"/>
    <x v="0"/>
    <x v="3"/>
    <x v="0"/>
    <n v="4.26"/>
    <x v="1"/>
    <x v="0"/>
    <s v="Taylor"/>
    <s v="Regular"/>
    <n v="8"/>
    <s v="Oat Milk"/>
    <n v="3"/>
  </r>
  <r>
    <x v="633"/>
    <x v="6"/>
    <x v="0"/>
    <e v="#NAME?"/>
    <x v="2"/>
    <x v="5"/>
    <x v="1"/>
    <n v="4.3"/>
    <x v="1"/>
    <x v="1"/>
    <s v="Taylor"/>
    <s v="Regular"/>
    <n v="4"/>
    <s v="Decaf"/>
    <n v="1"/>
  </r>
  <r>
    <x v="634"/>
    <x v="0"/>
    <x v="0"/>
    <e v="#NAME?"/>
    <x v="2"/>
    <x v="4"/>
    <x v="0"/>
    <n v="6.76"/>
    <x v="2"/>
    <x v="1"/>
    <s v="Chris"/>
    <s v="New"/>
    <n v="7"/>
    <s v="Almond Milk"/>
    <n v="4"/>
  </r>
  <r>
    <x v="635"/>
    <x v="1"/>
    <x v="1"/>
    <e v="#NAME?"/>
    <x v="0"/>
    <x v="4"/>
    <x v="0"/>
    <n v="5.0999999999999996"/>
    <x v="1"/>
    <x v="0"/>
    <s v="Jordan"/>
    <s v="Regular"/>
    <n v="10"/>
    <s v="Whipped Cream"/>
    <n v="1"/>
  </r>
  <r>
    <x v="636"/>
    <x v="6"/>
    <x v="0"/>
    <e v="#NAME?"/>
    <x v="2"/>
    <x v="1"/>
    <x v="1"/>
    <n v="3.91"/>
    <x v="2"/>
    <x v="1"/>
    <s v="Alex"/>
    <s v="Tourist"/>
    <n v="5"/>
    <s v="Decaf"/>
    <n v="1"/>
  </r>
  <r>
    <x v="637"/>
    <x v="0"/>
    <x v="0"/>
    <e v="#NAME?"/>
    <x v="1"/>
    <x v="4"/>
    <x v="1"/>
    <n v="4.29"/>
    <x v="1"/>
    <x v="0"/>
    <s v="Alex"/>
    <s v="Tourist"/>
    <n v="6"/>
    <s v="Decaf"/>
    <n v="1"/>
  </r>
  <r>
    <x v="638"/>
    <x v="3"/>
    <x v="1"/>
    <e v="#NAME?"/>
    <x v="2"/>
    <x v="0"/>
    <x v="0"/>
    <n v="5.36"/>
    <x v="2"/>
    <x v="1"/>
    <s v="Taylor"/>
    <s v="New"/>
    <n v="2"/>
    <s v="No Sugar"/>
    <n v="1"/>
  </r>
  <r>
    <x v="639"/>
    <x v="5"/>
    <x v="1"/>
    <e v="#NAME?"/>
    <x v="1"/>
    <x v="6"/>
    <x v="0"/>
    <n v="3.61"/>
    <x v="2"/>
    <x v="0"/>
    <s v="Chris"/>
    <s v="Tourist"/>
    <n v="7"/>
    <s v="Double Espresso"/>
    <n v="4"/>
  </r>
  <r>
    <x v="640"/>
    <x v="5"/>
    <x v="1"/>
    <e v="#NAME?"/>
    <x v="3"/>
    <x v="3"/>
    <x v="1"/>
    <n v="3.78"/>
    <x v="0"/>
    <x v="0"/>
    <s v="Alex"/>
    <s v="Tourist"/>
    <n v="6"/>
    <s v="Decaf"/>
    <n v="1"/>
  </r>
  <r>
    <x v="641"/>
    <x v="0"/>
    <x v="0"/>
    <e v="#NAME?"/>
    <x v="0"/>
    <x v="2"/>
    <x v="0"/>
    <n v="3.45"/>
    <x v="0"/>
    <x v="1"/>
    <s v="Jordan"/>
    <s v="Regular"/>
    <n v="5"/>
    <s v="Whipped Cream"/>
    <n v="5"/>
  </r>
  <r>
    <x v="642"/>
    <x v="2"/>
    <x v="1"/>
    <e v="#NAME?"/>
    <x v="1"/>
    <x v="4"/>
    <x v="1"/>
    <n v="4.4400000000000004"/>
    <x v="2"/>
    <x v="1"/>
    <s v="Taylor"/>
    <s v="New"/>
    <n v="5"/>
    <s v="Double Espresso"/>
    <n v="1"/>
  </r>
  <r>
    <x v="643"/>
    <x v="2"/>
    <x v="1"/>
    <e v="#NAME?"/>
    <x v="1"/>
    <x v="1"/>
    <x v="1"/>
    <n v="3.83"/>
    <x v="1"/>
    <x v="0"/>
    <s v="Jordan"/>
    <s v="New"/>
    <n v="9"/>
    <s v="Decaf"/>
    <n v="5"/>
  </r>
  <r>
    <x v="644"/>
    <x v="1"/>
    <x v="1"/>
    <e v="#NAME?"/>
    <x v="3"/>
    <x v="4"/>
    <x v="1"/>
    <n v="6.18"/>
    <x v="1"/>
    <x v="1"/>
    <s v="Alex"/>
    <s v="Tourist"/>
    <n v="3"/>
    <s v="Almond Milk"/>
    <n v="1"/>
  </r>
  <r>
    <x v="645"/>
    <x v="5"/>
    <x v="1"/>
    <e v="#NAME?"/>
    <x v="2"/>
    <x v="3"/>
    <x v="1"/>
    <n v="4.53"/>
    <x v="1"/>
    <x v="1"/>
    <s v="Alex"/>
    <s v="Regular"/>
    <n v="7"/>
    <s v="Extra Shot"/>
    <n v="2"/>
  </r>
  <r>
    <x v="646"/>
    <x v="4"/>
    <x v="1"/>
    <e v="#NAME?"/>
    <x v="4"/>
    <x v="6"/>
    <x v="2"/>
    <n v="3.09"/>
    <x v="2"/>
    <x v="1"/>
    <s v="Chris"/>
    <s v="Regular"/>
    <n v="6"/>
    <s v="Decaf"/>
    <n v="2"/>
  </r>
  <r>
    <x v="647"/>
    <x v="4"/>
    <x v="1"/>
    <e v="#NAME?"/>
    <x v="0"/>
    <x v="2"/>
    <x v="0"/>
    <n v="3.45"/>
    <x v="1"/>
    <x v="1"/>
    <s v="Jamie"/>
    <s v="Tourist"/>
    <n v="10"/>
    <s v="No Sugar"/>
    <n v="3"/>
  </r>
  <r>
    <x v="648"/>
    <x v="0"/>
    <x v="0"/>
    <e v="#NAME?"/>
    <x v="2"/>
    <x v="5"/>
    <x v="2"/>
    <n v="3.61"/>
    <x v="2"/>
    <x v="0"/>
    <s v="Jordan"/>
    <s v="New"/>
    <n v="2"/>
    <s v="Almond Milk"/>
    <n v="4"/>
  </r>
  <r>
    <x v="649"/>
    <x v="6"/>
    <x v="0"/>
    <e v="#NAME?"/>
    <x v="1"/>
    <x v="0"/>
    <x v="2"/>
    <n v="6.59"/>
    <x v="1"/>
    <x v="1"/>
    <s v="Chris"/>
    <s v="Tourist"/>
    <n v="6"/>
    <s v="Oat Milk"/>
    <n v="4"/>
  </r>
  <r>
    <x v="650"/>
    <x v="3"/>
    <x v="1"/>
    <e v="#NAME?"/>
    <x v="4"/>
    <x v="1"/>
    <x v="0"/>
    <n v="3.94"/>
    <x v="0"/>
    <x v="1"/>
    <s v="Jordan"/>
    <s v="Regular"/>
    <n v="8"/>
    <s v="Double Espresso"/>
    <n v="4"/>
  </r>
  <r>
    <x v="651"/>
    <x v="1"/>
    <x v="1"/>
    <e v="#NAME?"/>
    <x v="4"/>
    <x v="0"/>
    <x v="2"/>
    <n v="4.47"/>
    <x v="0"/>
    <x v="1"/>
    <s v="Chris"/>
    <s v="Tourist"/>
    <n v="7"/>
    <s v="Oat Milk"/>
    <n v="5"/>
  </r>
  <r>
    <x v="652"/>
    <x v="4"/>
    <x v="1"/>
    <e v="#NAME?"/>
    <x v="4"/>
    <x v="6"/>
    <x v="0"/>
    <n v="5.32"/>
    <x v="0"/>
    <x v="0"/>
    <s v="Chris"/>
    <s v="New"/>
    <n v="4"/>
    <s v="Whipped Cream"/>
    <n v="4"/>
  </r>
  <r>
    <x v="653"/>
    <x v="3"/>
    <x v="1"/>
    <e v="#NAME?"/>
    <x v="0"/>
    <x v="0"/>
    <x v="2"/>
    <n v="4.01"/>
    <x v="2"/>
    <x v="0"/>
    <s v="Chris"/>
    <s v="Tourist"/>
    <n v="9"/>
    <s v="Decaf"/>
    <n v="5"/>
  </r>
  <r>
    <x v="654"/>
    <x v="6"/>
    <x v="0"/>
    <e v="#NAME?"/>
    <x v="2"/>
    <x v="3"/>
    <x v="2"/>
    <n v="6.67"/>
    <x v="1"/>
    <x v="1"/>
    <s v="Taylor"/>
    <s v="New"/>
    <n v="10"/>
    <s v="Oat Milk"/>
    <n v="2"/>
  </r>
  <r>
    <x v="655"/>
    <x v="6"/>
    <x v="0"/>
    <e v="#NAME?"/>
    <x v="1"/>
    <x v="1"/>
    <x v="2"/>
    <n v="4.59"/>
    <x v="0"/>
    <x v="1"/>
    <s v="Taylor"/>
    <s v="Tourist"/>
    <n v="2"/>
    <s v="Double Espresso"/>
    <n v="1"/>
  </r>
  <r>
    <x v="656"/>
    <x v="5"/>
    <x v="1"/>
    <e v="#NAME?"/>
    <x v="3"/>
    <x v="5"/>
    <x v="0"/>
    <n v="5.96"/>
    <x v="1"/>
    <x v="0"/>
    <s v="Jamie"/>
    <s v="Regular"/>
    <n v="7"/>
    <s v="Oat Milk"/>
    <n v="3"/>
  </r>
  <r>
    <x v="657"/>
    <x v="4"/>
    <x v="1"/>
    <e v="#NAME?"/>
    <x v="0"/>
    <x v="2"/>
    <x v="2"/>
    <n v="4.4000000000000004"/>
    <x v="0"/>
    <x v="1"/>
    <s v="Maria"/>
    <s v="Tourist"/>
    <n v="9"/>
    <s v="Extra Shot"/>
    <n v="2"/>
  </r>
  <r>
    <x v="658"/>
    <x v="2"/>
    <x v="1"/>
    <e v="#NAME?"/>
    <x v="2"/>
    <x v="6"/>
    <x v="0"/>
    <n v="6.66"/>
    <x v="1"/>
    <x v="0"/>
    <s v="Maria"/>
    <s v="New"/>
    <n v="6"/>
    <s v="Whipped Cream"/>
    <n v="2"/>
  </r>
  <r>
    <x v="659"/>
    <x v="4"/>
    <x v="1"/>
    <e v="#NAME?"/>
    <x v="1"/>
    <x v="0"/>
    <x v="0"/>
    <n v="3.12"/>
    <x v="2"/>
    <x v="1"/>
    <s v="Maria"/>
    <s v="Tourist"/>
    <n v="3"/>
    <s v="Almond Milk"/>
    <n v="3"/>
  </r>
  <r>
    <x v="660"/>
    <x v="0"/>
    <x v="0"/>
    <e v="#NAME?"/>
    <x v="4"/>
    <x v="5"/>
    <x v="1"/>
    <n v="3.04"/>
    <x v="1"/>
    <x v="0"/>
    <s v="Chris"/>
    <s v="New"/>
    <n v="7"/>
    <s v="Extra Shot"/>
    <n v="3"/>
  </r>
  <r>
    <x v="661"/>
    <x v="6"/>
    <x v="0"/>
    <e v="#NAME?"/>
    <x v="0"/>
    <x v="5"/>
    <x v="2"/>
    <n v="5.37"/>
    <x v="1"/>
    <x v="0"/>
    <s v="Alex"/>
    <s v="New"/>
    <n v="7"/>
    <s v="No Sugar"/>
    <n v="1"/>
  </r>
  <r>
    <x v="662"/>
    <x v="2"/>
    <x v="1"/>
    <e v="#NAME?"/>
    <x v="0"/>
    <x v="1"/>
    <x v="2"/>
    <n v="6.08"/>
    <x v="0"/>
    <x v="0"/>
    <s v="Jordan"/>
    <s v="New"/>
    <n v="2"/>
    <s v="Decaf"/>
    <n v="1"/>
  </r>
  <r>
    <x v="663"/>
    <x v="4"/>
    <x v="1"/>
    <e v="#NAME?"/>
    <x v="4"/>
    <x v="4"/>
    <x v="0"/>
    <n v="3.33"/>
    <x v="1"/>
    <x v="1"/>
    <s v="Jamie"/>
    <s v="New"/>
    <n v="7"/>
    <s v="Extra Shot"/>
    <n v="5"/>
  </r>
  <r>
    <x v="664"/>
    <x v="4"/>
    <x v="1"/>
    <e v="#NAME?"/>
    <x v="4"/>
    <x v="4"/>
    <x v="2"/>
    <n v="6.42"/>
    <x v="2"/>
    <x v="0"/>
    <s v="Alex"/>
    <s v="Regular"/>
    <n v="4"/>
    <s v="Double Espresso"/>
    <n v="1"/>
  </r>
  <r>
    <x v="665"/>
    <x v="0"/>
    <x v="0"/>
    <e v="#NAME?"/>
    <x v="3"/>
    <x v="2"/>
    <x v="1"/>
    <n v="4.0999999999999996"/>
    <x v="1"/>
    <x v="0"/>
    <s v="Taylor"/>
    <s v="Tourist"/>
    <n v="2"/>
    <s v="No Sugar"/>
    <n v="5"/>
  </r>
  <r>
    <x v="666"/>
    <x v="4"/>
    <x v="1"/>
    <e v="#NAME?"/>
    <x v="1"/>
    <x v="6"/>
    <x v="1"/>
    <n v="6.41"/>
    <x v="2"/>
    <x v="0"/>
    <s v="Taylor"/>
    <s v="New"/>
    <n v="8"/>
    <s v="Almond Milk"/>
    <n v="2"/>
  </r>
  <r>
    <x v="667"/>
    <x v="4"/>
    <x v="1"/>
    <e v="#NAME?"/>
    <x v="0"/>
    <x v="6"/>
    <x v="0"/>
    <n v="3.02"/>
    <x v="1"/>
    <x v="1"/>
    <s v="Jamie"/>
    <s v="Regular"/>
    <n v="6"/>
    <s v="Extra Shot"/>
    <n v="2"/>
  </r>
  <r>
    <x v="668"/>
    <x v="1"/>
    <x v="1"/>
    <e v="#NAME?"/>
    <x v="0"/>
    <x v="2"/>
    <x v="2"/>
    <n v="4.78"/>
    <x v="1"/>
    <x v="1"/>
    <s v="Alex"/>
    <s v="Regular"/>
    <n v="4"/>
    <s v="Extra Shot"/>
    <n v="5"/>
  </r>
  <r>
    <x v="669"/>
    <x v="5"/>
    <x v="1"/>
    <e v="#NAME?"/>
    <x v="4"/>
    <x v="1"/>
    <x v="2"/>
    <n v="4.72"/>
    <x v="1"/>
    <x v="0"/>
    <s v="Jordan"/>
    <s v="Tourist"/>
    <n v="3"/>
    <s v="Decaf"/>
    <n v="4"/>
  </r>
  <r>
    <x v="670"/>
    <x v="0"/>
    <x v="0"/>
    <e v="#NAME?"/>
    <x v="0"/>
    <x v="0"/>
    <x v="0"/>
    <n v="3.35"/>
    <x v="1"/>
    <x v="0"/>
    <s v="Jamie"/>
    <s v="New"/>
    <n v="10"/>
    <s v="Extra Shot"/>
    <n v="2"/>
  </r>
  <r>
    <x v="671"/>
    <x v="4"/>
    <x v="1"/>
    <e v="#NAME?"/>
    <x v="3"/>
    <x v="2"/>
    <x v="2"/>
    <n v="3.79"/>
    <x v="1"/>
    <x v="0"/>
    <s v="Taylor"/>
    <s v="New"/>
    <n v="9"/>
    <s v="Almond Milk"/>
    <n v="2"/>
  </r>
  <r>
    <x v="672"/>
    <x v="5"/>
    <x v="1"/>
    <e v="#NAME?"/>
    <x v="2"/>
    <x v="2"/>
    <x v="0"/>
    <n v="3.59"/>
    <x v="2"/>
    <x v="0"/>
    <s v="Alex"/>
    <s v="New"/>
    <n v="2"/>
    <s v="Double Espresso"/>
    <n v="1"/>
  </r>
  <r>
    <x v="673"/>
    <x v="4"/>
    <x v="1"/>
    <e v="#NAME?"/>
    <x v="3"/>
    <x v="0"/>
    <x v="1"/>
    <n v="6.52"/>
    <x v="2"/>
    <x v="0"/>
    <s v="Maria"/>
    <s v="New"/>
    <n v="5"/>
    <s v="Extra Shot"/>
    <n v="4"/>
  </r>
  <r>
    <x v="674"/>
    <x v="0"/>
    <x v="0"/>
    <e v="#NAME?"/>
    <x v="1"/>
    <x v="6"/>
    <x v="2"/>
    <n v="5.53"/>
    <x v="1"/>
    <x v="1"/>
    <s v="Maria"/>
    <s v="Tourist"/>
    <n v="4"/>
    <s v="Whipped Cream"/>
    <n v="5"/>
  </r>
  <r>
    <x v="675"/>
    <x v="5"/>
    <x v="1"/>
    <e v="#NAME?"/>
    <x v="3"/>
    <x v="0"/>
    <x v="2"/>
    <n v="3.66"/>
    <x v="1"/>
    <x v="0"/>
    <s v="Jordan"/>
    <s v="New"/>
    <n v="5"/>
    <s v="Whipped Cream"/>
    <n v="3"/>
  </r>
  <r>
    <x v="676"/>
    <x v="6"/>
    <x v="0"/>
    <e v="#NAME?"/>
    <x v="4"/>
    <x v="1"/>
    <x v="1"/>
    <n v="3.11"/>
    <x v="1"/>
    <x v="0"/>
    <s v="Jamie"/>
    <s v="New"/>
    <n v="5"/>
    <s v="Oat Milk"/>
    <n v="2"/>
  </r>
  <r>
    <x v="677"/>
    <x v="0"/>
    <x v="0"/>
    <e v="#NAME?"/>
    <x v="0"/>
    <x v="5"/>
    <x v="2"/>
    <n v="3.63"/>
    <x v="1"/>
    <x v="0"/>
    <s v="Jamie"/>
    <s v="Regular"/>
    <n v="8"/>
    <s v="Double Espresso"/>
    <n v="1"/>
  </r>
  <r>
    <x v="678"/>
    <x v="6"/>
    <x v="0"/>
    <e v="#NAME?"/>
    <x v="1"/>
    <x v="1"/>
    <x v="2"/>
    <n v="3.16"/>
    <x v="0"/>
    <x v="0"/>
    <s v="Chris"/>
    <s v="New"/>
    <n v="7"/>
    <s v="No Sugar"/>
    <n v="5"/>
  </r>
  <r>
    <x v="679"/>
    <x v="5"/>
    <x v="1"/>
    <e v="#NAME?"/>
    <x v="0"/>
    <x v="4"/>
    <x v="1"/>
    <n v="4.54"/>
    <x v="1"/>
    <x v="1"/>
    <s v="Jamie"/>
    <s v="New"/>
    <n v="3"/>
    <s v="Oat Milk"/>
    <n v="4"/>
  </r>
  <r>
    <x v="680"/>
    <x v="4"/>
    <x v="1"/>
    <e v="#NAME?"/>
    <x v="3"/>
    <x v="5"/>
    <x v="0"/>
    <n v="4.01"/>
    <x v="0"/>
    <x v="0"/>
    <s v="Chris"/>
    <s v="Tourist"/>
    <n v="10"/>
    <s v="Extra Shot"/>
    <n v="3"/>
  </r>
  <r>
    <x v="681"/>
    <x v="0"/>
    <x v="0"/>
    <e v="#NAME?"/>
    <x v="1"/>
    <x v="4"/>
    <x v="0"/>
    <n v="4.3899999999999997"/>
    <x v="0"/>
    <x v="1"/>
    <s v="Chris"/>
    <s v="Tourist"/>
    <n v="8"/>
    <s v="No Sugar"/>
    <n v="3"/>
  </r>
  <r>
    <x v="682"/>
    <x v="5"/>
    <x v="1"/>
    <e v="#NAME?"/>
    <x v="3"/>
    <x v="1"/>
    <x v="0"/>
    <n v="6.21"/>
    <x v="1"/>
    <x v="0"/>
    <s v="Maria"/>
    <s v="Tourist"/>
    <n v="7"/>
    <s v="Oat Milk"/>
    <n v="5"/>
  </r>
  <r>
    <x v="683"/>
    <x v="4"/>
    <x v="1"/>
    <e v="#NAME?"/>
    <x v="0"/>
    <x v="4"/>
    <x v="2"/>
    <n v="3.69"/>
    <x v="1"/>
    <x v="0"/>
    <s v="Jordan"/>
    <s v="Regular"/>
    <n v="5"/>
    <s v="Double Espresso"/>
    <n v="3"/>
  </r>
  <r>
    <x v="684"/>
    <x v="5"/>
    <x v="1"/>
    <e v="#NAME?"/>
    <x v="1"/>
    <x v="6"/>
    <x v="1"/>
    <n v="5.87"/>
    <x v="1"/>
    <x v="0"/>
    <s v="Taylor"/>
    <s v="New"/>
    <n v="4"/>
    <s v="No Sugar"/>
    <n v="5"/>
  </r>
  <r>
    <x v="685"/>
    <x v="4"/>
    <x v="1"/>
    <e v="#NAME?"/>
    <x v="3"/>
    <x v="6"/>
    <x v="0"/>
    <n v="3.27"/>
    <x v="0"/>
    <x v="0"/>
    <s v="Jamie"/>
    <s v="Tourist"/>
    <n v="6"/>
    <s v="Double Espresso"/>
    <n v="5"/>
  </r>
  <r>
    <x v="686"/>
    <x v="6"/>
    <x v="0"/>
    <e v="#NAME?"/>
    <x v="0"/>
    <x v="5"/>
    <x v="1"/>
    <n v="5.38"/>
    <x v="0"/>
    <x v="0"/>
    <s v="Jamie"/>
    <s v="New"/>
    <n v="3"/>
    <s v="Extra Shot"/>
    <n v="2"/>
  </r>
  <r>
    <x v="687"/>
    <x v="4"/>
    <x v="1"/>
    <e v="#NAME?"/>
    <x v="2"/>
    <x v="3"/>
    <x v="0"/>
    <n v="5.19"/>
    <x v="0"/>
    <x v="1"/>
    <s v="Alex"/>
    <s v="Tourist"/>
    <n v="8"/>
    <s v="Extra Shot"/>
    <n v="1"/>
  </r>
  <r>
    <x v="688"/>
    <x v="0"/>
    <x v="0"/>
    <e v="#NAME?"/>
    <x v="2"/>
    <x v="0"/>
    <x v="1"/>
    <n v="6.91"/>
    <x v="1"/>
    <x v="0"/>
    <s v="Chris"/>
    <s v="New"/>
    <n v="5"/>
    <s v="Extra Shot"/>
    <n v="2"/>
  </r>
  <r>
    <x v="689"/>
    <x v="5"/>
    <x v="1"/>
    <e v="#NAME?"/>
    <x v="4"/>
    <x v="4"/>
    <x v="1"/>
    <n v="6.36"/>
    <x v="2"/>
    <x v="1"/>
    <s v="Taylor"/>
    <s v="Tourist"/>
    <n v="7"/>
    <s v="Whipped Cream"/>
    <n v="2"/>
  </r>
  <r>
    <x v="690"/>
    <x v="5"/>
    <x v="1"/>
    <e v="#NAME?"/>
    <x v="3"/>
    <x v="4"/>
    <x v="0"/>
    <n v="6.82"/>
    <x v="2"/>
    <x v="0"/>
    <s v="Jamie"/>
    <s v="Regular"/>
    <n v="3"/>
    <s v="Extra Shot"/>
    <n v="4"/>
  </r>
  <r>
    <x v="691"/>
    <x v="3"/>
    <x v="1"/>
    <e v="#NAME?"/>
    <x v="1"/>
    <x v="2"/>
    <x v="0"/>
    <n v="4.12"/>
    <x v="2"/>
    <x v="1"/>
    <s v="Jordan"/>
    <s v="New"/>
    <n v="8"/>
    <s v="Double Espresso"/>
    <n v="5"/>
  </r>
  <r>
    <x v="692"/>
    <x v="6"/>
    <x v="0"/>
    <e v="#NAME?"/>
    <x v="1"/>
    <x v="0"/>
    <x v="0"/>
    <n v="4.63"/>
    <x v="0"/>
    <x v="0"/>
    <s v="Maria"/>
    <s v="Tourist"/>
    <n v="8"/>
    <s v="Whipped Cream"/>
    <n v="5"/>
  </r>
  <r>
    <x v="693"/>
    <x v="1"/>
    <x v="1"/>
    <e v="#NAME?"/>
    <x v="4"/>
    <x v="2"/>
    <x v="2"/>
    <n v="4.97"/>
    <x v="1"/>
    <x v="0"/>
    <s v="Chris"/>
    <s v="Regular"/>
    <n v="9"/>
    <s v="Double Espresso"/>
    <n v="5"/>
  </r>
  <r>
    <x v="361"/>
    <x v="6"/>
    <x v="0"/>
    <e v="#NAME?"/>
    <x v="1"/>
    <x v="3"/>
    <x v="0"/>
    <n v="5.81"/>
    <x v="1"/>
    <x v="0"/>
    <s v="Maria"/>
    <s v="New"/>
    <n v="5"/>
    <s v="Extra Shot"/>
    <n v="3"/>
  </r>
  <r>
    <x v="694"/>
    <x v="1"/>
    <x v="1"/>
    <e v="#NAME?"/>
    <x v="4"/>
    <x v="2"/>
    <x v="1"/>
    <n v="5.4"/>
    <x v="0"/>
    <x v="1"/>
    <s v="Jordan"/>
    <s v="Tourist"/>
    <n v="5"/>
    <s v="Oat Milk"/>
    <n v="1"/>
  </r>
  <r>
    <x v="695"/>
    <x v="0"/>
    <x v="0"/>
    <e v="#NAME?"/>
    <x v="3"/>
    <x v="3"/>
    <x v="1"/>
    <n v="4.5199999999999996"/>
    <x v="0"/>
    <x v="0"/>
    <s v="Jordan"/>
    <s v="New"/>
    <n v="8"/>
    <s v="Almond Milk"/>
    <n v="4"/>
  </r>
  <r>
    <x v="696"/>
    <x v="2"/>
    <x v="1"/>
    <e v="#NAME?"/>
    <x v="4"/>
    <x v="3"/>
    <x v="1"/>
    <n v="3.63"/>
    <x v="2"/>
    <x v="1"/>
    <s v="Alex"/>
    <s v="New"/>
    <n v="7"/>
    <s v="Almond Milk"/>
    <n v="2"/>
  </r>
  <r>
    <x v="671"/>
    <x v="4"/>
    <x v="1"/>
    <e v="#NAME?"/>
    <x v="3"/>
    <x v="5"/>
    <x v="2"/>
    <n v="3.2"/>
    <x v="2"/>
    <x v="0"/>
    <s v="Jamie"/>
    <s v="Regular"/>
    <n v="6"/>
    <s v="Extra Shot"/>
    <n v="4"/>
  </r>
  <r>
    <x v="697"/>
    <x v="2"/>
    <x v="1"/>
    <e v="#NAME?"/>
    <x v="0"/>
    <x v="3"/>
    <x v="0"/>
    <n v="5.08"/>
    <x v="2"/>
    <x v="1"/>
    <s v="Taylor"/>
    <s v="Regular"/>
    <n v="4"/>
    <s v="No Sugar"/>
    <n v="5"/>
  </r>
  <r>
    <x v="698"/>
    <x v="0"/>
    <x v="0"/>
    <e v="#NAME?"/>
    <x v="1"/>
    <x v="2"/>
    <x v="0"/>
    <n v="6.23"/>
    <x v="2"/>
    <x v="1"/>
    <s v="Alex"/>
    <s v="Regular"/>
    <n v="6"/>
    <s v="Whipped Cream"/>
    <n v="2"/>
  </r>
  <r>
    <x v="699"/>
    <x v="4"/>
    <x v="1"/>
    <e v="#NAME?"/>
    <x v="4"/>
    <x v="5"/>
    <x v="0"/>
    <n v="3.61"/>
    <x v="2"/>
    <x v="1"/>
    <s v="Alex"/>
    <s v="New"/>
    <n v="4"/>
    <s v="Whipped Cream"/>
    <n v="3"/>
  </r>
  <r>
    <x v="700"/>
    <x v="4"/>
    <x v="1"/>
    <e v="#NAME?"/>
    <x v="3"/>
    <x v="0"/>
    <x v="1"/>
    <n v="3.54"/>
    <x v="2"/>
    <x v="0"/>
    <s v="Maria"/>
    <s v="Regular"/>
    <n v="5"/>
    <s v="Whipped Cream"/>
    <n v="5"/>
  </r>
  <r>
    <x v="701"/>
    <x v="6"/>
    <x v="0"/>
    <e v="#NAME?"/>
    <x v="4"/>
    <x v="6"/>
    <x v="0"/>
    <n v="4.82"/>
    <x v="1"/>
    <x v="1"/>
    <s v="Jordan"/>
    <s v="Regular"/>
    <n v="4"/>
    <s v="Oat Milk"/>
    <n v="5"/>
  </r>
  <r>
    <x v="702"/>
    <x v="1"/>
    <x v="1"/>
    <e v="#NAME?"/>
    <x v="1"/>
    <x v="0"/>
    <x v="1"/>
    <n v="4.84"/>
    <x v="0"/>
    <x v="0"/>
    <s v="Taylor"/>
    <s v="Tourist"/>
    <n v="8"/>
    <s v="Double Espresso"/>
    <n v="4"/>
  </r>
  <r>
    <x v="703"/>
    <x v="4"/>
    <x v="1"/>
    <e v="#NAME?"/>
    <x v="3"/>
    <x v="4"/>
    <x v="2"/>
    <n v="6.35"/>
    <x v="0"/>
    <x v="0"/>
    <s v="Taylor"/>
    <s v="New"/>
    <n v="4"/>
    <s v="Double Espresso"/>
    <n v="4"/>
  </r>
  <r>
    <x v="704"/>
    <x v="5"/>
    <x v="1"/>
    <e v="#NAME?"/>
    <x v="2"/>
    <x v="4"/>
    <x v="1"/>
    <n v="6.37"/>
    <x v="2"/>
    <x v="0"/>
    <s v="Jamie"/>
    <s v="New"/>
    <n v="6"/>
    <s v="No Sugar"/>
    <n v="1"/>
  </r>
  <r>
    <x v="705"/>
    <x v="1"/>
    <x v="1"/>
    <e v="#NAME?"/>
    <x v="2"/>
    <x v="2"/>
    <x v="1"/>
    <n v="6.1"/>
    <x v="2"/>
    <x v="0"/>
    <s v="Taylor"/>
    <s v="Tourist"/>
    <n v="4"/>
    <s v="Oat Milk"/>
    <n v="3"/>
  </r>
  <r>
    <x v="564"/>
    <x v="6"/>
    <x v="0"/>
    <e v="#NAME?"/>
    <x v="1"/>
    <x v="6"/>
    <x v="1"/>
    <n v="4.95"/>
    <x v="0"/>
    <x v="0"/>
    <s v="Chris"/>
    <s v="Regular"/>
    <n v="9"/>
    <s v="Extra Shot"/>
    <n v="4"/>
  </r>
  <r>
    <x v="706"/>
    <x v="4"/>
    <x v="1"/>
    <e v="#NAME?"/>
    <x v="2"/>
    <x v="3"/>
    <x v="1"/>
    <n v="3.21"/>
    <x v="0"/>
    <x v="0"/>
    <s v="Jordan"/>
    <s v="New"/>
    <n v="3"/>
    <s v="Double Espresso"/>
    <n v="3"/>
  </r>
  <r>
    <x v="707"/>
    <x v="1"/>
    <x v="1"/>
    <e v="#NAME?"/>
    <x v="0"/>
    <x v="0"/>
    <x v="1"/>
    <n v="3.27"/>
    <x v="0"/>
    <x v="1"/>
    <s v="Chris"/>
    <s v="Tourist"/>
    <n v="4"/>
    <s v="Almond Milk"/>
    <n v="1"/>
  </r>
  <r>
    <x v="708"/>
    <x v="5"/>
    <x v="1"/>
    <e v="#NAME?"/>
    <x v="2"/>
    <x v="0"/>
    <x v="2"/>
    <n v="3.87"/>
    <x v="1"/>
    <x v="0"/>
    <s v="Alex"/>
    <s v="New"/>
    <n v="8"/>
    <s v="No Sugar"/>
    <n v="5"/>
  </r>
  <r>
    <x v="709"/>
    <x v="0"/>
    <x v="0"/>
    <e v="#NAME?"/>
    <x v="4"/>
    <x v="3"/>
    <x v="0"/>
    <n v="6.2"/>
    <x v="1"/>
    <x v="1"/>
    <s v="Jamie"/>
    <s v="New"/>
    <n v="8"/>
    <s v="Whipped Cream"/>
    <n v="5"/>
  </r>
  <r>
    <x v="710"/>
    <x v="0"/>
    <x v="0"/>
    <e v="#NAME?"/>
    <x v="3"/>
    <x v="4"/>
    <x v="0"/>
    <n v="6.99"/>
    <x v="2"/>
    <x v="0"/>
    <s v="Chris"/>
    <s v="Tourist"/>
    <n v="9"/>
    <s v="Oat Milk"/>
    <n v="3"/>
  </r>
  <r>
    <x v="711"/>
    <x v="5"/>
    <x v="1"/>
    <e v="#NAME?"/>
    <x v="3"/>
    <x v="6"/>
    <x v="1"/>
    <n v="4.58"/>
    <x v="2"/>
    <x v="1"/>
    <s v="Chris"/>
    <s v="Regular"/>
    <n v="4"/>
    <s v="Extra Shot"/>
    <n v="4"/>
  </r>
  <r>
    <x v="712"/>
    <x v="5"/>
    <x v="1"/>
    <e v="#NAME?"/>
    <x v="1"/>
    <x v="6"/>
    <x v="2"/>
    <n v="5.27"/>
    <x v="2"/>
    <x v="1"/>
    <s v="Alex"/>
    <s v="Regular"/>
    <n v="2"/>
    <s v="No Sugar"/>
    <n v="4"/>
  </r>
  <r>
    <x v="713"/>
    <x v="1"/>
    <x v="1"/>
    <e v="#NAME?"/>
    <x v="1"/>
    <x v="5"/>
    <x v="1"/>
    <n v="3.46"/>
    <x v="1"/>
    <x v="0"/>
    <s v="Chris"/>
    <s v="Tourist"/>
    <n v="7"/>
    <s v="Whipped Cream"/>
    <n v="4"/>
  </r>
  <r>
    <x v="714"/>
    <x v="4"/>
    <x v="1"/>
    <e v="#NAME?"/>
    <x v="3"/>
    <x v="4"/>
    <x v="2"/>
    <n v="4.32"/>
    <x v="1"/>
    <x v="0"/>
    <s v="Taylor"/>
    <s v="Regular"/>
    <n v="10"/>
    <s v="Oat Milk"/>
    <n v="3"/>
  </r>
  <r>
    <x v="715"/>
    <x v="1"/>
    <x v="1"/>
    <e v="#NAME?"/>
    <x v="2"/>
    <x v="6"/>
    <x v="1"/>
    <n v="4.09"/>
    <x v="1"/>
    <x v="0"/>
    <s v="Jamie"/>
    <s v="Tourist"/>
    <n v="8"/>
    <s v="Almond Milk"/>
    <n v="5"/>
  </r>
  <r>
    <x v="716"/>
    <x v="2"/>
    <x v="1"/>
    <e v="#NAME?"/>
    <x v="1"/>
    <x v="4"/>
    <x v="0"/>
    <n v="6.38"/>
    <x v="2"/>
    <x v="1"/>
    <s v="Jamie"/>
    <s v="Regular"/>
    <n v="3"/>
    <s v="Oat Milk"/>
    <n v="5"/>
  </r>
  <r>
    <x v="717"/>
    <x v="4"/>
    <x v="1"/>
    <e v="#NAME?"/>
    <x v="0"/>
    <x v="6"/>
    <x v="2"/>
    <n v="4.32"/>
    <x v="2"/>
    <x v="1"/>
    <s v="Maria"/>
    <s v="Tourist"/>
    <n v="9"/>
    <s v="Oat Milk"/>
    <n v="1"/>
  </r>
  <r>
    <x v="718"/>
    <x v="1"/>
    <x v="1"/>
    <e v="#NAME?"/>
    <x v="0"/>
    <x v="1"/>
    <x v="1"/>
    <n v="3.62"/>
    <x v="0"/>
    <x v="1"/>
    <s v="Chris"/>
    <s v="New"/>
    <n v="3"/>
    <s v="No Sugar"/>
    <n v="2"/>
  </r>
  <r>
    <x v="719"/>
    <x v="0"/>
    <x v="0"/>
    <e v="#NAME?"/>
    <x v="0"/>
    <x v="4"/>
    <x v="0"/>
    <n v="4.62"/>
    <x v="2"/>
    <x v="0"/>
    <s v="Maria"/>
    <s v="Tourist"/>
    <n v="4"/>
    <s v="No Sugar"/>
    <n v="2"/>
  </r>
  <r>
    <x v="720"/>
    <x v="5"/>
    <x v="1"/>
    <e v="#NAME?"/>
    <x v="2"/>
    <x v="0"/>
    <x v="0"/>
    <n v="3.33"/>
    <x v="1"/>
    <x v="1"/>
    <s v="Maria"/>
    <s v="Tourist"/>
    <n v="8"/>
    <s v="Decaf"/>
    <n v="1"/>
  </r>
  <r>
    <x v="721"/>
    <x v="0"/>
    <x v="0"/>
    <e v="#NAME?"/>
    <x v="2"/>
    <x v="6"/>
    <x v="0"/>
    <n v="3.13"/>
    <x v="0"/>
    <x v="0"/>
    <s v="Jordan"/>
    <s v="Tourist"/>
    <n v="7"/>
    <s v="Oat Milk"/>
    <n v="5"/>
  </r>
  <r>
    <x v="722"/>
    <x v="4"/>
    <x v="1"/>
    <e v="#NAME?"/>
    <x v="4"/>
    <x v="3"/>
    <x v="0"/>
    <n v="3.16"/>
    <x v="1"/>
    <x v="1"/>
    <s v="Alex"/>
    <s v="Tourist"/>
    <n v="2"/>
    <s v="Whipped Cream"/>
    <n v="2"/>
  </r>
  <r>
    <x v="723"/>
    <x v="1"/>
    <x v="1"/>
    <e v="#NAME?"/>
    <x v="0"/>
    <x v="0"/>
    <x v="1"/>
    <n v="5.37"/>
    <x v="1"/>
    <x v="1"/>
    <s v="Taylor"/>
    <s v="New"/>
    <n v="4"/>
    <s v="Almond Milk"/>
    <n v="4"/>
  </r>
  <r>
    <x v="724"/>
    <x v="5"/>
    <x v="1"/>
    <e v="#NAME?"/>
    <x v="3"/>
    <x v="0"/>
    <x v="1"/>
    <n v="5.43"/>
    <x v="1"/>
    <x v="0"/>
    <s v="Alex"/>
    <s v="New"/>
    <n v="7"/>
    <s v="Oat Milk"/>
    <n v="2"/>
  </r>
  <r>
    <x v="725"/>
    <x v="2"/>
    <x v="1"/>
    <e v="#NAME?"/>
    <x v="3"/>
    <x v="3"/>
    <x v="1"/>
    <n v="5.61"/>
    <x v="0"/>
    <x v="0"/>
    <s v="Maria"/>
    <s v="New"/>
    <n v="7"/>
    <s v="Extra Shot"/>
    <n v="2"/>
  </r>
  <r>
    <x v="726"/>
    <x v="0"/>
    <x v="0"/>
    <e v="#NAME?"/>
    <x v="2"/>
    <x v="0"/>
    <x v="2"/>
    <n v="6.5"/>
    <x v="2"/>
    <x v="1"/>
    <s v="Jamie"/>
    <s v="Regular"/>
    <n v="4"/>
    <s v="Oat Milk"/>
    <n v="1"/>
  </r>
  <r>
    <x v="727"/>
    <x v="2"/>
    <x v="1"/>
    <e v="#NAME?"/>
    <x v="4"/>
    <x v="4"/>
    <x v="0"/>
    <n v="5.87"/>
    <x v="0"/>
    <x v="0"/>
    <s v="Alex"/>
    <s v="Tourist"/>
    <n v="10"/>
    <s v="Oat Milk"/>
    <n v="5"/>
  </r>
  <r>
    <x v="728"/>
    <x v="2"/>
    <x v="1"/>
    <e v="#NAME?"/>
    <x v="0"/>
    <x v="5"/>
    <x v="0"/>
    <n v="4.46"/>
    <x v="0"/>
    <x v="1"/>
    <s v="Chris"/>
    <s v="Regular"/>
    <n v="2"/>
    <s v="Almond Milk"/>
    <n v="3"/>
  </r>
  <r>
    <x v="729"/>
    <x v="6"/>
    <x v="0"/>
    <e v="#NAME?"/>
    <x v="0"/>
    <x v="1"/>
    <x v="2"/>
    <n v="6.45"/>
    <x v="0"/>
    <x v="1"/>
    <s v="Chris"/>
    <s v="Tourist"/>
    <n v="8"/>
    <s v="Oat Milk"/>
    <n v="3"/>
  </r>
  <r>
    <x v="730"/>
    <x v="4"/>
    <x v="1"/>
    <e v="#NAME?"/>
    <x v="1"/>
    <x v="0"/>
    <x v="0"/>
    <n v="6.82"/>
    <x v="0"/>
    <x v="1"/>
    <s v="Jamie"/>
    <s v="New"/>
    <n v="4"/>
    <s v="Almond Milk"/>
    <n v="2"/>
  </r>
  <r>
    <x v="731"/>
    <x v="3"/>
    <x v="1"/>
    <e v="#NAME?"/>
    <x v="4"/>
    <x v="2"/>
    <x v="2"/>
    <n v="3.72"/>
    <x v="2"/>
    <x v="1"/>
    <s v="Jordan"/>
    <s v="New"/>
    <n v="7"/>
    <s v="Whipped Cream"/>
    <n v="5"/>
  </r>
  <r>
    <x v="732"/>
    <x v="1"/>
    <x v="1"/>
    <e v="#NAME?"/>
    <x v="0"/>
    <x v="1"/>
    <x v="2"/>
    <n v="3.81"/>
    <x v="2"/>
    <x v="0"/>
    <s v="Jordan"/>
    <s v="Tourist"/>
    <n v="10"/>
    <s v="No Sugar"/>
    <n v="5"/>
  </r>
  <r>
    <x v="733"/>
    <x v="6"/>
    <x v="0"/>
    <e v="#NAME?"/>
    <x v="3"/>
    <x v="4"/>
    <x v="0"/>
    <n v="4.74"/>
    <x v="1"/>
    <x v="1"/>
    <s v="Jamie"/>
    <s v="Tourist"/>
    <n v="10"/>
    <s v="No Sugar"/>
    <n v="5"/>
  </r>
  <r>
    <x v="62"/>
    <x v="4"/>
    <x v="1"/>
    <e v="#NAME?"/>
    <x v="4"/>
    <x v="3"/>
    <x v="0"/>
    <n v="4.63"/>
    <x v="1"/>
    <x v="1"/>
    <s v="Jamie"/>
    <s v="New"/>
    <n v="9"/>
    <s v="Double Espresso"/>
    <n v="5"/>
  </r>
  <r>
    <x v="734"/>
    <x v="3"/>
    <x v="1"/>
    <e v="#NAME?"/>
    <x v="3"/>
    <x v="2"/>
    <x v="1"/>
    <n v="4.0599999999999996"/>
    <x v="1"/>
    <x v="1"/>
    <s v="Maria"/>
    <s v="Tourist"/>
    <n v="6"/>
    <s v="Decaf"/>
    <n v="3"/>
  </r>
  <r>
    <x v="735"/>
    <x v="0"/>
    <x v="0"/>
    <e v="#NAME?"/>
    <x v="1"/>
    <x v="1"/>
    <x v="1"/>
    <n v="3.96"/>
    <x v="2"/>
    <x v="0"/>
    <s v="Alex"/>
    <s v="Regular"/>
    <n v="6"/>
    <s v="Double Espresso"/>
    <n v="5"/>
  </r>
  <r>
    <x v="736"/>
    <x v="4"/>
    <x v="1"/>
    <e v="#NAME?"/>
    <x v="4"/>
    <x v="1"/>
    <x v="2"/>
    <n v="5.65"/>
    <x v="0"/>
    <x v="1"/>
    <s v="Taylor"/>
    <s v="Tourist"/>
    <n v="10"/>
    <s v="No Sugar"/>
    <n v="1"/>
  </r>
  <r>
    <x v="737"/>
    <x v="6"/>
    <x v="0"/>
    <e v="#NAME?"/>
    <x v="4"/>
    <x v="2"/>
    <x v="2"/>
    <n v="5.62"/>
    <x v="2"/>
    <x v="0"/>
    <s v="Alex"/>
    <s v="New"/>
    <n v="5"/>
    <s v="Decaf"/>
    <n v="1"/>
  </r>
  <r>
    <x v="738"/>
    <x v="4"/>
    <x v="1"/>
    <e v="#NAME?"/>
    <x v="4"/>
    <x v="5"/>
    <x v="1"/>
    <n v="4.66"/>
    <x v="0"/>
    <x v="1"/>
    <s v="Jordan"/>
    <s v="Regular"/>
    <n v="7"/>
    <s v="Almond Milk"/>
    <n v="3"/>
  </r>
  <r>
    <x v="739"/>
    <x v="2"/>
    <x v="1"/>
    <e v="#NAME?"/>
    <x v="3"/>
    <x v="5"/>
    <x v="0"/>
    <n v="3.3"/>
    <x v="2"/>
    <x v="1"/>
    <s v="Alex"/>
    <s v="Regular"/>
    <n v="3"/>
    <s v="Whipped Cream"/>
    <n v="3"/>
  </r>
  <r>
    <x v="740"/>
    <x v="4"/>
    <x v="1"/>
    <e v="#NAME?"/>
    <x v="0"/>
    <x v="3"/>
    <x v="0"/>
    <n v="5"/>
    <x v="1"/>
    <x v="0"/>
    <s v="Taylor"/>
    <s v="Regular"/>
    <n v="9"/>
    <s v="Oat Milk"/>
    <n v="5"/>
  </r>
  <r>
    <x v="741"/>
    <x v="2"/>
    <x v="1"/>
    <e v="#NAME?"/>
    <x v="2"/>
    <x v="3"/>
    <x v="0"/>
    <n v="4.55"/>
    <x v="2"/>
    <x v="0"/>
    <s v="Jordan"/>
    <s v="Regular"/>
    <n v="3"/>
    <s v="Almond Milk"/>
    <n v="2"/>
  </r>
  <r>
    <x v="742"/>
    <x v="5"/>
    <x v="1"/>
    <e v="#NAME?"/>
    <x v="3"/>
    <x v="2"/>
    <x v="1"/>
    <n v="6.96"/>
    <x v="1"/>
    <x v="0"/>
    <s v="Alex"/>
    <s v="New"/>
    <n v="8"/>
    <s v="Whipped Cream"/>
    <n v="4"/>
  </r>
  <r>
    <x v="743"/>
    <x v="4"/>
    <x v="1"/>
    <e v="#NAME?"/>
    <x v="0"/>
    <x v="2"/>
    <x v="0"/>
    <n v="3.76"/>
    <x v="1"/>
    <x v="0"/>
    <s v="Taylor"/>
    <s v="Tourist"/>
    <n v="3"/>
    <s v="Oat Milk"/>
    <n v="2"/>
  </r>
  <r>
    <x v="744"/>
    <x v="6"/>
    <x v="0"/>
    <e v="#NAME?"/>
    <x v="0"/>
    <x v="6"/>
    <x v="1"/>
    <n v="5.57"/>
    <x v="2"/>
    <x v="1"/>
    <s v="Alex"/>
    <s v="New"/>
    <n v="5"/>
    <s v="Almond Milk"/>
    <n v="5"/>
  </r>
  <r>
    <x v="745"/>
    <x v="1"/>
    <x v="1"/>
    <e v="#NAME?"/>
    <x v="4"/>
    <x v="6"/>
    <x v="2"/>
    <n v="6.35"/>
    <x v="0"/>
    <x v="0"/>
    <s v="Alex"/>
    <s v="Regular"/>
    <n v="3"/>
    <s v="Double Espresso"/>
    <n v="5"/>
  </r>
  <r>
    <x v="746"/>
    <x v="4"/>
    <x v="1"/>
    <e v="#NAME?"/>
    <x v="1"/>
    <x v="6"/>
    <x v="1"/>
    <n v="5.21"/>
    <x v="1"/>
    <x v="0"/>
    <s v="Alex"/>
    <s v="Tourist"/>
    <n v="2"/>
    <s v="Whipped Cream"/>
    <n v="3"/>
  </r>
  <r>
    <x v="747"/>
    <x v="3"/>
    <x v="1"/>
    <e v="#NAME?"/>
    <x v="0"/>
    <x v="3"/>
    <x v="0"/>
    <n v="6.43"/>
    <x v="2"/>
    <x v="0"/>
    <s v="Jordan"/>
    <s v="Regular"/>
    <n v="6"/>
    <s v="Whipped Cream"/>
    <n v="4"/>
  </r>
  <r>
    <x v="748"/>
    <x v="4"/>
    <x v="1"/>
    <e v="#NAME?"/>
    <x v="0"/>
    <x v="0"/>
    <x v="2"/>
    <n v="4.46"/>
    <x v="0"/>
    <x v="0"/>
    <s v="Jordan"/>
    <s v="New"/>
    <n v="8"/>
    <s v="Almond Milk"/>
    <n v="1"/>
  </r>
  <r>
    <x v="749"/>
    <x v="4"/>
    <x v="1"/>
    <e v="#NAME?"/>
    <x v="2"/>
    <x v="1"/>
    <x v="0"/>
    <n v="6.73"/>
    <x v="1"/>
    <x v="1"/>
    <s v="Chris"/>
    <s v="Regular"/>
    <n v="3"/>
    <s v="No Sugar"/>
    <n v="3"/>
  </r>
  <r>
    <x v="750"/>
    <x v="1"/>
    <x v="1"/>
    <e v="#NAME?"/>
    <x v="3"/>
    <x v="2"/>
    <x v="2"/>
    <n v="6.2"/>
    <x v="2"/>
    <x v="1"/>
    <s v="Chris"/>
    <s v="New"/>
    <n v="10"/>
    <s v="Whipped Cream"/>
    <n v="5"/>
  </r>
  <r>
    <x v="751"/>
    <x v="0"/>
    <x v="0"/>
    <e v="#NAME?"/>
    <x v="3"/>
    <x v="4"/>
    <x v="2"/>
    <n v="5.18"/>
    <x v="1"/>
    <x v="0"/>
    <s v="Alex"/>
    <s v="New"/>
    <n v="2"/>
    <s v="No Sugar"/>
    <n v="4"/>
  </r>
  <r>
    <x v="33"/>
    <x v="4"/>
    <x v="1"/>
    <e v="#NAME?"/>
    <x v="2"/>
    <x v="2"/>
    <x v="0"/>
    <n v="3.38"/>
    <x v="1"/>
    <x v="1"/>
    <s v="Alex"/>
    <s v="New"/>
    <n v="2"/>
    <s v="Decaf"/>
    <n v="3"/>
  </r>
  <r>
    <x v="752"/>
    <x v="6"/>
    <x v="0"/>
    <e v="#NAME?"/>
    <x v="1"/>
    <x v="4"/>
    <x v="2"/>
    <n v="6.58"/>
    <x v="2"/>
    <x v="1"/>
    <s v="Chris"/>
    <s v="Regular"/>
    <n v="4"/>
    <s v="Oat Milk"/>
    <n v="5"/>
  </r>
  <r>
    <x v="753"/>
    <x v="2"/>
    <x v="1"/>
    <e v="#NAME?"/>
    <x v="2"/>
    <x v="6"/>
    <x v="0"/>
    <n v="5.91"/>
    <x v="2"/>
    <x v="1"/>
    <s v="Jordan"/>
    <s v="Tourist"/>
    <n v="10"/>
    <s v="Extra Shot"/>
    <n v="4"/>
  </r>
  <r>
    <x v="754"/>
    <x v="0"/>
    <x v="0"/>
    <e v="#NAME?"/>
    <x v="4"/>
    <x v="4"/>
    <x v="2"/>
    <n v="6.11"/>
    <x v="2"/>
    <x v="0"/>
    <s v="Taylor"/>
    <s v="Regular"/>
    <n v="2"/>
    <s v="Decaf"/>
    <n v="2"/>
  </r>
  <r>
    <x v="755"/>
    <x v="5"/>
    <x v="1"/>
    <e v="#NAME?"/>
    <x v="3"/>
    <x v="3"/>
    <x v="1"/>
    <n v="3.54"/>
    <x v="1"/>
    <x v="0"/>
    <s v="Taylor"/>
    <s v="New"/>
    <n v="6"/>
    <s v="Extra Shot"/>
    <n v="5"/>
  </r>
  <r>
    <x v="756"/>
    <x v="6"/>
    <x v="0"/>
    <e v="#NAME?"/>
    <x v="0"/>
    <x v="3"/>
    <x v="2"/>
    <n v="5.42"/>
    <x v="2"/>
    <x v="1"/>
    <s v="Jamie"/>
    <s v="Tourist"/>
    <n v="5"/>
    <s v="Oat Milk"/>
    <n v="3"/>
  </r>
  <r>
    <x v="757"/>
    <x v="2"/>
    <x v="1"/>
    <e v="#NAME?"/>
    <x v="3"/>
    <x v="0"/>
    <x v="2"/>
    <n v="4"/>
    <x v="1"/>
    <x v="1"/>
    <s v="Maria"/>
    <s v="Regular"/>
    <n v="2"/>
    <s v="Oat Milk"/>
    <n v="1"/>
  </r>
  <r>
    <x v="758"/>
    <x v="3"/>
    <x v="1"/>
    <e v="#NAME?"/>
    <x v="4"/>
    <x v="0"/>
    <x v="2"/>
    <n v="3.01"/>
    <x v="2"/>
    <x v="1"/>
    <s v="Jordan"/>
    <s v="Regular"/>
    <n v="8"/>
    <s v="Almond Milk"/>
    <n v="3"/>
  </r>
  <r>
    <x v="759"/>
    <x v="3"/>
    <x v="1"/>
    <e v="#NAME?"/>
    <x v="2"/>
    <x v="1"/>
    <x v="1"/>
    <n v="4.3"/>
    <x v="0"/>
    <x v="0"/>
    <s v="Jordan"/>
    <s v="Tourist"/>
    <n v="6"/>
    <s v="Decaf"/>
    <n v="2"/>
  </r>
  <r>
    <x v="760"/>
    <x v="6"/>
    <x v="0"/>
    <e v="#NAME?"/>
    <x v="0"/>
    <x v="3"/>
    <x v="0"/>
    <n v="6.48"/>
    <x v="1"/>
    <x v="1"/>
    <s v="Jamie"/>
    <s v="New"/>
    <n v="6"/>
    <s v="Decaf"/>
    <n v="1"/>
  </r>
  <r>
    <x v="761"/>
    <x v="2"/>
    <x v="1"/>
    <e v="#NAME?"/>
    <x v="1"/>
    <x v="0"/>
    <x v="0"/>
    <n v="5.99"/>
    <x v="1"/>
    <x v="0"/>
    <s v="Maria"/>
    <s v="New"/>
    <n v="3"/>
    <s v="No Sugar"/>
    <n v="2"/>
  </r>
  <r>
    <x v="762"/>
    <x v="2"/>
    <x v="1"/>
    <e v="#NAME?"/>
    <x v="2"/>
    <x v="6"/>
    <x v="2"/>
    <n v="3.26"/>
    <x v="0"/>
    <x v="0"/>
    <s v="Chris"/>
    <s v="Tourist"/>
    <n v="5"/>
    <s v="Decaf"/>
    <n v="2"/>
  </r>
  <r>
    <x v="642"/>
    <x v="2"/>
    <x v="1"/>
    <e v="#NAME?"/>
    <x v="0"/>
    <x v="6"/>
    <x v="1"/>
    <n v="3.64"/>
    <x v="2"/>
    <x v="0"/>
    <s v="Maria"/>
    <s v="Regular"/>
    <n v="5"/>
    <s v="Oat Milk"/>
    <n v="4"/>
  </r>
  <r>
    <x v="763"/>
    <x v="6"/>
    <x v="0"/>
    <e v="#NAME?"/>
    <x v="1"/>
    <x v="0"/>
    <x v="1"/>
    <n v="5.88"/>
    <x v="1"/>
    <x v="0"/>
    <s v="Jordan"/>
    <s v="Regular"/>
    <n v="6"/>
    <s v="Whipped Cream"/>
    <n v="5"/>
  </r>
  <r>
    <x v="764"/>
    <x v="1"/>
    <x v="1"/>
    <e v="#NAME?"/>
    <x v="2"/>
    <x v="4"/>
    <x v="0"/>
    <n v="3.96"/>
    <x v="0"/>
    <x v="0"/>
    <s v="Maria"/>
    <s v="Tourist"/>
    <n v="10"/>
    <s v="Whipped Cream"/>
    <n v="5"/>
  </r>
  <r>
    <x v="765"/>
    <x v="5"/>
    <x v="1"/>
    <e v="#NAME?"/>
    <x v="1"/>
    <x v="5"/>
    <x v="1"/>
    <n v="6.91"/>
    <x v="2"/>
    <x v="1"/>
    <s v="Alex"/>
    <s v="New"/>
    <n v="10"/>
    <s v="Decaf"/>
    <n v="5"/>
  </r>
  <r>
    <x v="766"/>
    <x v="1"/>
    <x v="1"/>
    <e v="#NAME?"/>
    <x v="1"/>
    <x v="0"/>
    <x v="2"/>
    <n v="4.2300000000000004"/>
    <x v="0"/>
    <x v="0"/>
    <s v="Jordan"/>
    <s v="New"/>
    <n v="5"/>
    <s v="Oat Milk"/>
    <n v="4"/>
  </r>
  <r>
    <x v="767"/>
    <x v="3"/>
    <x v="1"/>
    <e v="#NAME?"/>
    <x v="3"/>
    <x v="3"/>
    <x v="0"/>
    <n v="4.5199999999999996"/>
    <x v="1"/>
    <x v="1"/>
    <s v="Maria"/>
    <s v="New"/>
    <n v="2"/>
    <s v="Whipped Cream"/>
    <n v="3"/>
  </r>
  <r>
    <x v="178"/>
    <x v="1"/>
    <x v="1"/>
    <e v="#NAME?"/>
    <x v="4"/>
    <x v="6"/>
    <x v="0"/>
    <n v="4.72"/>
    <x v="1"/>
    <x v="1"/>
    <s v="Jordan"/>
    <s v="Regular"/>
    <n v="3"/>
    <s v="Double Espresso"/>
    <n v="2"/>
  </r>
  <r>
    <x v="768"/>
    <x v="3"/>
    <x v="1"/>
    <e v="#NAME?"/>
    <x v="0"/>
    <x v="6"/>
    <x v="2"/>
    <n v="6.98"/>
    <x v="2"/>
    <x v="1"/>
    <s v="Jordan"/>
    <s v="Tourist"/>
    <n v="9"/>
    <s v="Oat Milk"/>
    <n v="2"/>
  </r>
  <r>
    <x v="769"/>
    <x v="3"/>
    <x v="1"/>
    <e v="#NAME?"/>
    <x v="4"/>
    <x v="0"/>
    <x v="0"/>
    <n v="4.03"/>
    <x v="1"/>
    <x v="0"/>
    <s v="Alex"/>
    <s v="New"/>
    <n v="9"/>
    <s v="Extra Shot"/>
    <n v="1"/>
  </r>
  <r>
    <x v="770"/>
    <x v="1"/>
    <x v="1"/>
    <e v="#NAME?"/>
    <x v="2"/>
    <x v="0"/>
    <x v="1"/>
    <n v="6.16"/>
    <x v="1"/>
    <x v="1"/>
    <s v="Alex"/>
    <s v="New"/>
    <n v="6"/>
    <s v="Double Espresso"/>
    <n v="2"/>
  </r>
  <r>
    <x v="771"/>
    <x v="3"/>
    <x v="1"/>
    <e v="#NAME?"/>
    <x v="0"/>
    <x v="1"/>
    <x v="0"/>
    <n v="6.18"/>
    <x v="0"/>
    <x v="1"/>
    <s v="Alex"/>
    <s v="Tourist"/>
    <n v="5"/>
    <s v="Double Espresso"/>
    <n v="3"/>
  </r>
  <r>
    <x v="772"/>
    <x v="0"/>
    <x v="0"/>
    <e v="#NAME?"/>
    <x v="4"/>
    <x v="1"/>
    <x v="1"/>
    <n v="5.23"/>
    <x v="2"/>
    <x v="1"/>
    <s v="Jordan"/>
    <s v="Regular"/>
    <n v="2"/>
    <s v="Oat Milk"/>
    <n v="3"/>
  </r>
  <r>
    <x v="773"/>
    <x v="3"/>
    <x v="1"/>
    <e v="#NAME?"/>
    <x v="2"/>
    <x v="5"/>
    <x v="0"/>
    <n v="3.78"/>
    <x v="2"/>
    <x v="1"/>
    <s v="Maria"/>
    <s v="New"/>
    <n v="9"/>
    <s v="Almond Milk"/>
    <n v="4"/>
  </r>
  <r>
    <x v="774"/>
    <x v="3"/>
    <x v="1"/>
    <e v="#NAME?"/>
    <x v="2"/>
    <x v="5"/>
    <x v="2"/>
    <n v="3.82"/>
    <x v="1"/>
    <x v="0"/>
    <s v="Jordan"/>
    <s v="New"/>
    <n v="4"/>
    <s v="Oat Milk"/>
    <n v="1"/>
  </r>
  <r>
    <x v="775"/>
    <x v="6"/>
    <x v="0"/>
    <e v="#NAME?"/>
    <x v="0"/>
    <x v="0"/>
    <x v="0"/>
    <n v="4.5"/>
    <x v="1"/>
    <x v="1"/>
    <s v="Jordan"/>
    <s v="New"/>
    <n v="3"/>
    <s v="Almond Milk"/>
    <n v="2"/>
  </r>
  <r>
    <x v="776"/>
    <x v="3"/>
    <x v="1"/>
    <e v="#NAME?"/>
    <x v="2"/>
    <x v="6"/>
    <x v="0"/>
    <n v="5.8"/>
    <x v="2"/>
    <x v="0"/>
    <s v="Jordan"/>
    <s v="Tourist"/>
    <n v="10"/>
    <s v="Oat Milk"/>
    <n v="5"/>
  </r>
  <r>
    <x v="777"/>
    <x v="4"/>
    <x v="1"/>
    <e v="#NAME?"/>
    <x v="3"/>
    <x v="3"/>
    <x v="1"/>
    <n v="3.63"/>
    <x v="1"/>
    <x v="1"/>
    <s v="Jamie"/>
    <s v="New"/>
    <n v="4"/>
    <s v="Double Espresso"/>
    <n v="4"/>
  </r>
  <r>
    <x v="778"/>
    <x v="2"/>
    <x v="1"/>
    <e v="#NAME?"/>
    <x v="1"/>
    <x v="5"/>
    <x v="0"/>
    <n v="3.79"/>
    <x v="0"/>
    <x v="0"/>
    <s v="Taylor"/>
    <s v="New"/>
    <n v="3"/>
    <s v="Whipped Cream"/>
    <n v="5"/>
  </r>
  <r>
    <x v="722"/>
    <x v="4"/>
    <x v="1"/>
    <e v="#NAME?"/>
    <x v="2"/>
    <x v="2"/>
    <x v="2"/>
    <n v="5.8"/>
    <x v="2"/>
    <x v="0"/>
    <s v="Jamie"/>
    <s v="Tourist"/>
    <n v="4"/>
    <s v="Almond Milk"/>
    <n v="5"/>
  </r>
  <r>
    <x v="779"/>
    <x v="5"/>
    <x v="1"/>
    <e v="#NAME?"/>
    <x v="1"/>
    <x v="2"/>
    <x v="0"/>
    <n v="5.03"/>
    <x v="1"/>
    <x v="1"/>
    <s v="Maria"/>
    <s v="Tourist"/>
    <n v="10"/>
    <s v="Almond Milk"/>
    <n v="3"/>
  </r>
  <r>
    <x v="780"/>
    <x v="4"/>
    <x v="1"/>
    <e v="#NAME?"/>
    <x v="4"/>
    <x v="3"/>
    <x v="2"/>
    <n v="3.54"/>
    <x v="2"/>
    <x v="1"/>
    <s v="Jamie"/>
    <s v="New"/>
    <n v="5"/>
    <s v="Extra Shot"/>
    <n v="2"/>
  </r>
  <r>
    <x v="41"/>
    <x v="2"/>
    <x v="1"/>
    <e v="#NAME?"/>
    <x v="1"/>
    <x v="4"/>
    <x v="1"/>
    <n v="3.29"/>
    <x v="1"/>
    <x v="1"/>
    <s v="Jordan"/>
    <s v="New"/>
    <n v="9"/>
    <s v="Extra Shot"/>
    <n v="3"/>
  </r>
  <r>
    <x v="781"/>
    <x v="4"/>
    <x v="1"/>
    <e v="#NAME?"/>
    <x v="2"/>
    <x v="1"/>
    <x v="0"/>
    <n v="6.12"/>
    <x v="1"/>
    <x v="1"/>
    <s v="Jordan"/>
    <s v="Regular"/>
    <n v="3"/>
    <s v="No Sugar"/>
    <n v="2"/>
  </r>
  <r>
    <x v="782"/>
    <x v="1"/>
    <x v="1"/>
    <e v="#NAME?"/>
    <x v="2"/>
    <x v="5"/>
    <x v="0"/>
    <n v="4.92"/>
    <x v="2"/>
    <x v="0"/>
    <s v="Taylor"/>
    <s v="Tourist"/>
    <n v="7"/>
    <s v="Almond Milk"/>
    <n v="5"/>
  </r>
  <r>
    <x v="783"/>
    <x v="0"/>
    <x v="0"/>
    <e v="#NAME?"/>
    <x v="4"/>
    <x v="6"/>
    <x v="2"/>
    <n v="3.46"/>
    <x v="1"/>
    <x v="0"/>
    <s v="Chris"/>
    <s v="New"/>
    <n v="4"/>
    <s v="Almond Milk"/>
    <n v="5"/>
  </r>
  <r>
    <x v="784"/>
    <x v="6"/>
    <x v="0"/>
    <e v="#NAME?"/>
    <x v="3"/>
    <x v="4"/>
    <x v="1"/>
    <n v="4.1500000000000004"/>
    <x v="1"/>
    <x v="1"/>
    <s v="Maria"/>
    <s v="Regular"/>
    <n v="6"/>
    <s v="Double Espresso"/>
    <n v="5"/>
  </r>
  <r>
    <x v="785"/>
    <x v="1"/>
    <x v="1"/>
    <e v="#NAME?"/>
    <x v="0"/>
    <x v="0"/>
    <x v="2"/>
    <n v="4.74"/>
    <x v="2"/>
    <x v="1"/>
    <s v="Taylor"/>
    <s v="Regular"/>
    <n v="2"/>
    <s v="Oat Milk"/>
    <n v="3"/>
  </r>
  <r>
    <x v="786"/>
    <x v="0"/>
    <x v="0"/>
    <e v="#NAME?"/>
    <x v="4"/>
    <x v="0"/>
    <x v="1"/>
    <n v="5.9"/>
    <x v="0"/>
    <x v="1"/>
    <s v="Jamie"/>
    <s v="New"/>
    <n v="3"/>
    <s v="Extra Shot"/>
    <n v="4"/>
  </r>
  <r>
    <x v="787"/>
    <x v="5"/>
    <x v="1"/>
    <e v="#NAME?"/>
    <x v="1"/>
    <x v="3"/>
    <x v="1"/>
    <n v="5.65"/>
    <x v="0"/>
    <x v="0"/>
    <s v="Maria"/>
    <s v="Tourist"/>
    <n v="8"/>
    <s v="Oat Milk"/>
    <n v="1"/>
  </r>
  <r>
    <x v="788"/>
    <x v="4"/>
    <x v="1"/>
    <e v="#NAME?"/>
    <x v="0"/>
    <x v="0"/>
    <x v="1"/>
    <n v="3.83"/>
    <x v="0"/>
    <x v="0"/>
    <s v="Taylor"/>
    <s v="New"/>
    <n v="2"/>
    <s v="Whipped Cream"/>
    <n v="5"/>
  </r>
  <r>
    <x v="789"/>
    <x v="1"/>
    <x v="1"/>
    <e v="#NAME?"/>
    <x v="1"/>
    <x v="0"/>
    <x v="0"/>
    <n v="4.07"/>
    <x v="2"/>
    <x v="1"/>
    <s v="Jamie"/>
    <s v="New"/>
    <n v="10"/>
    <s v="Almond Milk"/>
    <n v="5"/>
  </r>
  <r>
    <x v="790"/>
    <x v="0"/>
    <x v="0"/>
    <e v="#NAME?"/>
    <x v="4"/>
    <x v="1"/>
    <x v="2"/>
    <n v="3.71"/>
    <x v="0"/>
    <x v="0"/>
    <s v="Maria"/>
    <s v="Tourist"/>
    <n v="5"/>
    <s v="Decaf"/>
    <n v="2"/>
  </r>
  <r>
    <x v="791"/>
    <x v="4"/>
    <x v="1"/>
    <e v="#NAME?"/>
    <x v="4"/>
    <x v="2"/>
    <x v="0"/>
    <n v="5.69"/>
    <x v="2"/>
    <x v="0"/>
    <s v="Taylor"/>
    <s v="Tourist"/>
    <n v="6"/>
    <s v="Oat Milk"/>
    <n v="2"/>
  </r>
  <r>
    <x v="792"/>
    <x v="4"/>
    <x v="1"/>
    <e v="#NAME?"/>
    <x v="4"/>
    <x v="2"/>
    <x v="0"/>
    <n v="3.97"/>
    <x v="0"/>
    <x v="1"/>
    <s v="Chris"/>
    <s v="Tourist"/>
    <n v="10"/>
    <s v="Decaf"/>
    <n v="2"/>
  </r>
  <r>
    <x v="793"/>
    <x v="4"/>
    <x v="1"/>
    <e v="#NAME?"/>
    <x v="0"/>
    <x v="1"/>
    <x v="0"/>
    <n v="6.29"/>
    <x v="0"/>
    <x v="0"/>
    <s v="Maria"/>
    <s v="New"/>
    <n v="7"/>
    <s v="Whipped Cream"/>
    <n v="3"/>
  </r>
  <r>
    <x v="794"/>
    <x v="6"/>
    <x v="0"/>
    <e v="#NAME?"/>
    <x v="0"/>
    <x v="1"/>
    <x v="0"/>
    <n v="5.88"/>
    <x v="0"/>
    <x v="0"/>
    <s v="Taylor"/>
    <s v="Tourist"/>
    <n v="4"/>
    <s v="No Sugar"/>
    <n v="2"/>
  </r>
  <r>
    <x v="795"/>
    <x v="4"/>
    <x v="1"/>
    <e v="#NAME?"/>
    <x v="2"/>
    <x v="6"/>
    <x v="1"/>
    <n v="4.2300000000000004"/>
    <x v="0"/>
    <x v="0"/>
    <s v="Taylor"/>
    <s v="Tourist"/>
    <n v="10"/>
    <s v="Double Espresso"/>
    <n v="1"/>
  </r>
  <r>
    <x v="796"/>
    <x v="1"/>
    <x v="1"/>
    <e v="#NAME?"/>
    <x v="1"/>
    <x v="4"/>
    <x v="2"/>
    <n v="5"/>
    <x v="2"/>
    <x v="0"/>
    <s v="Chris"/>
    <s v="Tourist"/>
    <n v="4"/>
    <s v="Decaf"/>
    <n v="5"/>
  </r>
  <r>
    <x v="797"/>
    <x v="6"/>
    <x v="0"/>
    <e v="#NAME?"/>
    <x v="4"/>
    <x v="0"/>
    <x v="1"/>
    <n v="5.75"/>
    <x v="2"/>
    <x v="0"/>
    <s v="Maria"/>
    <s v="Regular"/>
    <n v="5"/>
    <s v="Extra Shot"/>
    <n v="3"/>
  </r>
  <r>
    <x v="798"/>
    <x v="3"/>
    <x v="1"/>
    <e v="#NAME?"/>
    <x v="3"/>
    <x v="3"/>
    <x v="2"/>
    <n v="3.49"/>
    <x v="1"/>
    <x v="1"/>
    <s v="Maria"/>
    <s v="Regular"/>
    <n v="3"/>
    <s v="Almond Milk"/>
    <n v="5"/>
  </r>
  <r>
    <x v="799"/>
    <x v="0"/>
    <x v="0"/>
    <e v="#NAME?"/>
    <x v="2"/>
    <x v="4"/>
    <x v="0"/>
    <n v="5.43"/>
    <x v="2"/>
    <x v="1"/>
    <s v="Taylor"/>
    <s v="Regular"/>
    <n v="5"/>
    <s v="Decaf"/>
    <n v="2"/>
  </r>
  <r>
    <x v="800"/>
    <x v="5"/>
    <x v="1"/>
    <e v="#NAME?"/>
    <x v="2"/>
    <x v="6"/>
    <x v="0"/>
    <n v="5.89"/>
    <x v="2"/>
    <x v="0"/>
    <s v="Chris"/>
    <s v="New"/>
    <n v="3"/>
    <s v="Decaf"/>
    <n v="5"/>
  </r>
  <r>
    <x v="801"/>
    <x v="6"/>
    <x v="0"/>
    <e v="#NAME?"/>
    <x v="3"/>
    <x v="0"/>
    <x v="0"/>
    <n v="6.65"/>
    <x v="2"/>
    <x v="1"/>
    <s v="Alex"/>
    <s v="Tourist"/>
    <n v="3"/>
    <s v="No Sugar"/>
    <n v="4"/>
  </r>
  <r>
    <x v="802"/>
    <x v="4"/>
    <x v="1"/>
    <e v="#NAME?"/>
    <x v="3"/>
    <x v="4"/>
    <x v="0"/>
    <n v="3.98"/>
    <x v="0"/>
    <x v="0"/>
    <s v="Jamie"/>
    <s v="Tourist"/>
    <n v="9"/>
    <s v="No Sugar"/>
    <n v="3"/>
  </r>
  <r>
    <x v="803"/>
    <x v="6"/>
    <x v="0"/>
    <e v="#NAME?"/>
    <x v="0"/>
    <x v="0"/>
    <x v="2"/>
    <n v="5.72"/>
    <x v="0"/>
    <x v="0"/>
    <s v="Taylor"/>
    <s v="New"/>
    <n v="4"/>
    <s v="Almond Milk"/>
    <n v="1"/>
  </r>
  <r>
    <x v="804"/>
    <x v="2"/>
    <x v="1"/>
    <e v="#NAME?"/>
    <x v="2"/>
    <x v="1"/>
    <x v="2"/>
    <n v="5.56"/>
    <x v="1"/>
    <x v="0"/>
    <s v="Alex"/>
    <s v="Tourist"/>
    <n v="6"/>
    <s v="Extra Shot"/>
    <n v="2"/>
  </r>
  <r>
    <x v="805"/>
    <x v="6"/>
    <x v="0"/>
    <e v="#NAME?"/>
    <x v="2"/>
    <x v="4"/>
    <x v="0"/>
    <n v="6.03"/>
    <x v="0"/>
    <x v="1"/>
    <s v="Maria"/>
    <s v="Tourist"/>
    <n v="4"/>
    <s v="Extra Shot"/>
    <n v="5"/>
  </r>
  <r>
    <x v="806"/>
    <x v="5"/>
    <x v="1"/>
    <e v="#NAME?"/>
    <x v="1"/>
    <x v="6"/>
    <x v="1"/>
    <n v="4.34"/>
    <x v="0"/>
    <x v="1"/>
    <s v="Alex"/>
    <s v="New"/>
    <n v="2"/>
    <s v="Oat Milk"/>
    <n v="3"/>
  </r>
  <r>
    <x v="807"/>
    <x v="5"/>
    <x v="1"/>
    <e v="#NAME?"/>
    <x v="2"/>
    <x v="1"/>
    <x v="1"/>
    <n v="5.52"/>
    <x v="0"/>
    <x v="1"/>
    <s v="Jamie"/>
    <s v="New"/>
    <n v="8"/>
    <s v="Decaf"/>
    <n v="1"/>
  </r>
  <r>
    <x v="808"/>
    <x v="4"/>
    <x v="1"/>
    <e v="#NAME?"/>
    <x v="1"/>
    <x v="6"/>
    <x v="0"/>
    <n v="6.76"/>
    <x v="2"/>
    <x v="1"/>
    <s v="Taylor"/>
    <s v="Regular"/>
    <n v="7"/>
    <s v="Decaf"/>
    <n v="4"/>
  </r>
  <r>
    <x v="809"/>
    <x v="0"/>
    <x v="0"/>
    <e v="#NAME?"/>
    <x v="2"/>
    <x v="6"/>
    <x v="0"/>
    <n v="5.74"/>
    <x v="2"/>
    <x v="0"/>
    <s v="Jordan"/>
    <s v="Regular"/>
    <n v="3"/>
    <s v="Extra Shot"/>
    <n v="2"/>
  </r>
  <r>
    <x v="810"/>
    <x v="2"/>
    <x v="1"/>
    <e v="#NAME?"/>
    <x v="2"/>
    <x v="1"/>
    <x v="1"/>
    <n v="5.04"/>
    <x v="2"/>
    <x v="0"/>
    <s v="Taylor"/>
    <s v="Regular"/>
    <n v="9"/>
    <s v="Oat Milk"/>
    <n v="4"/>
  </r>
  <r>
    <x v="811"/>
    <x v="6"/>
    <x v="0"/>
    <e v="#NAME?"/>
    <x v="1"/>
    <x v="4"/>
    <x v="0"/>
    <n v="6.94"/>
    <x v="0"/>
    <x v="0"/>
    <s v="Jordan"/>
    <s v="Regular"/>
    <n v="3"/>
    <s v="Extra Shot"/>
    <n v="3"/>
  </r>
  <r>
    <x v="812"/>
    <x v="0"/>
    <x v="0"/>
    <e v="#NAME?"/>
    <x v="3"/>
    <x v="6"/>
    <x v="0"/>
    <n v="4.37"/>
    <x v="2"/>
    <x v="0"/>
    <s v="Jordan"/>
    <s v="Tourist"/>
    <n v="10"/>
    <s v="Extra Shot"/>
    <n v="4"/>
  </r>
  <r>
    <x v="813"/>
    <x v="0"/>
    <x v="0"/>
    <e v="#NAME?"/>
    <x v="4"/>
    <x v="4"/>
    <x v="2"/>
    <n v="3.5"/>
    <x v="2"/>
    <x v="0"/>
    <s v="Jamie"/>
    <s v="Tourist"/>
    <n v="2"/>
    <s v="Double Espresso"/>
    <n v="1"/>
  </r>
  <r>
    <x v="814"/>
    <x v="4"/>
    <x v="1"/>
    <e v="#NAME?"/>
    <x v="2"/>
    <x v="1"/>
    <x v="1"/>
    <n v="4.1399999999999997"/>
    <x v="2"/>
    <x v="1"/>
    <s v="Jordan"/>
    <s v="New"/>
    <n v="6"/>
    <s v="Double Espresso"/>
    <n v="2"/>
  </r>
  <r>
    <x v="815"/>
    <x v="6"/>
    <x v="0"/>
    <e v="#NAME?"/>
    <x v="3"/>
    <x v="4"/>
    <x v="2"/>
    <n v="4.68"/>
    <x v="1"/>
    <x v="0"/>
    <s v="Jordan"/>
    <s v="New"/>
    <n v="10"/>
    <s v="Oat Milk"/>
    <n v="5"/>
  </r>
  <r>
    <x v="816"/>
    <x v="1"/>
    <x v="1"/>
    <e v="#NAME?"/>
    <x v="3"/>
    <x v="3"/>
    <x v="0"/>
    <n v="5.14"/>
    <x v="0"/>
    <x v="0"/>
    <s v="Jordan"/>
    <s v="Tourist"/>
    <n v="5"/>
    <s v="Extra Shot"/>
    <n v="3"/>
  </r>
  <r>
    <x v="817"/>
    <x v="5"/>
    <x v="1"/>
    <e v="#NAME?"/>
    <x v="3"/>
    <x v="3"/>
    <x v="2"/>
    <n v="5.48"/>
    <x v="2"/>
    <x v="1"/>
    <s v="Maria"/>
    <s v="Regular"/>
    <n v="4"/>
    <s v="Whipped Cream"/>
    <n v="2"/>
  </r>
  <r>
    <x v="818"/>
    <x v="2"/>
    <x v="1"/>
    <e v="#NAME?"/>
    <x v="0"/>
    <x v="6"/>
    <x v="2"/>
    <n v="5.24"/>
    <x v="2"/>
    <x v="0"/>
    <s v="Taylor"/>
    <s v="Tourist"/>
    <n v="2"/>
    <s v="Double Espresso"/>
    <n v="4"/>
  </r>
  <r>
    <x v="819"/>
    <x v="5"/>
    <x v="1"/>
    <e v="#NAME?"/>
    <x v="0"/>
    <x v="0"/>
    <x v="2"/>
    <n v="4.7699999999999996"/>
    <x v="1"/>
    <x v="1"/>
    <s v="Chris"/>
    <s v="Tourist"/>
    <n v="5"/>
    <s v="Double Espresso"/>
    <n v="5"/>
  </r>
  <r>
    <x v="820"/>
    <x v="3"/>
    <x v="1"/>
    <e v="#NAME?"/>
    <x v="4"/>
    <x v="5"/>
    <x v="0"/>
    <n v="6.59"/>
    <x v="1"/>
    <x v="1"/>
    <s v="Jordan"/>
    <s v="Tourist"/>
    <n v="2"/>
    <s v="Whipped Cream"/>
    <n v="3"/>
  </r>
  <r>
    <x v="821"/>
    <x v="6"/>
    <x v="0"/>
    <e v="#NAME?"/>
    <x v="2"/>
    <x v="2"/>
    <x v="2"/>
    <n v="5.27"/>
    <x v="0"/>
    <x v="0"/>
    <s v="Alex"/>
    <s v="Tourist"/>
    <n v="4"/>
    <s v="Decaf"/>
    <n v="5"/>
  </r>
  <r>
    <x v="822"/>
    <x v="1"/>
    <x v="1"/>
    <e v="#NAME?"/>
    <x v="1"/>
    <x v="6"/>
    <x v="2"/>
    <n v="4.0599999999999996"/>
    <x v="1"/>
    <x v="0"/>
    <s v="Taylor"/>
    <s v="New"/>
    <n v="7"/>
    <s v="Decaf"/>
    <n v="1"/>
  </r>
  <r>
    <x v="823"/>
    <x v="0"/>
    <x v="0"/>
    <e v="#NAME?"/>
    <x v="3"/>
    <x v="6"/>
    <x v="1"/>
    <n v="3.39"/>
    <x v="1"/>
    <x v="1"/>
    <s v="Maria"/>
    <s v="Tourist"/>
    <n v="7"/>
    <s v="Double Espresso"/>
    <n v="3"/>
  </r>
  <r>
    <x v="824"/>
    <x v="4"/>
    <x v="1"/>
    <e v="#NAME?"/>
    <x v="1"/>
    <x v="1"/>
    <x v="1"/>
    <n v="4.59"/>
    <x v="2"/>
    <x v="1"/>
    <s v="Taylor"/>
    <s v="New"/>
    <n v="10"/>
    <s v="No Sugar"/>
    <n v="1"/>
  </r>
  <r>
    <x v="775"/>
    <x v="6"/>
    <x v="0"/>
    <e v="#NAME?"/>
    <x v="1"/>
    <x v="0"/>
    <x v="0"/>
    <n v="5.67"/>
    <x v="1"/>
    <x v="0"/>
    <s v="Taylor"/>
    <s v="New"/>
    <n v="8"/>
    <s v="Almond Milk"/>
    <n v="1"/>
  </r>
  <r>
    <x v="825"/>
    <x v="4"/>
    <x v="1"/>
    <e v="#NAME?"/>
    <x v="1"/>
    <x v="0"/>
    <x v="0"/>
    <n v="5.67"/>
    <x v="1"/>
    <x v="0"/>
    <s v="Alex"/>
    <s v="Regular"/>
    <n v="3"/>
    <s v="Decaf"/>
    <n v="5"/>
  </r>
  <r>
    <x v="826"/>
    <x v="0"/>
    <x v="0"/>
    <e v="#NAME?"/>
    <x v="4"/>
    <x v="5"/>
    <x v="2"/>
    <n v="3.29"/>
    <x v="1"/>
    <x v="0"/>
    <s v="Alex"/>
    <s v="New"/>
    <n v="8"/>
    <s v="Whipped Cream"/>
    <n v="2"/>
  </r>
  <r>
    <x v="69"/>
    <x v="6"/>
    <x v="0"/>
    <e v="#NAME?"/>
    <x v="3"/>
    <x v="6"/>
    <x v="2"/>
    <n v="4.6399999999999997"/>
    <x v="2"/>
    <x v="1"/>
    <s v="Jordan"/>
    <s v="New"/>
    <n v="5"/>
    <s v="Oat Milk"/>
    <n v="3"/>
  </r>
  <r>
    <x v="827"/>
    <x v="2"/>
    <x v="1"/>
    <e v="#NAME?"/>
    <x v="0"/>
    <x v="4"/>
    <x v="1"/>
    <n v="4.5599999999999996"/>
    <x v="2"/>
    <x v="0"/>
    <s v="Maria"/>
    <s v="Tourist"/>
    <n v="8"/>
    <s v="Whipped Cream"/>
    <n v="4"/>
  </r>
  <r>
    <x v="828"/>
    <x v="3"/>
    <x v="1"/>
    <e v="#NAME?"/>
    <x v="4"/>
    <x v="0"/>
    <x v="2"/>
    <n v="6.19"/>
    <x v="1"/>
    <x v="0"/>
    <s v="Jordan"/>
    <s v="Tourist"/>
    <n v="9"/>
    <s v="Decaf"/>
    <n v="1"/>
  </r>
  <r>
    <x v="829"/>
    <x v="4"/>
    <x v="1"/>
    <e v="#NAME?"/>
    <x v="3"/>
    <x v="0"/>
    <x v="1"/>
    <n v="3.09"/>
    <x v="1"/>
    <x v="0"/>
    <s v="Alex"/>
    <s v="Regular"/>
    <n v="5"/>
    <s v="Extra Shot"/>
    <n v="4"/>
  </r>
  <r>
    <x v="398"/>
    <x v="3"/>
    <x v="1"/>
    <e v="#NAME?"/>
    <x v="4"/>
    <x v="3"/>
    <x v="2"/>
    <n v="6.72"/>
    <x v="2"/>
    <x v="0"/>
    <s v="Jamie"/>
    <s v="Regular"/>
    <n v="9"/>
    <s v="Double Espresso"/>
    <n v="1"/>
  </r>
  <r>
    <x v="830"/>
    <x v="0"/>
    <x v="0"/>
    <e v="#NAME?"/>
    <x v="1"/>
    <x v="5"/>
    <x v="0"/>
    <n v="3.31"/>
    <x v="2"/>
    <x v="1"/>
    <s v="Jamie"/>
    <s v="Regular"/>
    <n v="5"/>
    <s v="Whipped Cream"/>
    <n v="4"/>
  </r>
  <r>
    <x v="831"/>
    <x v="3"/>
    <x v="1"/>
    <e v="#NAME?"/>
    <x v="4"/>
    <x v="2"/>
    <x v="1"/>
    <n v="4.9800000000000004"/>
    <x v="1"/>
    <x v="0"/>
    <s v="Jamie"/>
    <s v="Regular"/>
    <n v="5"/>
    <s v="Extra Shot"/>
    <n v="4"/>
  </r>
  <r>
    <x v="832"/>
    <x v="4"/>
    <x v="1"/>
    <e v="#NAME?"/>
    <x v="4"/>
    <x v="3"/>
    <x v="2"/>
    <n v="3.2"/>
    <x v="2"/>
    <x v="0"/>
    <s v="Alex"/>
    <s v="Regular"/>
    <n v="8"/>
    <s v="No Sugar"/>
    <n v="5"/>
  </r>
  <r>
    <x v="833"/>
    <x v="0"/>
    <x v="0"/>
    <e v="#NAME?"/>
    <x v="4"/>
    <x v="3"/>
    <x v="0"/>
    <n v="3.95"/>
    <x v="2"/>
    <x v="0"/>
    <s v="Alex"/>
    <s v="New"/>
    <n v="9"/>
    <s v="Double Espresso"/>
    <n v="1"/>
  </r>
  <r>
    <x v="834"/>
    <x v="0"/>
    <x v="0"/>
    <e v="#NAME?"/>
    <x v="0"/>
    <x v="5"/>
    <x v="2"/>
    <n v="3.68"/>
    <x v="2"/>
    <x v="1"/>
    <s v="Alex"/>
    <s v="Regular"/>
    <n v="3"/>
    <s v="Decaf"/>
    <n v="5"/>
  </r>
  <r>
    <x v="835"/>
    <x v="4"/>
    <x v="1"/>
    <e v="#NAME?"/>
    <x v="1"/>
    <x v="3"/>
    <x v="2"/>
    <n v="6.72"/>
    <x v="0"/>
    <x v="1"/>
    <s v="Taylor"/>
    <s v="Tourist"/>
    <n v="7"/>
    <s v="Oat Milk"/>
    <n v="4"/>
  </r>
  <r>
    <x v="836"/>
    <x v="1"/>
    <x v="1"/>
    <e v="#NAME?"/>
    <x v="1"/>
    <x v="1"/>
    <x v="1"/>
    <n v="6.47"/>
    <x v="2"/>
    <x v="1"/>
    <s v="Alex"/>
    <s v="Tourist"/>
    <n v="4"/>
    <s v="Double Espresso"/>
    <n v="3"/>
  </r>
  <r>
    <x v="837"/>
    <x v="6"/>
    <x v="0"/>
    <e v="#NAME?"/>
    <x v="3"/>
    <x v="1"/>
    <x v="1"/>
    <n v="6.84"/>
    <x v="2"/>
    <x v="0"/>
    <s v="Jordan"/>
    <s v="Tourist"/>
    <n v="10"/>
    <s v="Oat Milk"/>
    <n v="4"/>
  </r>
  <r>
    <x v="838"/>
    <x v="6"/>
    <x v="0"/>
    <e v="#NAME?"/>
    <x v="0"/>
    <x v="5"/>
    <x v="0"/>
    <n v="4.6100000000000003"/>
    <x v="0"/>
    <x v="1"/>
    <s v="Jamie"/>
    <s v="Tourist"/>
    <n v="4"/>
    <s v="Whipped Cream"/>
    <n v="1"/>
  </r>
  <r>
    <x v="839"/>
    <x v="1"/>
    <x v="1"/>
    <e v="#NAME?"/>
    <x v="3"/>
    <x v="2"/>
    <x v="0"/>
    <n v="5.64"/>
    <x v="2"/>
    <x v="1"/>
    <s v="Maria"/>
    <s v="Tourist"/>
    <n v="7"/>
    <s v="No Sugar"/>
    <n v="2"/>
  </r>
  <r>
    <x v="840"/>
    <x v="4"/>
    <x v="1"/>
    <e v="#NAME?"/>
    <x v="4"/>
    <x v="0"/>
    <x v="1"/>
    <n v="5.16"/>
    <x v="0"/>
    <x v="1"/>
    <s v="Jordan"/>
    <s v="New"/>
    <n v="8"/>
    <s v="Double Espresso"/>
    <n v="2"/>
  </r>
  <r>
    <x v="841"/>
    <x v="2"/>
    <x v="1"/>
    <e v="#NAME?"/>
    <x v="1"/>
    <x v="0"/>
    <x v="2"/>
    <n v="3.55"/>
    <x v="1"/>
    <x v="0"/>
    <s v="Jamie"/>
    <s v="Tourist"/>
    <n v="2"/>
    <s v="Double Espresso"/>
    <n v="5"/>
  </r>
  <r>
    <x v="842"/>
    <x v="4"/>
    <x v="1"/>
    <e v="#NAME?"/>
    <x v="0"/>
    <x v="4"/>
    <x v="2"/>
    <n v="5.17"/>
    <x v="1"/>
    <x v="1"/>
    <s v="Maria"/>
    <s v="Regular"/>
    <n v="2"/>
    <s v="Whipped Cream"/>
    <n v="3"/>
  </r>
  <r>
    <x v="843"/>
    <x v="1"/>
    <x v="1"/>
    <e v="#NAME?"/>
    <x v="1"/>
    <x v="5"/>
    <x v="2"/>
    <n v="4.7300000000000004"/>
    <x v="1"/>
    <x v="0"/>
    <s v="Taylor"/>
    <s v="New"/>
    <n v="4"/>
    <s v="No Sugar"/>
    <n v="5"/>
  </r>
  <r>
    <x v="844"/>
    <x v="1"/>
    <x v="1"/>
    <e v="#NAME?"/>
    <x v="3"/>
    <x v="5"/>
    <x v="0"/>
    <n v="5.59"/>
    <x v="0"/>
    <x v="0"/>
    <s v="Jamie"/>
    <s v="Tourist"/>
    <n v="10"/>
    <s v="Double Espresso"/>
    <n v="4"/>
  </r>
  <r>
    <x v="845"/>
    <x v="4"/>
    <x v="1"/>
    <e v="#NAME?"/>
    <x v="0"/>
    <x v="0"/>
    <x v="1"/>
    <n v="6.69"/>
    <x v="2"/>
    <x v="0"/>
    <s v="Jamie"/>
    <s v="New"/>
    <n v="9"/>
    <s v="Extra Shot"/>
    <n v="5"/>
  </r>
  <r>
    <x v="846"/>
    <x v="1"/>
    <x v="1"/>
    <e v="#NAME?"/>
    <x v="3"/>
    <x v="6"/>
    <x v="1"/>
    <n v="4.5199999999999996"/>
    <x v="2"/>
    <x v="1"/>
    <s v="Jordan"/>
    <s v="Tourist"/>
    <n v="9"/>
    <s v="Decaf"/>
    <n v="5"/>
  </r>
  <r>
    <x v="847"/>
    <x v="4"/>
    <x v="1"/>
    <e v="#NAME?"/>
    <x v="1"/>
    <x v="1"/>
    <x v="2"/>
    <n v="5.3"/>
    <x v="0"/>
    <x v="0"/>
    <s v="Jordan"/>
    <s v="Regular"/>
    <n v="4"/>
    <s v="No Sugar"/>
    <n v="5"/>
  </r>
  <r>
    <x v="848"/>
    <x v="5"/>
    <x v="1"/>
    <e v="#NAME?"/>
    <x v="2"/>
    <x v="1"/>
    <x v="2"/>
    <n v="5.13"/>
    <x v="1"/>
    <x v="1"/>
    <s v="Jamie"/>
    <s v="Tourist"/>
    <n v="4"/>
    <s v="Oat Milk"/>
    <n v="2"/>
  </r>
  <r>
    <x v="849"/>
    <x v="1"/>
    <x v="1"/>
    <e v="#NAME?"/>
    <x v="2"/>
    <x v="5"/>
    <x v="1"/>
    <n v="6.02"/>
    <x v="0"/>
    <x v="0"/>
    <s v="Jordan"/>
    <s v="Tourist"/>
    <n v="7"/>
    <s v="Oat Milk"/>
    <n v="4"/>
  </r>
  <r>
    <x v="850"/>
    <x v="5"/>
    <x v="1"/>
    <e v="#NAME?"/>
    <x v="2"/>
    <x v="2"/>
    <x v="1"/>
    <n v="6.6"/>
    <x v="2"/>
    <x v="0"/>
    <s v="Chris"/>
    <s v="New"/>
    <n v="6"/>
    <s v="Extra Shot"/>
    <n v="5"/>
  </r>
  <r>
    <x v="851"/>
    <x v="6"/>
    <x v="0"/>
    <e v="#NAME?"/>
    <x v="1"/>
    <x v="2"/>
    <x v="1"/>
    <n v="6.31"/>
    <x v="1"/>
    <x v="0"/>
    <s v="Maria"/>
    <s v="Tourist"/>
    <n v="5"/>
    <s v="Oat Milk"/>
    <n v="2"/>
  </r>
  <r>
    <x v="852"/>
    <x v="3"/>
    <x v="1"/>
    <e v="#NAME?"/>
    <x v="4"/>
    <x v="1"/>
    <x v="1"/>
    <n v="6.32"/>
    <x v="2"/>
    <x v="1"/>
    <s v="Taylor"/>
    <s v="Tourist"/>
    <n v="3"/>
    <s v="No Sugar"/>
    <n v="4"/>
  </r>
  <r>
    <x v="853"/>
    <x v="5"/>
    <x v="1"/>
    <e v="#NAME?"/>
    <x v="4"/>
    <x v="2"/>
    <x v="2"/>
    <n v="6.05"/>
    <x v="1"/>
    <x v="0"/>
    <s v="Maria"/>
    <s v="New"/>
    <n v="8"/>
    <s v="Extra Shot"/>
    <n v="5"/>
  </r>
  <r>
    <x v="854"/>
    <x v="5"/>
    <x v="1"/>
    <e v="#NAME?"/>
    <x v="1"/>
    <x v="3"/>
    <x v="2"/>
    <n v="5.43"/>
    <x v="1"/>
    <x v="0"/>
    <s v="Alex"/>
    <s v="Regular"/>
    <n v="10"/>
    <s v="Almond Milk"/>
    <n v="5"/>
  </r>
  <r>
    <x v="855"/>
    <x v="2"/>
    <x v="1"/>
    <e v="#NAME?"/>
    <x v="2"/>
    <x v="5"/>
    <x v="1"/>
    <n v="5.08"/>
    <x v="0"/>
    <x v="0"/>
    <s v="Alex"/>
    <s v="Tourist"/>
    <n v="7"/>
    <s v="Whipped Cream"/>
    <n v="4"/>
  </r>
  <r>
    <x v="152"/>
    <x v="1"/>
    <x v="1"/>
    <e v="#NAME?"/>
    <x v="4"/>
    <x v="2"/>
    <x v="0"/>
    <n v="3.78"/>
    <x v="1"/>
    <x v="1"/>
    <s v="Jordan"/>
    <s v="Tourist"/>
    <n v="3"/>
    <s v="Whipped Cream"/>
    <n v="1"/>
  </r>
  <r>
    <x v="336"/>
    <x v="0"/>
    <x v="0"/>
    <e v="#NAME?"/>
    <x v="1"/>
    <x v="0"/>
    <x v="0"/>
    <n v="5.09"/>
    <x v="1"/>
    <x v="0"/>
    <s v="Taylor"/>
    <s v="Regular"/>
    <n v="6"/>
    <s v="Whipped Cream"/>
    <n v="1"/>
  </r>
  <r>
    <x v="856"/>
    <x v="4"/>
    <x v="1"/>
    <e v="#NAME?"/>
    <x v="0"/>
    <x v="3"/>
    <x v="0"/>
    <n v="4.3"/>
    <x v="0"/>
    <x v="1"/>
    <s v="Chris"/>
    <s v="New"/>
    <n v="5"/>
    <s v="Almond Milk"/>
    <n v="2"/>
  </r>
  <r>
    <x v="857"/>
    <x v="2"/>
    <x v="1"/>
    <e v="#NAME?"/>
    <x v="1"/>
    <x v="1"/>
    <x v="1"/>
    <n v="4.9000000000000004"/>
    <x v="1"/>
    <x v="1"/>
    <s v="Maria"/>
    <s v="New"/>
    <n v="9"/>
    <s v="Whipped Cream"/>
    <n v="3"/>
  </r>
  <r>
    <x v="858"/>
    <x v="0"/>
    <x v="0"/>
    <e v="#NAME?"/>
    <x v="1"/>
    <x v="5"/>
    <x v="2"/>
    <n v="6.21"/>
    <x v="0"/>
    <x v="1"/>
    <s v="Alex"/>
    <s v="New"/>
    <n v="4"/>
    <s v="Decaf"/>
    <n v="4"/>
  </r>
  <r>
    <x v="859"/>
    <x v="5"/>
    <x v="1"/>
    <e v="#NAME?"/>
    <x v="3"/>
    <x v="4"/>
    <x v="1"/>
    <n v="5.25"/>
    <x v="1"/>
    <x v="1"/>
    <s v="Jamie"/>
    <s v="Regular"/>
    <n v="6"/>
    <s v="No Sugar"/>
    <n v="2"/>
  </r>
  <r>
    <x v="860"/>
    <x v="3"/>
    <x v="1"/>
    <e v="#NAME?"/>
    <x v="3"/>
    <x v="1"/>
    <x v="1"/>
    <n v="4.6100000000000003"/>
    <x v="2"/>
    <x v="0"/>
    <s v="Taylor"/>
    <s v="New"/>
    <n v="8"/>
    <s v="Almond Milk"/>
    <n v="3"/>
  </r>
  <r>
    <x v="861"/>
    <x v="6"/>
    <x v="0"/>
    <e v="#NAME?"/>
    <x v="0"/>
    <x v="1"/>
    <x v="1"/>
    <n v="5.16"/>
    <x v="0"/>
    <x v="0"/>
    <s v="Maria"/>
    <s v="Regular"/>
    <n v="9"/>
    <s v="Oat Milk"/>
    <n v="3"/>
  </r>
  <r>
    <x v="862"/>
    <x v="4"/>
    <x v="1"/>
    <e v="#NAME?"/>
    <x v="4"/>
    <x v="5"/>
    <x v="2"/>
    <n v="4.6900000000000004"/>
    <x v="0"/>
    <x v="0"/>
    <s v="Jordan"/>
    <s v="Tourist"/>
    <n v="6"/>
    <s v="Extra Shot"/>
    <n v="5"/>
  </r>
  <r>
    <x v="863"/>
    <x v="5"/>
    <x v="1"/>
    <e v="#NAME?"/>
    <x v="2"/>
    <x v="0"/>
    <x v="2"/>
    <n v="4.71"/>
    <x v="0"/>
    <x v="1"/>
    <s v="Maria"/>
    <s v="Regular"/>
    <n v="2"/>
    <s v="Almond Milk"/>
    <n v="2"/>
  </r>
  <r>
    <x v="864"/>
    <x v="1"/>
    <x v="1"/>
    <e v="#NAME?"/>
    <x v="1"/>
    <x v="4"/>
    <x v="2"/>
    <n v="6.51"/>
    <x v="2"/>
    <x v="1"/>
    <s v="Maria"/>
    <s v="Tourist"/>
    <n v="3"/>
    <s v="Whipped Cream"/>
    <n v="3"/>
  </r>
  <r>
    <x v="865"/>
    <x v="6"/>
    <x v="0"/>
    <e v="#NAME?"/>
    <x v="2"/>
    <x v="3"/>
    <x v="1"/>
    <n v="4.92"/>
    <x v="1"/>
    <x v="1"/>
    <s v="Jordan"/>
    <s v="Tourist"/>
    <n v="8"/>
    <s v="Double Espresso"/>
    <n v="2"/>
  </r>
  <r>
    <x v="866"/>
    <x v="3"/>
    <x v="1"/>
    <e v="#NAME?"/>
    <x v="4"/>
    <x v="1"/>
    <x v="2"/>
    <n v="5.0999999999999996"/>
    <x v="0"/>
    <x v="0"/>
    <s v="Taylor"/>
    <s v="Tourist"/>
    <n v="9"/>
    <s v="Extra Shot"/>
    <n v="4"/>
  </r>
  <r>
    <x v="867"/>
    <x v="4"/>
    <x v="1"/>
    <e v="#NAME?"/>
    <x v="0"/>
    <x v="5"/>
    <x v="1"/>
    <n v="5.88"/>
    <x v="0"/>
    <x v="0"/>
    <s v="Maria"/>
    <s v="Tourist"/>
    <n v="2"/>
    <s v="Extra Shot"/>
    <n v="3"/>
  </r>
  <r>
    <x v="46"/>
    <x v="6"/>
    <x v="0"/>
    <e v="#NAME?"/>
    <x v="4"/>
    <x v="3"/>
    <x v="0"/>
    <n v="6.8"/>
    <x v="2"/>
    <x v="1"/>
    <s v="Maria"/>
    <s v="Tourist"/>
    <n v="10"/>
    <s v="Whipped Cream"/>
    <n v="1"/>
  </r>
  <r>
    <x v="868"/>
    <x v="2"/>
    <x v="1"/>
    <e v="#NAME?"/>
    <x v="2"/>
    <x v="2"/>
    <x v="0"/>
    <n v="5.43"/>
    <x v="1"/>
    <x v="1"/>
    <s v="Jordan"/>
    <s v="New"/>
    <n v="3"/>
    <s v="Almond Milk"/>
    <n v="4"/>
  </r>
  <r>
    <x v="41"/>
    <x v="2"/>
    <x v="1"/>
    <e v="#NAME?"/>
    <x v="1"/>
    <x v="6"/>
    <x v="1"/>
    <n v="4.96"/>
    <x v="2"/>
    <x v="0"/>
    <s v="Chris"/>
    <s v="Regular"/>
    <n v="10"/>
    <s v="Extra Shot"/>
    <n v="4"/>
  </r>
  <r>
    <x v="869"/>
    <x v="6"/>
    <x v="0"/>
    <e v="#NAME?"/>
    <x v="0"/>
    <x v="2"/>
    <x v="0"/>
    <n v="6.6"/>
    <x v="0"/>
    <x v="0"/>
    <s v="Chris"/>
    <s v="New"/>
    <n v="7"/>
    <s v="Double Espresso"/>
    <n v="3"/>
  </r>
  <r>
    <x v="870"/>
    <x v="0"/>
    <x v="0"/>
    <e v="#NAME?"/>
    <x v="3"/>
    <x v="0"/>
    <x v="1"/>
    <n v="3.57"/>
    <x v="2"/>
    <x v="0"/>
    <s v="Jamie"/>
    <s v="Tourist"/>
    <n v="10"/>
    <s v="Extra Shot"/>
    <n v="1"/>
  </r>
  <r>
    <x v="93"/>
    <x v="6"/>
    <x v="0"/>
    <e v="#NAME?"/>
    <x v="1"/>
    <x v="5"/>
    <x v="1"/>
    <n v="6.84"/>
    <x v="1"/>
    <x v="0"/>
    <s v="Maria"/>
    <s v="Regular"/>
    <n v="9"/>
    <s v="Oat Milk"/>
    <n v="2"/>
  </r>
  <r>
    <x v="871"/>
    <x v="3"/>
    <x v="1"/>
    <e v="#NAME?"/>
    <x v="3"/>
    <x v="5"/>
    <x v="2"/>
    <n v="6.87"/>
    <x v="2"/>
    <x v="0"/>
    <s v="Maria"/>
    <s v="Regular"/>
    <n v="4"/>
    <s v="Double Espresso"/>
    <n v="5"/>
  </r>
  <r>
    <x v="872"/>
    <x v="0"/>
    <x v="0"/>
    <e v="#NAME?"/>
    <x v="0"/>
    <x v="2"/>
    <x v="0"/>
    <n v="5.93"/>
    <x v="0"/>
    <x v="1"/>
    <s v="Jordan"/>
    <s v="New"/>
    <n v="5"/>
    <s v="Double Espresso"/>
    <n v="5"/>
  </r>
  <r>
    <x v="873"/>
    <x v="5"/>
    <x v="1"/>
    <e v="#NAME?"/>
    <x v="4"/>
    <x v="5"/>
    <x v="0"/>
    <n v="6.16"/>
    <x v="1"/>
    <x v="1"/>
    <s v="Chris"/>
    <s v="Tourist"/>
    <n v="6"/>
    <s v="No Sugar"/>
    <n v="4"/>
  </r>
  <r>
    <x v="874"/>
    <x v="4"/>
    <x v="1"/>
    <e v="#NAME?"/>
    <x v="0"/>
    <x v="2"/>
    <x v="0"/>
    <n v="6.23"/>
    <x v="0"/>
    <x v="1"/>
    <s v="Alex"/>
    <s v="Tourist"/>
    <n v="7"/>
    <s v="No Sugar"/>
    <n v="3"/>
  </r>
  <r>
    <x v="875"/>
    <x v="5"/>
    <x v="1"/>
    <e v="#NAME?"/>
    <x v="2"/>
    <x v="2"/>
    <x v="1"/>
    <n v="5.41"/>
    <x v="1"/>
    <x v="0"/>
    <s v="Alex"/>
    <s v="Regular"/>
    <n v="4"/>
    <s v="Decaf"/>
    <n v="1"/>
  </r>
  <r>
    <x v="876"/>
    <x v="5"/>
    <x v="1"/>
    <e v="#NAME?"/>
    <x v="3"/>
    <x v="6"/>
    <x v="2"/>
    <n v="6.64"/>
    <x v="1"/>
    <x v="1"/>
    <s v="Maria"/>
    <s v="New"/>
    <n v="7"/>
    <s v="Extra Shot"/>
    <n v="5"/>
  </r>
  <r>
    <x v="877"/>
    <x v="4"/>
    <x v="1"/>
    <e v="#NAME?"/>
    <x v="1"/>
    <x v="2"/>
    <x v="0"/>
    <n v="6.25"/>
    <x v="2"/>
    <x v="1"/>
    <s v="Chris"/>
    <s v="New"/>
    <n v="2"/>
    <s v="Double Espresso"/>
    <n v="2"/>
  </r>
  <r>
    <x v="878"/>
    <x v="5"/>
    <x v="1"/>
    <e v="#NAME?"/>
    <x v="3"/>
    <x v="6"/>
    <x v="2"/>
    <n v="6.24"/>
    <x v="1"/>
    <x v="0"/>
    <s v="Taylor"/>
    <s v="Tourist"/>
    <n v="10"/>
    <s v="Whipped Cream"/>
    <n v="5"/>
  </r>
  <r>
    <x v="879"/>
    <x v="0"/>
    <x v="0"/>
    <e v="#NAME?"/>
    <x v="4"/>
    <x v="5"/>
    <x v="2"/>
    <n v="4.43"/>
    <x v="2"/>
    <x v="0"/>
    <s v="Alex"/>
    <s v="Regular"/>
    <n v="5"/>
    <s v="Almond Milk"/>
    <n v="3"/>
  </r>
  <r>
    <x v="880"/>
    <x v="4"/>
    <x v="1"/>
    <e v="#NAME?"/>
    <x v="0"/>
    <x v="5"/>
    <x v="0"/>
    <n v="6.26"/>
    <x v="1"/>
    <x v="0"/>
    <s v="Alex"/>
    <s v="New"/>
    <n v="3"/>
    <s v="No Sugar"/>
    <n v="2"/>
  </r>
  <r>
    <x v="777"/>
    <x v="4"/>
    <x v="1"/>
    <e v="#NAME?"/>
    <x v="2"/>
    <x v="0"/>
    <x v="0"/>
    <n v="5.57"/>
    <x v="2"/>
    <x v="0"/>
    <s v="Jordan"/>
    <s v="Regular"/>
    <n v="3"/>
    <s v="No Sugar"/>
    <n v="2"/>
  </r>
  <r>
    <x v="881"/>
    <x v="0"/>
    <x v="0"/>
    <e v="#NAME?"/>
    <x v="2"/>
    <x v="4"/>
    <x v="0"/>
    <n v="6.65"/>
    <x v="1"/>
    <x v="0"/>
    <s v="Jamie"/>
    <s v="Regular"/>
    <n v="5"/>
    <s v="Oat Milk"/>
    <n v="5"/>
  </r>
  <r>
    <x v="882"/>
    <x v="0"/>
    <x v="0"/>
    <e v="#NAME?"/>
    <x v="1"/>
    <x v="6"/>
    <x v="0"/>
    <n v="5.53"/>
    <x v="1"/>
    <x v="1"/>
    <s v="Alex"/>
    <s v="Regular"/>
    <n v="4"/>
    <s v="Almond Milk"/>
    <n v="4"/>
  </r>
  <r>
    <x v="883"/>
    <x v="6"/>
    <x v="0"/>
    <e v="#NAME?"/>
    <x v="2"/>
    <x v="4"/>
    <x v="2"/>
    <n v="5.69"/>
    <x v="2"/>
    <x v="1"/>
    <s v="Jamie"/>
    <s v="New"/>
    <n v="3"/>
    <s v="Extra Shot"/>
    <n v="2"/>
  </r>
  <r>
    <x v="884"/>
    <x v="0"/>
    <x v="0"/>
    <e v="#NAME?"/>
    <x v="2"/>
    <x v="6"/>
    <x v="0"/>
    <n v="5.89"/>
    <x v="1"/>
    <x v="0"/>
    <s v="Maria"/>
    <s v="Regular"/>
    <n v="5"/>
    <s v="Almond Milk"/>
    <n v="3"/>
  </r>
  <r>
    <x v="885"/>
    <x v="5"/>
    <x v="1"/>
    <e v="#NAME?"/>
    <x v="4"/>
    <x v="2"/>
    <x v="2"/>
    <n v="3.05"/>
    <x v="2"/>
    <x v="0"/>
    <s v="Jordan"/>
    <s v="Tourist"/>
    <n v="6"/>
    <s v="Whipped Cream"/>
    <n v="5"/>
  </r>
  <r>
    <x v="63"/>
    <x v="4"/>
    <x v="1"/>
    <e v="#NAME?"/>
    <x v="2"/>
    <x v="0"/>
    <x v="1"/>
    <n v="3.09"/>
    <x v="1"/>
    <x v="0"/>
    <s v="Jordan"/>
    <s v="Tourist"/>
    <n v="4"/>
    <s v="No Sugar"/>
    <n v="1"/>
  </r>
  <r>
    <x v="886"/>
    <x v="5"/>
    <x v="1"/>
    <e v="#NAME?"/>
    <x v="1"/>
    <x v="4"/>
    <x v="1"/>
    <n v="4.5"/>
    <x v="2"/>
    <x v="1"/>
    <s v="Jordan"/>
    <s v="New"/>
    <n v="7"/>
    <s v="Oat Milk"/>
    <n v="4"/>
  </r>
  <r>
    <x v="887"/>
    <x v="6"/>
    <x v="0"/>
    <e v="#NAME?"/>
    <x v="2"/>
    <x v="1"/>
    <x v="0"/>
    <n v="5.86"/>
    <x v="1"/>
    <x v="0"/>
    <s v="Maria"/>
    <s v="Tourist"/>
    <n v="9"/>
    <s v="Whipped Cream"/>
    <n v="1"/>
  </r>
  <r>
    <x v="713"/>
    <x v="1"/>
    <x v="1"/>
    <e v="#NAME?"/>
    <x v="2"/>
    <x v="2"/>
    <x v="1"/>
    <n v="3.76"/>
    <x v="0"/>
    <x v="0"/>
    <s v="Taylor"/>
    <s v="New"/>
    <n v="8"/>
    <s v="No Sugar"/>
    <n v="2"/>
  </r>
  <r>
    <x v="888"/>
    <x v="3"/>
    <x v="1"/>
    <e v="#NAME?"/>
    <x v="2"/>
    <x v="5"/>
    <x v="0"/>
    <n v="3.1"/>
    <x v="0"/>
    <x v="1"/>
    <s v="Jamie"/>
    <s v="Regular"/>
    <n v="7"/>
    <s v="Double Espresso"/>
    <n v="2"/>
  </r>
  <r>
    <x v="889"/>
    <x v="0"/>
    <x v="0"/>
    <e v="#NAME?"/>
    <x v="4"/>
    <x v="0"/>
    <x v="0"/>
    <n v="5.4"/>
    <x v="2"/>
    <x v="0"/>
    <s v="Jordan"/>
    <s v="Tourist"/>
    <n v="3"/>
    <s v="Decaf"/>
    <n v="4"/>
  </r>
  <r>
    <x v="890"/>
    <x v="6"/>
    <x v="0"/>
    <e v="#NAME?"/>
    <x v="1"/>
    <x v="2"/>
    <x v="0"/>
    <n v="6.44"/>
    <x v="1"/>
    <x v="1"/>
    <s v="Chris"/>
    <s v="New"/>
    <n v="6"/>
    <s v="Whipped Cream"/>
    <n v="2"/>
  </r>
  <r>
    <x v="891"/>
    <x v="6"/>
    <x v="0"/>
    <e v="#NAME?"/>
    <x v="4"/>
    <x v="0"/>
    <x v="0"/>
    <n v="3.23"/>
    <x v="2"/>
    <x v="0"/>
    <s v="Jamie"/>
    <s v="New"/>
    <n v="9"/>
    <s v="No Sugar"/>
    <n v="4"/>
  </r>
  <r>
    <x v="892"/>
    <x v="0"/>
    <x v="0"/>
    <e v="#NAME?"/>
    <x v="2"/>
    <x v="3"/>
    <x v="1"/>
    <n v="5.36"/>
    <x v="0"/>
    <x v="0"/>
    <s v="Chris"/>
    <s v="New"/>
    <n v="4"/>
    <s v="Extra Shot"/>
    <n v="3"/>
  </r>
  <r>
    <x v="893"/>
    <x v="0"/>
    <x v="0"/>
    <e v="#NAME?"/>
    <x v="4"/>
    <x v="6"/>
    <x v="1"/>
    <n v="3.01"/>
    <x v="2"/>
    <x v="1"/>
    <s v="Alex"/>
    <s v="Tourist"/>
    <n v="3"/>
    <s v="Almond Milk"/>
    <n v="2"/>
  </r>
  <r>
    <x v="670"/>
    <x v="0"/>
    <x v="0"/>
    <e v="#NAME?"/>
    <x v="1"/>
    <x v="0"/>
    <x v="1"/>
    <n v="4.59"/>
    <x v="2"/>
    <x v="0"/>
    <s v="Maria"/>
    <s v="New"/>
    <n v="10"/>
    <s v="Almond Milk"/>
    <n v="5"/>
  </r>
  <r>
    <x v="894"/>
    <x v="0"/>
    <x v="0"/>
    <e v="#NAME?"/>
    <x v="4"/>
    <x v="6"/>
    <x v="0"/>
    <n v="3.59"/>
    <x v="2"/>
    <x v="1"/>
    <s v="Chris"/>
    <s v="Tourist"/>
    <n v="2"/>
    <s v="Decaf"/>
    <n v="1"/>
  </r>
  <r>
    <x v="895"/>
    <x v="3"/>
    <x v="1"/>
    <e v="#NAME?"/>
    <x v="0"/>
    <x v="0"/>
    <x v="0"/>
    <n v="3.22"/>
    <x v="1"/>
    <x v="1"/>
    <s v="Chris"/>
    <s v="Regular"/>
    <n v="2"/>
    <s v="Whipped Cream"/>
    <n v="3"/>
  </r>
  <r>
    <x v="896"/>
    <x v="1"/>
    <x v="1"/>
    <e v="#NAME?"/>
    <x v="0"/>
    <x v="3"/>
    <x v="0"/>
    <n v="6.2"/>
    <x v="2"/>
    <x v="1"/>
    <s v="Jordan"/>
    <s v="Regular"/>
    <n v="2"/>
    <s v="Almond Milk"/>
    <n v="5"/>
  </r>
  <r>
    <x v="897"/>
    <x v="6"/>
    <x v="0"/>
    <e v="#NAME?"/>
    <x v="3"/>
    <x v="5"/>
    <x v="1"/>
    <n v="4.79"/>
    <x v="1"/>
    <x v="0"/>
    <s v="Taylor"/>
    <s v="New"/>
    <n v="9"/>
    <s v="Almond Milk"/>
    <n v="2"/>
  </r>
  <r>
    <x v="898"/>
    <x v="4"/>
    <x v="1"/>
    <e v="#NAME?"/>
    <x v="1"/>
    <x v="5"/>
    <x v="0"/>
    <n v="5.43"/>
    <x v="2"/>
    <x v="0"/>
    <s v="Chris"/>
    <s v="New"/>
    <n v="8"/>
    <s v="Decaf"/>
    <n v="2"/>
  </r>
  <r>
    <x v="899"/>
    <x v="4"/>
    <x v="1"/>
    <e v="#NAME?"/>
    <x v="3"/>
    <x v="2"/>
    <x v="0"/>
    <n v="5.8"/>
    <x v="0"/>
    <x v="1"/>
    <s v="Alex"/>
    <s v="Regular"/>
    <n v="6"/>
    <s v="Decaf"/>
    <n v="4"/>
  </r>
  <r>
    <x v="900"/>
    <x v="6"/>
    <x v="0"/>
    <e v="#NAME?"/>
    <x v="3"/>
    <x v="0"/>
    <x v="0"/>
    <n v="6.18"/>
    <x v="2"/>
    <x v="0"/>
    <s v="Taylor"/>
    <s v="New"/>
    <n v="9"/>
    <s v="Almond Milk"/>
    <n v="3"/>
  </r>
  <r>
    <x v="901"/>
    <x v="0"/>
    <x v="0"/>
    <e v="#NAME?"/>
    <x v="1"/>
    <x v="4"/>
    <x v="2"/>
    <n v="3.27"/>
    <x v="1"/>
    <x v="0"/>
    <s v="Taylor"/>
    <s v="Regular"/>
    <n v="7"/>
    <s v="Extra Shot"/>
    <n v="1"/>
  </r>
  <r>
    <x v="902"/>
    <x v="1"/>
    <x v="1"/>
    <e v="#NAME?"/>
    <x v="4"/>
    <x v="4"/>
    <x v="2"/>
    <n v="5.01"/>
    <x v="1"/>
    <x v="0"/>
    <s v="Jordan"/>
    <s v="Tourist"/>
    <n v="9"/>
    <s v="Decaf"/>
    <n v="5"/>
  </r>
  <r>
    <x v="903"/>
    <x v="4"/>
    <x v="1"/>
    <e v="#NAME?"/>
    <x v="1"/>
    <x v="5"/>
    <x v="0"/>
    <n v="3.79"/>
    <x v="1"/>
    <x v="0"/>
    <s v="Jordan"/>
    <s v="Regular"/>
    <n v="8"/>
    <s v="Decaf"/>
    <n v="5"/>
  </r>
  <r>
    <x v="904"/>
    <x v="4"/>
    <x v="1"/>
    <e v="#NAME?"/>
    <x v="0"/>
    <x v="6"/>
    <x v="0"/>
    <n v="3.59"/>
    <x v="0"/>
    <x v="0"/>
    <s v="Alex"/>
    <s v="New"/>
    <n v="9"/>
    <s v="Double Espresso"/>
    <n v="3"/>
  </r>
  <r>
    <x v="905"/>
    <x v="3"/>
    <x v="1"/>
    <e v="#NAME?"/>
    <x v="4"/>
    <x v="6"/>
    <x v="0"/>
    <n v="3.84"/>
    <x v="1"/>
    <x v="0"/>
    <s v="Taylor"/>
    <s v="Tourist"/>
    <n v="3"/>
    <s v="Double Espresso"/>
    <n v="4"/>
  </r>
  <r>
    <x v="906"/>
    <x v="1"/>
    <x v="1"/>
    <e v="#NAME?"/>
    <x v="4"/>
    <x v="2"/>
    <x v="1"/>
    <n v="6.39"/>
    <x v="1"/>
    <x v="1"/>
    <s v="Alex"/>
    <s v="Regular"/>
    <n v="9"/>
    <s v="Almond Milk"/>
    <n v="5"/>
  </r>
  <r>
    <x v="907"/>
    <x v="0"/>
    <x v="0"/>
    <e v="#NAME?"/>
    <x v="1"/>
    <x v="0"/>
    <x v="0"/>
    <n v="4.6399999999999997"/>
    <x v="2"/>
    <x v="1"/>
    <s v="Jordan"/>
    <s v="Tourist"/>
    <n v="6"/>
    <s v="Almond Milk"/>
    <n v="5"/>
  </r>
  <r>
    <x v="908"/>
    <x v="4"/>
    <x v="1"/>
    <e v="#NAME?"/>
    <x v="4"/>
    <x v="5"/>
    <x v="2"/>
    <n v="6"/>
    <x v="1"/>
    <x v="0"/>
    <s v="Maria"/>
    <s v="Regular"/>
    <n v="3"/>
    <s v="Decaf"/>
    <n v="1"/>
  </r>
  <r>
    <x v="909"/>
    <x v="2"/>
    <x v="1"/>
    <e v="#NAME?"/>
    <x v="3"/>
    <x v="3"/>
    <x v="2"/>
    <n v="5.03"/>
    <x v="2"/>
    <x v="0"/>
    <s v="Chris"/>
    <s v="New"/>
    <n v="10"/>
    <s v="Extra Shot"/>
    <n v="2"/>
  </r>
  <r>
    <x v="910"/>
    <x v="1"/>
    <x v="1"/>
    <e v="#NAME?"/>
    <x v="4"/>
    <x v="4"/>
    <x v="2"/>
    <n v="5.95"/>
    <x v="2"/>
    <x v="0"/>
    <s v="Taylor"/>
    <s v="New"/>
    <n v="9"/>
    <s v="Almond Milk"/>
    <n v="5"/>
  </r>
  <r>
    <x v="878"/>
    <x v="5"/>
    <x v="1"/>
    <e v="#NAME?"/>
    <x v="3"/>
    <x v="0"/>
    <x v="1"/>
    <n v="4.9000000000000004"/>
    <x v="0"/>
    <x v="1"/>
    <s v="Maria"/>
    <s v="Regular"/>
    <n v="8"/>
    <s v="Double Espresso"/>
    <n v="1"/>
  </r>
  <r>
    <x v="911"/>
    <x v="2"/>
    <x v="1"/>
    <e v="#NAME?"/>
    <x v="2"/>
    <x v="2"/>
    <x v="2"/>
    <n v="6.56"/>
    <x v="1"/>
    <x v="0"/>
    <s v="Maria"/>
    <s v="Tourist"/>
    <n v="8"/>
    <s v="Double Espresso"/>
    <n v="5"/>
  </r>
  <r>
    <x v="912"/>
    <x v="5"/>
    <x v="1"/>
    <e v="#NAME?"/>
    <x v="0"/>
    <x v="5"/>
    <x v="2"/>
    <n v="3.2"/>
    <x v="2"/>
    <x v="0"/>
    <s v="Maria"/>
    <s v="Tourist"/>
    <n v="3"/>
    <s v="No Sugar"/>
    <n v="1"/>
  </r>
  <r>
    <x v="913"/>
    <x v="1"/>
    <x v="1"/>
    <e v="#NAME?"/>
    <x v="4"/>
    <x v="6"/>
    <x v="0"/>
    <n v="4.9800000000000004"/>
    <x v="1"/>
    <x v="1"/>
    <s v="Maria"/>
    <s v="New"/>
    <n v="6"/>
    <s v="Oat Milk"/>
    <n v="5"/>
  </r>
  <r>
    <x v="914"/>
    <x v="4"/>
    <x v="1"/>
    <e v="#NAME?"/>
    <x v="0"/>
    <x v="3"/>
    <x v="0"/>
    <n v="6.12"/>
    <x v="0"/>
    <x v="0"/>
    <s v="Maria"/>
    <s v="New"/>
    <n v="2"/>
    <s v="Double Espresso"/>
    <n v="4"/>
  </r>
  <r>
    <x v="642"/>
    <x v="2"/>
    <x v="1"/>
    <e v="#NAME?"/>
    <x v="3"/>
    <x v="6"/>
    <x v="1"/>
    <n v="5.19"/>
    <x v="1"/>
    <x v="0"/>
    <s v="Taylor"/>
    <s v="New"/>
    <n v="2"/>
    <s v="No Sugar"/>
    <n v="4"/>
  </r>
  <r>
    <x v="915"/>
    <x v="4"/>
    <x v="1"/>
    <e v="#NAME?"/>
    <x v="0"/>
    <x v="0"/>
    <x v="0"/>
    <n v="5.24"/>
    <x v="2"/>
    <x v="0"/>
    <s v="Maria"/>
    <s v="Regular"/>
    <n v="7"/>
    <s v="Double Espresso"/>
    <n v="2"/>
  </r>
  <r>
    <x v="916"/>
    <x v="6"/>
    <x v="0"/>
    <e v="#NAME?"/>
    <x v="3"/>
    <x v="4"/>
    <x v="0"/>
    <n v="3"/>
    <x v="1"/>
    <x v="1"/>
    <s v="Chris"/>
    <s v="Tourist"/>
    <n v="8"/>
    <s v="Double Espresso"/>
    <n v="5"/>
  </r>
  <r>
    <x v="917"/>
    <x v="3"/>
    <x v="1"/>
    <e v="#NAME?"/>
    <x v="0"/>
    <x v="2"/>
    <x v="1"/>
    <n v="4.58"/>
    <x v="2"/>
    <x v="0"/>
    <s v="Taylor"/>
    <s v="Tourist"/>
    <n v="3"/>
    <s v="Decaf"/>
    <n v="1"/>
  </r>
  <r>
    <x v="918"/>
    <x v="5"/>
    <x v="1"/>
    <e v="#NAME?"/>
    <x v="4"/>
    <x v="0"/>
    <x v="0"/>
    <n v="6.99"/>
    <x v="2"/>
    <x v="1"/>
    <s v="Chris"/>
    <s v="Tourist"/>
    <n v="4"/>
    <s v="Whipped Cream"/>
    <n v="2"/>
  </r>
  <r>
    <x v="919"/>
    <x v="2"/>
    <x v="1"/>
    <e v="#NAME?"/>
    <x v="1"/>
    <x v="6"/>
    <x v="2"/>
    <n v="4.63"/>
    <x v="2"/>
    <x v="0"/>
    <s v="Maria"/>
    <s v="Regular"/>
    <n v="2"/>
    <s v="No Sugar"/>
    <n v="3"/>
  </r>
  <r>
    <x v="791"/>
    <x v="4"/>
    <x v="1"/>
    <e v="#NAME?"/>
    <x v="4"/>
    <x v="1"/>
    <x v="2"/>
    <n v="3.09"/>
    <x v="2"/>
    <x v="0"/>
    <s v="Chris"/>
    <s v="New"/>
    <n v="9"/>
    <s v="Extra Shot"/>
    <n v="3"/>
  </r>
  <r>
    <x v="920"/>
    <x v="4"/>
    <x v="1"/>
    <e v="#NAME?"/>
    <x v="4"/>
    <x v="5"/>
    <x v="0"/>
    <n v="6.49"/>
    <x v="1"/>
    <x v="0"/>
    <s v="Chris"/>
    <s v="Regular"/>
    <n v="8"/>
    <s v="Decaf"/>
    <n v="1"/>
  </r>
  <r>
    <x v="921"/>
    <x v="0"/>
    <x v="0"/>
    <e v="#NAME?"/>
    <x v="2"/>
    <x v="1"/>
    <x v="2"/>
    <n v="3.51"/>
    <x v="0"/>
    <x v="1"/>
    <s v="Taylor"/>
    <s v="Tourist"/>
    <n v="2"/>
    <s v="Whipped Cream"/>
    <n v="4"/>
  </r>
  <r>
    <x v="922"/>
    <x v="0"/>
    <x v="0"/>
    <e v="#NAME?"/>
    <x v="2"/>
    <x v="3"/>
    <x v="0"/>
    <n v="4.7699999999999996"/>
    <x v="0"/>
    <x v="1"/>
    <s v="Maria"/>
    <s v="New"/>
    <n v="4"/>
    <s v="Decaf"/>
    <n v="4"/>
  </r>
  <r>
    <x v="923"/>
    <x v="4"/>
    <x v="1"/>
    <e v="#NAME?"/>
    <x v="3"/>
    <x v="5"/>
    <x v="2"/>
    <n v="5.47"/>
    <x v="2"/>
    <x v="0"/>
    <s v="Jordan"/>
    <s v="Tourist"/>
    <n v="10"/>
    <s v="Decaf"/>
    <n v="3"/>
  </r>
  <r>
    <x v="924"/>
    <x v="0"/>
    <x v="0"/>
    <e v="#NAME?"/>
    <x v="4"/>
    <x v="5"/>
    <x v="0"/>
    <n v="4.3099999999999996"/>
    <x v="1"/>
    <x v="0"/>
    <s v="Chris"/>
    <s v="Tourist"/>
    <n v="2"/>
    <s v="Almond Milk"/>
    <n v="1"/>
  </r>
  <r>
    <x v="925"/>
    <x v="5"/>
    <x v="1"/>
    <e v="#NAME?"/>
    <x v="1"/>
    <x v="0"/>
    <x v="2"/>
    <n v="6.12"/>
    <x v="0"/>
    <x v="1"/>
    <s v="Jordan"/>
    <s v="New"/>
    <n v="2"/>
    <s v="No Sugar"/>
    <n v="1"/>
  </r>
  <r>
    <x v="920"/>
    <x v="4"/>
    <x v="1"/>
    <e v="#NAME?"/>
    <x v="2"/>
    <x v="2"/>
    <x v="2"/>
    <n v="5.15"/>
    <x v="1"/>
    <x v="0"/>
    <s v="Maria"/>
    <s v="New"/>
    <n v="7"/>
    <s v="Extra Shot"/>
    <n v="4"/>
  </r>
  <r>
    <x v="926"/>
    <x v="4"/>
    <x v="1"/>
    <e v="#NAME?"/>
    <x v="3"/>
    <x v="4"/>
    <x v="1"/>
    <n v="4.3099999999999996"/>
    <x v="1"/>
    <x v="1"/>
    <s v="Jamie"/>
    <s v="New"/>
    <n v="2"/>
    <s v="Almond Milk"/>
    <n v="1"/>
  </r>
  <r>
    <x v="927"/>
    <x v="5"/>
    <x v="1"/>
    <e v="#NAME?"/>
    <x v="1"/>
    <x v="3"/>
    <x v="2"/>
    <n v="6.89"/>
    <x v="0"/>
    <x v="1"/>
    <s v="Alex"/>
    <s v="New"/>
    <n v="8"/>
    <s v="Decaf"/>
    <n v="3"/>
  </r>
  <r>
    <x v="928"/>
    <x v="1"/>
    <x v="1"/>
    <e v="#NAME?"/>
    <x v="0"/>
    <x v="6"/>
    <x v="1"/>
    <n v="4.6399999999999997"/>
    <x v="0"/>
    <x v="0"/>
    <s v="Chris"/>
    <s v="Regular"/>
    <n v="2"/>
    <s v="Whipped Cream"/>
    <n v="3"/>
  </r>
  <r>
    <x v="929"/>
    <x v="1"/>
    <x v="1"/>
    <e v="#NAME?"/>
    <x v="0"/>
    <x v="3"/>
    <x v="2"/>
    <n v="6.57"/>
    <x v="1"/>
    <x v="0"/>
    <s v="Chris"/>
    <s v="New"/>
    <n v="5"/>
    <s v="Extra Shot"/>
    <n v="5"/>
  </r>
  <r>
    <x v="718"/>
    <x v="1"/>
    <x v="1"/>
    <e v="#NAME?"/>
    <x v="1"/>
    <x v="2"/>
    <x v="1"/>
    <n v="4.03"/>
    <x v="0"/>
    <x v="0"/>
    <s v="Maria"/>
    <s v="Tourist"/>
    <n v="4"/>
    <s v="Whipped Cream"/>
    <n v="4"/>
  </r>
  <r>
    <x v="930"/>
    <x v="1"/>
    <x v="1"/>
    <e v="#NAME?"/>
    <x v="2"/>
    <x v="6"/>
    <x v="2"/>
    <n v="4.34"/>
    <x v="1"/>
    <x v="0"/>
    <s v="Maria"/>
    <s v="Regular"/>
    <n v="2"/>
    <s v="Oat Milk"/>
    <n v="4"/>
  </r>
  <r>
    <x v="931"/>
    <x v="5"/>
    <x v="1"/>
    <e v="#NAME?"/>
    <x v="1"/>
    <x v="2"/>
    <x v="1"/>
    <n v="3.72"/>
    <x v="0"/>
    <x v="0"/>
    <s v="Jamie"/>
    <s v="Tourist"/>
    <n v="9"/>
    <s v="No Sugar"/>
    <n v="4"/>
  </r>
  <r>
    <x v="932"/>
    <x v="5"/>
    <x v="1"/>
    <e v="#NAME?"/>
    <x v="2"/>
    <x v="6"/>
    <x v="0"/>
    <n v="3.41"/>
    <x v="2"/>
    <x v="0"/>
    <s v="Jordan"/>
    <s v="Regular"/>
    <n v="3"/>
    <s v="No Sugar"/>
    <n v="5"/>
  </r>
  <r>
    <x v="933"/>
    <x v="6"/>
    <x v="0"/>
    <e v="#NAME?"/>
    <x v="3"/>
    <x v="5"/>
    <x v="1"/>
    <n v="6.97"/>
    <x v="2"/>
    <x v="1"/>
    <s v="Alex"/>
    <s v="New"/>
    <n v="10"/>
    <s v="Decaf"/>
    <n v="4"/>
  </r>
  <r>
    <x v="934"/>
    <x v="2"/>
    <x v="1"/>
    <e v="#NAME?"/>
    <x v="1"/>
    <x v="1"/>
    <x v="0"/>
    <n v="3.69"/>
    <x v="1"/>
    <x v="0"/>
    <s v="Jamie"/>
    <s v="Regular"/>
    <n v="6"/>
    <s v="Decaf"/>
    <n v="2"/>
  </r>
  <r>
    <x v="935"/>
    <x v="4"/>
    <x v="1"/>
    <e v="#NAME?"/>
    <x v="4"/>
    <x v="1"/>
    <x v="0"/>
    <n v="5.55"/>
    <x v="0"/>
    <x v="1"/>
    <s v="Maria"/>
    <s v="Tourist"/>
    <n v="3"/>
    <s v="Extra Shot"/>
    <n v="1"/>
  </r>
  <r>
    <x v="936"/>
    <x v="3"/>
    <x v="1"/>
    <e v="#NAME?"/>
    <x v="0"/>
    <x v="3"/>
    <x v="0"/>
    <n v="4.72"/>
    <x v="1"/>
    <x v="0"/>
    <s v="Taylor"/>
    <s v="Regular"/>
    <n v="9"/>
    <s v="Double Espresso"/>
    <n v="3"/>
  </r>
  <r>
    <x v="937"/>
    <x v="4"/>
    <x v="1"/>
    <e v="#NAME?"/>
    <x v="4"/>
    <x v="4"/>
    <x v="0"/>
    <n v="4.24"/>
    <x v="2"/>
    <x v="1"/>
    <s v="Taylor"/>
    <s v="New"/>
    <n v="6"/>
    <s v="No Sugar"/>
    <n v="3"/>
  </r>
  <r>
    <x v="938"/>
    <x v="0"/>
    <x v="0"/>
    <e v="#NAME?"/>
    <x v="4"/>
    <x v="5"/>
    <x v="1"/>
    <n v="4.1399999999999997"/>
    <x v="0"/>
    <x v="0"/>
    <s v="Jordan"/>
    <s v="Regular"/>
    <n v="5"/>
    <s v="Whipped Cream"/>
    <n v="1"/>
  </r>
  <r>
    <x v="939"/>
    <x v="4"/>
    <x v="1"/>
    <e v="#NAME?"/>
    <x v="0"/>
    <x v="3"/>
    <x v="2"/>
    <n v="5.46"/>
    <x v="1"/>
    <x v="0"/>
    <s v="Jordan"/>
    <s v="Tourist"/>
    <n v="3"/>
    <s v="Decaf"/>
    <n v="4"/>
  </r>
  <r>
    <x v="940"/>
    <x v="0"/>
    <x v="0"/>
    <e v="#NAME?"/>
    <x v="1"/>
    <x v="2"/>
    <x v="2"/>
    <n v="4.17"/>
    <x v="1"/>
    <x v="1"/>
    <s v="Jamie"/>
    <s v="Regular"/>
    <n v="2"/>
    <s v="Extra Shot"/>
    <n v="5"/>
  </r>
  <r>
    <x v="941"/>
    <x v="4"/>
    <x v="1"/>
    <e v="#NAME?"/>
    <x v="2"/>
    <x v="6"/>
    <x v="1"/>
    <n v="5.86"/>
    <x v="1"/>
    <x v="1"/>
    <s v="Alex"/>
    <s v="Tourist"/>
    <n v="8"/>
    <s v="Extra Shot"/>
    <n v="1"/>
  </r>
  <r>
    <x v="942"/>
    <x v="2"/>
    <x v="1"/>
    <e v="#NAME?"/>
    <x v="0"/>
    <x v="4"/>
    <x v="0"/>
    <n v="4.3"/>
    <x v="1"/>
    <x v="1"/>
    <s v="Chris"/>
    <s v="Tourist"/>
    <n v="5"/>
    <s v="No Sugar"/>
    <n v="2"/>
  </r>
  <r>
    <x v="943"/>
    <x v="0"/>
    <x v="0"/>
    <e v="#NAME?"/>
    <x v="2"/>
    <x v="4"/>
    <x v="0"/>
    <n v="5.86"/>
    <x v="0"/>
    <x v="0"/>
    <s v="Jamie"/>
    <s v="Tourist"/>
    <n v="6"/>
    <s v="Double Espresso"/>
    <n v="1"/>
  </r>
  <r>
    <x v="944"/>
    <x v="6"/>
    <x v="0"/>
    <e v="#NAME?"/>
    <x v="4"/>
    <x v="3"/>
    <x v="1"/>
    <n v="6.67"/>
    <x v="0"/>
    <x v="0"/>
    <s v="Chris"/>
    <s v="New"/>
    <n v="2"/>
    <s v="Whipped Cream"/>
    <n v="5"/>
  </r>
  <r>
    <x v="441"/>
    <x v="3"/>
    <x v="1"/>
    <e v="#NAME?"/>
    <x v="4"/>
    <x v="5"/>
    <x v="0"/>
    <n v="4.9000000000000004"/>
    <x v="1"/>
    <x v="1"/>
    <s v="Jamie"/>
    <s v="Tourist"/>
    <n v="10"/>
    <s v="Almond Milk"/>
    <n v="1"/>
  </r>
  <r>
    <x v="945"/>
    <x v="3"/>
    <x v="1"/>
    <e v="#NAME?"/>
    <x v="3"/>
    <x v="0"/>
    <x v="0"/>
    <n v="5.15"/>
    <x v="1"/>
    <x v="0"/>
    <s v="Taylor"/>
    <s v="Tourist"/>
    <n v="8"/>
    <s v="Whipped Cream"/>
    <n v="5"/>
  </r>
  <r>
    <x v="109"/>
    <x v="5"/>
    <x v="1"/>
    <e v="#NAME?"/>
    <x v="3"/>
    <x v="4"/>
    <x v="0"/>
    <n v="6.54"/>
    <x v="1"/>
    <x v="1"/>
    <s v="Chris"/>
    <s v="New"/>
    <n v="9"/>
    <s v="Double Espresso"/>
    <n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s v="Iced Latte"/>
    <x v="0"/>
    <n v="4.6399999999999997"/>
    <x v="0"/>
    <s v="No"/>
    <s v="Maria"/>
    <x v="0"/>
    <n v="9"/>
    <s v="Oat Milk"/>
    <n v="5"/>
  </r>
  <r>
    <x v="1"/>
    <x v="1"/>
    <x v="1"/>
    <x v="1"/>
    <s v="Caramel Macchiato"/>
    <x v="1"/>
    <n v="4.16"/>
    <x v="0"/>
    <s v="Yes"/>
    <s v="Chris"/>
    <x v="0"/>
    <n v="6"/>
    <s v="Decaf"/>
    <n v="5"/>
  </r>
  <r>
    <x v="2"/>
    <x v="2"/>
    <x v="2"/>
    <x v="2"/>
    <s v="Mocha"/>
    <x v="1"/>
    <n v="4.2"/>
    <x v="1"/>
    <s v="No"/>
    <s v="Alex"/>
    <x v="0"/>
    <n v="6"/>
    <s v="Decaf"/>
    <n v="2"/>
  </r>
  <r>
    <x v="3"/>
    <x v="0"/>
    <x v="2"/>
    <x v="2"/>
    <s v="Caramel Macchiato"/>
    <x v="1"/>
    <n v="4.97"/>
    <x v="2"/>
    <s v="No"/>
    <s v="Taylor"/>
    <x v="1"/>
    <n v="8"/>
    <s v="Whipped Cream"/>
    <n v="3"/>
  </r>
  <r>
    <x v="4"/>
    <x v="3"/>
    <x v="3"/>
    <x v="2"/>
    <s v="Flat White"/>
    <x v="2"/>
    <n v="5.93"/>
    <x v="2"/>
    <s v="No"/>
    <s v="Maria"/>
    <x v="0"/>
    <n v="2"/>
    <s v="Extra Shot"/>
    <n v="3"/>
  </r>
  <r>
    <x v="5"/>
    <x v="0"/>
    <x v="1"/>
    <x v="1"/>
    <s v="Iced Latte"/>
    <x v="1"/>
    <n v="4.4400000000000004"/>
    <x v="1"/>
    <s v="No"/>
    <s v="Alex"/>
    <x v="1"/>
    <n v="6"/>
    <s v="Double Espresso"/>
    <n v="1"/>
  </r>
  <r>
    <x v="6"/>
    <x v="4"/>
    <x v="1"/>
    <x v="2"/>
    <s v="Cappuccino"/>
    <x v="0"/>
    <n v="5.17"/>
    <x v="0"/>
    <s v="No"/>
    <s v="Chris"/>
    <x v="0"/>
    <n v="7"/>
    <s v="Almond Milk"/>
    <n v="5"/>
  </r>
  <r>
    <x v="7"/>
    <x v="5"/>
    <x v="1"/>
    <x v="1"/>
    <s v="Cappuccino"/>
    <x v="1"/>
    <n v="4.49"/>
    <x v="0"/>
    <s v="No"/>
    <s v="Chris"/>
    <x v="2"/>
    <n v="3"/>
    <s v="Extra Shot"/>
    <n v="2"/>
  </r>
  <r>
    <x v="8"/>
    <x v="4"/>
    <x v="2"/>
    <x v="3"/>
    <s v="Cappuccino"/>
    <x v="2"/>
    <n v="6.33"/>
    <x v="1"/>
    <s v="Yes"/>
    <s v="Jamie"/>
    <x v="1"/>
    <n v="3"/>
    <s v="Almond Milk"/>
    <n v="2"/>
  </r>
  <r>
    <x v="9"/>
    <x v="0"/>
    <x v="3"/>
    <x v="4"/>
    <s v="Americano"/>
    <x v="1"/>
    <n v="3.56"/>
    <x v="0"/>
    <s v="No"/>
    <s v="Maria"/>
    <x v="0"/>
    <n v="6"/>
    <s v="Almond Milk"/>
    <n v="1"/>
  </r>
  <r>
    <x v="10"/>
    <x v="3"/>
    <x v="1"/>
    <x v="1"/>
    <s v="Flat White"/>
    <x v="0"/>
    <n v="3.84"/>
    <x v="2"/>
    <s v="No"/>
    <s v="Jordan"/>
    <x v="2"/>
    <n v="3"/>
    <s v="Almond Milk"/>
    <n v="4"/>
  </r>
  <r>
    <x v="11"/>
    <x v="1"/>
    <x v="4"/>
    <x v="2"/>
    <s v="Iced Latte"/>
    <x v="2"/>
    <n v="5.05"/>
    <x v="2"/>
    <s v="No"/>
    <s v="Alex"/>
    <x v="1"/>
    <n v="2"/>
    <s v="Almond Milk"/>
    <n v="3"/>
  </r>
  <r>
    <x v="12"/>
    <x v="3"/>
    <x v="5"/>
    <x v="2"/>
    <s v="Cappuccino"/>
    <x v="0"/>
    <n v="5.35"/>
    <x v="2"/>
    <s v="Yes"/>
    <s v="Jordan"/>
    <x v="1"/>
    <n v="2"/>
    <s v="Almond Milk"/>
    <n v="2"/>
  </r>
  <r>
    <x v="13"/>
    <x v="6"/>
    <x v="6"/>
    <x v="4"/>
    <s v="Flat White"/>
    <x v="0"/>
    <n v="6.42"/>
    <x v="1"/>
    <s v="Yes"/>
    <s v="Taylor"/>
    <x v="0"/>
    <n v="3"/>
    <s v="Almond Milk"/>
    <n v="5"/>
  </r>
  <r>
    <x v="14"/>
    <x v="1"/>
    <x v="7"/>
    <x v="1"/>
    <s v="Flat White"/>
    <x v="0"/>
    <n v="6.61"/>
    <x v="1"/>
    <s v="Yes"/>
    <s v="Jordan"/>
    <x v="2"/>
    <n v="5"/>
    <s v="Double Espresso"/>
    <n v="4"/>
  </r>
  <r>
    <x v="15"/>
    <x v="1"/>
    <x v="0"/>
    <x v="0"/>
    <s v="Americano"/>
    <x v="0"/>
    <n v="3.72"/>
    <x v="0"/>
    <s v="No"/>
    <s v="Jamie"/>
    <x v="2"/>
    <n v="10"/>
    <s v="Extra Shot"/>
    <n v="4"/>
  </r>
  <r>
    <x v="16"/>
    <x v="4"/>
    <x v="8"/>
    <x v="0"/>
    <s v="Iced Latte"/>
    <x v="2"/>
    <n v="3.54"/>
    <x v="0"/>
    <s v="No"/>
    <s v="Taylor"/>
    <x v="0"/>
    <n v="2"/>
    <s v="Almond Milk"/>
    <n v="3"/>
  </r>
  <r>
    <x v="17"/>
    <x v="0"/>
    <x v="9"/>
    <x v="0"/>
    <s v="Cappuccino"/>
    <x v="2"/>
    <n v="4.25"/>
    <x v="0"/>
    <s v="Yes"/>
    <s v="Taylor"/>
    <x v="1"/>
    <n v="6"/>
    <s v="Whipped Cream"/>
    <n v="4"/>
  </r>
  <r>
    <x v="18"/>
    <x v="3"/>
    <x v="5"/>
    <x v="0"/>
    <s v="Americano"/>
    <x v="1"/>
    <n v="3.72"/>
    <x v="1"/>
    <s v="No"/>
    <s v="Jordan"/>
    <x v="2"/>
    <n v="8"/>
    <s v="Decaf"/>
    <n v="5"/>
  </r>
  <r>
    <x v="19"/>
    <x v="3"/>
    <x v="5"/>
    <x v="1"/>
    <s v="Espresso"/>
    <x v="1"/>
    <n v="5.78"/>
    <x v="2"/>
    <s v="Yes"/>
    <s v="Alex"/>
    <x v="1"/>
    <n v="5"/>
    <s v="No Sugar"/>
    <n v="2"/>
  </r>
  <r>
    <x v="20"/>
    <x v="5"/>
    <x v="9"/>
    <x v="1"/>
    <s v="Caramel Macchiato"/>
    <x v="1"/>
    <n v="5.9"/>
    <x v="0"/>
    <s v="No"/>
    <s v="Jordan"/>
    <x v="1"/>
    <n v="7"/>
    <s v="Decaf"/>
    <n v="5"/>
  </r>
  <r>
    <x v="21"/>
    <x v="4"/>
    <x v="3"/>
    <x v="4"/>
    <s v="Mocha"/>
    <x v="1"/>
    <n v="3.43"/>
    <x v="0"/>
    <s v="No"/>
    <s v="Jamie"/>
    <x v="2"/>
    <n v="4"/>
    <s v="Almond Milk"/>
    <n v="1"/>
  </r>
  <r>
    <x v="22"/>
    <x v="2"/>
    <x v="5"/>
    <x v="2"/>
    <s v="Mocha"/>
    <x v="1"/>
    <n v="5.42"/>
    <x v="0"/>
    <s v="Yes"/>
    <s v="Chris"/>
    <x v="0"/>
    <n v="3"/>
    <s v="Whipped Cream"/>
    <n v="1"/>
  </r>
  <r>
    <x v="23"/>
    <x v="3"/>
    <x v="7"/>
    <x v="0"/>
    <s v="Caramel Macchiato"/>
    <x v="1"/>
    <n v="3.81"/>
    <x v="1"/>
    <s v="No"/>
    <s v="Jamie"/>
    <x v="0"/>
    <n v="6"/>
    <s v="Double Espresso"/>
    <n v="3"/>
  </r>
  <r>
    <x v="24"/>
    <x v="1"/>
    <x v="7"/>
    <x v="2"/>
    <s v="Caramel Macchiato"/>
    <x v="0"/>
    <n v="6.96"/>
    <x v="2"/>
    <s v="No"/>
    <s v="Jamie"/>
    <x v="1"/>
    <n v="8"/>
    <s v="Decaf"/>
    <n v="4"/>
  </r>
  <r>
    <x v="25"/>
    <x v="0"/>
    <x v="1"/>
    <x v="4"/>
    <s v="Americano"/>
    <x v="0"/>
    <n v="4.97"/>
    <x v="2"/>
    <s v="No"/>
    <s v="Jordan"/>
    <x v="1"/>
    <n v="9"/>
    <s v="Whipped Cream"/>
    <n v="1"/>
  </r>
  <r>
    <x v="26"/>
    <x v="5"/>
    <x v="3"/>
    <x v="3"/>
    <s v="Americano"/>
    <x v="2"/>
    <n v="5.29"/>
    <x v="0"/>
    <s v="Yes"/>
    <s v="Taylor"/>
    <x v="2"/>
    <n v="8"/>
    <s v="No Sugar"/>
    <n v="4"/>
  </r>
  <r>
    <x v="27"/>
    <x v="5"/>
    <x v="9"/>
    <x v="4"/>
    <s v="Caramel Macchiato"/>
    <x v="1"/>
    <n v="4.28"/>
    <x v="2"/>
    <s v="Yes"/>
    <s v="Maria"/>
    <x v="1"/>
    <n v="7"/>
    <s v="Whipped Cream"/>
    <n v="5"/>
  </r>
  <r>
    <x v="28"/>
    <x v="0"/>
    <x v="8"/>
    <x v="2"/>
    <s v="Espresso"/>
    <x v="1"/>
    <n v="6.97"/>
    <x v="0"/>
    <s v="No"/>
    <s v="Alex"/>
    <x v="0"/>
    <n v="5"/>
    <s v="Extra Shot"/>
    <n v="2"/>
  </r>
  <r>
    <x v="29"/>
    <x v="3"/>
    <x v="0"/>
    <x v="2"/>
    <s v="Caramel Macchiato"/>
    <x v="1"/>
    <n v="3.46"/>
    <x v="2"/>
    <s v="Yes"/>
    <s v="Taylor"/>
    <x v="1"/>
    <n v="2"/>
    <s v="Decaf"/>
    <n v="4"/>
  </r>
  <r>
    <x v="30"/>
    <x v="5"/>
    <x v="9"/>
    <x v="2"/>
    <s v="Americano"/>
    <x v="1"/>
    <n v="5.35"/>
    <x v="0"/>
    <s v="No"/>
    <s v="Taylor"/>
    <x v="1"/>
    <n v="7"/>
    <s v="Double Espresso"/>
    <n v="1"/>
  </r>
  <r>
    <x v="31"/>
    <x v="1"/>
    <x v="5"/>
    <x v="1"/>
    <s v="Flat White"/>
    <x v="1"/>
    <n v="5.01"/>
    <x v="1"/>
    <s v="No"/>
    <s v="Maria"/>
    <x v="0"/>
    <n v="6"/>
    <s v="No Sugar"/>
    <n v="4"/>
  </r>
  <r>
    <x v="32"/>
    <x v="3"/>
    <x v="5"/>
    <x v="3"/>
    <s v="Mocha"/>
    <x v="1"/>
    <n v="4.0599999999999996"/>
    <x v="0"/>
    <s v="No"/>
    <s v="Maria"/>
    <x v="0"/>
    <n v="3"/>
    <s v="Oat Milk"/>
    <n v="5"/>
  </r>
  <r>
    <x v="33"/>
    <x v="4"/>
    <x v="8"/>
    <x v="2"/>
    <s v="Cappuccino"/>
    <x v="2"/>
    <n v="4.9000000000000004"/>
    <x v="2"/>
    <s v="No"/>
    <s v="Alex"/>
    <x v="0"/>
    <n v="6"/>
    <s v="Double Espresso"/>
    <n v="3"/>
  </r>
  <r>
    <x v="34"/>
    <x v="6"/>
    <x v="7"/>
    <x v="1"/>
    <s v="Espresso"/>
    <x v="1"/>
    <n v="4.01"/>
    <x v="1"/>
    <s v="No"/>
    <s v="Jordan"/>
    <x v="0"/>
    <n v="4"/>
    <s v="Almond Milk"/>
    <n v="5"/>
  </r>
  <r>
    <x v="35"/>
    <x v="6"/>
    <x v="0"/>
    <x v="1"/>
    <s v="Americano"/>
    <x v="2"/>
    <n v="6.75"/>
    <x v="0"/>
    <s v="No"/>
    <s v="Taylor"/>
    <x v="0"/>
    <n v="2"/>
    <s v="Double Espresso"/>
    <n v="2"/>
  </r>
  <r>
    <x v="36"/>
    <x v="1"/>
    <x v="1"/>
    <x v="1"/>
    <s v="Americano"/>
    <x v="2"/>
    <n v="6.06"/>
    <x v="0"/>
    <s v="No"/>
    <s v="Chris"/>
    <x v="2"/>
    <n v="5"/>
    <s v="Whipped Cream"/>
    <n v="4"/>
  </r>
  <r>
    <x v="37"/>
    <x v="2"/>
    <x v="6"/>
    <x v="1"/>
    <s v="Flat White"/>
    <x v="2"/>
    <n v="5.4"/>
    <x v="0"/>
    <s v="Yes"/>
    <s v="Alex"/>
    <x v="2"/>
    <n v="5"/>
    <s v="Almond Milk"/>
    <n v="2"/>
  </r>
  <r>
    <x v="38"/>
    <x v="1"/>
    <x v="6"/>
    <x v="0"/>
    <s v="Cappuccino"/>
    <x v="1"/>
    <n v="4.6900000000000004"/>
    <x v="2"/>
    <s v="Yes"/>
    <s v="Maria"/>
    <x v="1"/>
    <n v="4"/>
    <s v="Almond Milk"/>
    <n v="3"/>
  </r>
  <r>
    <x v="39"/>
    <x v="1"/>
    <x v="6"/>
    <x v="3"/>
    <s v="Mocha"/>
    <x v="2"/>
    <n v="6.41"/>
    <x v="1"/>
    <s v="No"/>
    <s v="Alex"/>
    <x v="2"/>
    <n v="3"/>
    <s v="No Sugar"/>
    <n v="5"/>
  </r>
  <r>
    <x v="40"/>
    <x v="2"/>
    <x v="5"/>
    <x v="0"/>
    <s v="Flat White"/>
    <x v="2"/>
    <n v="5.63"/>
    <x v="2"/>
    <s v="No"/>
    <s v="Jordan"/>
    <x v="2"/>
    <n v="5"/>
    <s v="Almond Milk"/>
    <n v="5"/>
  </r>
  <r>
    <x v="41"/>
    <x v="2"/>
    <x v="5"/>
    <x v="3"/>
    <s v="Caramel Macchiato"/>
    <x v="2"/>
    <n v="4.01"/>
    <x v="2"/>
    <s v="Yes"/>
    <s v="Taylor"/>
    <x v="2"/>
    <n v="7"/>
    <s v="No Sugar"/>
    <n v="5"/>
  </r>
  <r>
    <x v="42"/>
    <x v="2"/>
    <x v="2"/>
    <x v="0"/>
    <s v="Mocha"/>
    <x v="0"/>
    <n v="3.43"/>
    <x v="2"/>
    <s v="No"/>
    <s v="Jamie"/>
    <x v="1"/>
    <n v="6"/>
    <s v="Whipped Cream"/>
    <n v="5"/>
  </r>
  <r>
    <x v="43"/>
    <x v="0"/>
    <x v="7"/>
    <x v="2"/>
    <s v="Flat White"/>
    <x v="2"/>
    <n v="4.7"/>
    <x v="1"/>
    <s v="Yes"/>
    <s v="Chris"/>
    <x v="2"/>
    <n v="7"/>
    <s v="Decaf"/>
    <n v="3"/>
  </r>
  <r>
    <x v="44"/>
    <x v="6"/>
    <x v="4"/>
    <x v="3"/>
    <s v="Iced Latte"/>
    <x v="2"/>
    <n v="5.65"/>
    <x v="2"/>
    <s v="Yes"/>
    <s v="Chris"/>
    <x v="0"/>
    <n v="8"/>
    <s v="No Sugar"/>
    <n v="3"/>
  </r>
  <r>
    <x v="45"/>
    <x v="0"/>
    <x v="5"/>
    <x v="1"/>
    <s v="Caramel Macchiato"/>
    <x v="1"/>
    <n v="4.55"/>
    <x v="0"/>
    <s v="No"/>
    <s v="Chris"/>
    <x v="2"/>
    <n v="5"/>
    <s v="No Sugar"/>
    <n v="2"/>
  </r>
  <r>
    <x v="46"/>
    <x v="6"/>
    <x v="1"/>
    <x v="0"/>
    <s v="Americano"/>
    <x v="1"/>
    <n v="6.52"/>
    <x v="1"/>
    <s v="No"/>
    <s v="Alex"/>
    <x v="1"/>
    <n v="3"/>
    <s v="Whipped Cream"/>
    <n v="4"/>
  </r>
  <r>
    <x v="47"/>
    <x v="0"/>
    <x v="9"/>
    <x v="4"/>
    <s v="Americano"/>
    <x v="1"/>
    <n v="6.51"/>
    <x v="2"/>
    <s v="Yes"/>
    <s v="Jordan"/>
    <x v="1"/>
    <n v="10"/>
    <s v="Almond Milk"/>
    <n v="3"/>
  </r>
  <r>
    <x v="48"/>
    <x v="6"/>
    <x v="7"/>
    <x v="4"/>
    <s v="Espresso"/>
    <x v="2"/>
    <n v="3.11"/>
    <x v="2"/>
    <s v="Yes"/>
    <s v="Jordan"/>
    <x v="1"/>
    <n v="4"/>
    <s v="Almond Milk"/>
    <n v="4"/>
  </r>
  <r>
    <x v="49"/>
    <x v="3"/>
    <x v="6"/>
    <x v="3"/>
    <s v="Iced Latte"/>
    <x v="0"/>
    <n v="3.63"/>
    <x v="1"/>
    <s v="Yes"/>
    <s v="Taylor"/>
    <x v="0"/>
    <n v="8"/>
    <s v="Whipped Cream"/>
    <n v="3"/>
  </r>
  <r>
    <x v="50"/>
    <x v="0"/>
    <x v="1"/>
    <x v="1"/>
    <s v="Americano"/>
    <x v="2"/>
    <n v="6.31"/>
    <x v="0"/>
    <s v="Yes"/>
    <s v="Alex"/>
    <x v="1"/>
    <n v="7"/>
    <s v="Extra Shot"/>
    <n v="4"/>
  </r>
  <r>
    <x v="51"/>
    <x v="0"/>
    <x v="0"/>
    <x v="2"/>
    <s v="Iced Latte"/>
    <x v="2"/>
    <n v="5.59"/>
    <x v="1"/>
    <s v="Yes"/>
    <s v="Alex"/>
    <x v="1"/>
    <n v="5"/>
    <s v="No Sugar"/>
    <n v="2"/>
  </r>
  <r>
    <x v="52"/>
    <x v="0"/>
    <x v="0"/>
    <x v="3"/>
    <s v="Flat White"/>
    <x v="0"/>
    <n v="3.36"/>
    <x v="0"/>
    <s v="Yes"/>
    <s v="Taylor"/>
    <x v="2"/>
    <n v="2"/>
    <s v="Oat Milk"/>
    <n v="5"/>
  </r>
  <r>
    <x v="53"/>
    <x v="6"/>
    <x v="3"/>
    <x v="0"/>
    <s v="Iced Latte"/>
    <x v="0"/>
    <n v="5.85"/>
    <x v="2"/>
    <s v="No"/>
    <s v="Chris"/>
    <x v="0"/>
    <n v="9"/>
    <s v="Decaf"/>
    <n v="2"/>
  </r>
  <r>
    <x v="54"/>
    <x v="6"/>
    <x v="2"/>
    <x v="1"/>
    <s v="Caramel Macchiato"/>
    <x v="1"/>
    <n v="5.91"/>
    <x v="2"/>
    <s v="No"/>
    <s v="Maria"/>
    <x v="1"/>
    <n v="4"/>
    <s v="Almond Milk"/>
    <n v="3"/>
  </r>
  <r>
    <x v="55"/>
    <x v="4"/>
    <x v="2"/>
    <x v="0"/>
    <s v="Mocha"/>
    <x v="1"/>
    <n v="5.33"/>
    <x v="1"/>
    <s v="No"/>
    <s v="Alex"/>
    <x v="2"/>
    <n v="9"/>
    <s v="Extra Shot"/>
    <n v="3"/>
  </r>
  <r>
    <x v="56"/>
    <x v="4"/>
    <x v="9"/>
    <x v="1"/>
    <s v="Americano"/>
    <x v="1"/>
    <n v="5.83"/>
    <x v="1"/>
    <s v="No"/>
    <s v="Alex"/>
    <x v="2"/>
    <n v="10"/>
    <s v="Almond Milk"/>
    <n v="1"/>
  </r>
  <r>
    <x v="57"/>
    <x v="1"/>
    <x v="2"/>
    <x v="4"/>
    <s v="Cappuccino"/>
    <x v="2"/>
    <n v="6.87"/>
    <x v="1"/>
    <s v="Yes"/>
    <s v="Alex"/>
    <x v="1"/>
    <n v="10"/>
    <s v="Double Espresso"/>
    <n v="4"/>
  </r>
  <r>
    <x v="58"/>
    <x v="2"/>
    <x v="9"/>
    <x v="4"/>
    <s v="Mocha"/>
    <x v="2"/>
    <n v="3.16"/>
    <x v="2"/>
    <s v="No"/>
    <s v="Maria"/>
    <x v="0"/>
    <n v="9"/>
    <s v="No Sugar"/>
    <n v="4"/>
  </r>
  <r>
    <x v="59"/>
    <x v="5"/>
    <x v="8"/>
    <x v="3"/>
    <s v="Espresso"/>
    <x v="0"/>
    <n v="4.04"/>
    <x v="0"/>
    <s v="Yes"/>
    <s v="Maria"/>
    <x v="1"/>
    <n v="6"/>
    <s v="Oat Milk"/>
    <n v="3"/>
  </r>
  <r>
    <x v="60"/>
    <x v="0"/>
    <x v="6"/>
    <x v="4"/>
    <s v="Cappuccino"/>
    <x v="1"/>
    <n v="5.07"/>
    <x v="0"/>
    <s v="Yes"/>
    <s v="Chris"/>
    <x v="0"/>
    <n v="9"/>
    <s v="Whipped Cream"/>
    <n v="2"/>
  </r>
  <r>
    <x v="61"/>
    <x v="4"/>
    <x v="3"/>
    <x v="1"/>
    <s v="Mocha"/>
    <x v="0"/>
    <n v="3.92"/>
    <x v="2"/>
    <s v="No"/>
    <s v="Chris"/>
    <x v="2"/>
    <n v="9"/>
    <s v="Decaf"/>
    <n v="1"/>
  </r>
  <r>
    <x v="62"/>
    <x v="4"/>
    <x v="3"/>
    <x v="0"/>
    <s v="Flat White"/>
    <x v="2"/>
    <n v="5.24"/>
    <x v="0"/>
    <s v="No"/>
    <s v="Alex"/>
    <x v="0"/>
    <n v="4"/>
    <s v="Almond Milk"/>
    <n v="3"/>
  </r>
  <r>
    <x v="63"/>
    <x v="4"/>
    <x v="6"/>
    <x v="1"/>
    <s v="Americano"/>
    <x v="2"/>
    <n v="6.29"/>
    <x v="1"/>
    <s v="Yes"/>
    <s v="Taylor"/>
    <x v="2"/>
    <n v="10"/>
    <s v="Whipped Cream"/>
    <n v="5"/>
  </r>
  <r>
    <x v="64"/>
    <x v="5"/>
    <x v="5"/>
    <x v="0"/>
    <s v="Americano"/>
    <x v="0"/>
    <n v="6.55"/>
    <x v="2"/>
    <s v="No"/>
    <s v="Jordan"/>
    <x v="0"/>
    <n v="3"/>
    <s v="Decaf"/>
    <n v="3"/>
  </r>
  <r>
    <x v="65"/>
    <x v="5"/>
    <x v="5"/>
    <x v="4"/>
    <s v="Mocha"/>
    <x v="0"/>
    <n v="3.32"/>
    <x v="1"/>
    <s v="No"/>
    <s v="Jamie"/>
    <x v="0"/>
    <n v="6"/>
    <s v="Double Espresso"/>
    <n v="1"/>
  </r>
  <r>
    <x v="66"/>
    <x v="1"/>
    <x v="4"/>
    <x v="3"/>
    <s v="Espresso"/>
    <x v="1"/>
    <n v="6.79"/>
    <x v="1"/>
    <s v="Yes"/>
    <s v="Maria"/>
    <x v="2"/>
    <n v="6"/>
    <s v="No Sugar"/>
    <n v="1"/>
  </r>
  <r>
    <x v="67"/>
    <x v="2"/>
    <x v="7"/>
    <x v="0"/>
    <s v="Iced Latte"/>
    <x v="1"/>
    <n v="4.0199999999999996"/>
    <x v="2"/>
    <s v="No"/>
    <s v="Alex"/>
    <x v="2"/>
    <n v="5"/>
    <s v="Extra Shot"/>
    <n v="4"/>
  </r>
  <r>
    <x v="68"/>
    <x v="1"/>
    <x v="6"/>
    <x v="1"/>
    <s v="Iced Latte"/>
    <x v="1"/>
    <n v="4.96"/>
    <x v="0"/>
    <s v="No"/>
    <s v="Jordan"/>
    <x v="0"/>
    <n v="4"/>
    <s v="No Sugar"/>
    <n v="1"/>
  </r>
  <r>
    <x v="69"/>
    <x v="6"/>
    <x v="7"/>
    <x v="0"/>
    <s v="Espresso"/>
    <x v="1"/>
    <n v="4.91"/>
    <x v="1"/>
    <s v="No"/>
    <s v="Alex"/>
    <x v="1"/>
    <n v="7"/>
    <s v="Double Espresso"/>
    <n v="2"/>
  </r>
  <r>
    <x v="70"/>
    <x v="6"/>
    <x v="9"/>
    <x v="2"/>
    <s v="Cappuccino"/>
    <x v="1"/>
    <n v="6.89"/>
    <x v="1"/>
    <s v="Yes"/>
    <s v="Jordan"/>
    <x v="0"/>
    <n v="4"/>
    <s v="Decaf"/>
    <n v="5"/>
  </r>
  <r>
    <x v="71"/>
    <x v="3"/>
    <x v="7"/>
    <x v="4"/>
    <s v="Espresso"/>
    <x v="1"/>
    <n v="3.32"/>
    <x v="0"/>
    <s v="No"/>
    <s v="Maria"/>
    <x v="2"/>
    <n v="6"/>
    <s v="Whipped Cream"/>
    <n v="2"/>
  </r>
  <r>
    <x v="72"/>
    <x v="4"/>
    <x v="6"/>
    <x v="2"/>
    <s v="Cappuccino"/>
    <x v="0"/>
    <n v="6.67"/>
    <x v="1"/>
    <s v="Yes"/>
    <s v="Taylor"/>
    <x v="1"/>
    <n v="8"/>
    <s v="Almond Milk"/>
    <n v="4"/>
  </r>
  <r>
    <x v="73"/>
    <x v="3"/>
    <x v="0"/>
    <x v="4"/>
    <s v="Flat White"/>
    <x v="1"/>
    <n v="5.34"/>
    <x v="1"/>
    <s v="Yes"/>
    <s v="Alex"/>
    <x v="0"/>
    <n v="9"/>
    <s v="Extra Shot"/>
    <n v="2"/>
  </r>
  <r>
    <x v="74"/>
    <x v="6"/>
    <x v="4"/>
    <x v="0"/>
    <s v="Americano"/>
    <x v="1"/>
    <n v="4.26"/>
    <x v="1"/>
    <s v="No"/>
    <s v="Jordan"/>
    <x v="1"/>
    <n v="6"/>
    <s v="No Sugar"/>
    <n v="2"/>
  </r>
  <r>
    <x v="75"/>
    <x v="3"/>
    <x v="5"/>
    <x v="3"/>
    <s v="Flat White"/>
    <x v="2"/>
    <n v="3.43"/>
    <x v="1"/>
    <s v="Yes"/>
    <s v="Alex"/>
    <x v="1"/>
    <n v="3"/>
    <s v="Almond Milk"/>
    <n v="2"/>
  </r>
  <r>
    <x v="4"/>
    <x v="3"/>
    <x v="3"/>
    <x v="0"/>
    <s v="Caramel Macchiato"/>
    <x v="2"/>
    <n v="6.86"/>
    <x v="1"/>
    <s v="No"/>
    <s v="Chris"/>
    <x v="0"/>
    <n v="7"/>
    <s v="Oat Milk"/>
    <n v="4"/>
  </r>
  <r>
    <x v="76"/>
    <x v="1"/>
    <x v="5"/>
    <x v="1"/>
    <s v="Iced Latte"/>
    <x v="0"/>
    <n v="3.45"/>
    <x v="2"/>
    <s v="Yes"/>
    <s v="Alex"/>
    <x v="2"/>
    <n v="9"/>
    <s v="Oat Milk"/>
    <n v="2"/>
  </r>
  <r>
    <x v="77"/>
    <x v="3"/>
    <x v="9"/>
    <x v="3"/>
    <s v="Mocha"/>
    <x v="0"/>
    <n v="4.2"/>
    <x v="0"/>
    <s v="Yes"/>
    <s v="Jamie"/>
    <x v="1"/>
    <n v="2"/>
    <s v="Almond Milk"/>
    <n v="2"/>
  </r>
  <r>
    <x v="78"/>
    <x v="0"/>
    <x v="3"/>
    <x v="0"/>
    <s v="Iced Latte"/>
    <x v="1"/>
    <n v="5.34"/>
    <x v="2"/>
    <s v="No"/>
    <s v="Taylor"/>
    <x v="1"/>
    <n v="2"/>
    <s v="No Sugar"/>
    <n v="1"/>
  </r>
  <r>
    <x v="79"/>
    <x v="4"/>
    <x v="9"/>
    <x v="0"/>
    <s v="Americano"/>
    <x v="2"/>
    <n v="5.38"/>
    <x v="1"/>
    <s v="No"/>
    <s v="Alex"/>
    <x v="1"/>
    <n v="8"/>
    <s v="Decaf"/>
    <n v="5"/>
  </r>
  <r>
    <x v="80"/>
    <x v="5"/>
    <x v="0"/>
    <x v="0"/>
    <s v="Mocha"/>
    <x v="2"/>
    <n v="3.24"/>
    <x v="2"/>
    <s v="No"/>
    <s v="Taylor"/>
    <x v="1"/>
    <n v="10"/>
    <s v="Almond Milk"/>
    <n v="3"/>
  </r>
  <r>
    <x v="81"/>
    <x v="0"/>
    <x v="9"/>
    <x v="0"/>
    <s v="Iced Latte"/>
    <x v="1"/>
    <n v="5.49"/>
    <x v="1"/>
    <s v="No"/>
    <s v="Jamie"/>
    <x v="0"/>
    <n v="8"/>
    <s v="Almond Milk"/>
    <n v="2"/>
  </r>
  <r>
    <x v="82"/>
    <x v="2"/>
    <x v="2"/>
    <x v="4"/>
    <s v="Espresso"/>
    <x v="0"/>
    <n v="5.03"/>
    <x v="1"/>
    <s v="No"/>
    <s v="Taylor"/>
    <x v="0"/>
    <n v="9"/>
    <s v="Extra Shot"/>
    <n v="3"/>
  </r>
  <r>
    <x v="83"/>
    <x v="2"/>
    <x v="9"/>
    <x v="4"/>
    <s v="Caramel Macchiato"/>
    <x v="1"/>
    <n v="6.2"/>
    <x v="2"/>
    <s v="Yes"/>
    <s v="Chris"/>
    <x v="0"/>
    <n v="3"/>
    <s v="Oat Milk"/>
    <n v="4"/>
  </r>
  <r>
    <x v="84"/>
    <x v="5"/>
    <x v="2"/>
    <x v="3"/>
    <s v="Espresso"/>
    <x v="0"/>
    <n v="6.17"/>
    <x v="0"/>
    <s v="No"/>
    <s v="Maria"/>
    <x v="2"/>
    <n v="10"/>
    <s v="Almond Milk"/>
    <n v="1"/>
  </r>
  <r>
    <x v="85"/>
    <x v="1"/>
    <x v="6"/>
    <x v="1"/>
    <s v="Mocha"/>
    <x v="2"/>
    <n v="3.13"/>
    <x v="2"/>
    <s v="No"/>
    <s v="Jamie"/>
    <x v="2"/>
    <n v="5"/>
    <s v="Almond Milk"/>
    <n v="5"/>
  </r>
  <r>
    <x v="86"/>
    <x v="3"/>
    <x v="6"/>
    <x v="4"/>
    <s v="Caramel Macchiato"/>
    <x v="0"/>
    <n v="6.08"/>
    <x v="1"/>
    <s v="No"/>
    <s v="Maria"/>
    <x v="0"/>
    <n v="10"/>
    <s v="Double Espresso"/>
    <n v="1"/>
  </r>
  <r>
    <x v="87"/>
    <x v="2"/>
    <x v="3"/>
    <x v="0"/>
    <s v="Caramel Macchiato"/>
    <x v="0"/>
    <n v="6.9"/>
    <x v="1"/>
    <s v="Yes"/>
    <s v="Taylor"/>
    <x v="2"/>
    <n v="10"/>
    <s v="Almond Milk"/>
    <n v="2"/>
  </r>
  <r>
    <x v="88"/>
    <x v="3"/>
    <x v="2"/>
    <x v="4"/>
    <s v="Mocha"/>
    <x v="2"/>
    <n v="4.17"/>
    <x v="0"/>
    <s v="No"/>
    <s v="Jordan"/>
    <x v="2"/>
    <n v="4"/>
    <s v="Oat Milk"/>
    <n v="3"/>
  </r>
  <r>
    <x v="89"/>
    <x v="1"/>
    <x v="1"/>
    <x v="1"/>
    <s v="Espresso"/>
    <x v="1"/>
    <n v="6.08"/>
    <x v="2"/>
    <s v="Yes"/>
    <s v="Jamie"/>
    <x v="1"/>
    <n v="6"/>
    <s v="Double Espresso"/>
    <n v="2"/>
  </r>
  <r>
    <x v="90"/>
    <x v="4"/>
    <x v="8"/>
    <x v="0"/>
    <s v="Flat White"/>
    <x v="2"/>
    <n v="5.66"/>
    <x v="2"/>
    <s v="No"/>
    <s v="Maria"/>
    <x v="2"/>
    <n v="8"/>
    <s v="Decaf"/>
    <n v="4"/>
  </r>
  <r>
    <x v="91"/>
    <x v="0"/>
    <x v="7"/>
    <x v="4"/>
    <s v="Iced Latte"/>
    <x v="1"/>
    <n v="3.58"/>
    <x v="2"/>
    <s v="Yes"/>
    <s v="Alex"/>
    <x v="1"/>
    <n v="7"/>
    <s v="Decaf"/>
    <n v="2"/>
  </r>
  <r>
    <x v="92"/>
    <x v="6"/>
    <x v="9"/>
    <x v="2"/>
    <s v="Americano"/>
    <x v="2"/>
    <n v="3.6"/>
    <x v="1"/>
    <s v="Yes"/>
    <s v="Jordan"/>
    <x v="0"/>
    <n v="10"/>
    <s v="No Sugar"/>
    <n v="4"/>
  </r>
  <r>
    <x v="93"/>
    <x v="6"/>
    <x v="7"/>
    <x v="4"/>
    <s v="Americano"/>
    <x v="2"/>
    <n v="4.25"/>
    <x v="0"/>
    <s v="Yes"/>
    <s v="Chris"/>
    <x v="0"/>
    <n v="4"/>
    <s v="Oat Milk"/>
    <n v="4"/>
  </r>
  <r>
    <x v="94"/>
    <x v="0"/>
    <x v="2"/>
    <x v="3"/>
    <s v="Cappuccino"/>
    <x v="2"/>
    <n v="5.61"/>
    <x v="1"/>
    <s v="No"/>
    <s v="Jordan"/>
    <x v="1"/>
    <n v="5"/>
    <s v="No Sugar"/>
    <n v="1"/>
  </r>
  <r>
    <x v="28"/>
    <x v="0"/>
    <x v="8"/>
    <x v="1"/>
    <s v="Cappuccino"/>
    <x v="2"/>
    <n v="4.1399999999999997"/>
    <x v="2"/>
    <s v="No"/>
    <s v="Taylor"/>
    <x v="1"/>
    <n v="4"/>
    <s v="Almond Milk"/>
    <n v="1"/>
  </r>
  <r>
    <x v="95"/>
    <x v="0"/>
    <x v="7"/>
    <x v="4"/>
    <s v="Mocha"/>
    <x v="1"/>
    <n v="5.91"/>
    <x v="1"/>
    <s v="Yes"/>
    <s v="Jordan"/>
    <x v="2"/>
    <n v="7"/>
    <s v="No Sugar"/>
    <n v="5"/>
  </r>
  <r>
    <x v="96"/>
    <x v="1"/>
    <x v="4"/>
    <x v="2"/>
    <s v="Espresso"/>
    <x v="1"/>
    <n v="5.29"/>
    <x v="2"/>
    <s v="No"/>
    <s v="Chris"/>
    <x v="2"/>
    <n v="10"/>
    <s v="Whipped Cream"/>
    <n v="5"/>
  </r>
  <r>
    <x v="97"/>
    <x v="3"/>
    <x v="6"/>
    <x v="3"/>
    <s v="Americano"/>
    <x v="0"/>
    <n v="5.86"/>
    <x v="1"/>
    <s v="Yes"/>
    <s v="Alex"/>
    <x v="1"/>
    <n v="10"/>
    <s v="Double Espresso"/>
    <n v="2"/>
  </r>
  <r>
    <x v="98"/>
    <x v="6"/>
    <x v="8"/>
    <x v="2"/>
    <s v="Mocha"/>
    <x v="2"/>
    <n v="4.7"/>
    <x v="0"/>
    <s v="Yes"/>
    <s v="Alex"/>
    <x v="2"/>
    <n v="8"/>
    <s v="Extra Shot"/>
    <n v="4"/>
  </r>
  <r>
    <x v="99"/>
    <x v="3"/>
    <x v="5"/>
    <x v="3"/>
    <s v="Espresso"/>
    <x v="2"/>
    <n v="5.24"/>
    <x v="0"/>
    <s v="No"/>
    <s v="Taylor"/>
    <x v="1"/>
    <n v="8"/>
    <s v="Decaf"/>
    <n v="4"/>
  </r>
  <r>
    <x v="100"/>
    <x v="2"/>
    <x v="9"/>
    <x v="1"/>
    <s v="Mocha"/>
    <x v="2"/>
    <n v="3.51"/>
    <x v="1"/>
    <s v="No"/>
    <s v="Maria"/>
    <x v="0"/>
    <n v="10"/>
    <s v="Whipped Cream"/>
    <n v="5"/>
  </r>
  <r>
    <x v="101"/>
    <x v="4"/>
    <x v="2"/>
    <x v="0"/>
    <s v="Iced Latte"/>
    <x v="2"/>
    <n v="3.63"/>
    <x v="1"/>
    <s v="No"/>
    <s v="Alex"/>
    <x v="0"/>
    <n v="8"/>
    <s v="Almond Milk"/>
    <n v="1"/>
  </r>
  <r>
    <x v="102"/>
    <x v="1"/>
    <x v="6"/>
    <x v="3"/>
    <s v="Mocha"/>
    <x v="0"/>
    <n v="4.49"/>
    <x v="0"/>
    <s v="No"/>
    <s v="Chris"/>
    <x v="1"/>
    <n v="2"/>
    <s v="Whipped Cream"/>
    <n v="2"/>
  </r>
  <r>
    <x v="103"/>
    <x v="5"/>
    <x v="0"/>
    <x v="2"/>
    <s v="Flat White"/>
    <x v="1"/>
    <n v="3.86"/>
    <x v="1"/>
    <s v="No"/>
    <s v="Alex"/>
    <x v="2"/>
    <n v="10"/>
    <s v="No Sugar"/>
    <n v="1"/>
  </r>
  <r>
    <x v="104"/>
    <x v="6"/>
    <x v="9"/>
    <x v="3"/>
    <s v="Flat White"/>
    <x v="2"/>
    <n v="4.8099999999999996"/>
    <x v="0"/>
    <s v="No"/>
    <s v="Jamie"/>
    <x v="0"/>
    <n v="4"/>
    <s v="Whipped Cream"/>
    <n v="2"/>
  </r>
  <r>
    <x v="105"/>
    <x v="4"/>
    <x v="3"/>
    <x v="0"/>
    <s v="Americano"/>
    <x v="1"/>
    <n v="3.6"/>
    <x v="1"/>
    <s v="No"/>
    <s v="Alex"/>
    <x v="0"/>
    <n v="8"/>
    <s v="Decaf"/>
    <n v="2"/>
  </r>
  <r>
    <x v="106"/>
    <x v="0"/>
    <x v="8"/>
    <x v="2"/>
    <s v="Americano"/>
    <x v="1"/>
    <n v="5.94"/>
    <x v="1"/>
    <s v="Yes"/>
    <s v="Maria"/>
    <x v="0"/>
    <n v="2"/>
    <s v="Double Espresso"/>
    <n v="3"/>
  </r>
  <r>
    <x v="107"/>
    <x v="4"/>
    <x v="5"/>
    <x v="3"/>
    <s v="Iced Latte"/>
    <x v="0"/>
    <n v="6.82"/>
    <x v="1"/>
    <s v="Yes"/>
    <s v="Taylor"/>
    <x v="0"/>
    <n v="5"/>
    <s v="Whipped Cream"/>
    <n v="4"/>
  </r>
  <r>
    <x v="108"/>
    <x v="4"/>
    <x v="4"/>
    <x v="3"/>
    <s v="Mocha"/>
    <x v="0"/>
    <n v="4.0999999999999996"/>
    <x v="2"/>
    <s v="Yes"/>
    <s v="Jordan"/>
    <x v="0"/>
    <n v="9"/>
    <s v="Almond Milk"/>
    <n v="5"/>
  </r>
  <r>
    <x v="109"/>
    <x v="5"/>
    <x v="9"/>
    <x v="2"/>
    <s v="Espresso"/>
    <x v="0"/>
    <n v="4.3600000000000003"/>
    <x v="2"/>
    <s v="No"/>
    <s v="Alex"/>
    <x v="0"/>
    <n v="7"/>
    <s v="Decaf"/>
    <n v="3"/>
  </r>
  <r>
    <x v="110"/>
    <x v="4"/>
    <x v="5"/>
    <x v="1"/>
    <s v="Flat White"/>
    <x v="0"/>
    <n v="3.73"/>
    <x v="2"/>
    <s v="Yes"/>
    <s v="Chris"/>
    <x v="1"/>
    <n v="4"/>
    <s v="Almond Milk"/>
    <n v="5"/>
  </r>
  <r>
    <x v="111"/>
    <x v="4"/>
    <x v="1"/>
    <x v="2"/>
    <s v="Flat White"/>
    <x v="1"/>
    <n v="3.39"/>
    <x v="2"/>
    <s v="No"/>
    <s v="Chris"/>
    <x v="1"/>
    <n v="8"/>
    <s v="Whipped Cream"/>
    <n v="1"/>
  </r>
  <r>
    <x v="112"/>
    <x v="0"/>
    <x v="2"/>
    <x v="3"/>
    <s v="Cappuccino"/>
    <x v="0"/>
    <n v="4.97"/>
    <x v="1"/>
    <s v="No"/>
    <s v="Alex"/>
    <x v="1"/>
    <n v="2"/>
    <s v="No Sugar"/>
    <n v="4"/>
  </r>
  <r>
    <x v="113"/>
    <x v="4"/>
    <x v="5"/>
    <x v="2"/>
    <s v="Espresso"/>
    <x v="2"/>
    <n v="3.93"/>
    <x v="2"/>
    <s v="No"/>
    <s v="Taylor"/>
    <x v="0"/>
    <n v="3"/>
    <s v="Extra Shot"/>
    <n v="5"/>
  </r>
  <r>
    <x v="114"/>
    <x v="3"/>
    <x v="1"/>
    <x v="3"/>
    <s v="Espresso"/>
    <x v="1"/>
    <n v="3.34"/>
    <x v="1"/>
    <s v="Yes"/>
    <s v="Maria"/>
    <x v="1"/>
    <n v="10"/>
    <s v="Extra Shot"/>
    <n v="2"/>
  </r>
  <r>
    <x v="115"/>
    <x v="4"/>
    <x v="9"/>
    <x v="3"/>
    <s v="Espresso"/>
    <x v="0"/>
    <n v="3"/>
    <x v="0"/>
    <s v="No"/>
    <s v="Jordan"/>
    <x v="2"/>
    <n v="2"/>
    <s v="Almond Milk"/>
    <n v="4"/>
  </r>
  <r>
    <x v="116"/>
    <x v="2"/>
    <x v="6"/>
    <x v="0"/>
    <s v="Flat White"/>
    <x v="2"/>
    <n v="3.85"/>
    <x v="1"/>
    <s v="No"/>
    <s v="Alex"/>
    <x v="2"/>
    <n v="10"/>
    <s v="Double Espresso"/>
    <n v="1"/>
  </r>
  <r>
    <x v="117"/>
    <x v="2"/>
    <x v="9"/>
    <x v="2"/>
    <s v="Caramel Macchiato"/>
    <x v="0"/>
    <n v="5.9"/>
    <x v="0"/>
    <s v="No"/>
    <s v="Maria"/>
    <x v="0"/>
    <n v="10"/>
    <s v="Whipped Cream"/>
    <n v="3"/>
  </r>
  <r>
    <x v="118"/>
    <x v="0"/>
    <x v="8"/>
    <x v="4"/>
    <s v="Caramel Macchiato"/>
    <x v="2"/>
    <n v="4.8099999999999996"/>
    <x v="2"/>
    <s v="No"/>
    <s v="Chris"/>
    <x v="2"/>
    <n v="9"/>
    <s v="Double Espresso"/>
    <n v="3"/>
  </r>
  <r>
    <x v="119"/>
    <x v="0"/>
    <x v="1"/>
    <x v="2"/>
    <s v="Cappuccino"/>
    <x v="1"/>
    <n v="3.02"/>
    <x v="2"/>
    <s v="Yes"/>
    <s v="Jamie"/>
    <x v="0"/>
    <n v="9"/>
    <s v="Whipped Cream"/>
    <n v="4"/>
  </r>
  <r>
    <x v="120"/>
    <x v="4"/>
    <x v="5"/>
    <x v="2"/>
    <s v="Caramel Macchiato"/>
    <x v="2"/>
    <n v="4.78"/>
    <x v="2"/>
    <s v="No"/>
    <s v="Jamie"/>
    <x v="0"/>
    <n v="7"/>
    <s v="Decaf"/>
    <n v="2"/>
  </r>
  <r>
    <x v="121"/>
    <x v="6"/>
    <x v="4"/>
    <x v="0"/>
    <s v="Flat White"/>
    <x v="0"/>
    <n v="4.78"/>
    <x v="2"/>
    <s v="Yes"/>
    <s v="Chris"/>
    <x v="0"/>
    <n v="7"/>
    <s v="Extra Shot"/>
    <n v="1"/>
  </r>
  <r>
    <x v="122"/>
    <x v="6"/>
    <x v="6"/>
    <x v="1"/>
    <s v="Mocha"/>
    <x v="1"/>
    <n v="6.87"/>
    <x v="2"/>
    <s v="No"/>
    <s v="Jamie"/>
    <x v="0"/>
    <n v="5"/>
    <s v="Almond Milk"/>
    <n v="2"/>
  </r>
  <r>
    <x v="123"/>
    <x v="4"/>
    <x v="9"/>
    <x v="4"/>
    <s v="Cappuccino"/>
    <x v="2"/>
    <n v="4.9800000000000004"/>
    <x v="1"/>
    <s v="Yes"/>
    <s v="Jordan"/>
    <x v="0"/>
    <n v="4"/>
    <s v="Almond Milk"/>
    <n v="5"/>
  </r>
  <r>
    <x v="124"/>
    <x v="5"/>
    <x v="5"/>
    <x v="4"/>
    <s v="Cappuccino"/>
    <x v="0"/>
    <n v="6.52"/>
    <x v="1"/>
    <s v="No"/>
    <s v="Maria"/>
    <x v="0"/>
    <n v="2"/>
    <s v="Oat Milk"/>
    <n v="5"/>
  </r>
  <r>
    <x v="125"/>
    <x v="5"/>
    <x v="7"/>
    <x v="0"/>
    <s v="Iced Latte"/>
    <x v="1"/>
    <n v="5.56"/>
    <x v="1"/>
    <s v="Yes"/>
    <s v="Chris"/>
    <x v="1"/>
    <n v="8"/>
    <s v="No Sugar"/>
    <n v="1"/>
  </r>
  <r>
    <x v="126"/>
    <x v="3"/>
    <x v="3"/>
    <x v="4"/>
    <s v="Cappuccino"/>
    <x v="0"/>
    <n v="6.54"/>
    <x v="2"/>
    <s v="Yes"/>
    <s v="Chris"/>
    <x v="1"/>
    <n v="10"/>
    <s v="Decaf"/>
    <n v="3"/>
  </r>
  <r>
    <x v="127"/>
    <x v="0"/>
    <x v="2"/>
    <x v="2"/>
    <s v="Cappuccino"/>
    <x v="0"/>
    <n v="6.96"/>
    <x v="2"/>
    <s v="No"/>
    <s v="Alex"/>
    <x v="2"/>
    <n v="5"/>
    <s v="Extra Shot"/>
    <n v="3"/>
  </r>
  <r>
    <x v="128"/>
    <x v="2"/>
    <x v="5"/>
    <x v="0"/>
    <s v="Espresso"/>
    <x v="0"/>
    <n v="5.37"/>
    <x v="1"/>
    <s v="No"/>
    <s v="Chris"/>
    <x v="2"/>
    <n v="3"/>
    <s v="Decaf"/>
    <n v="2"/>
  </r>
  <r>
    <x v="129"/>
    <x v="4"/>
    <x v="4"/>
    <x v="4"/>
    <s v="Cappuccino"/>
    <x v="0"/>
    <n v="6.77"/>
    <x v="1"/>
    <s v="No"/>
    <s v="Alex"/>
    <x v="0"/>
    <n v="9"/>
    <s v="Double Espresso"/>
    <n v="1"/>
  </r>
  <r>
    <x v="130"/>
    <x v="4"/>
    <x v="4"/>
    <x v="2"/>
    <s v="Espresso"/>
    <x v="1"/>
    <n v="6.56"/>
    <x v="1"/>
    <s v="Yes"/>
    <s v="Maria"/>
    <x v="2"/>
    <n v="9"/>
    <s v="Almond Milk"/>
    <n v="3"/>
  </r>
  <r>
    <x v="131"/>
    <x v="5"/>
    <x v="9"/>
    <x v="2"/>
    <s v="Americano"/>
    <x v="0"/>
    <n v="5.24"/>
    <x v="0"/>
    <s v="No"/>
    <s v="Jamie"/>
    <x v="2"/>
    <n v="8"/>
    <s v="Extra Shot"/>
    <n v="5"/>
  </r>
  <r>
    <x v="132"/>
    <x v="1"/>
    <x v="0"/>
    <x v="0"/>
    <s v="Espresso"/>
    <x v="1"/>
    <n v="6.18"/>
    <x v="1"/>
    <s v="Yes"/>
    <s v="Chris"/>
    <x v="0"/>
    <n v="2"/>
    <s v="Decaf"/>
    <n v="5"/>
  </r>
  <r>
    <x v="133"/>
    <x v="1"/>
    <x v="2"/>
    <x v="2"/>
    <s v="Iced Latte"/>
    <x v="2"/>
    <n v="5.85"/>
    <x v="1"/>
    <s v="Yes"/>
    <s v="Taylor"/>
    <x v="2"/>
    <n v="10"/>
    <s v="No Sugar"/>
    <n v="3"/>
  </r>
  <r>
    <x v="134"/>
    <x v="6"/>
    <x v="0"/>
    <x v="1"/>
    <s v="Mocha"/>
    <x v="0"/>
    <n v="6.19"/>
    <x v="2"/>
    <s v="Yes"/>
    <s v="Chris"/>
    <x v="0"/>
    <n v="8"/>
    <s v="Double Espresso"/>
    <n v="3"/>
  </r>
  <r>
    <x v="135"/>
    <x v="2"/>
    <x v="7"/>
    <x v="1"/>
    <s v="Mocha"/>
    <x v="1"/>
    <n v="4.2300000000000004"/>
    <x v="0"/>
    <s v="No"/>
    <s v="Chris"/>
    <x v="2"/>
    <n v="10"/>
    <s v="Double Espresso"/>
    <n v="2"/>
  </r>
  <r>
    <x v="136"/>
    <x v="0"/>
    <x v="7"/>
    <x v="3"/>
    <s v="Caramel Macchiato"/>
    <x v="0"/>
    <n v="4.6900000000000004"/>
    <x v="2"/>
    <s v="Yes"/>
    <s v="Jordan"/>
    <x v="2"/>
    <n v="3"/>
    <s v="No Sugar"/>
    <n v="2"/>
  </r>
  <r>
    <x v="137"/>
    <x v="3"/>
    <x v="3"/>
    <x v="4"/>
    <s v="Caramel Macchiato"/>
    <x v="2"/>
    <n v="5.26"/>
    <x v="0"/>
    <s v="No"/>
    <s v="Jamie"/>
    <x v="1"/>
    <n v="4"/>
    <s v="Almond Milk"/>
    <n v="4"/>
  </r>
  <r>
    <x v="138"/>
    <x v="0"/>
    <x v="4"/>
    <x v="1"/>
    <s v="Iced Latte"/>
    <x v="2"/>
    <n v="3.89"/>
    <x v="2"/>
    <s v="No"/>
    <s v="Taylor"/>
    <x v="2"/>
    <n v="5"/>
    <s v="Decaf"/>
    <n v="3"/>
  </r>
  <r>
    <x v="139"/>
    <x v="1"/>
    <x v="9"/>
    <x v="0"/>
    <s v="Mocha"/>
    <x v="0"/>
    <n v="4.45"/>
    <x v="2"/>
    <s v="No"/>
    <s v="Alex"/>
    <x v="0"/>
    <n v="3"/>
    <s v="Extra Shot"/>
    <n v="3"/>
  </r>
  <r>
    <x v="140"/>
    <x v="0"/>
    <x v="0"/>
    <x v="4"/>
    <s v="Iced Latte"/>
    <x v="0"/>
    <n v="3.8"/>
    <x v="0"/>
    <s v="Yes"/>
    <s v="Maria"/>
    <x v="1"/>
    <n v="4"/>
    <s v="No Sugar"/>
    <n v="5"/>
  </r>
  <r>
    <x v="141"/>
    <x v="3"/>
    <x v="2"/>
    <x v="1"/>
    <s v="Caramel Macchiato"/>
    <x v="1"/>
    <n v="6.64"/>
    <x v="2"/>
    <s v="Yes"/>
    <s v="Jamie"/>
    <x v="0"/>
    <n v="3"/>
    <s v="No Sugar"/>
    <n v="2"/>
  </r>
  <r>
    <x v="142"/>
    <x v="2"/>
    <x v="2"/>
    <x v="4"/>
    <s v="Americano"/>
    <x v="0"/>
    <n v="6.76"/>
    <x v="1"/>
    <s v="No"/>
    <s v="Jordan"/>
    <x v="2"/>
    <n v="3"/>
    <s v="Extra Shot"/>
    <n v="2"/>
  </r>
  <r>
    <x v="143"/>
    <x v="1"/>
    <x v="2"/>
    <x v="0"/>
    <s v="Americano"/>
    <x v="1"/>
    <n v="4.2699999999999996"/>
    <x v="0"/>
    <s v="Yes"/>
    <s v="Alex"/>
    <x v="0"/>
    <n v="5"/>
    <s v="Whipped Cream"/>
    <n v="5"/>
  </r>
  <r>
    <x v="144"/>
    <x v="2"/>
    <x v="1"/>
    <x v="1"/>
    <s v="Iced Latte"/>
    <x v="2"/>
    <n v="6.18"/>
    <x v="2"/>
    <s v="No"/>
    <s v="Maria"/>
    <x v="0"/>
    <n v="3"/>
    <s v="Whipped Cream"/>
    <n v="4"/>
  </r>
  <r>
    <x v="145"/>
    <x v="1"/>
    <x v="0"/>
    <x v="1"/>
    <s v="Cappuccino"/>
    <x v="1"/>
    <n v="6.01"/>
    <x v="1"/>
    <s v="No"/>
    <s v="Jamie"/>
    <x v="0"/>
    <n v="9"/>
    <s v="Extra Shot"/>
    <n v="3"/>
  </r>
  <r>
    <x v="146"/>
    <x v="2"/>
    <x v="7"/>
    <x v="0"/>
    <s v="Americano"/>
    <x v="1"/>
    <n v="4.9000000000000004"/>
    <x v="1"/>
    <s v="No"/>
    <s v="Jordan"/>
    <x v="0"/>
    <n v="2"/>
    <s v="Extra Shot"/>
    <n v="2"/>
  </r>
  <r>
    <x v="147"/>
    <x v="0"/>
    <x v="3"/>
    <x v="1"/>
    <s v="Espresso"/>
    <x v="0"/>
    <n v="4.22"/>
    <x v="0"/>
    <s v="Yes"/>
    <s v="Chris"/>
    <x v="1"/>
    <n v="10"/>
    <s v="Almond Milk"/>
    <n v="2"/>
  </r>
  <r>
    <x v="148"/>
    <x v="1"/>
    <x v="6"/>
    <x v="3"/>
    <s v="Flat White"/>
    <x v="0"/>
    <n v="5.34"/>
    <x v="0"/>
    <s v="No"/>
    <s v="Jamie"/>
    <x v="1"/>
    <n v="9"/>
    <s v="Decaf"/>
    <n v="4"/>
  </r>
  <r>
    <x v="149"/>
    <x v="1"/>
    <x v="3"/>
    <x v="4"/>
    <s v="Espresso"/>
    <x v="0"/>
    <n v="3.72"/>
    <x v="2"/>
    <s v="No"/>
    <s v="Jordan"/>
    <x v="2"/>
    <n v="7"/>
    <s v="Almond Milk"/>
    <n v="3"/>
  </r>
  <r>
    <x v="150"/>
    <x v="6"/>
    <x v="7"/>
    <x v="2"/>
    <s v="Caramel Macchiato"/>
    <x v="1"/>
    <n v="6.71"/>
    <x v="2"/>
    <s v="Yes"/>
    <s v="Alex"/>
    <x v="1"/>
    <n v="2"/>
    <s v="Double Espresso"/>
    <n v="2"/>
  </r>
  <r>
    <x v="151"/>
    <x v="1"/>
    <x v="8"/>
    <x v="4"/>
    <s v="Americano"/>
    <x v="2"/>
    <n v="6.38"/>
    <x v="2"/>
    <s v="Yes"/>
    <s v="Jordan"/>
    <x v="0"/>
    <n v="10"/>
    <s v="No Sugar"/>
    <n v="1"/>
  </r>
  <r>
    <x v="152"/>
    <x v="1"/>
    <x v="6"/>
    <x v="4"/>
    <s v="Caramel Macchiato"/>
    <x v="1"/>
    <n v="6.78"/>
    <x v="1"/>
    <s v="Yes"/>
    <s v="Jamie"/>
    <x v="0"/>
    <n v="10"/>
    <s v="Whipped Cream"/>
    <n v="2"/>
  </r>
  <r>
    <x v="153"/>
    <x v="6"/>
    <x v="2"/>
    <x v="1"/>
    <s v="Espresso"/>
    <x v="0"/>
    <n v="5.0599999999999996"/>
    <x v="1"/>
    <s v="No"/>
    <s v="Jordan"/>
    <x v="1"/>
    <n v="7"/>
    <s v="Whipped Cream"/>
    <n v="1"/>
  </r>
  <r>
    <x v="154"/>
    <x v="1"/>
    <x v="2"/>
    <x v="0"/>
    <s v="Mocha"/>
    <x v="1"/>
    <n v="4.8"/>
    <x v="1"/>
    <s v="Yes"/>
    <s v="Chris"/>
    <x v="2"/>
    <n v="4"/>
    <s v="No Sugar"/>
    <n v="1"/>
  </r>
  <r>
    <x v="155"/>
    <x v="0"/>
    <x v="8"/>
    <x v="1"/>
    <s v="Espresso"/>
    <x v="1"/>
    <n v="5.74"/>
    <x v="0"/>
    <s v="No"/>
    <s v="Chris"/>
    <x v="0"/>
    <n v="2"/>
    <s v="Double Espresso"/>
    <n v="1"/>
  </r>
  <r>
    <x v="156"/>
    <x v="0"/>
    <x v="1"/>
    <x v="3"/>
    <s v="Americano"/>
    <x v="2"/>
    <n v="6.66"/>
    <x v="1"/>
    <s v="No"/>
    <s v="Jamie"/>
    <x v="2"/>
    <n v="8"/>
    <s v="Almond Milk"/>
    <n v="5"/>
  </r>
  <r>
    <x v="157"/>
    <x v="6"/>
    <x v="3"/>
    <x v="4"/>
    <s v="Cappuccino"/>
    <x v="1"/>
    <n v="5.56"/>
    <x v="0"/>
    <s v="Yes"/>
    <s v="Maria"/>
    <x v="2"/>
    <n v="10"/>
    <s v="Extra Shot"/>
    <n v="1"/>
  </r>
  <r>
    <x v="35"/>
    <x v="6"/>
    <x v="0"/>
    <x v="2"/>
    <s v="Mocha"/>
    <x v="0"/>
    <n v="3.28"/>
    <x v="0"/>
    <s v="No"/>
    <s v="Maria"/>
    <x v="2"/>
    <n v="6"/>
    <s v="Oat Milk"/>
    <n v="5"/>
  </r>
  <r>
    <x v="158"/>
    <x v="4"/>
    <x v="4"/>
    <x v="3"/>
    <s v="Iced Latte"/>
    <x v="0"/>
    <n v="4.3099999999999996"/>
    <x v="0"/>
    <s v="No"/>
    <s v="Maria"/>
    <x v="2"/>
    <n v="4"/>
    <s v="Double Espresso"/>
    <n v="4"/>
  </r>
  <r>
    <x v="159"/>
    <x v="0"/>
    <x v="5"/>
    <x v="1"/>
    <s v="Mocha"/>
    <x v="0"/>
    <n v="4.24"/>
    <x v="1"/>
    <s v="No"/>
    <s v="Maria"/>
    <x v="0"/>
    <n v="6"/>
    <s v="Double Espresso"/>
    <n v="2"/>
  </r>
  <r>
    <x v="160"/>
    <x v="4"/>
    <x v="3"/>
    <x v="1"/>
    <s v="Iced Latte"/>
    <x v="0"/>
    <n v="4.78"/>
    <x v="0"/>
    <s v="Yes"/>
    <s v="Taylor"/>
    <x v="1"/>
    <n v="9"/>
    <s v="Decaf"/>
    <n v="4"/>
  </r>
  <r>
    <x v="161"/>
    <x v="5"/>
    <x v="5"/>
    <x v="0"/>
    <s v="Flat White"/>
    <x v="2"/>
    <n v="6.37"/>
    <x v="0"/>
    <s v="No"/>
    <s v="Taylor"/>
    <x v="2"/>
    <n v="8"/>
    <s v="Extra Shot"/>
    <n v="2"/>
  </r>
  <r>
    <x v="162"/>
    <x v="0"/>
    <x v="9"/>
    <x v="0"/>
    <s v="Americano"/>
    <x v="0"/>
    <n v="5.79"/>
    <x v="2"/>
    <s v="No"/>
    <s v="Jordan"/>
    <x v="2"/>
    <n v="5"/>
    <s v="Whipped Cream"/>
    <n v="2"/>
  </r>
  <r>
    <x v="163"/>
    <x v="2"/>
    <x v="7"/>
    <x v="2"/>
    <s v="Americano"/>
    <x v="2"/>
    <n v="5.89"/>
    <x v="2"/>
    <s v="No"/>
    <s v="Jamie"/>
    <x v="0"/>
    <n v="3"/>
    <s v="No Sugar"/>
    <n v="1"/>
  </r>
  <r>
    <x v="164"/>
    <x v="1"/>
    <x v="7"/>
    <x v="4"/>
    <s v="Espresso"/>
    <x v="1"/>
    <n v="3.66"/>
    <x v="2"/>
    <s v="Yes"/>
    <s v="Jamie"/>
    <x v="2"/>
    <n v="3"/>
    <s v="Oat Milk"/>
    <n v="4"/>
  </r>
  <r>
    <x v="165"/>
    <x v="6"/>
    <x v="9"/>
    <x v="1"/>
    <s v="Espresso"/>
    <x v="0"/>
    <n v="3.04"/>
    <x v="2"/>
    <s v="Yes"/>
    <s v="Chris"/>
    <x v="0"/>
    <n v="9"/>
    <s v="Decaf"/>
    <n v="4"/>
  </r>
  <r>
    <x v="166"/>
    <x v="4"/>
    <x v="7"/>
    <x v="1"/>
    <s v="Americano"/>
    <x v="1"/>
    <n v="3.56"/>
    <x v="0"/>
    <s v="Yes"/>
    <s v="Maria"/>
    <x v="2"/>
    <n v="3"/>
    <s v="Extra Shot"/>
    <n v="3"/>
  </r>
  <r>
    <x v="167"/>
    <x v="4"/>
    <x v="9"/>
    <x v="2"/>
    <s v="Americano"/>
    <x v="0"/>
    <n v="5.71"/>
    <x v="2"/>
    <s v="No"/>
    <s v="Chris"/>
    <x v="2"/>
    <n v="5"/>
    <s v="Oat Milk"/>
    <n v="1"/>
  </r>
  <r>
    <x v="168"/>
    <x v="0"/>
    <x v="7"/>
    <x v="0"/>
    <s v="Americano"/>
    <x v="0"/>
    <n v="6.35"/>
    <x v="1"/>
    <s v="Yes"/>
    <s v="Jamie"/>
    <x v="0"/>
    <n v="6"/>
    <s v="Decaf"/>
    <n v="1"/>
  </r>
  <r>
    <x v="169"/>
    <x v="5"/>
    <x v="4"/>
    <x v="0"/>
    <s v="Caramel Macchiato"/>
    <x v="0"/>
    <n v="6.72"/>
    <x v="0"/>
    <s v="Yes"/>
    <s v="Maria"/>
    <x v="2"/>
    <n v="2"/>
    <s v="Decaf"/>
    <n v="1"/>
  </r>
  <r>
    <x v="170"/>
    <x v="4"/>
    <x v="8"/>
    <x v="1"/>
    <s v="Americano"/>
    <x v="2"/>
    <n v="3.25"/>
    <x v="2"/>
    <s v="Yes"/>
    <s v="Jordan"/>
    <x v="2"/>
    <n v="2"/>
    <s v="Decaf"/>
    <n v="5"/>
  </r>
  <r>
    <x v="171"/>
    <x v="4"/>
    <x v="8"/>
    <x v="3"/>
    <s v="Americano"/>
    <x v="0"/>
    <n v="5.5"/>
    <x v="1"/>
    <s v="No"/>
    <s v="Jamie"/>
    <x v="2"/>
    <n v="5"/>
    <s v="Extra Shot"/>
    <n v="1"/>
  </r>
  <r>
    <x v="172"/>
    <x v="1"/>
    <x v="1"/>
    <x v="0"/>
    <s v="Americano"/>
    <x v="1"/>
    <n v="3.05"/>
    <x v="2"/>
    <s v="No"/>
    <s v="Maria"/>
    <x v="2"/>
    <n v="6"/>
    <s v="Oat Milk"/>
    <n v="5"/>
  </r>
  <r>
    <x v="173"/>
    <x v="1"/>
    <x v="5"/>
    <x v="1"/>
    <s v="Espresso"/>
    <x v="1"/>
    <n v="6.07"/>
    <x v="0"/>
    <s v="Yes"/>
    <s v="Jordan"/>
    <x v="0"/>
    <n v="4"/>
    <s v="No Sugar"/>
    <n v="1"/>
  </r>
  <r>
    <x v="174"/>
    <x v="5"/>
    <x v="9"/>
    <x v="1"/>
    <s v="Flat White"/>
    <x v="0"/>
    <n v="5.54"/>
    <x v="1"/>
    <s v="No"/>
    <s v="Jordan"/>
    <x v="1"/>
    <n v="3"/>
    <s v="No Sugar"/>
    <n v="1"/>
  </r>
  <r>
    <x v="175"/>
    <x v="5"/>
    <x v="0"/>
    <x v="0"/>
    <s v="Cappuccino"/>
    <x v="2"/>
    <n v="5.97"/>
    <x v="1"/>
    <s v="Yes"/>
    <s v="Maria"/>
    <x v="2"/>
    <n v="3"/>
    <s v="No Sugar"/>
    <n v="2"/>
  </r>
  <r>
    <x v="176"/>
    <x v="2"/>
    <x v="2"/>
    <x v="2"/>
    <s v="Iced Latte"/>
    <x v="0"/>
    <n v="4.5"/>
    <x v="0"/>
    <s v="Yes"/>
    <s v="Maria"/>
    <x v="1"/>
    <n v="5"/>
    <s v="Oat Milk"/>
    <n v="1"/>
  </r>
  <r>
    <x v="177"/>
    <x v="3"/>
    <x v="0"/>
    <x v="4"/>
    <s v="Mocha"/>
    <x v="1"/>
    <n v="4.2699999999999996"/>
    <x v="2"/>
    <s v="No"/>
    <s v="Jordan"/>
    <x v="1"/>
    <n v="2"/>
    <s v="Extra Shot"/>
    <n v="3"/>
  </r>
  <r>
    <x v="178"/>
    <x v="1"/>
    <x v="2"/>
    <x v="2"/>
    <s v="Americano"/>
    <x v="0"/>
    <n v="6.21"/>
    <x v="1"/>
    <s v="Yes"/>
    <s v="Taylor"/>
    <x v="1"/>
    <n v="10"/>
    <s v="No Sugar"/>
    <n v="2"/>
  </r>
  <r>
    <x v="179"/>
    <x v="0"/>
    <x v="4"/>
    <x v="0"/>
    <s v="Iced Latte"/>
    <x v="0"/>
    <n v="3.21"/>
    <x v="2"/>
    <s v="Yes"/>
    <s v="Maria"/>
    <x v="2"/>
    <n v="4"/>
    <s v="Double Espresso"/>
    <n v="5"/>
  </r>
  <r>
    <x v="180"/>
    <x v="6"/>
    <x v="2"/>
    <x v="3"/>
    <s v="Iced Latte"/>
    <x v="1"/>
    <n v="5.9"/>
    <x v="0"/>
    <s v="Yes"/>
    <s v="Jordan"/>
    <x v="2"/>
    <n v="5"/>
    <s v="Decaf"/>
    <n v="2"/>
  </r>
  <r>
    <x v="181"/>
    <x v="5"/>
    <x v="6"/>
    <x v="3"/>
    <s v="Espresso"/>
    <x v="2"/>
    <n v="3.81"/>
    <x v="0"/>
    <s v="Yes"/>
    <s v="Chris"/>
    <x v="1"/>
    <n v="8"/>
    <s v="Extra Shot"/>
    <n v="4"/>
  </r>
  <r>
    <x v="182"/>
    <x v="0"/>
    <x v="7"/>
    <x v="0"/>
    <s v="Caramel Macchiato"/>
    <x v="0"/>
    <n v="6.28"/>
    <x v="0"/>
    <s v="Yes"/>
    <s v="Jamie"/>
    <x v="1"/>
    <n v="3"/>
    <s v="Whipped Cream"/>
    <n v="3"/>
  </r>
  <r>
    <x v="183"/>
    <x v="5"/>
    <x v="1"/>
    <x v="1"/>
    <s v="Flat White"/>
    <x v="1"/>
    <n v="4.8499999999999996"/>
    <x v="0"/>
    <s v="No"/>
    <s v="Jamie"/>
    <x v="0"/>
    <n v="9"/>
    <s v="Almond Milk"/>
    <n v="3"/>
  </r>
  <r>
    <x v="184"/>
    <x v="5"/>
    <x v="3"/>
    <x v="1"/>
    <s v="Mocha"/>
    <x v="0"/>
    <n v="3.05"/>
    <x v="1"/>
    <s v="No"/>
    <s v="Jamie"/>
    <x v="1"/>
    <n v="8"/>
    <s v="Decaf"/>
    <n v="3"/>
  </r>
  <r>
    <x v="185"/>
    <x v="6"/>
    <x v="6"/>
    <x v="3"/>
    <s v="Iced Latte"/>
    <x v="1"/>
    <n v="6.54"/>
    <x v="2"/>
    <s v="No"/>
    <s v="Taylor"/>
    <x v="2"/>
    <n v="5"/>
    <s v="Whipped Cream"/>
    <n v="4"/>
  </r>
  <r>
    <x v="186"/>
    <x v="4"/>
    <x v="8"/>
    <x v="0"/>
    <s v="Americano"/>
    <x v="2"/>
    <n v="4.47"/>
    <x v="2"/>
    <s v="No"/>
    <s v="Jamie"/>
    <x v="0"/>
    <n v="5"/>
    <s v="Extra Shot"/>
    <n v="4"/>
  </r>
  <r>
    <x v="187"/>
    <x v="0"/>
    <x v="8"/>
    <x v="2"/>
    <s v="Americano"/>
    <x v="2"/>
    <n v="5.58"/>
    <x v="0"/>
    <s v="No"/>
    <s v="Jordan"/>
    <x v="2"/>
    <n v="6"/>
    <s v="Extra Shot"/>
    <n v="5"/>
  </r>
  <r>
    <x v="7"/>
    <x v="5"/>
    <x v="1"/>
    <x v="2"/>
    <s v="Caramel Macchiato"/>
    <x v="0"/>
    <n v="5.58"/>
    <x v="0"/>
    <s v="No"/>
    <s v="Jordan"/>
    <x v="0"/>
    <n v="3"/>
    <s v="Double Espresso"/>
    <n v="2"/>
  </r>
  <r>
    <x v="188"/>
    <x v="0"/>
    <x v="1"/>
    <x v="0"/>
    <s v="Flat White"/>
    <x v="2"/>
    <n v="4.21"/>
    <x v="1"/>
    <s v="No"/>
    <s v="Taylor"/>
    <x v="1"/>
    <n v="8"/>
    <s v="Whipped Cream"/>
    <n v="1"/>
  </r>
  <r>
    <x v="189"/>
    <x v="4"/>
    <x v="0"/>
    <x v="4"/>
    <s v="Caramel Macchiato"/>
    <x v="0"/>
    <n v="4.08"/>
    <x v="2"/>
    <s v="No"/>
    <s v="Jordan"/>
    <x v="1"/>
    <n v="2"/>
    <s v="Extra Shot"/>
    <n v="4"/>
  </r>
  <r>
    <x v="190"/>
    <x v="0"/>
    <x v="5"/>
    <x v="0"/>
    <s v="Cappuccino"/>
    <x v="1"/>
    <n v="5.62"/>
    <x v="1"/>
    <s v="No"/>
    <s v="Maria"/>
    <x v="2"/>
    <n v="7"/>
    <s v="Extra Shot"/>
    <n v="2"/>
  </r>
  <r>
    <x v="191"/>
    <x v="3"/>
    <x v="1"/>
    <x v="2"/>
    <s v="Espresso"/>
    <x v="2"/>
    <n v="6.26"/>
    <x v="2"/>
    <s v="Yes"/>
    <s v="Alex"/>
    <x v="0"/>
    <n v="4"/>
    <s v="Whipped Cream"/>
    <n v="2"/>
  </r>
  <r>
    <x v="192"/>
    <x v="2"/>
    <x v="9"/>
    <x v="3"/>
    <s v="Iced Latte"/>
    <x v="2"/>
    <n v="3.66"/>
    <x v="0"/>
    <s v="Yes"/>
    <s v="Jamie"/>
    <x v="2"/>
    <n v="6"/>
    <s v="Almond Milk"/>
    <n v="3"/>
  </r>
  <r>
    <x v="193"/>
    <x v="0"/>
    <x v="2"/>
    <x v="0"/>
    <s v="Americano"/>
    <x v="0"/>
    <n v="3.04"/>
    <x v="0"/>
    <s v="Yes"/>
    <s v="Jordan"/>
    <x v="0"/>
    <n v="2"/>
    <s v="Almond Milk"/>
    <n v="2"/>
  </r>
  <r>
    <x v="194"/>
    <x v="4"/>
    <x v="4"/>
    <x v="3"/>
    <s v="Cappuccino"/>
    <x v="1"/>
    <n v="6.73"/>
    <x v="0"/>
    <s v="No"/>
    <s v="Taylor"/>
    <x v="1"/>
    <n v="7"/>
    <s v="No Sugar"/>
    <n v="3"/>
  </r>
  <r>
    <x v="195"/>
    <x v="4"/>
    <x v="2"/>
    <x v="0"/>
    <s v="Espresso"/>
    <x v="2"/>
    <n v="3.23"/>
    <x v="0"/>
    <s v="No"/>
    <s v="Alex"/>
    <x v="2"/>
    <n v="9"/>
    <s v="Whipped Cream"/>
    <n v="4"/>
  </r>
  <r>
    <x v="196"/>
    <x v="2"/>
    <x v="1"/>
    <x v="3"/>
    <s v="Iced Latte"/>
    <x v="2"/>
    <n v="4.12"/>
    <x v="1"/>
    <s v="Yes"/>
    <s v="Chris"/>
    <x v="1"/>
    <n v="9"/>
    <s v="Double Espresso"/>
    <n v="4"/>
  </r>
  <r>
    <x v="197"/>
    <x v="3"/>
    <x v="4"/>
    <x v="4"/>
    <s v="Iced Latte"/>
    <x v="2"/>
    <n v="4.4400000000000004"/>
    <x v="2"/>
    <s v="No"/>
    <s v="Jordan"/>
    <x v="1"/>
    <n v="5"/>
    <s v="Double Espresso"/>
    <n v="4"/>
  </r>
  <r>
    <x v="198"/>
    <x v="6"/>
    <x v="0"/>
    <x v="2"/>
    <s v="Flat White"/>
    <x v="1"/>
    <n v="6.76"/>
    <x v="0"/>
    <s v="Yes"/>
    <s v="Jordan"/>
    <x v="1"/>
    <n v="6"/>
    <s v="Double Espresso"/>
    <n v="2"/>
  </r>
  <r>
    <x v="199"/>
    <x v="2"/>
    <x v="7"/>
    <x v="3"/>
    <s v="Caramel Macchiato"/>
    <x v="2"/>
    <n v="5.0199999999999996"/>
    <x v="2"/>
    <s v="No"/>
    <s v="Alex"/>
    <x v="1"/>
    <n v="10"/>
    <s v="Whipped Cream"/>
    <n v="4"/>
  </r>
  <r>
    <x v="200"/>
    <x v="5"/>
    <x v="3"/>
    <x v="0"/>
    <s v="Americano"/>
    <x v="2"/>
    <n v="3.96"/>
    <x v="2"/>
    <s v="Yes"/>
    <s v="Jordan"/>
    <x v="0"/>
    <n v="3"/>
    <s v="Almond Milk"/>
    <n v="4"/>
  </r>
  <r>
    <x v="201"/>
    <x v="4"/>
    <x v="4"/>
    <x v="4"/>
    <s v="Espresso"/>
    <x v="1"/>
    <n v="3.88"/>
    <x v="0"/>
    <s v="No"/>
    <s v="Jordan"/>
    <x v="2"/>
    <n v="4"/>
    <s v="Double Espresso"/>
    <n v="4"/>
  </r>
  <r>
    <x v="202"/>
    <x v="4"/>
    <x v="8"/>
    <x v="1"/>
    <s v="Cappuccino"/>
    <x v="2"/>
    <n v="3.26"/>
    <x v="0"/>
    <s v="No"/>
    <s v="Jordan"/>
    <x v="0"/>
    <n v="8"/>
    <s v="Oat Milk"/>
    <n v="5"/>
  </r>
  <r>
    <x v="203"/>
    <x v="4"/>
    <x v="9"/>
    <x v="1"/>
    <s v="Mocha"/>
    <x v="1"/>
    <n v="3.46"/>
    <x v="2"/>
    <s v="Yes"/>
    <s v="Alex"/>
    <x v="1"/>
    <n v="5"/>
    <s v="Oat Milk"/>
    <n v="1"/>
  </r>
  <r>
    <x v="204"/>
    <x v="5"/>
    <x v="1"/>
    <x v="4"/>
    <s v="Espresso"/>
    <x v="2"/>
    <n v="5.95"/>
    <x v="0"/>
    <s v="Yes"/>
    <s v="Taylor"/>
    <x v="0"/>
    <n v="5"/>
    <s v="Whipped Cream"/>
    <n v="4"/>
  </r>
  <r>
    <x v="205"/>
    <x v="4"/>
    <x v="8"/>
    <x v="4"/>
    <s v="Caramel Macchiato"/>
    <x v="2"/>
    <n v="6.74"/>
    <x v="2"/>
    <s v="Yes"/>
    <s v="Alex"/>
    <x v="1"/>
    <n v="2"/>
    <s v="Double Espresso"/>
    <n v="4"/>
  </r>
  <r>
    <x v="206"/>
    <x v="1"/>
    <x v="6"/>
    <x v="1"/>
    <s v="Espresso"/>
    <x v="2"/>
    <n v="4.82"/>
    <x v="1"/>
    <s v="No"/>
    <s v="Maria"/>
    <x v="0"/>
    <n v="2"/>
    <s v="Double Espresso"/>
    <n v="3"/>
  </r>
  <r>
    <x v="207"/>
    <x v="2"/>
    <x v="5"/>
    <x v="3"/>
    <s v="Espresso"/>
    <x v="2"/>
    <n v="6.31"/>
    <x v="0"/>
    <s v="No"/>
    <s v="Jordan"/>
    <x v="1"/>
    <n v="2"/>
    <s v="Whipped Cream"/>
    <n v="3"/>
  </r>
  <r>
    <x v="208"/>
    <x v="5"/>
    <x v="2"/>
    <x v="1"/>
    <s v="Americano"/>
    <x v="2"/>
    <n v="3.21"/>
    <x v="2"/>
    <s v="No"/>
    <s v="Jordan"/>
    <x v="1"/>
    <n v="6"/>
    <s v="Whipped Cream"/>
    <n v="2"/>
  </r>
  <r>
    <x v="209"/>
    <x v="4"/>
    <x v="7"/>
    <x v="4"/>
    <s v="Espresso"/>
    <x v="2"/>
    <n v="4.8899999999999997"/>
    <x v="0"/>
    <s v="No"/>
    <s v="Jamie"/>
    <x v="2"/>
    <n v="10"/>
    <s v="Oat Milk"/>
    <n v="3"/>
  </r>
  <r>
    <x v="210"/>
    <x v="2"/>
    <x v="2"/>
    <x v="3"/>
    <s v="Espresso"/>
    <x v="0"/>
    <n v="3.52"/>
    <x v="1"/>
    <s v="Yes"/>
    <s v="Jordan"/>
    <x v="1"/>
    <n v="9"/>
    <s v="Oat Milk"/>
    <n v="2"/>
  </r>
  <r>
    <x v="211"/>
    <x v="5"/>
    <x v="3"/>
    <x v="0"/>
    <s v="Flat White"/>
    <x v="0"/>
    <n v="3.84"/>
    <x v="1"/>
    <s v="Yes"/>
    <s v="Jordan"/>
    <x v="0"/>
    <n v="2"/>
    <s v="No Sugar"/>
    <n v="5"/>
  </r>
  <r>
    <x v="212"/>
    <x v="4"/>
    <x v="1"/>
    <x v="0"/>
    <s v="Americano"/>
    <x v="0"/>
    <n v="6.7"/>
    <x v="2"/>
    <s v="No"/>
    <s v="Jamie"/>
    <x v="2"/>
    <n v="2"/>
    <s v="Almond Milk"/>
    <n v="5"/>
  </r>
  <r>
    <x v="213"/>
    <x v="3"/>
    <x v="0"/>
    <x v="1"/>
    <s v="Americano"/>
    <x v="2"/>
    <n v="4.62"/>
    <x v="2"/>
    <s v="Yes"/>
    <s v="Maria"/>
    <x v="1"/>
    <n v="9"/>
    <s v="No Sugar"/>
    <n v="5"/>
  </r>
  <r>
    <x v="214"/>
    <x v="4"/>
    <x v="9"/>
    <x v="2"/>
    <s v="Caramel Macchiato"/>
    <x v="1"/>
    <n v="6.46"/>
    <x v="1"/>
    <s v="No"/>
    <s v="Chris"/>
    <x v="0"/>
    <n v="9"/>
    <s v="No Sugar"/>
    <n v="1"/>
  </r>
  <r>
    <x v="215"/>
    <x v="4"/>
    <x v="5"/>
    <x v="0"/>
    <s v="Americano"/>
    <x v="2"/>
    <n v="6.63"/>
    <x v="2"/>
    <s v="Yes"/>
    <s v="Taylor"/>
    <x v="0"/>
    <n v="9"/>
    <s v="No Sugar"/>
    <n v="1"/>
  </r>
  <r>
    <x v="216"/>
    <x v="1"/>
    <x v="1"/>
    <x v="0"/>
    <s v="Americano"/>
    <x v="2"/>
    <n v="4.7300000000000004"/>
    <x v="1"/>
    <s v="Yes"/>
    <s v="Alex"/>
    <x v="1"/>
    <n v="3"/>
    <s v="Oat Milk"/>
    <n v="5"/>
  </r>
  <r>
    <x v="217"/>
    <x v="5"/>
    <x v="4"/>
    <x v="3"/>
    <s v="Caramel Macchiato"/>
    <x v="2"/>
    <n v="6.13"/>
    <x v="1"/>
    <s v="No"/>
    <s v="Alex"/>
    <x v="0"/>
    <n v="10"/>
    <s v="Oat Milk"/>
    <n v="1"/>
  </r>
  <r>
    <x v="218"/>
    <x v="1"/>
    <x v="2"/>
    <x v="2"/>
    <s v="Mocha"/>
    <x v="2"/>
    <n v="5.78"/>
    <x v="2"/>
    <s v="No"/>
    <s v="Chris"/>
    <x v="2"/>
    <n v="2"/>
    <s v="Extra Shot"/>
    <n v="5"/>
  </r>
  <r>
    <x v="219"/>
    <x v="3"/>
    <x v="1"/>
    <x v="3"/>
    <s v="Flat White"/>
    <x v="0"/>
    <n v="3.34"/>
    <x v="2"/>
    <s v="No"/>
    <s v="Chris"/>
    <x v="0"/>
    <n v="4"/>
    <s v="Decaf"/>
    <n v="1"/>
  </r>
  <r>
    <x v="220"/>
    <x v="3"/>
    <x v="4"/>
    <x v="4"/>
    <s v="Americano"/>
    <x v="2"/>
    <n v="4.78"/>
    <x v="1"/>
    <s v="No"/>
    <s v="Jordan"/>
    <x v="1"/>
    <n v="10"/>
    <s v="No Sugar"/>
    <n v="5"/>
  </r>
  <r>
    <x v="221"/>
    <x v="4"/>
    <x v="2"/>
    <x v="2"/>
    <s v="Americano"/>
    <x v="0"/>
    <n v="3.95"/>
    <x v="2"/>
    <s v="Yes"/>
    <s v="Chris"/>
    <x v="2"/>
    <n v="4"/>
    <s v="Double Espresso"/>
    <n v="5"/>
  </r>
  <r>
    <x v="222"/>
    <x v="3"/>
    <x v="8"/>
    <x v="1"/>
    <s v="Americano"/>
    <x v="2"/>
    <n v="4.6900000000000004"/>
    <x v="1"/>
    <s v="No"/>
    <s v="Chris"/>
    <x v="1"/>
    <n v="4"/>
    <s v="Decaf"/>
    <n v="4"/>
  </r>
  <r>
    <x v="223"/>
    <x v="4"/>
    <x v="6"/>
    <x v="0"/>
    <s v="Americano"/>
    <x v="0"/>
    <n v="5.14"/>
    <x v="2"/>
    <s v="No"/>
    <s v="Jordan"/>
    <x v="0"/>
    <n v="5"/>
    <s v="Oat Milk"/>
    <n v="3"/>
  </r>
  <r>
    <x v="224"/>
    <x v="5"/>
    <x v="7"/>
    <x v="1"/>
    <s v="Espresso"/>
    <x v="0"/>
    <n v="4.2699999999999996"/>
    <x v="0"/>
    <s v="No"/>
    <s v="Alex"/>
    <x v="0"/>
    <n v="5"/>
    <s v="Almond Milk"/>
    <n v="3"/>
  </r>
  <r>
    <x v="225"/>
    <x v="4"/>
    <x v="5"/>
    <x v="3"/>
    <s v="Espresso"/>
    <x v="0"/>
    <n v="4.32"/>
    <x v="2"/>
    <s v="No"/>
    <s v="Chris"/>
    <x v="1"/>
    <n v="4"/>
    <s v="Whipped Cream"/>
    <n v="2"/>
  </r>
  <r>
    <x v="226"/>
    <x v="2"/>
    <x v="5"/>
    <x v="1"/>
    <s v="Espresso"/>
    <x v="0"/>
    <n v="6.13"/>
    <x v="2"/>
    <s v="Yes"/>
    <s v="Taylor"/>
    <x v="0"/>
    <n v="6"/>
    <s v="Double Espresso"/>
    <n v="4"/>
  </r>
  <r>
    <x v="227"/>
    <x v="4"/>
    <x v="8"/>
    <x v="3"/>
    <s v="Caramel Macchiato"/>
    <x v="1"/>
    <n v="5.21"/>
    <x v="1"/>
    <s v="Yes"/>
    <s v="Alex"/>
    <x v="2"/>
    <n v="7"/>
    <s v="Whipped Cream"/>
    <n v="4"/>
  </r>
  <r>
    <x v="228"/>
    <x v="5"/>
    <x v="7"/>
    <x v="3"/>
    <s v="Caramel Macchiato"/>
    <x v="1"/>
    <n v="4.91"/>
    <x v="2"/>
    <s v="No"/>
    <s v="Alex"/>
    <x v="0"/>
    <n v="10"/>
    <s v="Oat Milk"/>
    <n v="2"/>
  </r>
  <r>
    <x v="229"/>
    <x v="3"/>
    <x v="1"/>
    <x v="3"/>
    <s v="Americano"/>
    <x v="1"/>
    <n v="3.21"/>
    <x v="1"/>
    <s v="No"/>
    <s v="Jordan"/>
    <x v="2"/>
    <n v="8"/>
    <s v="Oat Milk"/>
    <n v="4"/>
  </r>
  <r>
    <x v="230"/>
    <x v="5"/>
    <x v="8"/>
    <x v="0"/>
    <s v="Cappuccino"/>
    <x v="1"/>
    <n v="4.0999999999999996"/>
    <x v="0"/>
    <s v="Yes"/>
    <s v="Chris"/>
    <x v="0"/>
    <n v="3"/>
    <s v="No Sugar"/>
    <n v="4"/>
  </r>
  <r>
    <x v="231"/>
    <x v="1"/>
    <x v="5"/>
    <x v="2"/>
    <s v="Iced Latte"/>
    <x v="2"/>
    <n v="3.96"/>
    <x v="2"/>
    <s v="Yes"/>
    <s v="Taylor"/>
    <x v="2"/>
    <n v="3"/>
    <s v="Oat Milk"/>
    <n v="3"/>
  </r>
  <r>
    <x v="232"/>
    <x v="4"/>
    <x v="3"/>
    <x v="2"/>
    <s v="Espresso"/>
    <x v="2"/>
    <n v="5.03"/>
    <x v="1"/>
    <s v="Yes"/>
    <s v="Jamie"/>
    <x v="1"/>
    <n v="10"/>
    <s v="Oat Milk"/>
    <n v="5"/>
  </r>
  <r>
    <x v="233"/>
    <x v="2"/>
    <x v="9"/>
    <x v="3"/>
    <s v="Mocha"/>
    <x v="2"/>
    <n v="3.03"/>
    <x v="0"/>
    <s v="No"/>
    <s v="Maria"/>
    <x v="0"/>
    <n v="10"/>
    <s v="Oat Milk"/>
    <n v="5"/>
  </r>
  <r>
    <x v="234"/>
    <x v="0"/>
    <x v="3"/>
    <x v="3"/>
    <s v="Mocha"/>
    <x v="0"/>
    <n v="3.3"/>
    <x v="2"/>
    <s v="No"/>
    <s v="Alex"/>
    <x v="1"/>
    <n v="9"/>
    <s v="Decaf"/>
    <n v="2"/>
  </r>
  <r>
    <x v="235"/>
    <x v="1"/>
    <x v="5"/>
    <x v="1"/>
    <s v="Caramel Macchiato"/>
    <x v="2"/>
    <n v="6.4"/>
    <x v="2"/>
    <s v="No"/>
    <s v="Chris"/>
    <x v="1"/>
    <n v="6"/>
    <s v="No Sugar"/>
    <n v="2"/>
  </r>
  <r>
    <x v="236"/>
    <x v="0"/>
    <x v="0"/>
    <x v="1"/>
    <s v="Flat White"/>
    <x v="2"/>
    <n v="5.0599999999999996"/>
    <x v="2"/>
    <s v="No"/>
    <s v="Taylor"/>
    <x v="1"/>
    <n v="2"/>
    <s v="No Sugar"/>
    <n v="1"/>
  </r>
  <r>
    <x v="237"/>
    <x v="5"/>
    <x v="8"/>
    <x v="4"/>
    <s v="Iced Latte"/>
    <x v="0"/>
    <n v="4.4000000000000004"/>
    <x v="1"/>
    <s v="Yes"/>
    <s v="Jamie"/>
    <x v="1"/>
    <n v="2"/>
    <s v="Almond Milk"/>
    <n v="4"/>
  </r>
  <r>
    <x v="238"/>
    <x v="0"/>
    <x v="5"/>
    <x v="3"/>
    <s v="Mocha"/>
    <x v="1"/>
    <n v="3.5"/>
    <x v="0"/>
    <s v="Yes"/>
    <s v="Maria"/>
    <x v="0"/>
    <n v="6"/>
    <s v="Extra Shot"/>
    <n v="4"/>
  </r>
  <r>
    <x v="239"/>
    <x v="6"/>
    <x v="6"/>
    <x v="0"/>
    <s v="Mocha"/>
    <x v="2"/>
    <n v="6.25"/>
    <x v="2"/>
    <s v="No"/>
    <s v="Jordan"/>
    <x v="1"/>
    <n v="4"/>
    <s v="Extra Shot"/>
    <n v="3"/>
  </r>
  <r>
    <x v="240"/>
    <x v="2"/>
    <x v="4"/>
    <x v="1"/>
    <s v="Iced Latte"/>
    <x v="0"/>
    <n v="4.1399999999999997"/>
    <x v="2"/>
    <s v="No"/>
    <s v="Jamie"/>
    <x v="0"/>
    <n v="7"/>
    <s v="Almond Milk"/>
    <n v="2"/>
  </r>
  <r>
    <x v="241"/>
    <x v="3"/>
    <x v="3"/>
    <x v="4"/>
    <s v="Iced Latte"/>
    <x v="1"/>
    <n v="4.96"/>
    <x v="0"/>
    <s v="Yes"/>
    <s v="Chris"/>
    <x v="1"/>
    <n v="10"/>
    <s v="Oat Milk"/>
    <n v="4"/>
  </r>
  <r>
    <x v="242"/>
    <x v="5"/>
    <x v="5"/>
    <x v="2"/>
    <s v="Mocha"/>
    <x v="0"/>
    <n v="4.38"/>
    <x v="2"/>
    <s v="Yes"/>
    <s v="Alex"/>
    <x v="0"/>
    <n v="7"/>
    <s v="Decaf"/>
    <n v="5"/>
  </r>
  <r>
    <x v="243"/>
    <x v="2"/>
    <x v="9"/>
    <x v="4"/>
    <s v="Flat White"/>
    <x v="1"/>
    <n v="3.33"/>
    <x v="0"/>
    <s v="Yes"/>
    <s v="Taylor"/>
    <x v="2"/>
    <n v="10"/>
    <s v="Extra Shot"/>
    <n v="2"/>
  </r>
  <r>
    <x v="244"/>
    <x v="2"/>
    <x v="5"/>
    <x v="4"/>
    <s v="Americano"/>
    <x v="0"/>
    <n v="5.67"/>
    <x v="0"/>
    <s v="Yes"/>
    <s v="Jamie"/>
    <x v="0"/>
    <n v="3"/>
    <s v="Oat Milk"/>
    <n v="5"/>
  </r>
  <r>
    <x v="245"/>
    <x v="5"/>
    <x v="2"/>
    <x v="3"/>
    <s v="Americano"/>
    <x v="2"/>
    <n v="3.59"/>
    <x v="2"/>
    <s v="Yes"/>
    <s v="Jamie"/>
    <x v="2"/>
    <n v="6"/>
    <s v="Extra Shot"/>
    <n v="2"/>
  </r>
  <r>
    <x v="246"/>
    <x v="6"/>
    <x v="0"/>
    <x v="2"/>
    <s v="Caramel Macchiato"/>
    <x v="0"/>
    <n v="4.5199999999999996"/>
    <x v="1"/>
    <s v="No"/>
    <s v="Jordan"/>
    <x v="0"/>
    <n v="5"/>
    <s v="Extra Shot"/>
    <n v="3"/>
  </r>
  <r>
    <x v="247"/>
    <x v="6"/>
    <x v="4"/>
    <x v="0"/>
    <s v="Americano"/>
    <x v="0"/>
    <n v="4.22"/>
    <x v="0"/>
    <s v="No"/>
    <s v="Chris"/>
    <x v="1"/>
    <n v="8"/>
    <s v="Extra Shot"/>
    <n v="3"/>
  </r>
  <r>
    <x v="248"/>
    <x v="0"/>
    <x v="1"/>
    <x v="2"/>
    <s v="Iced Latte"/>
    <x v="2"/>
    <n v="5.98"/>
    <x v="2"/>
    <s v="No"/>
    <s v="Jamie"/>
    <x v="1"/>
    <n v="3"/>
    <s v="Decaf"/>
    <n v="2"/>
  </r>
  <r>
    <x v="249"/>
    <x v="2"/>
    <x v="3"/>
    <x v="4"/>
    <s v="Flat White"/>
    <x v="0"/>
    <n v="3.39"/>
    <x v="2"/>
    <s v="Yes"/>
    <s v="Chris"/>
    <x v="1"/>
    <n v="7"/>
    <s v="Oat Milk"/>
    <n v="5"/>
  </r>
  <r>
    <x v="250"/>
    <x v="4"/>
    <x v="8"/>
    <x v="4"/>
    <s v="Mocha"/>
    <x v="2"/>
    <n v="4.54"/>
    <x v="2"/>
    <s v="Yes"/>
    <s v="Jordan"/>
    <x v="0"/>
    <n v="3"/>
    <s v="Almond Milk"/>
    <n v="5"/>
  </r>
  <r>
    <x v="251"/>
    <x v="4"/>
    <x v="2"/>
    <x v="0"/>
    <s v="Iced Latte"/>
    <x v="0"/>
    <n v="6.77"/>
    <x v="1"/>
    <s v="No"/>
    <s v="Chris"/>
    <x v="0"/>
    <n v="9"/>
    <s v="Whipped Cream"/>
    <n v="2"/>
  </r>
  <r>
    <x v="252"/>
    <x v="4"/>
    <x v="1"/>
    <x v="1"/>
    <s v="Mocha"/>
    <x v="1"/>
    <n v="5.2"/>
    <x v="0"/>
    <s v="No"/>
    <s v="Chris"/>
    <x v="1"/>
    <n v="3"/>
    <s v="Decaf"/>
    <n v="1"/>
  </r>
  <r>
    <x v="253"/>
    <x v="0"/>
    <x v="7"/>
    <x v="3"/>
    <s v="Caramel Macchiato"/>
    <x v="0"/>
    <n v="3.67"/>
    <x v="0"/>
    <s v="Yes"/>
    <s v="Chris"/>
    <x v="2"/>
    <n v="2"/>
    <s v="Whipped Cream"/>
    <n v="2"/>
  </r>
  <r>
    <x v="254"/>
    <x v="2"/>
    <x v="9"/>
    <x v="3"/>
    <s v="Caramel Macchiato"/>
    <x v="2"/>
    <n v="6.89"/>
    <x v="2"/>
    <s v="No"/>
    <s v="Taylor"/>
    <x v="1"/>
    <n v="10"/>
    <s v="Whipped Cream"/>
    <n v="4"/>
  </r>
  <r>
    <x v="255"/>
    <x v="6"/>
    <x v="6"/>
    <x v="1"/>
    <s v="Iced Latte"/>
    <x v="0"/>
    <n v="5.29"/>
    <x v="1"/>
    <s v="Yes"/>
    <s v="Taylor"/>
    <x v="1"/>
    <n v="10"/>
    <s v="Oat Milk"/>
    <n v="5"/>
  </r>
  <r>
    <x v="256"/>
    <x v="2"/>
    <x v="2"/>
    <x v="4"/>
    <s v="Cappuccino"/>
    <x v="0"/>
    <n v="3.68"/>
    <x v="2"/>
    <s v="Yes"/>
    <s v="Chris"/>
    <x v="2"/>
    <n v="4"/>
    <s v="No Sugar"/>
    <n v="2"/>
  </r>
  <r>
    <x v="257"/>
    <x v="2"/>
    <x v="4"/>
    <x v="1"/>
    <s v="Caramel Macchiato"/>
    <x v="0"/>
    <n v="5.14"/>
    <x v="2"/>
    <s v="No"/>
    <s v="Jordan"/>
    <x v="0"/>
    <n v="7"/>
    <s v="No Sugar"/>
    <n v="1"/>
  </r>
  <r>
    <x v="258"/>
    <x v="4"/>
    <x v="7"/>
    <x v="1"/>
    <s v="Espresso"/>
    <x v="2"/>
    <n v="4.18"/>
    <x v="2"/>
    <s v="Yes"/>
    <s v="Chris"/>
    <x v="2"/>
    <n v="6"/>
    <s v="Extra Shot"/>
    <n v="3"/>
  </r>
  <r>
    <x v="259"/>
    <x v="4"/>
    <x v="7"/>
    <x v="3"/>
    <s v="Iced Latte"/>
    <x v="2"/>
    <n v="5.98"/>
    <x v="0"/>
    <s v="No"/>
    <s v="Jordan"/>
    <x v="0"/>
    <n v="10"/>
    <s v="Extra Shot"/>
    <n v="4"/>
  </r>
  <r>
    <x v="260"/>
    <x v="3"/>
    <x v="6"/>
    <x v="3"/>
    <s v="Americano"/>
    <x v="1"/>
    <n v="3.62"/>
    <x v="2"/>
    <s v="No"/>
    <s v="Chris"/>
    <x v="2"/>
    <n v="9"/>
    <s v="Almond Milk"/>
    <n v="4"/>
  </r>
  <r>
    <x v="261"/>
    <x v="5"/>
    <x v="1"/>
    <x v="1"/>
    <s v="Mocha"/>
    <x v="2"/>
    <n v="4.96"/>
    <x v="1"/>
    <s v="Yes"/>
    <s v="Jordan"/>
    <x v="1"/>
    <n v="2"/>
    <s v="No Sugar"/>
    <n v="2"/>
  </r>
  <r>
    <x v="262"/>
    <x v="0"/>
    <x v="9"/>
    <x v="3"/>
    <s v="Mocha"/>
    <x v="0"/>
    <n v="3.57"/>
    <x v="0"/>
    <s v="Yes"/>
    <s v="Jamie"/>
    <x v="0"/>
    <n v="8"/>
    <s v="Almond Milk"/>
    <n v="5"/>
  </r>
  <r>
    <x v="263"/>
    <x v="5"/>
    <x v="4"/>
    <x v="2"/>
    <s v="Espresso"/>
    <x v="1"/>
    <n v="3.08"/>
    <x v="2"/>
    <s v="Yes"/>
    <s v="Maria"/>
    <x v="2"/>
    <n v="3"/>
    <s v="No Sugar"/>
    <n v="2"/>
  </r>
  <r>
    <x v="264"/>
    <x v="4"/>
    <x v="0"/>
    <x v="2"/>
    <s v="Caramel Macchiato"/>
    <x v="0"/>
    <n v="5.17"/>
    <x v="0"/>
    <s v="Yes"/>
    <s v="Maria"/>
    <x v="2"/>
    <n v="9"/>
    <s v="Whipped Cream"/>
    <n v="5"/>
  </r>
  <r>
    <x v="265"/>
    <x v="0"/>
    <x v="1"/>
    <x v="4"/>
    <s v="Espresso"/>
    <x v="0"/>
    <n v="3.98"/>
    <x v="1"/>
    <s v="No"/>
    <s v="Jordan"/>
    <x v="0"/>
    <n v="3"/>
    <s v="Almond Milk"/>
    <n v="1"/>
  </r>
  <r>
    <x v="266"/>
    <x v="4"/>
    <x v="6"/>
    <x v="3"/>
    <s v="Caramel Macchiato"/>
    <x v="1"/>
    <n v="3.57"/>
    <x v="2"/>
    <s v="Yes"/>
    <s v="Maria"/>
    <x v="1"/>
    <n v="8"/>
    <s v="Extra Shot"/>
    <n v="3"/>
  </r>
  <r>
    <x v="88"/>
    <x v="3"/>
    <x v="2"/>
    <x v="0"/>
    <s v="Americano"/>
    <x v="2"/>
    <n v="6.29"/>
    <x v="2"/>
    <s v="No"/>
    <s v="Maria"/>
    <x v="2"/>
    <n v="5"/>
    <s v="Almond Milk"/>
    <n v="3"/>
  </r>
  <r>
    <x v="267"/>
    <x v="1"/>
    <x v="0"/>
    <x v="2"/>
    <s v="Flat White"/>
    <x v="0"/>
    <n v="6.58"/>
    <x v="1"/>
    <s v="Yes"/>
    <s v="Maria"/>
    <x v="1"/>
    <n v="10"/>
    <s v="No Sugar"/>
    <n v="5"/>
  </r>
  <r>
    <x v="268"/>
    <x v="5"/>
    <x v="9"/>
    <x v="4"/>
    <s v="Cappuccino"/>
    <x v="1"/>
    <n v="4.3899999999999997"/>
    <x v="2"/>
    <s v="No"/>
    <s v="Jamie"/>
    <x v="0"/>
    <n v="7"/>
    <s v="No Sugar"/>
    <n v="1"/>
  </r>
  <r>
    <x v="269"/>
    <x v="1"/>
    <x v="1"/>
    <x v="1"/>
    <s v="Flat White"/>
    <x v="0"/>
    <n v="4.5599999999999996"/>
    <x v="1"/>
    <s v="No"/>
    <s v="Alex"/>
    <x v="2"/>
    <n v="8"/>
    <s v="Oat Milk"/>
    <n v="3"/>
  </r>
  <r>
    <x v="270"/>
    <x v="5"/>
    <x v="8"/>
    <x v="1"/>
    <s v="Caramel Macchiato"/>
    <x v="1"/>
    <n v="4.41"/>
    <x v="0"/>
    <s v="No"/>
    <s v="Jamie"/>
    <x v="0"/>
    <n v="8"/>
    <s v="Double Espresso"/>
    <n v="3"/>
  </r>
  <r>
    <x v="271"/>
    <x v="5"/>
    <x v="2"/>
    <x v="0"/>
    <s v="Cappuccino"/>
    <x v="1"/>
    <n v="5.15"/>
    <x v="0"/>
    <s v="Yes"/>
    <s v="Jamie"/>
    <x v="2"/>
    <n v="8"/>
    <s v="Double Espresso"/>
    <n v="5"/>
  </r>
  <r>
    <x v="272"/>
    <x v="1"/>
    <x v="2"/>
    <x v="2"/>
    <s v="Mocha"/>
    <x v="1"/>
    <n v="3.01"/>
    <x v="2"/>
    <s v="No"/>
    <s v="Taylor"/>
    <x v="1"/>
    <n v="4"/>
    <s v="Almond Milk"/>
    <n v="1"/>
  </r>
  <r>
    <x v="273"/>
    <x v="0"/>
    <x v="8"/>
    <x v="1"/>
    <s v="Flat White"/>
    <x v="1"/>
    <n v="3.58"/>
    <x v="1"/>
    <s v="No"/>
    <s v="Maria"/>
    <x v="2"/>
    <n v="5"/>
    <s v="Almond Milk"/>
    <n v="2"/>
  </r>
  <r>
    <x v="212"/>
    <x v="4"/>
    <x v="1"/>
    <x v="2"/>
    <s v="Americano"/>
    <x v="1"/>
    <n v="4.49"/>
    <x v="1"/>
    <s v="Yes"/>
    <s v="Jordan"/>
    <x v="0"/>
    <n v="3"/>
    <s v="Decaf"/>
    <n v="5"/>
  </r>
  <r>
    <x v="274"/>
    <x v="6"/>
    <x v="4"/>
    <x v="4"/>
    <s v="Mocha"/>
    <x v="0"/>
    <n v="3.98"/>
    <x v="2"/>
    <s v="No"/>
    <s v="Maria"/>
    <x v="2"/>
    <n v="9"/>
    <s v="Oat Milk"/>
    <n v="2"/>
  </r>
  <r>
    <x v="275"/>
    <x v="2"/>
    <x v="6"/>
    <x v="0"/>
    <s v="Americano"/>
    <x v="1"/>
    <n v="4.78"/>
    <x v="1"/>
    <s v="Yes"/>
    <s v="Chris"/>
    <x v="2"/>
    <n v="4"/>
    <s v="Almond Milk"/>
    <n v="1"/>
  </r>
  <r>
    <x v="276"/>
    <x v="5"/>
    <x v="1"/>
    <x v="1"/>
    <s v="Iced Latte"/>
    <x v="1"/>
    <n v="6.33"/>
    <x v="1"/>
    <s v="No"/>
    <s v="Taylor"/>
    <x v="0"/>
    <n v="6"/>
    <s v="Double Espresso"/>
    <n v="5"/>
  </r>
  <r>
    <x v="277"/>
    <x v="2"/>
    <x v="2"/>
    <x v="1"/>
    <s v="Flat White"/>
    <x v="0"/>
    <n v="5.09"/>
    <x v="2"/>
    <s v="Yes"/>
    <s v="Jamie"/>
    <x v="0"/>
    <n v="2"/>
    <s v="Extra Shot"/>
    <n v="4"/>
  </r>
  <r>
    <x v="278"/>
    <x v="5"/>
    <x v="7"/>
    <x v="2"/>
    <s v="Caramel Macchiato"/>
    <x v="2"/>
    <n v="4.87"/>
    <x v="0"/>
    <s v="No"/>
    <s v="Jamie"/>
    <x v="2"/>
    <n v="2"/>
    <s v="Whipped Cream"/>
    <n v="3"/>
  </r>
  <r>
    <x v="279"/>
    <x v="3"/>
    <x v="2"/>
    <x v="2"/>
    <s v="Iced Latte"/>
    <x v="0"/>
    <n v="4.45"/>
    <x v="0"/>
    <s v="Yes"/>
    <s v="Maria"/>
    <x v="1"/>
    <n v="4"/>
    <s v="Double Espresso"/>
    <n v="1"/>
  </r>
  <r>
    <x v="280"/>
    <x v="4"/>
    <x v="0"/>
    <x v="4"/>
    <s v="Mocha"/>
    <x v="2"/>
    <n v="3.81"/>
    <x v="2"/>
    <s v="Yes"/>
    <s v="Chris"/>
    <x v="2"/>
    <n v="2"/>
    <s v="Double Espresso"/>
    <n v="4"/>
  </r>
  <r>
    <x v="281"/>
    <x v="0"/>
    <x v="8"/>
    <x v="4"/>
    <s v="Iced Latte"/>
    <x v="1"/>
    <n v="6.01"/>
    <x v="0"/>
    <s v="Yes"/>
    <s v="Chris"/>
    <x v="1"/>
    <n v="7"/>
    <s v="Extra Shot"/>
    <n v="1"/>
  </r>
  <r>
    <x v="282"/>
    <x v="1"/>
    <x v="7"/>
    <x v="3"/>
    <s v="Caramel Macchiato"/>
    <x v="0"/>
    <n v="3.09"/>
    <x v="0"/>
    <s v="No"/>
    <s v="Taylor"/>
    <x v="2"/>
    <n v="6"/>
    <s v="Extra Shot"/>
    <n v="2"/>
  </r>
  <r>
    <x v="283"/>
    <x v="3"/>
    <x v="5"/>
    <x v="2"/>
    <s v="Americano"/>
    <x v="0"/>
    <n v="6.54"/>
    <x v="1"/>
    <s v="Yes"/>
    <s v="Jordan"/>
    <x v="2"/>
    <n v="10"/>
    <s v="Double Espresso"/>
    <n v="5"/>
  </r>
  <r>
    <x v="284"/>
    <x v="3"/>
    <x v="8"/>
    <x v="1"/>
    <s v="Flat White"/>
    <x v="1"/>
    <n v="4.4400000000000004"/>
    <x v="0"/>
    <s v="Yes"/>
    <s v="Jordan"/>
    <x v="0"/>
    <n v="8"/>
    <s v="Extra Shot"/>
    <n v="2"/>
  </r>
  <r>
    <x v="285"/>
    <x v="4"/>
    <x v="0"/>
    <x v="1"/>
    <s v="Cappuccino"/>
    <x v="2"/>
    <n v="6.98"/>
    <x v="2"/>
    <s v="Yes"/>
    <s v="Maria"/>
    <x v="1"/>
    <n v="10"/>
    <s v="Whipped Cream"/>
    <n v="1"/>
  </r>
  <r>
    <x v="286"/>
    <x v="0"/>
    <x v="3"/>
    <x v="1"/>
    <s v="Flat White"/>
    <x v="0"/>
    <n v="3.27"/>
    <x v="1"/>
    <s v="No"/>
    <s v="Chris"/>
    <x v="2"/>
    <n v="3"/>
    <s v="Extra Shot"/>
    <n v="4"/>
  </r>
  <r>
    <x v="287"/>
    <x v="2"/>
    <x v="3"/>
    <x v="0"/>
    <s v="Americano"/>
    <x v="0"/>
    <n v="6.76"/>
    <x v="1"/>
    <s v="No"/>
    <s v="Alex"/>
    <x v="1"/>
    <n v="6"/>
    <s v="Decaf"/>
    <n v="4"/>
  </r>
  <r>
    <x v="288"/>
    <x v="6"/>
    <x v="1"/>
    <x v="4"/>
    <s v="Cappuccino"/>
    <x v="2"/>
    <n v="6.81"/>
    <x v="0"/>
    <s v="Yes"/>
    <s v="Jordan"/>
    <x v="1"/>
    <n v="10"/>
    <s v="Decaf"/>
    <n v="3"/>
  </r>
  <r>
    <x v="289"/>
    <x v="0"/>
    <x v="4"/>
    <x v="2"/>
    <s v="Americano"/>
    <x v="0"/>
    <n v="5.8"/>
    <x v="1"/>
    <s v="Yes"/>
    <s v="Maria"/>
    <x v="2"/>
    <n v="6"/>
    <s v="Decaf"/>
    <n v="2"/>
  </r>
  <r>
    <x v="290"/>
    <x v="5"/>
    <x v="5"/>
    <x v="0"/>
    <s v="Caramel Macchiato"/>
    <x v="1"/>
    <n v="5.68"/>
    <x v="0"/>
    <s v="No"/>
    <s v="Jamie"/>
    <x v="0"/>
    <n v="10"/>
    <s v="Whipped Cream"/>
    <n v="4"/>
  </r>
  <r>
    <x v="291"/>
    <x v="4"/>
    <x v="1"/>
    <x v="2"/>
    <s v="Espresso"/>
    <x v="1"/>
    <n v="3.8"/>
    <x v="0"/>
    <s v="Yes"/>
    <s v="Chris"/>
    <x v="1"/>
    <n v="9"/>
    <s v="Extra Shot"/>
    <n v="4"/>
  </r>
  <r>
    <x v="292"/>
    <x v="4"/>
    <x v="3"/>
    <x v="3"/>
    <s v="Mocha"/>
    <x v="1"/>
    <n v="3.58"/>
    <x v="2"/>
    <s v="No"/>
    <s v="Taylor"/>
    <x v="2"/>
    <n v="8"/>
    <s v="Almond Milk"/>
    <n v="3"/>
  </r>
  <r>
    <x v="293"/>
    <x v="1"/>
    <x v="3"/>
    <x v="2"/>
    <s v="Mocha"/>
    <x v="0"/>
    <n v="6.81"/>
    <x v="1"/>
    <s v="No"/>
    <s v="Chris"/>
    <x v="1"/>
    <n v="4"/>
    <s v="Almond Milk"/>
    <n v="2"/>
  </r>
  <r>
    <x v="294"/>
    <x v="4"/>
    <x v="9"/>
    <x v="4"/>
    <s v="Caramel Macchiato"/>
    <x v="2"/>
    <n v="4.8099999999999996"/>
    <x v="0"/>
    <s v="Yes"/>
    <s v="Jordan"/>
    <x v="1"/>
    <n v="4"/>
    <s v="Whipped Cream"/>
    <n v="1"/>
  </r>
  <r>
    <x v="295"/>
    <x v="4"/>
    <x v="9"/>
    <x v="4"/>
    <s v="Mocha"/>
    <x v="0"/>
    <n v="4.4000000000000004"/>
    <x v="0"/>
    <s v="No"/>
    <s v="Jamie"/>
    <x v="0"/>
    <n v="4"/>
    <s v="Oat Milk"/>
    <n v="4"/>
  </r>
  <r>
    <x v="296"/>
    <x v="1"/>
    <x v="0"/>
    <x v="2"/>
    <s v="Cappuccino"/>
    <x v="2"/>
    <n v="3.79"/>
    <x v="1"/>
    <s v="Yes"/>
    <s v="Chris"/>
    <x v="0"/>
    <n v="7"/>
    <s v="Almond Milk"/>
    <n v="2"/>
  </r>
  <r>
    <x v="297"/>
    <x v="0"/>
    <x v="1"/>
    <x v="4"/>
    <s v="Iced Latte"/>
    <x v="2"/>
    <n v="4.63"/>
    <x v="1"/>
    <s v="Yes"/>
    <s v="Jamie"/>
    <x v="2"/>
    <n v="9"/>
    <s v="Oat Milk"/>
    <n v="5"/>
  </r>
  <r>
    <x v="298"/>
    <x v="4"/>
    <x v="2"/>
    <x v="1"/>
    <s v="Espresso"/>
    <x v="2"/>
    <n v="5.18"/>
    <x v="2"/>
    <s v="No"/>
    <s v="Maria"/>
    <x v="1"/>
    <n v="5"/>
    <s v="Extra Shot"/>
    <n v="5"/>
  </r>
  <r>
    <x v="170"/>
    <x v="4"/>
    <x v="8"/>
    <x v="4"/>
    <s v="Iced Latte"/>
    <x v="1"/>
    <n v="6.59"/>
    <x v="1"/>
    <s v="Yes"/>
    <s v="Jordan"/>
    <x v="1"/>
    <n v="9"/>
    <s v="Decaf"/>
    <n v="4"/>
  </r>
  <r>
    <x v="299"/>
    <x v="1"/>
    <x v="7"/>
    <x v="3"/>
    <s v="Caramel Macchiato"/>
    <x v="1"/>
    <n v="3.45"/>
    <x v="2"/>
    <s v="No"/>
    <s v="Jamie"/>
    <x v="1"/>
    <n v="4"/>
    <s v="Double Espresso"/>
    <n v="5"/>
  </r>
  <r>
    <x v="300"/>
    <x v="5"/>
    <x v="9"/>
    <x v="4"/>
    <s v="Caramel Macchiato"/>
    <x v="2"/>
    <n v="5.75"/>
    <x v="0"/>
    <s v="No"/>
    <s v="Jordan"/>
    <x v="0"/>
    <n v="3"/>
    <s v="Almond Milk"/>
    <n v="1"/>
  </r>
  <r>
    <x v="301"/>
    <x v="4"/>
    <x v="4"/>
    <x v="0"/>
    <s v="Iced Latte"/>
    <x v="1"/>
    <n v="6"/>
    <x v="1"/>
    <s v="Yes"/>
    <s v="Jordan"/>
    <x v="1"/>
    <n v="10"/>
    <s v="Double Espresso"/>
    <n v="1"/>
  </r>
  <r>
    <x v="302"/>
    <x v="3"/>
    <x v="9"/>
    <x v="1"/>
    <s v="Caramel Macchiato"/>
    <x v="1"/>
    <n v="5.21"/>
    <x v="2"/>
    <s v="Yes"/>
    <s v="Jamie"/>
    <x v="2"/>
    <n v="7"/>
    <s v="Whipped Cream"/>
    <n v="4"/>
  </r>
  <r>
    <x v="303"/>
    <x v="6"/>
    <x v="9"/>
    <x v="4"/>
    <s v="Caramel Macchiato"/>
    <x v="0"/>
    <n v="5.03"/>
    <x v="0"/>
    <s v="No"/>
    <s v="Chris"/>
    <x v="1"/>
    <n v="5"/>
    <s v="Almond Milk"/>
    <n v="4"/>
  </r>
  <r>
    <x v="304"/>
    <x v="0"/>
    <x v="4"/>
    <x v="4"/>
    <s v="Caramel Macchiato"/>
    <x v="2"/>
    <n v="6.28"/>
    <x v="1"/>
    <s v="No"/>
    <s v="Chris"/>
    <x v="2"/>
    <n v="8"/>
    <s v="Extra Shot"/>
    <n v="5"/>
  </r>
  <r>
    <x v="55"/>
    <x v="4"/>
    <x v="2"/>
    <x v="0"/>
    <s v="Caramel Macchiato"/>
    <x v="0"/>
    <n v="6.21"/>
    <x v="1"/>
    <s v="No"/>
    <s v="Maria"/>
    <x v="0"/>
    <n v="8"/>
    <s v="Oat Milk"/>
    <n v="2"/>
  </r>
  <r>
    <x v="305"/>
    <x v="6"/>
    <x v="8"/>
    <x v="1"/>
    <s v="Espresso"/>
    <x v="0"/>
    <n v="3.4"/>
    <x v="2"/>
    <s v="Yes"/>
    <s v="Jordan"/>
    <x v="0"/>
    <n v="8"/>
    <s v="Whipped Cream"/>
    <n v="3"/>
  </r>
  <r>
    <x v="306"/>
    <x v="6"/>
    <x v="1"/>
    <x v="1"/>
    <s v="Iced Latte"/>
    <x v="0"/>
    <n v="3.1"/>
    <x v="2"/>
    <s v="Yes"/>
    <s v="Alex"/>
    <x v="0"/>
    <n v="10"/>
    <s v="Almond Milk"/>
    <n v="5"/>
  </r>
  <r>
    <x v="307"/>
    <x v="6"/>
    <x v="1"/>
    <x v="4"/>
    <s v="Mocha"/>
    <x v="0"/>
    <n v="5.61"/>
    <x v="2"/>
    <s v="No"/>
    <s v="Maria"/>
    <x v="0"/>
    <n v="5"/>
    <s v="Oat Milk"/>
    <n v="4"/>
  </r>
  <r>
    <x v="308"/>
    <x v="1"/>
    <x v="4"/>
    <x v="2"/>
    <s v="Mocha"/>
    <x v="2"/>
    <n v="3.09"/>
    <x v="1"/>
    <s v="Yes"/>
    <s v="Alex"/>
    <x v="1"/>
    <n v="3"/>
    <s v="Almond Milk"/>
    <n v="2"/>
  </r>
  <r>
    <x v="309"/>
    <x v="2"/>
    <x v="1"/>
    <x v="2"/>
    <s v="Espresso"/>
    <x v="1"/>
    <n v="6.65"/>
    <x v="2"/>
    <s v="No"/>
    <s v="Alex"/>
    <x v="1"/>
    <n v="2"/>
    <s v="Decaf"/>
    <n v="1"/>
  </r>
  <r>
    <x v="310"/>
    <x v="0"/>
    <x v="5"/>
    <x v="0"/>
    <s v="Espresso"/>
    <x v="1"/>
    <n v="5.53"/>
    <x v="0"/>
    <s v="Yes"/>
    <s v="Maria"/>
    <x v="1"/>
    <n v="2"/>
    <s v="Extra Shot"/>
    <n v="5"/>
  </r>
  <r>
    <x v="311"/>
    <x v="3"/>
    <x v="4"/>
    <x v="4"/>
    <s v="Flat White"/>
    <x v="1"/>
    <n v="6.98"/>
    <x v="1"/>
    <s v="Yes"/>
    <s v="Maria"/>
    <x v="0"/>
    <n v="6"/>
    <s v="Almond Milk"/>
    <n v="2"/>
  </r>
  <r>
    <x v="312"/>
    <x v="5"/>
    <x v="7"/>
    <x v="3"/>
    <s v="Cappuccino"/>
    <x v="0"/>
    <n v="3.87"/>
    <x v="0"/>
    <s v="Yes"/>
    <s v="Maria"/>
    <x v="2"/>
    <n v="7"/>
    <s v="Extra Shot"/>
    <n v="2"/>
  </r>
  <r>
    <x v="313"/>
    <x v="4"/>
    <x v="1"/>
    <x v="4"/>
    <s v="Espresso"/>
    <x v="0"/>
    <n v="6.81"/>
    <x v="0"/>
    <s v="No"/>
    <s v="Jamie"/>
    <x v="0"/>
    <n v="9"/>
    <s v="Decaf"/>
    <n v="5"/>
  </r>
  <r>
    <x v="314"/>
    <x v="4"/>
    <x v="2"/>
    <x v="1"/>
    <s v="Mocha"/>
    <x v="2"/>
    <n v="6.38"/>
    <x v="1"/>
    <s v="No"/>
    <s v="Jamie"/>
    <x v="2"/>
    <n v="6"/>
    <s v="Extra Shot"/>
    <n v="2"/>
  </r>
  <r>
    <x v="315"/>
    <x v="4"/>
    <x v="3"/>
    <x v="0"/>
    <s v="Espresso"/>
    <x v="2"/>
    <n v="5.99"/>
    <x v="0"/>
    <s v="Yes"/>
    <s v="Taylor"/>
    <x v="1"/>
    <n v="8"/>
    <s v="Extra Shot"/>
    <n v="5"/>
  </r>
  <r>
    <x v="316"/>
    <x v="1"/>
    <x v="5"/>
    <x v="1"/>
    <s v="Iced Latte"/>
    <x v="2"/>
    <n v="4.01"/>
    <x v="0"/>
    <s v="No"/>
    <s v="Taylor"/>
    <x v="0"/>
    <n v="10"/>
    <s v="No Sugar"/>
    <n v="4"/>
  </r>
  <r>
    <x v="317"/>
    <x v="0"/>
    <x v="1"/>
    <x v="4"/>
    <s v="Espresso"/>
    <x v="0"/>
    <n v="4.43"/>
    <x v="2"/>
    <s v="Yes"/>
    <s v="Jordan"/>
    <x v="1"/>
    <n v="7"/>
    <s v="Extra Shot"/>
    <n v="3"/>
  </r>
  <r>
    <x v="227"/>
    <x v="4"/>
    <x v="8"/>
    <x v="2"/>
    <s v="Americano"/>
    <x v="1"/>
    <n v="3.86"/>
    <x v="1"/>
    <s v="No"/>
    <s v="Maria"/>
    <x v="0"/>
    <n v="3"/>
    <s v="Decaf"/>
    <n v="3"/>
  </r>
  <r>
    <x v="318"/>
    <x v="5"/>
    <x v="7"/>
    <x v="2"/>
    <s v="Cappuccino"/>
    <x v="1"/>
    <n v="5.87"/>
    <x v="1"/>
    <s v="Yes"/>
    <s v="Taylor"/>
    <x v="0"/>
    <n v="8"/>
    <s v="Oat Milk"/>
    <n v="4"/>
  </r>
  <r>
    <x v="319"/>
    <x v="1"/>
    <x v="8"/>
    <x v="1"/>
    <s v="Iced Latte"/>
    <x v="1"/>
    <n v="4.99"/>
    <x v="0"/>
    <s v="No"/>
    <s v="Alex"/>
    <x v="2"/>
    <n v="9"/>
    <s v="Extra Shot"/>
    <n v="5"/>
  </r>
  <r>
    <x v="320"/>
    <x v="1"/>
    <x v="9"/>
    <x v="3"/>
    <s v="Iced Latte"/>
    <x v="1"/>
    <n v="3.07"/>
    <x v="1"/>
    <s v="Yes"/>
    <s v="Jamie"/>
    <x v="1"/>
    <n v="4"/>
    <s v="Whipped Cream"/>
    <n v="4"/>
  </r>
  <r>
    <x v="321"/>
    <x v="0"/>
    <x v="7"/>
    <x v="3"/>
    <s v="Iced Latte"/>
    <x v="1"/>
    <n v="5.58"/>
    <x v="2"/>
    <s v="No"/>
    <s v="Alex"/>
    <x v="1"/>
    <n v="6"/>
    <s v="No Sugar"/>
    <n v="3"/>
  </r>
  <r>
    <x v="322"/>
    <x v="1"/>
    <x v="9"/>
    <x v="3"/>
    <s v="Caramel Macchiato"/>
    <x v="1"/>
    <n v="4.9800000000000004"/>
    <x v="2"/>
    <s v="No"/>
    <s v="Chris"/>
    <x v="0"/>
    <n v="9"/>
    <s v="Decaf"/>
    <n v="1"/>
  </r>
  <r>
    <x v="323"/>
    <x v="6"/>
    <x v="0"/>
    <x v="2"/>
    <s v="Mocha"/>
    <x v="0"/>
    <n v="6.3"/>
    <x v="2"/>
    <s v="Yes"/>
    <s v="Chris"/>
    <x v="0"/>
    <n v="8"/>
    <s v="Extra Shot"/>
    <n v="2"/>
  </r>
  <r>
    <x v="324"/>
    <x v="4"/>
    <x v="8"/>
    <x v="3"/>
    <s v="Iced Latte"/>
    <x v="2"/>
    <n v="6.47"/>
    <x v="0"/>
    <s v="Yes"/>
    <s v="Alex"/>
    <x v="2"/>
    <n v="6"/>
    <s v="Almond Milk"/>
    <n v="3"/>
  </r>
  <r>
    <x v="325"/>
    <x v="1"/>
    <x v="0"/>
    <x v="0"/>
    <s v="Flat White"/>
    <x v="2"/>
    <n v="3.68"/>
    <x v="2"/>
    <s v="No"/>
    <s v="Alex"/>
    <x v="2"/>
    <n v="7"/>
    <s v="Whipped Cream"/>
    <n v="2"/>
  </r>
  <r>
    <x v="326"/>
    <x v="1"/>
    <x v="9"/>
    <x v="0"/>
    <s v="Americano"/>
    <x v="0"/>
    <n v="5.09"/>
    <x v="2"/>
    <s v="No"/>
    <s v="Jordan"/>
    <x v="1"/>
    <n v="6"/>
    <s v="No Sugar"/>
    <n v="4"/>
  </r>
  <r>
    <x v="327"/>
    <x v="3"/>
    <x v="6"/>
    <x v="4"/>
    <s v="Americano"/>
    <x v="0"/>
    <n v="4.41"/>
    <x v="2"/>
    <s v="Yes"/>
    <s v="Jordan"/>
    <x v="2"/>
    <n v="3"/>
    <s v="Decaf"/>
    <n v="1"/>
  </r>
  <r>
    <x v="328"/>
    <x v="3"/>
    <x v="2"/>
    <x v="0"/>
    <s v="Mocha"/>
    <x v="1"/>
    <n v="3.42"/>
    <x v="2"/>
    <s v="No"/>
    <s v="Chris"/>
    <x v="0"/>
    <n v="9"/>
    <s v="Oat Milk"/>
    <n v="2"/>
  </r>
  <r>
    <x v="329"/>
    <x v="6"/>
    <x v="5"/>
    <x v="1"/>
    <s v="Mocha"/>
    <x v="1"/>
    <n v="4.54"/>
    <x v="0"/>
    <s v="Yes"/>
    <s v="Jamie"/>
    <x v="2"/>
    <n v="3"/>
    <s v="No Sugar"/>
    <n v="4"/>
  </r>
  <r>
    <x v="330"/>
    <x v="5"/>
    <x v="6"/>
    <x v="3"/>
    <s v="Americano"/>
    <x v="0"/>
    <n v="3.59"/>
    <x v="2"/>
    <s v="Yes"/>
    <s v="Maria"/>
    <x v="2"/>
    <n v="9"/>
    <s v="Extra Shot"/>
    <n v="3"/>
  </r>
  <r>
    <x v="331"/>
    <x v="0"/>
    <x v="7"/>
    <x v="4"/>
    <s v="Flat White"/>
    <x v="0"/>
    <n v="6.71"/>
    <x v="2"/>
    <s v="No"/>
    <s v="Jamie"/>
    <x v="2"/>
    <n v="4"/>
    <s v="Decaf"/>
    <n v="5"/>
  </r>
  <r>
    <x v="332"/>
    <x v="6"/>
    <x v="8"/>
    <x v="0"/>
    <s v="Flat White"/>
    <x v="1"/>
    <n v="3.39"/>
    <x v="1"/>
    <s v="No"/>
    <s v="Jordan"/>
    <x v="1"/>
    <n v="5"/>
    <s v="No Sugar"/>
    <n v="2"/>
  </r>
  <r>
    <x v="333"/>
    <x v="6"/>
    <x v="0"/>
    <x v="3"/>
    <s v="Cappuccino"/>
    <x v="1"/>
    <n v="5.07"/>
    <x v="2"/>
    <s v="Yes"/>
    <s v="Jordan"/>
    <x v="2"/>
    <n v="3"/>
    <s v="Extra Shot"/>
    <n v="1"/>
  </r>
  <r>
    <x v="334"/>
    <x v="0"/>
    <x v="4"/>
    <x v="4"/>
    <s v="Mocha"/>
    <x v="0"/>
    <n v="5.13"/>
    <x v="0"/>
    <s v="Yes"/>
    <s v="Taylor"/>
    <x v="0"/>
    <n v="8"/>
    <s v="Decaf"/>
    <n v="4"/>
  </r>
  <r>
    <x v="335"/>
    <x v="4"/>
    <x v="6"/>
    <x v="1"/>
    <s v="Mocha"/>
    <x v="0"/>
    <n v="4.3899999999999997"/>
    <x v="0"/>
    <s v="No"/>
    <s v="Jordan"/>
    <x v="2"/>
    <n v="3"/>
    <s v="Extra Shot"/>
    <n v="5"/>
  </r>
  <r>
    <x v="336"/>
    <x v="0"/>
    <x v="0"/>
    <x v="4"/>
    <s v="Caramel Macchiato"/>
    <x v="2"/>
    <n v="3.95"/>
    <x v="0"/>
    <s v="Yes"/>
    <s v="Maria"/>
    <x v="2"/>
    <n v="7"/>
    <s v="Decaf"/>
    <n v="2"/>
  </r>
  <r>
    <x v="315"/>
    <x v="4"/>
    <x v="3"/>
    <x v="4"/>
    <s v="Iced Latte"/>
    <x v="0"/>
    <n v="6.9"/>
    <x v="2"/>
    <s v="Yes"/>
    <s v="Jordan"/>
    <x v="2"/>
    <n v="7"/>
    <s v="Decaf"/>
    <n v="5"/>
  </r>
  <r>
    <x v="193"/>
    <x v="0"/>
    <x v="2"/>
    <x v="2"/>
    <s v="Iced Latte"/>
    <x v="0"/>
    <n v="5.27"/>
    <x v="0"/>
    <s v="Yes"/>
    <s v="Taylor"/>
    <x v="0"/>
    <n v="4"/>
    <s v="Whipped Cream"/>
    <n v="2"/>
  </r>
  <r>
    <x v="337"/>
    <x v="1"/>
    <x v="5"/>
    <x v="4"/>
    <s v="Espresso"/>
    <x v="1"/>
    <n v="5.94"/>
    <x v="1"/>
    <s v="No"/>
    <s v="Jordan"/>
    <x v="1"/>
    <n v="6"/>
    <s v="No Sugar"/>
    <n v="4"/>
  </r>
  <r>
    <x v="338"/>
    <x v="0"/>
    <x v="8"/>
    <x v="4"/>
    <s v="Cappuccino"/>
    <x v="2"/>
    <n v="6.43"/>
    <x v="1"/>
    <s v="No"/>
    <s v="Alex"/>
    <x v="1"/>
    <n v="10"/>
    <s v="Oat Milk"/>
    <n v="1"/>
  </r>
  <r>
    <x v="339"/>
    <x v="5"/>
    <x v="9"/>
    <x v="1"/>
    <s v="Americano"/>
    <x v="0"/>
    <n v="4.43"/>
    <x v="2"/>
    <s v="Yes"/>
    <s v="Taylor"/>
    <x v="0"/>
    <n v="8"/>
    <s v="No Sugar"/>
    <n v="2"/>
  </r>
  <r>
    <x v="340"/>
    <x v="2"/>
    <x v="2"/>
    <x v="0"/>
    <s v="Americano"/>
    <x v="0"/>
    <n v="6.86"/>
    <x v="1"/>
    <s v="No"/>
    <s v="Taylor"/>
    <x v="2"/>
    <n v="6"/>
    <s v="Oat Milk"/>
    <n v="3"/>
  </r>
  <r>
    <x v="341"/>
    <x v="0"/>
    <x v="9"/>
    <x v="0"/>
    <s v="Flat White"/>
    <x v="1"/>
    <n v="3.76"/>
    <x v="1"/>
    <s v="No"/>
    <s v="Taylor"/>
    <x v="2"/>
    <n v="8"/>
    <s v="Whipped Cream"/>
    <n v="4"/>
  </r>
  <r>
    <x v="342"/>
    <x v="5"/>
    <x v="8"/>
    <x v="2"/>
    <s v="Iced Latte"/>
    <x v="1"/>
    <n v="6.71"/>
    <x v="2"/>
    <s v="No"/>
    <s v="Jordan"/>
    <x v="2"/>
    <n v="10"/>
    <s v="No Sugar"/>
    <n v="5"/>
  </r>
  <r>
    <x v="343"/>
    <x v="4"/>
    <x v="1"/>
    <x v="0"/>
    <s v="Flat White"/>
    <x v="0"/>
    <n v="6.2"/>
    <x v="2"/>
    <s v="No"/>
    <s v="Alex"/>
    <x v="2"/>
    <n v="6"/>
    <s v="Whipped Cream"/>
    <n v="5"/>
  </r>
  <r>
    <x v="344"/>
    <x v="4"/>
    <x v="3"/>
    <x v="2"/>
    <s v="Espresso"/>
    <x v="1"/>
    <n v="5.64"/>
    <x v="2"/>
    <s v="Yes"/>
    <s v="Chris"/>
    <x v="2"/>
    <n v="7"/>
    <s v="No Sugar"/>
    <n v="5"/>
  </r>
  <r>
    <x v="345"/>
    <x v="3"/>
    <x v="7"/>
    <x v="2"/>
    <s v="Americano"/>
    <x v="1"/>
    <n v="3.57"/>
    <x v="1"/>
    <s v="Yes"/>
    <s v="Jamie"/>
    <x v="0"/>
    <n v="3"/>
    <s v="No Sugar"/>
    <n v="2"/>
  </r>
  <r>
    <x v="346"/>
    <x v="0"/>
    <x v="8"/>
    <x v="0"/>
    <s v="Espresso"/>
    <x v="1"/>
    <n v="6.87"/>
    <x v="2"/>
    <s v="No"/>
    <s v="Chris"/>
    <x v="0"/>
    <n v="6"/>
    <s v="Extra Shot"/>
    <n v="5"/>
  </r>
  <r>
    <x v="347"/>
    <x v="6"/>
    <x v="8"/>
    <x v="3"/>
    <s v="Mocha"/>
    <x v="2"/>
    <n v="6.07"/>
    <x v="0"/>
    <s v="Yes"/>
    <s v="Jamie"/>
    <x v="0"/>
    <n v="5"/>
    <s v="No Sugar"/>
    <n v="3"/>
  </r>
  <r>
    <x v="348"/>
    <x v="4"/>
    <x v="0"/>
    <x v="0"/>
    <s v="Cappuccino"/>
    <x v="0"/>
    <n v="4.5"/>
    <x v="0"/>
    <s v="Yes"/>
    <s v="Maria"/>
    <x v="0"/>
    <n v="9"/>
    <s v="Oat Milk"/>
    <n v="3"/>
  </r>
  <r>
    <x v="349"/>
    <x v="4"/>
    <x v="8"/>
    <x v="4"/>
    <s v="Espresso"/>
    <x v="1"/>
    <n v="4.68"/>
    <x v="0"/>
    <s v="No"/>
    <s v="Alex"/>
    <x v="0"/>
    <n v="2"/>
    <s v="Whipped Cream"/>
    <n v="4"/>
  </r>
  <r>
    <x v="350"/>
    <x v="4"/>
    <x v="1"/>
    <x v="4"/>
    <s v="Caramel Macchiato"/>
    <x v="0"/>
    <n v="5.32"/>
    <x v="0"/>
    <s v="Yes"/>
    <s v="Taylor"/>
    <x v="0"/>
    <n v="6"/>
    <s v="Almond Milk"/>
    <n v="4"/>
  </r>
  <r>
    <x v="351"/>
    <x v="5"/>
    <x v="4"/>
    <x v="3"/>
    <s v="Espresso"/>
    <x v="0"/>
    <n v="3.34"/>
    <x v="0"/>
    <s v="Yes"/>
    <s v="Chris"/>
    <x v="0"/>
    <n v="3"/>
    <s v="Whipped Cream"/>
    <n v="3"/>
  </r>
  <r>
    <x v="352"/>
    <x v="5"/>
    <x v="8"/>
    <x v="2"/>
    <s v="Iced Latte"/>
    <x v="2"/>
    <n v="5.34"/>
    <x v="1"/>
    <s v="Yes"/>
    <s v="Jordan"/>
    <x v="2"/>
    <n v="10"/>
    <s v="Extra Shot"/>
    <n v="5"/>
  </r>
  <r>
    <x v="353"/>
    <x v="2"/>
    <x v="3"/>
    <x v="1"/>
    <s v="Americano"/>
    <x v="2"/>
    <n v="6.41"/>
    <x v="0"/>
    <s v="No"/>
    <s v="Jordan"/>
    <x v="2"/>
    <n v="9"/>
    <s v="Double Espresso"/>
    <n v="2"/>
  </r>
  <r>
    <x v="354"/>
    <x v="4"/>
    <x v="4"/>
    <x v="3"/>
    <s v="Iced Latte"/>
    <x v="2"/>
    <n v="3.39"/>
    <x v="2"/>
    <s v="Yes"/>
    <s v="Jamie"/>
    <x v="2"/>
    <n v="10"/>
    <s v="Decaf"/>
    <n v="4"/>
  </r>
  <r>
    <x v="355"/>
    <x v="0"/>
    <x v="5"/>
    <x v="0"/>
    <s v="Espresso"/>
    <x v="0"/>
    <n v="6.28"/>
    <x v="1"/>
    <s v="No"/>
    <s v="Taylor"/>
    <x v="0"/>
    <n v="9"/>
    <s v="Whipped Cream"/>
    <n v="5"/>
  </r>
  <r>
    <x v="356"/>
    <x v="4"/>
    <x v="1"/>
    <x v="2"/>
    <s v="Mocha"/>
    <x v="0"/>
    <n v="6.27"/>
    <x v="1"/>
    <s v="Yes"/>
    <s v="Maria"/>
    <x v="0"/>
    <n v="10"/>
    <s v="Extra Shot"/>
    <n v="4"/>
  </r>
  <r>
    <x v="357"/>
    <x v="0"/>
    <x v="6"/>
    <x v="2"/>
    <s v="Cappuccino"/>
    <x v="1"/>
    <n v="4.47"/>
    <x v="0"/>
    <s v="No"/>
    <s v="Jamie"/>
    <x v="0"/>
    <n v="3"/>
    <s v="Decaf"/>
    <n v="4"/>
  </r>
  <r>
    <x v="358"/>
    <x v="6"/>
    <x v="1"/>
    <x v="4"/>
    <s v="Espresso"/>
    <x v="0"/>
    <n v="5.26"/>
    <x v="2"/>
    <s v="No"/>
    <s v="Alex"/>
    <x v="0"/>
    <n v="9"/>
    <s v="Almond Milk"/>
    <n v="3"/>
  </r>
  <r>
    <x v="359"/>
    <x v="4"/>
    <x v="3"/>
    <x v="0"/>
    <s v="Flat White"/>
    <x v="0"/>
    <n v="6.93"/>
    <x v="0"/>
    <s v="Yes"/>
    <s v="Chris"/>
    <x v="0"/>
    <n v="10"/>
    <s v="Decaf"/>
    <n v="5"/>
  </r>
  <r>
    <x v="360"/>
    <x v="4"/>
    <x v="1"/>
    <x v="3"/>
    <s v="Flat White"/>
    <x v="1"/>
    <n v="5.86"/>
    <x v="2"/>
    <s v="No"/>
    <s v="Jordan"/>
    <x v="1"/>
    <n v="8"/>
    <s v="Almond Milk"/>
    <n v="4"/>
  </r>
  <r>
    <x v="361"/>
    <x v="6"/>
    <x v="3"/>
    <x v="1"/>
    <s v="Cappuccino"/>
    <x v="2"/>
    <n v="6.71"/>
    <x v="1"/>
    <s v="No"/>
    <s v="Maria"/>
    <x v="0"/>
    <n v="7"/>
    <s v="Double Espresso"/>
    <n v="5"/>
  </r>
  <r>
    <x v="362"/>
    <x v="1"/>
    <x v="0"/>
    <x v="0"/>
    <s v="Iced Latte"/>
    <x v="0"/>
    <n v="3.12"/>
    <x v="1"/>
    <s v="Yes"/>
    <s v="Maria"/>
    <x v="2"/>
    <n v="3"/>
    <s v="Decaf"/>
    <n v="4"/>
  </r>
  <r>
    <x v="363"/>
    <x v="1"/>
    <x v="2"/>
    <x v="1"/>
    <s v="Iced Latte"/>
    <x v="0"/>
    <n v="5.91"/>
    <x v="0"/>
    <s v="No"/>
    <s v="Alex"/>
    <x v="2"/>
    <n v="6"/>
    <s v="Almond Milk"/>
    <n v="1"/>
  </r>
  <r>
    <x v="364"/>
    <x v="6"/>
    <x v="5"/>
    <x v="4"/>
    <s v="Cappuccino"/>
    <x v="2"/>
    <n v="6.36"/>
    <x v="2"/>
    <s v="No"/>
    <s v="Alex"/>
    <x v="0"/>
    <n v="9"/>
    <s v="Decaf"/>
    <n v="2"/>
  </r>
  <r>
    <x v="365"/>
    <x v="4"/>
    <x v="0"/>
    <x v="1"/>
    <s v="Mocha"/>
    <x v="1"/>
    <n v="4.96"/>
    <x v="1"/>
    <s v="No"/>
    <s v="Maria"/>
    <x v="2"/>
    <n v="4"/>
    <s v="Decaf"/>
    <n v="5"/>
  </r>
  <r>
    <x v="366"/>
    <x v="1"/>
    <x v="2"/>
    <x v="3"/>
    <s v="Iced Latte"/>
    <x v="2"/>
    <n v="6.84"/>
    <x v="2"/>
    <s v="Yes"/>
    <s v="Alex"/>
    <x v="2"/>
    <n v="2"/>
    <s v="No Sugar"/>
    <n v="4"/>
  </r>
  <r>
    <x v="367"/>
    <x v="5"/>
    <x v="5"/>
    <x v="1"/>
    <s v="Americano"/>
    <x v="2"/>
    <n v="6.83"/>
    <x v="1"/>
    <s v="No"/>
    <s v="Maria"/>
    <x v="2"/>
    <n v="9"/>
    <s v="Double Espresso"/>
    <n v="3"/>
  </r>
  <r>
    <x v="368"/>
    <x v="1"/>
    <x v="7"/>
    <x v="1"/>
    <s v="Caramel Macchiato"/>
    <x v="0"/>
    <n v="4.76"/>
    <x v="1"/>
    <s v="No"/>
    <s v="Alex"/>
    <x v="0"/>
    <n v="3"/>
    <s v="Extra Shot"/>
    <n v="5"/>
  </r>
  <r>
    <x v="369"/>
    <x v="2"/>
    <x v="5"/>
    <x v="1"/>
    <s v="Iced Latte"/>
    <x v="2"/>
    <n v="5.16"/>
    <x v="2"/>
    <s v="Yes"/>
    <s v="Chris"/>
    <x v="1"/>
    <n v="8"/>
    <s v="Oat Milk"/>
    <n v="3"/>
  </r>
  <r>
    <x v="370"/>
    <x v="4"/>
    <x v="1"/>
    <x v="2"/>
    <s v="Cappuccino"/>
    <x v="2"/>
    <n v="3.97"/>
    <x v="1"/>
    <s v="No"/>
    <s v="Jamie"/>
    <x v="0"/>
    <n v="2"/>
    <s v="Double Espresso"/>
    <n v="1"/>
  </r>
  <r>
    <x v="371"/>
    <x v="5"/>
    <x v="6"/>
    <x v="2"/>
    <s v="Iced Latte"/>
    <x v="1"/>
    <n v="4.6900000000000004"/>
    <x v="2"/>
    <s v="No"/>
    <s v="Alex"/>
    <x v="2"/>
    <n v="5"/>
    <s v="Double Espresso"/>
    <n v="3"/>
  </r>
  <r>
    <x v="372"/>
    <x v="0"/>
    <x v="4"/>
    <x v="0"/>
    <s v="Iced Latte"/>
    <x v="2"/>
    <n v="6.62"/>
    <x v="1"/>
    <s v="Yes"/>
    <s v="Chris"/>
    <x v="2"/>
    <n v="8"/>
    <s v="Double Espresso"/>
    <n v="5"/>
  </r>
  <r>
    <x v="373"/>
    <x v="0"/>
    <x v="7"/>
    <x v="1"/>
    <s v="Flat White"/>
    <x v="2"/>
    <n v="3.17"/>
    <x v="2"/>
    <s v="No"/>
    <s v="Taylor"/>
    <x v="2"/>
    <n v="7"/>
    <s v="Decaf"/>
    <n v="4"/>
  </r>
  <r>
    <x v="374"/>
    <x v="2"/>
    <x v="2"/>
    <x v="2"/>
    <s v="Iced Latte"/>
    <x v="0"/>
    <n v="5.14"/>
    <x v="0"/>
    <s v="Yes"/>
    <s v="Taylor"/>
    <x v="1"/>
    <n v="2"/>
    <s v="Decaf"/>
    <n v="4"/>
  </r>
  <r>
    <x v="375"/>
    <x v="2"/>
    <x v="9"/>
    <x v="0"/>
    <s v="Cappuccino"/>
    <x v="0"/>
    <n v="3.46"/>
    <x v="2"/>
    <s v="No"/>
    <s v="Chris"/>
    <x v="2"/>
    <n v="7"/>
    <s v="Decaf"/>
    <n v="1"/>
  </r>
  <r>
    <x v="376"/>
    <x v="3"/>
    <x v="5"/>
    <x v="2"/>
    <s v="Mocha"/>
    <x v="1"/>
    <n v="5.99"/>
    <x v="1"/>
    <s v="Yes"/>
    <s v="Alex"/>
    <x v="0"/>
    <n v="5"/>
    <s v="Whipped Cream"/>
    <n v="1"/>
  </r>
  <r>
    <x v="377"/>
    <x v="4"/>
    <x v="1"/>
    <x v="1"/>
    <s v="Flat White"/>
    <x v="0"/>
    <n v="4.26"/>
    <x v="1"/>
    <s v="Yes"/>
    <s v="Chris"/>
    <x v="2"/>
    <n v="8"/>
    <s v="Decaf"/>
    <n v="1"/>
  </r>
  <r>
    <x v="378"/>
    <x v="3"/>
    <x v="5"/>
    <x v="3"/>
    <s v="Mocha"/>
    <x v="1"/>
    <n v="5.82"/>
    <x v="0"/>
    <s v="Yes"/>
    <s v="Jamie"/>
    <x v="0"/>
    <n v="6"/>
    <s v="No Sugar"/>
    <n v="5"/>
  </r>
  <r>
    <x v="379"/>
    <x v="2"/>
    <x v="2"/>
    <x v="4"/>
    <s v="Flat White"/>
    <x v="2"/>
    <n v="5.17"/>
    <x v="2"/>
    <s v="Yes"/>
    <s v="Chris"/>
    <x v="1"/>
    <n v="9"/>
    <s v="No Sugar"/>
    <n v="1"/>
  </r>
  <r>
    <x v="380"/>
    <x v="3"/>
    <x v="1"/>
    <x v="3"/>
    <s v="Mocha"/>
    <x v="1"/>
    <n v="5.97"/>
    <x v="2"/>
    <s v="Yes"/>
    <s v="Chris"/>
    <x v="0"/>
    <n v="4"/>
    <s v="Almond Milk"/>
    <n v="2"/>
  </r>
  <r>
    <x v="381"/>
    <x v="2"/>
    <x v="3"/>
    <x v="2"/>
    <s v="Espresso"/>
    <x v="0"/>
    <n v="4.08"/>
    <x v="1"/>
    <s v="No"/>
    <s v="Chris"/>
    <x v="2"/>
    <n v="2"/>
    <s v="No Sugar"/>
    <n v="5"/>
  </r>
  <r>
    <x v="382"/>
    <x v="6"/>
    <x v="4"/>
    <x v="0"/>
    <s v="Espresso"/>
    <x v="1"/>
    <n v="3.18"/>
    <x v="2"/>
    <s v="No"/>
    <s v="Maria"/>
    <x v="0"/>
    <n v="8"/>
    <s v="Double Espresso"/>
    <n v="1"/>
  </r>
  <r>
    <x v="383"/>
    <x v="3"/>
    <x v="4"/>
    <x v="4"/>
    <s v="Iced Latte"/>
    <x v="2"/>
    <n v="6.02"/>
    <x v="0"/>
    <s v="No"/>
    <s v="Taylor"/>
    <x v="2"/>
    <n v="2"/>
    <s v="No Sugar"/>
    <n v="5"/>
  </r>
  <r>
    <x v="384"/>
    <x v="6"/>
    <x v="9"/>
    <x v="2"/>
    <s v="Caramel Macchiato"/>
    <x v="0"/>
    <n v="5.21"/>
    <x v="1"/>
    <s v="No"/>
    <s v="Taylor"/>
    <x v="1"/>
    <n v="8"/>
    <s v="Double Espresso"/>
    <n v="5"/>
  </r>
  <r>
    <x v="385"/>
    <x v="1"/>
    <x v="6"/>
    <x v="0"/>
    <s v="Espresso"/>
    <x v="2"/>
    <n v="6.97"/>
    <x v="2"/>
    <s v="Yes"/>
    <s v="Alex"/>
    <x v="1"/>
    <n v="6"/>
    <s v="Almond Milk"/>
    <n v="2"/>
  </r>
  <r>
    <x v="386"/>
    <x v="1"/>
    <x v="6"/>
    <x v="3"/>
    <s v="Espresso"/>
    <x v="0"/>
    <n v="5.46"/>
    <x v="0"/>
    <s v="No"/>
    <s v="Jordan"/>
    <x v="1"/>
    <n v="2"/>
    <s v="Almond Milk"/>
    <n v="3"/>
  </r>
  <r>
    <x v="387"/>
    <x v="5"/>
    <x v="8"/>
    <x v="4"/>
    <s v="Caramel Macchiato"/>
    <x v="0"/>
    <n v="4.78"/>
    <x v="2"/>
    <s v="No"/>
    <s v="Alex"/>
    <x v="1"/>
    <n v="2"/>
    <s v="No Sugar"/>
    <n v="4"/>
  </r>
  <r>
    <x v="388"/>
    <x v="3"/>
    <x v="7"/>
    <x v="0"/>
    <s v="Iced Latte"/>
    <x v="2"/>
    <n v="6.76"/>
    <x v="0"/>
    <s v="No"/>
    <s v="Alex"/>
    <x v="1"/>
    <n v="4"/>
    <s v="No Sugar"/>
    <n v="3"/>
  </r>
  <r>
    <x v="389"/>
    <x v="2"/>
    <x v="3"/>
    <x v="1"/>
    <s v="Americano"/>
    <x v="0"/>
    <n v="3.59"/>
    <x v="1"/>
    <s v="Yes"/>
    <s v="Maria"/>
    <x v="2"/>
    <n v="2"/>
    <s v="Extra Shot"/>
    <n v="5"/>
  </r>
  <r>
    <x v="390"/>
    <x v="6"/>
    <x v="0"/>
    <x v="2"/>
    <s v="Cappuccino"/>
    <x v="2"/>
    <n v="3.91"/>
    <x v="1"/>
    <s v="No"/>
    <s v="Chris"/>
    <x v="2"/>
    <n v="7"/>
    <s v="Double Espresso"/>
    <n v="1"/>
  </r>
  <r>
    <x v="391"/>
    <x v="5"/>
    <x v="8"/>
    <x v="2"/>
    <s v="Cappuccino"/>
    <x v="1"/>
    <n v="3.45"/>
    <x v="2"/>
    <s v="Yes"/>
    <s v="Maria"/>
    <x v="1"/>
    <n v="7"/>
    <s v="Whipped Cream"/>
    <n v="4"/>
  </r>
  <r>
    <x v="392"/>
    <x v="4"/>
    <x v="9"/>
    <x v="4"/>
    <s v="Mocha"/>
    <x v="0"/>
    <n v="4.3099999999999996"/>
    <x v="0"/>
    <s v="No"/>
    <s v="Jamie"/>
    <x v="0"/>
    <n v="7"/>
    <s v="Decaf"/>
    <n v="3"/>
  </r>
  <r>
    <x v="393"/>
    <x v="5"/>
    <x v="1"/>
    <x v="2"/>
    <s v="Flat White"/>
    <x v="0"/>
    <n v="6.65"/>
    <x v="2"/>
    <s v="Yes"/>
    <s v="Taylor"/>
    <x v="2"/>
    <n v="7"/>
    <s v="Double Espresso"/>
    <n v="5"/>
  </r>
  <r>
    <x v="394"/>
    <x v="1"/>
    <x v="8"/>
    <x v="0"/>
    <s v="Caramel Macchiato"/>
    <x v="2"/>
    <n v="3.13"/>
    <x v="1"/>
    <s v="Yes"/>
    <s v="Jamie"/>
    <x v="0"/>
    <n v="3"/>
    <s v="Almond Milk"/>
    <n v="2"/>
  </r>
  <r>
    <x v="395"/>
    <x v="5"/>
    <x v="0"/>
    <x v="3"/>
    <s v="Americano"/>
    <x v="1"/>
    <n v="5.16"/>
    <x v="2"/>
    <s v="Yes"/>
    <s v="Taylor"/>
    <x v="1"/>
    <n v="10"/>
    <s v="Double Espresso"/>
    <n v="4"/>
  </r>
  <r>
    <x v="396"/>
    <x v="1"/>
    <x v="2"/>
    <x v="3"/>
    <s v="Flat White"/>
    <x v="0"/>
    <n v="4.3099999999999996"/>
    <x v="0"/>
    <s v="Yes"/>
    <s v="Jamie"/>
    <x v="1"/>
    <n v="3"/>
    <s v="Oat Milk"/>
    <n v="2"/>
  </r>
  <r>
    <x v="397"/>
    <x v="0"/>
    <x v="9"/>
    <x v="2"/>
    <s v="Flat White"/>
    <x v="2"/>
    <n v="5.0199999999999996"/>
    <x v="0"/>
    <s v="No"/>
    <s v="Taylor"/>
    <x v="2"/>
    <n v="9"/>
    <s v="Whipped Cream"/>
    <n v="4"/>
  </r>
  <r>
    <x v="398"/>
    <x v="3"/>
    <x v="1"/>
    <x v="3"/>
    <s v="Mocha"/>
    <x v="1"/>
    <n v="5.7"/>
    <x v="1"/>
    <s v="Yes"/>
    <s v="Taylor"/>
    <x v="1"/>
    <n v="6"/>
    <s v="No Sugar"/>
    <n v="3"/>
  </r>
  <r>
    <x v="79"/>
    <x v="4"/>
    <x v="9"/>
    <x v="3"/>
    <s v="Mocha"/>
    <x v="2"/>
    <n v="4.9800000000000004"/>
    <x v="2"/>
    <s v="Yes"/>
    <s v="Jamie"/>
    <x v="2"/>
    <n v="4"/>
    <s v="Almond Milk"/>
    <n v="4"/>
  </r>
  <r>
    <x v="399"/>
    <x v="2"/>
    <x v="7"/>
    <x v="0"/>
    <s v="Americano"/>
    <x v="0"/>
    <n v="3.51"/>
    <x v="2"/>
    <s v="No"/>
    <s v="Alex"/>
    <x v="0"/>
    <n v="4"/>
    <s v="Almond Milk"/>
    <n v="2"/>
  </r>
  <r>
    <x v="400"/>
    <x v="4"/>
    <x v="7"/>
    <x v="0"/>
    <s v="Espresso"/>
    <x v="1"/>
    <n v="3.51"/>
    <x v="1"/>
    <s v="Yes"/>
    <s v="Jordan"/>
    <x v="1"/>
    <n v="3"/>
    <s v="No Sugar"/>
    <n v="3"/>
  </r>
  <r>
    <x v="401"/>
    <x v="5"/>
    <x v="0"/>
    <x v="2"/>
    <s v="Iced Latte"/>
    <x v="2"/>
    <n v="6.68"/>
    <x v="0"/>
    <s v="No"/>
    <s v="Jordan"/>
    <x v="1"/>
    <n v="8"/>
    <s v="No Sugar"/>
    <n v="4"/>
  </r>
  <r>
    <x v="402"/>
    <x v="2"/>
    <x v="1"/>
    <x v="3"/>
    <s v="Caramel Macchiato"/>
    <x v="2"/>
    <n v="3.34"/>
    <x v="2"/>
    <s v="No"/>
    <s v="Jordan"/>
    <x v="0"/>
    <n v="9"/>
    <s v="Decaf"/>
    <n v="3"/>
  </r>
  <r>
    <x v="403"/>
    <x v="0"/>
    <x v="7"/>
    <x v="3"/>
    <s v="Flat White"/>
    <x v="0"/>
    <n v="3.93"/>
    <x v="0"/>
    <s v="No"/>
    <s v="Alex"/>
    <x v="0"/>
    <n v="10"/>
    <s v="Double Espresso"/>
    <n v="5"/>
  </r>
  <r>
    <x v="404"/>
    <x v="4"/>
    <x v="9"/>
    <x v="4"/>
    <s v="Espresso"/>
    <x v="1"/>
    <n v="6.03"/>
    <x v="2"/>
    <s v="Yes"/>
    <s v="Jordan"/>
    <x v="0"/>
    <n v="5"/>
    <s v="Decaf"/>
    <n v="5"/>
  </r>
  <r>
    <x v="405"/>
    <x v="2"/>
    <x v="0"/>
    <x v="2"/>
    <s v="Flat White"/>
    <x v="1"/>
    <n v="3.66"/>
    <x v="0"/>
    <s v="No"/>
    <s v="Jamie"/>
    <x v="1"/>
    <n v="5"/>
    <s v="Extra Shot"/>
    <n v="3"/>
  </r>
  <r>
    <x v="406"/>
    <x v="4"/>
    <x v="6"/>
    <x v="2"/>
    <s v="Mocha"/>
    <x v="2"/>
    <n v="4.1100000000000003"/>
    <x v="2"/>
    <s v="Yes"/>
    <s v="Taylor"/>
    <x v="0"/>
    <n v="4"/>
    <s v="Almond Milk"/>
    <n v="5"/>
  </r>
  <r>
    <x v="407"/>
    <x v="0"/>
    <x v="7"/>
    <x v="1"/>
    <s v="Iced Latte"/>
    <x v="1"/>
    <n v="6.33"/>
    <x v="2"/>
    <s v="No"/>
    <s v="Maria"/>
    <x v="1"/>
    <n v="8"/>
    <s v="Oat Milk"/>
    <n v="4"/>
  </r>
  <r>
    <x v="408"/>
    <x v="4"/>
    <x v="3"/>
    <x v="2"/>
    <s v="Americano"/>
    <x v="2"/>
    <n v="6.68"/>
    <x v="2"/>
    <s v="No"/>
    <s v="Jamie"/>
    <x v="1"/>
    <n v="6"/>
    <s v="Almond Milk"/>
    <n v="2"/>
  </r>
  <r>
    <x v="409"/>
    <x v="4"/>
    <x v="5"/>
    <x v="2"/>
    <s v="Americano"/>
    <x v="0"/>
    <n v="5.91"/>
    <x v="0"/>
    <s v="Yes"/>
    <s v="Taylor"/>
    <x v="1"/>
    <n v="6"/>
    <s v="Decaf"/>
    <n v="5"/>
  </r>
  <r>
    <x v="410"/>
    <x v="3"/>
    <x v="5"/>
    <x v="4"/>
    <s v="Iced Latte"/>
    <x v="1"/>
    <n v="3.4"/>
    <x v="1"/>
    <s v="No"/>
    <s v="Maria"/>
    <x v="0"/>
    <n v="2"/>
    <s v="Oat Milk"/>
    <n v="1"/>
  </r>
  <r>
    <x v="411"/>
    <x v="3"/>
    <x v="0"/>
    <x v="1"/>
    <s v="Americano"/>
    <x v="0"/>
    <n v="4.0599999999999996"/>
    <x v="2"/>
    <s v="No"/>
    <s v="Maria"/>
    <x v="0"/>
    <n v="9"/>
    <s v="No Sugar"/>
    <n v="2"/>
  </r>
  <r>
    <x v="412"/>
    <x v="3"/>
    <x v="5"/>
    <x v="1"/>
    <s v="Iced Latte"/>
    <x v="1"/>
    <n v="3.27"/>
    <x v="1"/>
    <s v="Yes"/>
    <s v="Jordan"/>
    <x v="2"/>
    <n v="2"/>
    <s v="Decaf"/>
    <n v="3"/>
  </r>
  <r>
    <x v="413"/>
    <x v="5"/>
    <x v="0"/>
    <x v="4"/>
    <s v="Espresso"/>
    <x v="2"/>
    <n v="5.63"/>
    <x v="2"/>
    <s v="No"/>
    <s v="Maria"/>
    <x v="1"/>
    <n v="9"/>
    <s v="Decaf"/>
    <n v="4"/>
  </r>
  <r>
    <x v="414"/>
    <x v="5"/>
    <x v="7"/>
    <x v="4"/>
    <s v="Iced Latte"/>
    <x v="0"/>
    <n v="3.45"/>
    <x v="0"/>
    <s v="No"/>
    <s v="Jamie"/>
    <x v="1"/>
    <n v="5"/>
    <s v="Oat Milk"/>
    <n v="4"/>
  </r>
  <r>
    <x v="415"/>
    <x v="4"/>
    <x v="3"/>
    <x v="2"/>
    <s v="Flat White"/>
    <x v="2"/>
    <n v="4.59"/>
    <x v="2"/>
    <s v="No"/>
    <s v="Jamie"/>
    <x v="0"/>
    <n v="8"/>
    <s v="Oat Milk"/>
    <n v="2"/>
  </r>
  <r>
    <x v="416"/>
    <x v="0"/>
    <x v="6"/>
    <x v="1"/>
    <s v="Caramel Macchiato"/>
    <x v="1"/>
    <n v="3.24"/>
    <x v="0"/>
    <s v="No"/>
    <s v="Jordan"/>
    <x v="1"/>
    <n v="8"/>
    <s v="Decaf"/>
    <n v="4"/>
  </r>
  <r>
    <x v="417"/>
    <x v="6"/>
    <x v="6"/>
    <x v="2"/>
    <s v="Flat White"/>
    <x v="1"/>
    <n v="5.91"/>
    <x v="0"/>
    <s v="Yes"/>
    <s v="Chris"/>
    <x v="1"/>
    <n v="8"/>
    <s v="Extra Shot"/>
    <n v="5"/>
  </r>
  <r>
    <x v="168"/>
    <x v="0"/>
    <x v="7"/>
    <x v="2"/>
    <s v="Cappuccino"/>
    <x v="2"/>
    <n v="4.32"/>
    <x v="1"/>
    <s v="Yes"/>
    <s v="Jordan"/>
    <x v="2"/>
    <n v="8"/>
    <s v="Almond Milk"/>
    <n v="3"/>
  </r>
  <r>
    <x v="418"/>
    <x v="0"/>
    <x v="7"/>
    <x v="2"/>
    <s v="Cappuccino"/>
    <x v="0"/>
    <n v="4.45"/>
    <x v="2"/>
    <s v="Yes"/>
    <s v="Taylor"/>
    <x v="1"/>
    <n v="5"/>
    <s v="No Sugar"/>
    <n v="2"/>
  </r>
  <r>
    <x v="419"/>
    <x v="0"/>
    <x v="8"/>
    <x v="1"/>
    <s v="Cappuccino"/>
    <x v="2"/>
    <n v="3.99"/>
    <x v="2"/>
    <s v="Yes"/>
    <s v="Alex"/>
    <x v="0"/>
    <n v="3"/>
    <s v="Double Espresso"/>
    <n v="4"/>
  </r>
  <r>
    <x v="420"/>
    <x v="1"/>
    <x v="4"/>
    <x v="4"/>
    <s v="Flat White"/>
    <x v="0"/>
    <n v="3.92"/>
    <x v="1"/>
    <s v="Yes"/>
    <s v="Alex"/>
    <x v="1"/>
    <n v="3"/>
    <s v="Whipped Cream"/>
    <n v="4"/>
  </r>
  <r>
    <x v="421"/>
    <x v="3"/>
    <x v="1"/>
    <x v="4"/>
    <s v="Caramel Macchiato"/>
    <x v="0"/>
    <n v="3.31"/>
    <x v="1"/>
    <s v="No"/>
    <s v="Alex"/>
    <x v="2"/>
    <n v="10"/>
    <s v="Double Espresso"/>
    <n v="2"/>
  </r>
  <r>
    <x v="422"/>
    <x v="4"/>
    <x v="0"/>
    <x v="0"/>
    <s v="Mocha"/>
    <x v="2"/>
    <n v="6.44"/>
    <x v="0"/>
    <s v="No"/>
    <s v="Taylor"/>
    <x v="0"/>
    <n v="2"/>
    <s v="No Sugar"/>
    <n v="3"/>
  </r>
  <r>
    <x v="423"/>
    <x v="0"/>
    <x v="5"/>
    <x v="3"/>
    <s v="Espresso"/>
    <x v="1"/>
    <n v="4.16"/>
    <x v="2"/>
    <s v="Yes"/>
    <s v="Jamie"/>
    <x v="0"/>
    <n v="6"/>
    <s v="Decaf"/>
    <n v="3"/>
  </r>
  <r>
    <x v="424"/>
    <x v="0"/>
    <x v="7"/>
    <x v="1"/>
    <s v="Espresso"/>
    <x v="0"/>
    <n v="6.97"/>
    <x v="1"/>
    <s v="No"/>
    <s v="Chris"/>
    <x v="0"/>
    <n v="3"/>
    <s v="Decaf"/>
    <n v="2"/>
  </r>
  <r>
    <x v="425"/>
    <x v="5"/>
    <x v="4"/>
    <x v="1"/>
    <s v="Espresso"/>
    <x v="1"/>
    <n v="4.91"/>
    <x v="2"/>
    <s v="No"/>
    <s v="Chris"/>
    <x v="2"/>
    <n v="3"/>
    <s v="Almond Milk"/>
    <n v="5"/>
  </r>
  <r>
    <x v="426"/>
    <x v="5"/>
    <x v="3"/>
    <x v="1"/>
    <s v="Iced Latte"/>
    <x v="0"/>
    <n v="4.6100000000000003"/>
    <x v="0"/>
    <s v="Yes"/>
    <s v="Alex"/>
    <x v="1"/>
    <n v="6"/>
    <s v="Decaf"/>
    <n v="3"/>
  </r>
  <r>
    <x v="427"/>
    <x v="2"/>
    <x v="1"/>
    <x v="4"/>
    <s v="Americano"/>
    <x v="2"/>
    <n v="5.39"/>
    <x v="2"/>
    <s v="No"/>
    <s v="Jordan"/>
    <x v="2"/>
    <n v="10"/>
    <s v="Whipped Cream"/>
    <n v="4"/>
  </r>
  <r>
    <x v="428"/>
    <x v="4"/>
    <x v="8"/>
    <x v="1"/>
    <s v="Flat White"/>
    <x v="1"/>
    <n v="5.84"/>
    <x v="1"/>
    <s v="Yes"/>
    <s v="Alex"/>
    <x v="1"/>
    <n v="3"/>
    <s v="Decaf"/>
    <n v="2"/>
  </r>
  <r>
    <x v="429"/>
    <x v="1"/>
    <x v="1"/>
    <x v="2"/>
    <s v="Mocha"/>
    <x v="0"/>
    <n v="4.75"/>
    <x v="2"/>
    <s v="Yes"/>
    <s v="Jamie"/>
    <x v="1"/>
    <n v="4"/>
    <s v="Oat Milk"/>
    <n v="5"/>
  </r>
  <r>
    <x v="430"/>
    <x v="0"/>
    <x v="7"/>
    <x v="0"/>
    <s v="Iced Latte"/>
    <x v="1"/>
    <n v="3.47"/>
    <x v="0"/>
    <s v="No"/>
    <s v="Taylor"/>
    <x v="1"/>
    <n v="7"/>
    <s v="Double Espresso"/>
    <n v="2"/>
  </r>
  <r>
    <x v="431"/>
    <x v="5"/>
    <x v="7"/>
    <x v="1"/>
    <s v="Caramel Macchiato"/>
    <x v="2"/>
    <n v="6.81"/>
    <x v="0"/>
    <s v="No"/>
    <s v="Jamie"/>
    <x v="1"/>
    <n v="5"/>
    <s v="No Sugar"/>
    <n v="2"/>
  </r>
  <r>
    <x v="432"/>
    <x v="5"/>
    <x v="3"/>
    <x v="4"/>
    <s v="Espresso"/>
    <x v="0"/>
    <n v="3.6"/>
    <x v="2"/>
    <s v="Yes"/>
    <s v="Chris"/>
    <x v="0"/>
    <n v="5"/>
    <s v="Extra Shot"/>
    <n v="1"/>
  </r>
  <r>
    <x v="433"/>
    <x v="4"/>
    <x v="8"/>
    <x v="2"/>
    <s v="Cappuccino"/>
    <x v="1"/>
    <n v="5.38"/>
    <x v="2"/>
    <s v="No"/>
    <s v="Jordan"/>
    <x v="0"/>
    <n v="5"/>
    <s v="No Sugar"/>
    <n v="1"/>
  </r>
  <r>
    <x v="434"/>
    <x v="0"/>
    <x v="6"/>
    <x v="0"/>
    <s v="Cappuccino"/>
    <x v="2"/>
    <n v="4.22"/>
    <x v="1"/>
    <s v="No"/>
    <s v="Chris"/>
    <x v="0"/>
    <n v="10"/>
    <s v="Oat Milk"/>
    <n v="2"/>
  </r>
  <r>
    <x v="435"/>
    <x v="4"/>
    <x v="1"/>
    <x v="1"/>
    <s v="Flat White"/>
    <x v="0"/>
    <n v="4.05"/>
    <x v="2"/>
    <s v="Yes"/>
    <s v="Taylor"/>
    <x v="0"/>
    <n v="8"/>
    <s v="No Sugar"/>
    <n v="5"/>
  </r>
  <r>
    <x v="436"/>
    <x v="1"/>
    <x v="0"/>
    <x v="4"/>
    <s v="Caramel Macchiato"/>
    <x v="2"/>
    <n v="6.49"/>
    <x v="1"/>
    <s v="No"/>
    <s v="Maria"/>
    <x v="2"/>
    <n v="2"/>
    <s v="Whipped Cream"/>
    <n v="2"/>
  </r>
  <r>
    <x v="437"/>
    <x v="4"/>
    <x v="5"/>
    <x v="3"/>
    <s v="Mocha"/>
    <x v="0"/>
    <n v="3.66"/>
    <x v="2"/>
    <s v="No"/>
    <s v="Alex"/>
    <x v="2"/>
    <n v="4"/>
    <s v="Double Espresso"/>
    <n v="4"/>
  </r>
  <r>
    <x v="438"/>
    <x v="6"/>
    <x v="3"/>
    <x v="4"/>
    <s v="Cappuccino"/>
    <x v="0"/>
    <n v="3.96"/>
    <x v="0"/>
    <s v="No"/>
    <s v="Jamie"/>
    <x v="0"/>
    <n v="9"/>
    <s v="No Sugar"/>
    <n v="3"/>
  </r>
  <r>
    <x v="439"/>
    <x v="6"/>
    <x v="8"/>
    <x v="2"/>
    <s v="Cappuccino"/>
    <x v="0"/>
    <n v="6.82"/>
    <x v="1"/>
    <s v="No"/>
    <s v="Jordan"/>
    <x v="2"/>
    <n v="8"/>
    <s v="Double Espresso"/>
    <n v="4"/>
  </r>
  <r>
    <x v="440"/>
    <x v="0"/>
    <x v="6"/>
    <x v="2"/>
    <s v="Cappuccino"/>
    <x v="1"/>
    <n v="5.61"/>
    <x v="2"/>
    <s v="Yes"/>
    <s v="Chris"/>
    <x v="1"/>
    <n v="7"/>
    <s v="Oat Milk"/>
    <n v="4"/>
  </r>
  <r>
    <x v="441"/>
    <x v="3"/>
    <x v="7"/>
    <x v="1"/>
    <s v="Espresso"/>
    <x v="1"/>
    <n v="3.72"/>
    <x v="1"/>
    <s v="Yes"/>
    <s v="Maria"/>
    <x v="1"/>
    <n v="7"/>
    <s v="Double Espresso"/>
    <n v="2"/>
  </r>
  <r>
    <x v="442"/>
    <x v="0"/>
    <x v="6"/>
    <x v="2"/>
    <s v="Flat White"/>
    <x v="1"/>
    <n v="5.01"/>
    <x v="2"/>
    <s v="No"/>
    <s v="Alex"/>
    <x v="0"/>
    <n v="6"/>
    <s v="Oat Milk"/>
    <n v="4"/>
  </r>
  <r>
    <x v="443"/>
    <x v="6"/>
    <x v="6"/>
    <x v="2"/>
    <s v="Cappuccino"/>
    <x v="0"/>
    <n v="6.45"/>
    <x v="0"/>
    <s v="No"/>
    <s v="Jamie"/>
    <x v="2"/>
    <n v="9"/>
    <s v="Oat Milk"/>
    <n v="5"/>
  </r>
  <r>
    <x v="444"/>
    <x v="1"/>
    <x v="4"/>
    <x v="2"/>
    <s v="Cappuccino"/>
    <x v="2"/>
    <n v="3.61"/>
    <x v="1"/>
    <s v="Yes"/>
    <s v="Maria"/>
    <x v="2"/>
    <n v="8"/>
    <s v="Whipped Cream"/>
    <n v="1"/>
  </r>
  <r>
    <x v="445"/>
    <x v="0"/>
    <x v="4"/>
    <x v="2"/>
    <s v="Caramel Macchiato"/>
    <x v="2"/>
    <n v="4.1100000000000003"/>
    <x v="2"/>
    <s v="Yes"/>
    <s v="Chris"/>
    <x v="0"/>
    <n v="7"/>
    <s v="Oat Milk"/>
    <n v="2"/>
  </r>
  <r>
    <x v="446"/>
    <x v="0"/>
    <x v="0"/>
    <x v="4"/>
    <s v="Cappuccino"/>
    <x v="0"/>
    <n v="6.76"/>
    <x v="0"/>
    <s v="No"/>
    <s v="Jordan"/>
    <x v="0"/>
    <n v="2"/>
    <s v="Almond Milk"/>
    <n v="2"/>
  </r>
  <r>
    <x v="447"/>
    <x v="6"/>
    <x v="7"/>
    <x v="4"/>
    <s v="Iced Latte"/>
    <x v="0"/>
    <n v="4.7699999999999996"/>
    <x v="0"/>
    <s v="Yes"/>
    <s v="Jordan"/>
    <x v="0"/>
    <n v="8"/>
    <s v="Extra Shot"/>
    <n v="1"/>
  </r>
  <r>
    <x v="448"/>
    <x v="2"/>
    <x v="7"/>
    <x v="2"/>
    <s v="Flat White"/>
    <x v="1"/>
    <n v="5.27"/>
    <x v="1"/>
    <s v="Yes"/>
    <s v="Taylor"/>
    <x v="1"/>
    <n v="3"/>
    <s v="Almond Milk"/>
    <n v="1"/>
  </r>
  <r>
    <x v="449"/>
    <x v="5"/>
    <x v="5"/>
    <x v="4"/>
    <s v="Cappuccino"/>
    <x v="2"/>
    <n v="6.86"/>
    <x v="2"/>
    <s v="Yes"/>
    <s v="Maria"/>
    <x v="0"/>
    <n v="7"/>
    <s v="Decaf"/>
    <n v="1"/>
  </r>
  <r>
    <x v="450"/>
    <x v="0"/>
    <x v="2"/>
    <x v="1"/>
    <s v="Americano"/>
    <x v="2"/>
    <n v="3.53"/>
    <x v="2"/>
    <s v="No"/>
    <s v="Jordan"/>
    <x v="1"/>
    <n v="4"/>
    <s v="No Sugar"/>
    <n v="2"/>
  </r>
  <r>
    <x v="451"/>
    <x v="5"/>
    <x v="9"/>
    <x v="1"/>
    <s v="Flat White"/>
    <x v="0"/>
    <n v="3.71"/>
    <x v="0"/>
    <s v="No"/>
    <s v="Jordan"/>
    <x v="1"/>
    <n v="6"/>
    <s v="Almond Milk"/>
    <n v="4"/>
  </r>
  <r>
    <x v="452"/>
    <x v="1"/>
    <x v="8"/>
    <x v="3"/>
    <s v="Espresso"/>
    <x v="2"/>
    <n v="5.75"/>
    <x v="2"/>
    <s v="Yes"/>
    <s v="Taylor"/>
    <x v="1"/>
    <n v="4"/>
    <s v="Double Espresso"/>
    <n v="5"/>
  </r>
  <r>
    <x v="453"/>
    <x v="3"/>
    <x v="9"/>
    <x v="4"/>
    <s v="Mocha"/>
    <x v="1"/>
    <n v="5.8"/>
    <x v="1"/>
    <s v="No"/>
    <s v="Alex"/>
    <x v="0"/>
    <n v="5"/>
    <s v="No Sugar"/>
    <n v="2"/>
  </r>
  <r>
    <x v="454"/>
    <x v="0"/>
    <x v="4"/>
    <x v="2"/>
    <s v="Cappuccino"/>
    <x v="2"/>
    <n v="5.52"/>
    <x v="0"/>
    <s v="Yes"/>
    <s v="Jamie"/>
    <x v="0"/>
    <n v="7"/>
    <s v="No Sugar"/>
    <n v="5"/>
  </r>
  <r>
    <x v="455"/>
    <x v="6"/>
    <x v="0"/>
    <x v="2"/>
    <s v="Flat White"/>
    <x v="2"/>
    <n v="3.42"/>
    <x v="0"/>
    <s v="Yes"/>
    <s v="Maria"/>
    <x v="1"/>
    <n v="9"/>
    <s v="No Sugar"/>
    <n v="3"/>
  </r>
  <r>
    <x v="456"/>
    <x v="3"/>
    <x v="5"/>
    <x v="4"/>
    <s v="Flat White"/>
    <x v="0"/>
    <n v="4.87"/>
    <x v="2"/>
    <s v="Yes"/>
    <s v="Jamie"/>
    <x v="0"/>
    <n v="9"/>
    <s v="Double Espresso"/>
    <n v="5"/>
  </r>
  <r>
    <x v="243"/>
    <x v="2"/>
    <x v="9"/>
    <x v="1"/>
    <s v="Flat White"/>
    <x v="2"/>
    <n v="4.49"/>
    <x v="0"/>
    <s v="No"/>
    <s v="Jordan"/>
    <x v="1"/>
    <n v="6"/>
    <s v="Almond Milk"/>
    <n v="2"/>
  </r>
  <r>
    <x v="457"/>
    <x v="1"/>
    <x v="7"/>
    <x v="0"/>
    <s v="Espresso"/>
    <x v="1"/>
    <n v="6.82"/>
    <x v="0"/>
    <s v="Yes"/>
    <s v="Maria"/>
    <x v="0"/>
    <n v="4"/>
    <s v="No Sugar"/>
    <n v="5"/>
  </r>
  <r>
    <x v="458"/>
    <x v="4"/>
    <x v="7"/>
    <x v="3"/>
    <s v="Caramel Macchiato"/>
    <x v="0"/>
    <n v="3.52"/>
    <x v="0"/>
    <s v="Yes"/>
    <s v="Alex"/>
    <x v="1"/>
    <n v="4"/>
    <s v="Whipped Cream"/>
    <n v="3"/>
  </r>
  <r>
    <x v="459"/>
    <x v="0"/>
    <x v="1"/>
    <x v="2"/>
    <s v="Americano"/>
    <x v="0"/>
    <n v="3.8"/>
    <x v="2"/>
    <s v="No"/>
    <s v="Chris"/>
    <x v="2"/>
    <n v="4"/>
    <s v="Extra Shot"/>
    <n v="2"/>
  </r>
  <r>
    <x v="460"/>
    <x v="6"/>
    <x v="2"/>
    <x v="3"/>
    <s v="Caramel Macchiato"/>
    <x v="1"/>
    <n v="3.02"/>
    <x v="2"/>
    <s v="No"/>
    <s v="Alex"/>
    <x v="1"/>
    <n v="10"/>
    <s v="Oat Milk"/>
    <n v="4"/>
  </r>
  <r>
    <x v="461"/>
    <x v="2"/>
    <x v="3"/>
    <x v="0"/>
    <s v="Caramel Macchiato"/>
    <x v="1"/>
    <n v="5.82"/>
    <x v="2"/>
    <s v="No"/>
    <s v="Maria"/>
    <x v="1"/>
    <n v="4"/>
    <s v="Decaf"/>
    <n v="3"/>
  </r>
  <r>
    <x v="462"/>
    <x v="0"/>
    <x v="9"/>
    <x v="0"/>
    <s v="Cappuccino"/>
    <x v="0"/>
    <n v="4.3899999999999997"/>
    <x v="1"/>
    <s v="Yes"/>
    <s v="Maria"/>
    <x v="0"/>
    <n v="4"/>
    <s v="Whipped Cream"/>
    <n v="2"/>
  </r>
  <r>
    <x v="463"/>
    <x v="1"/>
    <x v="8"/>
    <x v="2"/>
    <s v="Cappuccino"/>
    <x v="2"/>
    <n v="6.01"/>
    <x v="2"/>
    <s v="Yes"/>
    <s v="Maria"/>
    <x v="1"/>
    <n v="5"/>
    <s v="Almond Milk"/>
    <n v="2"/>
  </r>
  <r>
    <x v="464"/>
    <x v="2"/>
    <x v="5"/>
    <x v="0"/>
    <s v="Americano"/>
    <x v="0"/>
    <n v="4.7"/>
    <x v="0"/>
    <s v="No"/>
    <s v="Jamie"/>
    <x v="0"/>
    <n v="9"/>
    <s v="Almond Milk"/>
    <n v="3"/>
  </r>
  <r>
    <x v="465"/>
    <x v="4"/>
    <x v="9"/>
    <x v="1"/>
    <s v="Espresso"/>
    <x v="2"/>
    <n v="5.07"/>
    <x v="2"/>
    <s v="No"/>
    <s v="Alex"/>
    <x v="1"/>
    <n v="3"/>
    <s v="Oat Milk"/>
    <n v="4"/>
  </r>
  <r>
    <x v="420"/>
    <x v="1"/>
    <x v="4"/>
    <x v="4"/>
    <s v="Mocha"/>
    <x v="2"/>
    <n v="5.03"/>
    <x v="1"/>
    <s v="No"/>
    <s v="Alex"/>
    <x v="1"/>
    <n v="8"/>
    <s v="Decaf"/>
    <n v="1"/>
  </r>
  <r>
    <x v="466"/>
    <x v="2"/>
    <x v="6"/>
    <x v="2"/>
    <s v="Cappuccino"/>
    <x v="1"/>
    <n v="5.01"/>
    <x v="0"/>
    <s v="No"/>
    <s v="Taylor"/>
    <x v="1"/>
    <n v="3"/>
    <s v="Whipped Cream"/>
    <n v="2"/>
  </r>
  <r>
    <x v="467"/>
    <x v="4"/>
    <x v="7"/>
    <x v="0"/>
    <s v="Caramel Macchiato"/>
    <x v="2"/>
    <n v="3.32"/>
    <x v="2"/>
    <s v="No"/>
    <s v="Jordan"/>
    <x v="0"/>
    <n v="6"/>
    <s v="Extra Shot"/>
    <n v="5"/>
  </r>
  <r>
    <x v="468"/>
    <x v="6"/>
    <x v="3"/>
    <x v="2"/>
    <s v="Espresso"/>
    <x v="1"/>
    <n v="3.16"/>
    <x v="0"/>
    <s v="No"/>
    <s v="Chris"/>
    <x v="2"/>
    <n v="7"/>
    <s v="No Sugar"/>
    <n v="4"/>
  </r>
  <r>
    <x v="469"/>
    <x v="1"/>
    <x v="6"/>
    <x v="2"/>
    <s v="Cappuccino"/>
    <x v="1"/>
    <n v="3.71"/>
    <x v="0"/>
    <s v="No"/>
    <s v="Alex"/>
    <x v="1"/>
    <n v="7"/>
    <s v="No Sugar"/>
    <n v="1"/>
  </r>
  <r>
    <x v="470"/>
    <x v="5"/>
    <x v="8"/>
    <x v="2"/>
    <s v="Cappuccino"/>
    <x v="2"/>
    <n v="4.58"/>
    <x v="2"/>
    <s v="Yes"/>
    <s v="Taylor"/>
    <x v="2"/>
    <n v="4"/>
    <s v="Oat Milk"/>
    <n v="2"/>
  </r>
  <r>
    <x v="471"/>
    <x v="3"/>
    <x v="9"/>
    <x v="4"/>
    <s v="Flat White"/>
    <x v="1"/>
    <n v="5.76"/>
    <x v="2"/>
    <s v="No"/>
    <s v="Alex"/>
    <x v="2"/>
    <n v="7"/>
    <s v="No Sugar"/>
    <n v="1"/>
  </r>
  <r>
    <x v="472"/>
    <x v="5"/>
    <x v="5"/>
    <x v="3"/>
    <s v="Americano"/>
    <x v="0"/>
    <n v="4.3499999999999996"/>
    <x v="1"/>
    <s v="No"/>
    <s v="Jamie"/>
    <x v="1"/>
    <n v="2"/>
    <s v="Extra Shot"/>
    <n v="3"/>
  </r>
  <r>
    <x v="473"/>
    <x v="2"/>
    <x v="5"/>
    <x v="0"/>
    <s v="Iced Latte"/>
    <x v="0"/>
    <n v="5.28"/>
    <x v="0"/>
    <s v="Yes"/>
    <s v="Jordan"/>
    <x v="2"/>
    <n v="7"/>
    <s v="Double Espresso"/>
    <n v="4"/>
  </r>
  <r>
    <x v="474"/>
    <x v="3"/>
    <x v="9"/>
    <x v="1"/>
    <s v="Flat White"/>
    <x v="2"/>
    <n v="5.69"/>
    <x v="1"/>
    <s v="No"/>
    <s v="Maria"/>
    <x v="0"/>
    <n v="6"/>
    <s v="No Sugar"/>
    <n v="1"/>
  </r>
  <r>
    <x v="475"/>
    <x v="6"/>
    <x v="4"/>
    <x v="0"/>
    <s v="Americano"/>
    <x v="0"/>
    <n v="4.0999999999999996"/>
    <x v="0"/>
    <s v="No"/>
    <s v="Alex"/>
    <x v="2"/>
    <n v="5"/>
    <s v="Almond Milk"/>
    <n v="3"/>
  </r>
  <r>
    <x v="476"/>
    <x v="3"/>
    <x v="0"/>
    <x v="3"/>
    <s v="Caramel Macchiato"/>
    <x v="1"/>
    <n v="5.35"/>
    <x v="1"/>
    <s v="No"/>
    <s v="Taylor"/>
    <x v="1"/>
    <n v="9"/>
    <s v="Double Espresso"/>
    <n v="1"/>
  </r>
  <r>
    <x v="452"/>
    <x v="1"/>
    <x v="8"/>
    <x v="0"/>
    <s v="Mocha"/>
    <x v="1"/>
    <n v="6.42"/>
    <x v="0"/>
    <s v="Yes"/>
    <s v="Taylor"/>
    <x v="0"/>
    <n v="4"/>
    <s v="Oat Milk"/>
    <n v="4"/>
  </r>
  <r>
    <x v="477"/>
    <x v="2"/>
    <x v="4"/>
    <x v="3"/>
    <s v="Iced Latte"/>
    <x v="2"/>
    <n v="4.95"/>
    <x v="0"/>
    <s v="Yes"/>
    <s v="Maria"/>
    <x v="0"/>
    <n v="10"/>
    <s v="No Sugar"/>
    <n v="3"/>
  </r>
  <r>
    <x v="478"/>
    <x v="2"/>
    <x v="8"/>
    <x v="0"/>
    <s v="Iced Latte"/>
    <x v="0"/>
    <n v="5.5"/>
    <x v="2"/>
    <s v="No"/>
    <s v="Taylor"/>
    <x v="1"/>
    <n v="8"/>
    <s v="Whipped Cream"/>
    <n v="1"/>
  </r>
  <r>
    <x v="479"/>
    <x v="1"/>
    <x v="6"/>
    <x v="0"/>
    <s v="Mocha"/>
    <x v="1"/>
    <n v="6.68"/>
    <x v="2"/>
    <s v="No"/>
    <s v="Taylor"/>
    <x v="2"/>
    <n v="3"/>
    <s v="Decaf"/>
    <n v="2"/>
  </r>
  <r>
    <x v="480"/>
    <x v="3"/>
    <x v="5"/>
    <x v="4"/>
    <s v="Mocha"/>
    <x v="0"/>
    <n v="6.07"/>
    <x v="1"/>
    <s v="No"/>
    <s v="Taylor"/>
    <x v="1"/>
    <n v="7"/>
    <s v="Whipped Cream"/>
    <n v="2"/>
  </r>
  <r>
    <x v="333"/>
    <x v="6"/>
    <x v="0"/>
    <x v="4"/>
    <s v="Caramel Macchiato"/>
    <x v="1"/>
    <n v="5.52"/>
    <x v="1"/>
    <s v="No"/>
    <s v="Taylor"/>
    <x v="0"/>
    <n v="10"/>
    <s v="Decaf"/>
    <n v="2"/>
  </r>
  <r>
    <x v="481"/>
    <x v="6"/>
    <x v="3"/>
    <x v="0"/>
    <s v="Flat White"/>
    <x v="1"/>
    <n v="3.63"/>
    <x v="2"/>
    <s v="No"/>
    <s v="Chris"/>
    <x v="2"/>
    <n v="10"/>
    <s v="Whipped Cream"/>
    <n v="3"/>
  </r>
  <r>
    <x v="482"/>
    <x v="1"/>
    <x v="1"/>
    <x v="2"/>
    <s v="Espresso"/>
    <x v="2"/>
    <n v="5.61"/>
    <x v="0"/>
    <s v="No"/>
    <s v="Maria"/>
    <x v="0"/>
    <n v="2"/>
    <s v="Double Espresso"/>
    <n v="2"/>
  </r>
  <r>
    <x v="483"/>
    <x v="5"/>
    <x v="0"/>
    <x v="2"/>
    <s v="Cappuccino"/>
    <x v="2"/>
    <n v="5.93"/>
    <x v="2"/>
    <s v="No"/>
    <s v="Taylor"/>
    <x v="2"/>
    <n v="4"/>
    <s v="Double Espresso"/>
    <n v="4"/>
  </r>
  <r>
    <x v="484"/>
    <x v="3"/>
    <x v="8"/>
    <x v="3"/>
    <s v="Caramel Macchiato"/>
    <x v="2"/>
    <n v="4.5599999999999996"/>
    <x v="1"/>
    <s v="Yes"/>
    <s v="Maria"/>
    <x v="1"/>
    <n v="7"/>
    <s v="Oat Milk"/>
    <n v="2"/>
  </r>
  <r>
    <x v="485"/>
    <x v="5"/>
    <x v="2"/>
    <x v="1"/>
    <s v="Flat White"/>
    <x v="0"/>
    <n v="6.58"/>
    <x v="2"/>
    <s v="No"/>
    <s v="Jamie"/>
    <x v="2"/>
    <n v="9"/>
    <s v="Extra Shot"/>
    <n v="2"/>
  </r>
  <r>
    <x v="486"/>
    <x v="4"/>
    <x v="7"/>
    <x v="2"/>
    <s v="Caramel Macchiato"/>
    <x v="2"/>
    <n v="6.35"/>
    <x v="2"/>
    <s v="Yes"/>
    <s v="Jamie"/>
    <x v="0"/>
    <n v="3"/>
    <s v="Almond Milk"/>
    <n v="1"/>
  </r>
  <r>
    <x v="487"/>
    <x v="3"/>
    <x v="9"/>
    <x v="3"/>
    <s v="Espresso"/>
    <x v="1"/>
    <n v="3.28"/>
    <x v="0"/>
    <s v="No"/>
    <s v="Jordan"/>
    <x v="0"/>
    <n v="3"/>
    <s v="Oat Milk"/>
    <n v="5"/>
  </r>
  <r>
    <x v="488"/>
    <x v="3"/>
    <x v="7"/>
    <x v="2"/>
    <s v="Espresso"/>
    <x v="1"/>
    <n v="6.31"/>
    <x v="2"/>
    <s v="No"/>
    <s v="Jamie"/>
    <x v="0"/>
    <n v="2"/>
    <s v="No Sugar"/>
    <n v="4"/>
  </r>
  <r>
    <x v="489"/>
    <x v="2"/>
    <x v="7"/>
    <x v="0"/>
    <s v="Espresso"/>
    <x v="0"/>
    <n v="3.41"/>
    <x v="0"/>
    <s v="Yes"/>
    <s v="Jordan"/>
    <x v="2"/>
    <n v="7"/>
    <s v="Decaf"/>
    <n v="3"/>
  </r>
  <r>
    <x v="490"/>
    <x v="5"/>
    <x v="2"/>
    <x v="0"/>
    <s v="Mocha"/>
    <x v="1"/>
    <n v="3.39"/>
    <x v="1"/>
    <s v="Yes"/>
    <s v="Jamie"/>
    <x v="0"/>
    <n v="9"/>
    <s v="Whipped Cream"/>
    <n v="2"/>
  </r>
  <r>
    <x v="491"/>
    <x v="1"/>
    <x v="8"/>
    <x v="0"/>
    <s v="Flat White"/>
    <x v="1"/>
    <n v="5.8"/>
    <x v="1"/>
    <s v="No"/>
    <s v="Taylor"/>
    <x v="2"/>
    <n v="4"/>
    <s v="Extra Shot"/>
    <n v="5"/>
  </r>
  <r>
    <x v="492"/>
    <x v="2"/>
    <x v="2"/>
    <x v="4"/>
    <s v="Cappuccino"/>
    <x v="1"/>
    <n v="5.86"/>
    <x v="0"/>
    <s v="Yes"/>
    <s v="Taylor"/>
    <x v="0"/>
    <n v="6"/>
    <s v="Decaf"/>
    <n v="4"/>
  </r>
  <r>
    <x v="493"/>
    <x v="3"/>
    <x v="1"/>
    <x v="1"/>
    <s v="Mocha"/>
    <x v="2"/>
    <n v="4.17"/>
    <x v="0"/>
    <s v="No"/>
    <s v="Jordan"/>
    <x v="2"/>
    <n v="2"/>
    <s v="Whipped Cream"/>
    <n v="2"/>
  </r>
  <r>
    <x v="494"/>
    <x v="5"/>
    <x v="1"/>
    <x v="2"/>
    <s v="Flat White"/>
    <x v="1"/>
    <n v="5.88"/>
    <x v="1"/>
    <s v="No"/>
    <s v="Jamie"/>
    <x v="0"/>
    <n v="4"/>
    <s v="No Sugar"/>
    <n v="2"/>
  </r>
  <r>
    <x v="495"/>
    <x v="5"/>
    <x v="7"/>
    <x v="3"/>
    <s v="Flat White"/>
    <x v="1"/>
    <n v="6.46"/>
    <x v="0"/>
    <s v="Yes"/>
    <s v="Taylor"/>
    <x v="1"/>
    <n v="4"/>
    <s v="Decaf"/>
    <n v="4"/>
  </r>
  <r>
    <x v="496"/>
    <x v="0"/>
    <x v="5"/>
    <x v="1"/>
    <s v="Flat White"/>
    <x v="0"/>
    <n v="3.9"/>
    <x v="0"/>
    <s v="Yes"/>
    <s v="Jordan"/>
    <x v="2"/>
    <n v="7"/>
    <s v="Decaf"/>
    <n v="4"/>
  </r>
  <r>
    <x v="497"/>
    <x v="5"/>
    <x v="4"/>
    <x v="3"/>
    <s v="Mocha"/>
    <x v="2"/>
    <n v="3.81"/>
    <x v="1"/>
    <s v="Yes"/>
    <s v="Jamie"/>
    <x v="0"/>
    <n v="3"/>
    <s v="No Sugar"/>
    <n v="5"/>
  </r>
  <r>
    <x v="498"/>
    <x v="4"/>
    <x v="7"/>
    <x v="3"/>
    <s v="Caramel Macchiato"/>
    <x v="0"/>
    <n v="6.88"/>
    <x v="2"/>
    <s v="No"/>
    <s v="Taylor"/>
    <x v="0"/>
    <n v="5"/>
    <s v="Extra Shot"/>
    <n v="3"/>
  </r>
  <r>
    <x v="499"/>
    <x v="1"/>
    <x v="1"/>
    <x v="1"/>
    <s v="Mocha"/>
    <x v="2"/>
    <n v="5.87"/>
    <x v="2"/>
    <s v="Yes"/>
    <s v="Taylor"/>
    <x v="1"/>
    <n v="10"/>
    <s v="No Sugar"/>
    <n v="1"/>
  </r>
  <r>
    <x v="500"/>
    <x v="2"/>
    <x v="5"/>
    <x v="1"/>
    <s v="Cappuccino"/>
    <x v="1"/>
    <n v="3.24"/>
    <x v="2"/>
    <s v="Yes"/>
    <s v="Taylor"/>
    <x v="0"/>
    <n v="9"/>
    <s v="Decaf"/>
    <n v="1"/>
  </r>
  <r>
    <x v="501"/>
    <x v="4"/>
    <x v="4"/>
    <x v="2"/>
    <s v="Mocha"/>
    <x v="1"/>
    <n v="3.47"/>
    <x v="2"/>
    <s v="No"/>
    <s v="Maria"/>
    <x v="2"/>
    <n v="10"/>
    <s v="Double Espresso"/>
    <n v="2"/>
  </r>
  <r>
    <x v="502"/>
    <x v="5"/>
    <x v="6"/>
    <x v="2"/>
    <s v="Cappuccino"/>
    <x v="1"/>
    <n v="6.44"/>
    <x v="2"/>
    <s v="No"/>
    <s v="Jordan"/>
    <x v="2"/>
    <n v="9"/>
    <s v="Almond Milk"/>
    <n v="3"/>
  </r>
  <r>
    <x v="503"/>
    <x v="1"/>
    <x v="0"/>
    <x v="0"/>
    <s v="Americano"/>
    <x v="0"/>
    <n v="4.3099999999999996"/>
    <x v="0"/>
    <s v="No"/>
    <s v="Jordan"/>
    <x v="1"/>
    <n v="6"/>
    <s v="Whipped Cream"/>
    <n v="5"/>
  </r>
  <r>
    <x v="504"/>
    <x v="3"/>
    <x v="6"/>
    <x v="3"/>
    <s v="Cappuccino"/>
    <x v="1"/>
    <n v="5.5"/>
    <x v="2"/>
    <s v="Yes"/>
    <s v="Jamie"/>
    <x v="2"/>
    <n v="7"/>
    <s v="Double Espresso"/>
    <n v="4"/>
  </r>
  <r>
    <x v="505"/>
    <x v="0"/>
    <x v="1"/>
    <x v="0"/>
    <s v="Americano"/>
    <x v="1"/>
    <n v="3.38"/>
    <x v="0"/>
    <s v="No"/>
    <s v="Jordan"/>
    <x v="0"/>
    <n v="10"/>
    <s v="Whipped Cream"/>
    <n v="2"/>
  </r>
  <r>
    <x v="506"/>
    <x v="3"/>
    <x v="5"/>
    <x v="1"/>
    <s v="Mocha"/>
    <x v="1"/>
    <n v="5.01"/>
    <x v="0"/>
    <s v="No"/>
    <s v="Alex"/>
    <x v="0"/>
    <n v="6"/>
    <s v="Double Espresso"/>
    <n v="2"/>
  </r>
  <r>
    <x v="507"/>
    <x v="5"/>
    <x v="1"/>
    <x v="1"/>
    <s v="Mocha"/>
    <x v="1"/>
    <n v="6.14"/>
    <x v="2"/>
    <s v="Yes"/>
    <s v="Chris"/>
    <x v="0"/>
    <n v="9"/>
    <s v="Oat Milk"/>
    <n v="5"/>
  </r>
  <r>
    <x v="508"/>
    <x v="1"/>
    <x v="6"/>
    <x v="4"/>
    <s v="Espresso"/>
    <x v="1"/>
    <n v="4.4800000000000004"/>
    <x v="0"/>
    <s v="No"/>
    <s v="Jordan"/>
    <x v="1"/>
    <n v="7"/>
    <s v="Decaf"/>
    <n v="3"/>
  </r>
  <r>
    <x v="92"/>
    <x v="6"/>
    <x v="9"/>
    <x v="0"/>
    <s v="Iced Latte"/>
    <x v="1"/>
    <n v="3.22"/>
    <x v="0"/>
    <s v="No"/>
    <s v="Jordan"/>
    <x v="2"/>
    <n v="9"/>
    <s v="Whipped Cream"/>
    <n v="3"/>
  </r>
  <r>
    <x v="509"/>
    <x v="0"/>
    <x v="2"/>
    <x v="4"/>
    <s v="Flat White"/>
    <x v="1"/>
    <n v="3.09"/>
    <x v="0"/>
    <s v="No"/>
    <s v="Chris"/>
    <x v="0"/>
    <n v="10"/>
    <s v="Oat Milk"/>
    <n v="2"/>
  </r>
  <r>
    <x v="510"/>
    <x v="1"/>
    <x v="0"/>
    <x v="0"/>
    <s v="Caramel Macchiato"/>
    <x v="1"/>
    <n v="3.43"/>
    <x v="2"/>
    <s v="Yes"/>
    <s v="Chris"/>
    <x v="0"/>
    <n v="9"/>
    <s v="Oat Milk"/>
    <n v="5"/>
  </r>
  <r>
    <x v="511"/>
    <x v="0"/>
    <x v="4"/>
    <x v="0"/>
    <s v="Americano"/>
    <x v="2"/>
    <n v="4.95"/>
    <x v="0"/>
    <s v="No"/>
    <s v="Alex"/>
    <x v="2"/>
    <n v="2"/>
    <s v="Oat Milk"/>
    <n v="3"/>
  </r>
  <r>
    <x v="478"/>
    <x v="2"/>
    <x v="8"/>
    <x v="4"/>
    <s v="Iced Latte"/>
    <x v="1"/>
    <n v="3.54"/>
    <x v="1"/>
    <s v="Yes"/>
    <s v="Chris"/>
    <x v="0"/>
    <n v="8"/>
    <s v="Whipped Cream"/>
    <n v="2"/>
  </r>
  <r>
    <x v="512"/>
    <x v="6"/>
    <x v="0"/>
    <x v="3"/>
    <s v="Mocha"/>
    <x v="2"/>
    <n v="3.35"/>
    <x v="2"/>
    <s v="No"/>
    <s v="Taylor"/>
    <x v="0"/>
    <n v="6"/>
    <s v="Double Espresso"/>
    <n v="5"/>
  </r>
  <r>
    <x v="513"/>
    <x v="6"/>
    <x v="4"/>
    <x v="2"/>
    <s v="Caramel Macchiato"/>
    <x v="2"/>
    <n v="5.85"/>
    <x v="0"/>
    <s v="No"/>
    <s v="Jamie"/>
    <x v="0"/>
    <n v="5"/>
    <s v="Extra Shot"/>
    <n v="3"/>
  </r>
  <r>
    <x v="514"/>
    <x v="0"/>
    <x v="3"/>
    <x v="4"/>
    <s v="Mocha"/>
    <x v="2"/>
    <n v="6.89"/>
    <x v="0"/>
    <s v="No"/>
    <s v="Taylor"/>
    <x v="0"/>
    <n v="2"/>
    <s v="Extra Shot"/>
    <n v="1"/>
  </r>
  <r>
    <x v="515"/>
    <x v="3"/>
    <x v="9"/>
    <x v="0"/>
    <s v="Caramel Macchiato"/>
    <x v="0"/>
    <n v="6.33"/>
    <x v="2"/>
    <s v="No"/>
    <s v="Alex"/>
    <x v="0"/>
    <n v="8"/>
    <s v="Almond Milk"/>
    <n v="5"/>
  </r>
  <r>
    <x v="516"/>
    <x v="6"/>
    <x v="8"/>
    <x v="3"/>
    <s v="Espresso"/>
    <x v="1"/>
    <n v="5.3"/>
    <x v="1"/>
    <s v="Yes"/>
    <s v="Jordan"/>
    <x v="2"/>
    <n v="3"/>
    <s v="Double Espresso"/>
    <n v="1"/>
  </r>
  <r>
    <x v="517"/>
    <x v="4"/>
    <x v="7"/>
    <x v="2"/>
    <s v="Cappuccino"/>
    <x v="1"/>
    <n v="5.44"/>
    <x v="2"/>
    <s v="Yes"/>
    <s v="Jordan"/>
    <x v="1"/>
    <n v="6"/>
    <s v="Decaf"/>
    <n v="4"/>
  </r>
  <r>
    <x v="518"/>
    <x v="0"/>
    <x v="1"/>
    <x v="4"/>
    <s v="Iced Latte"/>
    <x v="0"/>
    <n v="5.59"/>
    <x v="0"/>
    <s v="No"/>
    <s v="Taylor"/>
    <x v="0"/>
    <n v="8"/>
    <s v="Almond Milk"/>
    <n v="4"/>
  </r>
  <r>
    <x v="519"/>
    <x v="5"/>
    <x v="4"/>
    <x v="0"/>
    <s v="Iced Latte"/>
    <x v="0"/>
    <n v="3.9"/>
    <x v="0"/>
    <s v="Yes"/>
    <s v="Chris"/>
    <x v="2"/>
    <n v="7"/>
    <s v="Double Espresso"/>
    <n v="4"/>
  </r>
  <r>
    <x v="520"/>
    <x v="3"/>
    <x v="2"/>
    <x v="3"/>
    <s v="Flat White"/>
    <x v="2"/>
    <n v="6.47"/>
    <x v="2"/>
    <s v="Yes"/>
    <s v="Maria"/>
    <x v="2"/>
    <n v="6"/>
    <s v="Extra Shot"/>
    <n v="1"/>
  </r>
  <r>
    <x v="521"/>
    <x v="0"/>
    <x v="0"/>
    <x v="2"/>
    <s v="Caramel Macchiato"/>
    <x v="0"/>
    <n v="5.16"/>
    <x v="2"/>
    <s v="No"/>
    <s v="Chris"/>
    <x v="2"/>
    <n v="5"/>
    <s v="Extra Shot"/>
    <n v="3"/>
  </r>
  <r>
    <x v="522"/>
    <x v="5"/>
    <x v="6"/>
    <x v="1"/>
    <s v="Caramel Macchiato"/>
    <x v="1"/>
    <n v="3.11"/>
    <x v="0"/>
    <s v="Yes"/>
    <s v="Jamie"/>
    <x v="2"/>
    <n v="9"/>
    <s v="Whipped Cream"/>
    <n v="2"/>
  </r>
  <r>
    <x v="523"/>
    <x v="6"/>
    <x v="3"/>
    <x v="0"/>
    <s v="Mocha"/>
    <x v="0"/>
    <n v="6.08"/>
    <x v="1"/>
    <s v="Yes"/>
    <s v="Alex"/>
    <x v="2"/>
    <n v="10"/>
    <s v="Double Espresso"/>
    <n v="5"/>
  </r>
  <r>
    <x v="524"/>
    <x v="4"/>
    <x v="2"/>
    <x v="0"/>
    <s v="Americano"/>
    <x v="2"/>
    <n v="4.43"/>
    <x v="0"/>
    <s v="No"/>
    <s v="Maria"/>
    <x v="2"/>
    <n v="3"/>
    <s v="Whipped Cream"/>
    <n v="5"/>
  </r>
  <r>
    <x v="525"/>
    <x v="1"/>
    <x v="6"/>
    <x v="2"/>
    <s v="Espresso"/>
    <x v="0"/>
    <n v="3.03"/>
    <x v="0"/>
    <s v="No"/>
    <s v="Alex"/>
    <x v="1"/>
    <n v="7"/>
    <s v="No Sugar"/>
    <n v="1"/>
  </r>
  <r>
    <x v="526"/>
    <x v="6"/>
    <x v="6"/>
    <x v="2"/>
    <s v="Americano"/>
    <x v="2"/>
    <n v="6.24"/>
    <x v="0"/>
    <s v="Yes"/>
    <s v="Chris"/>
    <x v="0"/>
    <n v="7"/>
    <s v="Almond Milk"/>
    <n v="2"/>
  </r>
  <r>
    <x v="527"/>
    <x v="6"/>
    <x v="1"/>
    <x v="2"/>
    <s v="Mocha"/>
    <x v="2"/>
    <n v="3.62"/>
    <x v="1"/>
    <s v="No"/>
    <s v="Alex"/>
    <x v="2"/>
    <n v="5"/>
    <s v="Whipped Cream"/>
    <n v="3"/>
  </r>
  <r>
    <x v="528"/>
    <x v="1"/>
    <x v="9"/>
    <x v="1"/>
    <s v="Espresso"/>
    <x v="0"/>
    <n v="3.7"/>
    <x v="1"/>
    <s v="Yes"/>
    <s v="Jordan"/>
    <x v="0"/>
    <n v="4"/>
    <s v="No Sugar"/>
    <n v="1"/>
  </r>
  <r>
    <x v="529"/>
    <x v="1"/>
    <x v="4"/>
    <x v="1"/>
    <s v="Flat White"/>
    <x v="1"/>
    <n v="5.5"/>
    <x v="0"/>
    <s v="No"/>
    <s v="Alex"/>
    <x v="2"/>
    <n v="7"/>
    <s v="Almond Milk"/>
    <n v="4"/>
  </r>
  <r>
    <x v="530"/>
    <x v="0"/>
    <x v="1"/>
    <x v="0"/>
    <s v="Iced Latte"/>
    <x v="2"/>
    <n v="4.51"/>
    <x v="1"/>
    <s v="Yes"/>
    <s v="Maria"/>
    <x v="2"/>
    <n v="2"/>
    <s v="No Sugar"/>
    <n v="2"/>
  </r>
  <r>
    <x v="215"/>
    <x v="4"/>
    <x v="5"/>
    <x v="0"/>
    <s v="Espresso"/>
    <x v="1"/>
    <n v="6.42"/>
    <x v="1"/>
    <s v="No"/>
    <s v="Maria"/>
    <x v="0"/>
    <n v="2"/>
    <s v="No Sugar"/>
    <n v="4"/>
  </r>
  <r>
    <x v="531"/>
    <x v="0"/>
    <x v="6"/>
    <x v="4"/>
    <s v="Americano"/>
    <x v="2"/>
    <n v="4.46"/>
    <x v="1"/>
    <s v="Yes"/>
    <s v="Jamie"/>
    <x v="1"/>
    <n v="5"/>
    <s v="Extra Shot"/>
    <n v="2"/>
  </r>
  <r>
    <x v="532"/>
    <x v="4"/>
    <x v="1"/>
    <x v="2"/>
    <s v="Americano"/>
    <x v="0"/>
    <n v="5.87"/>
    <x v="0"/>
    <s v="Yes"/>
    <s v="Maria"/>
    <x v="2"/>
    <n v="6"/>
    <s v="Extra Shot"/>
    <n v="3"/>
  </r>
  <r>
    <x v="533"/>
    <x v="1"/>
    <x v="3"/>
    <x v="3"/>
    <s v="Cappuccino"/>
    <x v="2"/>
    <n v="5.31"/>
    <x v="0"/>
    <s v="Yes"/>
    <s v="Chris"/>
    <x v="1"/>
    <n v="7"/>
    <s v="Oat Milk"/>
    <n v="2"/>
  </r>
  <r>
    <x v="534"/>
    <x v="5"/>
    <x v="4"/>
    <x v="0"/>
    <s v="Americano"/>
    <x v="0"/>
    <n v="6.18"/>
    <x v="2"/>
    <s v="Yes"/>
    <s v="Maria"/>
    <x v="0"/>
    <n v="2"/>
    <s v="Whipped Cream"/>
    <n v="2"/>
  </r>
  <r>
    <x v="535"/>
    <x v="5"/>
    <x v="8"/>
    <x v="3"/>
    <s v="Espresso"/>
    <x v="1"/>
    <n v="6.43"/>
    <x v="2"/>
    <s v="No"/>
    <s v="Jamie"/>
    <x v="2"/>
    <n v="9"/>
    <s v="Double Espresso"/>
    <n v="3"/>
  </r>
  <r>
    <x v="536"/>
    <x v="4"/>
    <x v="5"/>
    <x v="4"/>
    <s v="Americano"/>
    <x v="2"/>
    <n v="6.7"/>
    <x v="0"/>
    <s v="Yes"/>
    <s v="Chris"/>
    <x v="1"/>
    <n v="9"/>
    <s v="Whipped Cream"/>
    <n v="5"/>
  </r>
  <r>
    <x v="537"/>
    <x v="0"/>
    <x v="5"/>
    <x v="4"/>
    <s v="Caramel Macchiato"/>
    <x v="2"/>
    <n v="4.05"/>
    <x v="0"/>
    <s v="No"/>
    <s v="Jordan"/>
    <x v="2"/>
    <n v="10"/>
    <s v="Extra Shot"/>
    <n v="1"/>
  </r>
  <r>
    <x v="538"/>
    <x v="3"/>
    <x v="3"/>
    <x v="2"/>
    <s v="Iced Latte"/>
    <x v="2"/>
    <n v="5.85"/>
    <x v="2"/>
    <s v="No"/>
    <s v="Chris"/>
    <x v="1"/>
    <n v="8"/>
    <s v="Double Espresso"/>
    <n v="1"/>
  </r>
  <r>
    <x v="539"/>
    <x v="4"/>
    <x v="7"/>
    <x v="0"/>
    <s v="Caramel Macchiato"/>
    <x v="2"/>
    <n v="3.78"/>
    <x v="1"/>
    <s v="Yes"/>
    <s v="Alex"/>
    <x v="2"/>
    <n v="7"/>
    <s v="Double Espresso"/>
    <n v="5"/>
  </r>
  <r>
    <x v="540"/>
    <x v="1"/>
    <x v="0"/>
    <x v="3"/>
    <s v="Cappuccino"/>
    <x v="0"/>
    <n v="6.2"/>
    <x v="0"/>
    <s v="Yes"/>
    <s v="Jordan"/>
    <x v="0"/>
    <n v="4"/>
    <s v="No Sugar"/>
    <n v="2"/>
  </r>
  <r>
    <x v="356"/>
    <x v="4"/>
    <x v="1"/>
    <x v="3"/>
    <s v="Mocha"/>
    <x v="2"/>
    <n v="3.61"/>
    <x v="1"/>
    <s v="No"/>
    <s v="Maria"/>
    <x v="1"/>
    <n v="2"/>
    <s v="Decaf"/>
    <n v="3"/>
  </r>
  <r>
    <x v="541"/>
    <x v="6"/>
    <x v="7"/>
    <x v="0"/>
    <s v="Espresso"/>
    <x v="1"/>
    <n v="3.54"/>
    <x v="0"/>
    <s v="Yes"/>
    <s v="Alex"/>
    <x v="1"/>
    <n v="10"/>
    <s v="Oat Milk"/>
    <n v="3"/>
  </r>
  <r>
    <x v="542"/>
    <x v="3"/>
    <x v="0"/>
    <x v="2"/>
    <s v="Iced Latte"/>
    <x v="1"/>
    <n v="3.56"/>
    <x v="0"/>
    <s v="Yes"/>
    <s v="Maria"/>
    <x v="1"/>
    <n v="4"/>
    <s v="Oat Milk"/>
    <n v="4"/>
  </r>
  <r>
    <x v="543"/>
    <x v="6"/>
    <x v="2"/>
    <x v="4"/>
    <s v="Iced Latte"/>
    <x v="0"/>
    <n v="6.85"/>
    <x v="0"/>
    <s v="Yes"/>
    <s v="Jamie"/>
    <x v="2"/>
    <n v="4"/>
    <s v="Extra Shot"/>
    <n v="4"/>
  </r>
  <r>
    <x v="544"/>
    <x v="5"/>
    <x v="6"/>
    <x v="4"/>
    <s v="Iced Latte"/>
    <x v="2"/>
    <n v="3.47"/>
    <x v="0"/>
    <s v="Yes"/>
    <s v="Jordan"/>
    <x v="0"/>
    <n v="9"/>
    <s v="Extra Shot"/>
    <n v="4"/>
  </r>
  <r>
    <x v="545"/>
    <x v="2"/>
    <x v="5"/>
    <x v="3"/>
    <s v="Espresso"/>
    <x v="0"/>
    <n v="3.28"/>
    <x v="1"/>
    <s v="No"/>
    <s v="Chris"/>
    <x v="2"/>
    <n v="8"/>
    <s v="Whipped Cream"/>
    <n v="3"/>
  </r>
  <r>
    <x v="546"/>
    <x v="4"/>
    <x v="3"/>
    <x v="3"/>
    <s v="Mocha"/>
    <x v="2"/>
    <n v="5.77"/>
    <x v="0"/>
    <s v="No"/>
    <s v="Maria"/>
    <x v="0"/>
    <n v="3"/>
    <s v="Almond Milk"/>
    <n v="5"/>
  </r>
  <r>
    <x v="547"/>
    <x v="4"/>
    <x v="8"/>
    <x v="0"/>
    <s v="Caramel Macchiato"/>
    <x v="2"/>
    <n v="6.85"/>
    <x v="0"/>
    <s v="Yes"/>
    <s v="Jordan"/>
    <x v="2"/>
    <n v="6"/>
    <s v="Whipped Cream"/>
    <n v="3"/>
  </r>
  <r>
    <x v="548"/>
    <x v="0"/>
    <x v="7"/>
    <x v="0"/>
    <s v="Americano"/>
    <x v="1"/>
    <n v="6.93"/>
    <x v="2"/>
    <s v="Yes"/>
    <s v="Alex"/>
    <x v="0"/>
    <n v="9"/>
    <s v="Extra Shot"/>
    <n v="5"/>
  </r>
  <r>
    <x v="549"/>
    <x v="0"/>
    <x v="0"/>
    <x v="4"/>
    <s v="Iced Latte"/>
    <x v="2"/>
    <n v="4.95"/>
    <x v="1"/>
    <s v="No"/>
    <s v="Taylor"/>
    <x v="0"/>
    <n v="8"/>
    <s v="Almond Milk"/>
    <n v="5"/>
  </r>
  <r>
    <x v="550"/>
    <x v="4"/>
    <x v="5"/>
    <x v="2"/>
    <s v="Iced Latte"/>
    <x v="0"/>
    <n v="4.4400000000000004"/>
    <x v="1"/>
    <s v="No"/>
    <s v="Jamie"/>
    <x v="0"/>
    <n v="2"/>
    <s v="No Sugar"/>
    <n v="4"/>
  </r>
  <r>
    <x v="551"/>
    <x v="6"/>
    <x v="0"/>
    <x v="3"/>
    <s v="Iced Latte"/>
    <x v="1"/>
    <n v="6.25"/>
    <x v="1"/>
    <s v="No"/>
    <s v="Jordan"/>
    <x v="2"/>
    <n v="5"/>
    <s v="Double Espresso"/>
    <n v="2"/>
  </r>
  <r>
    <x v="552"/>
    <x v="0"/>
    <x v="8"/>
    <x v="4"/>
    <s v="Espresso"/>
    <x v="0"/>
    <n v="5.92"/>
    <x v="0"/>
    <s v="No"/>
    <s v="Jordan"/>
    <x v="1"/>
    <n v="7"/>
    <s v="Extra Shot"/>
    <n v="3"/>
  </r>
  <r>
    <x v="553"/>
    <x v="0"/>
    <x v="4"/>
    <x v="0"/>
    <s v="Americano"/>
    <x v="2"/>
    <n v="4.05"/>
    <x v="2"/>
    <s v="Yes"/>
    <s v="Taylor"/>
    <x v="0"/>
    <n v="7"/>
    <s v="Oat Milk"/>
    <n v="4"/>
  </r>
  <r>
    <x v="554"/>
    <x v="1"/>
    <x v="1"/>
    <x v="0"/>
    <s v="Caramel Macchiato"/>
    <x v="0"/>
    <n v="4.34"/>
    <x v="1"/>
    <s v="Yes"/>
    <s v="Chris"/>
    <x v="1"/>
    <n v="3"/>
    <s v="Oat Milk"/>
    <n v="1"/>
  </r>
  <r>
    <x v="555"/>
    <x v="3"/>
    <x v="8"/>
    <x v="0"/>
    <s v="Americano"/>
    <x v="0"/>
    <n v="6.03"/>
    <x v="2"/>
    <s v="No"/>
    <s v="Jordan"/>
    <x v="1"/>
    <n v="7"/>
    <s v="No Sugar"/>
    <n v="4"/>
  </r>
  <r>
    <x v="556"/>
    <x v="0"/>
    <x v="1"/>
    <x v="4"/>
    <s v="Iced Latte"/>
    <x v="0"/>
    <n v="3.76"/>
    <x v="0"/>
    <s v="No"/>
    <s v="Taylor"/>
    <x v="0"/>
    <n v="4"/>
    <s v="Decaf"/>
    <n v="5"/>
  </r>
  <r>
    <x v="557"/>
    <x v="2"/>
    <x v="2"/>
    <x v="2"/>
    <s v="Americano"/>
    <x v="2"/>
    <n v="6.66"/>
    <x v="1"/>
    <s v="No"/>
    <s v="Chris"/>
    <x v="2"/>
    <n v="7"/>
    <s v="Double Espresso"/>
    <n v="3"/>
  </r>
  <r>
    <x v="558"/>
    <x v="6"/>
    <x v="9"/>
    <x v="4"/>
    <s v="Cappuccino"/>
    <x v="2"/>
    <n v="6.88"/>
    <x v="0"/>
    <s v="Yes"/>
    <s v="Jamie"/>
    <x v="2"/>
    <n v="5"/>
    <s v="Double Espresso"/>
    <n v="2"/>
  </r>
  <r>
    <x v="559"/>
    <x v="3"/>
    <x v="6"/>
    <x v="0"/>
    <s v="Mocha"/>
    <x v="2"/>
    <n v="6.93"/>
    <x v="2"/>
    <s v="Yes"/>
    <s v="Jamie"/>
    <x v="0"/>
    <n v="5"/>
    <s v="Extra Shot"/>
    <n v="1"/>
  </r>
  <r>
    <x v="560"/>
    <x v="2"/>
    <x v="4"/>
    <x v="3"/>
    <s v="Espresso"/>
    <x v="1"/>
    <n v="4.66"/>
    <x v="1"/>
    <s v="Yes"/>
    <s v="Jamie"/>
    <x v="2"/>
    <n v="10"/>
    <s v="Double Espresso"/>
    <n v="4"/>
  </r>
  <r>
    <x v="561"/>
    <x v="3"/>
    <x v="9"/>
    <x v="4"/>
    <s v="Americano"/>
    <x v="1"/>
    <n v="6.21"/>
    <x v="0"/>
    <s v="No"/>
    <s v="Chris"/>
    <x v="1"/>
    <n v="5"/>
    <s v="No Sugar"/>
    <n v="5"/>
  </r>
  <r>
    <x v="562"/>
    <x v="1"/>
    <x v="1"/>
    <x v="1"/>
    <s v="Caramel Macchiato"/>
    <x v="2"/>
    <n v="5.32"/>
    <x v="2"/>
    <s v="No"/>
    <s v="Taylor"/>
    <x v="1"/>
    <n v="3"/>
    <s v="Whipped Cream"/>
    <n v="5"/>
  </r>
  <r>
    <x v="563"/>
    <x v="3"/>
    <x v="8"/>
    <x v="3"/>
    <s v="Caramel Macchiato"/>
    <x v="0"/>
    <n v="4.8600000000000003"/>
    <x v="1"/>
    <s v="Yes"/>
    <s v="Jamie"/>
    <x v="0"/>
    <n v="9"/>
    <s v="Decaf"/>
    <n v="5"/>
  </r>
  <r>
    <x v="564"/>
    <x v="6"/>
    <x v="1"/>
    <x v="3"/>
    <s v="Espresso"/>
    <x v="2"/>
    <n v="5.6"/>
    <x v="0"/>
    <s v="No"/>
    <s v="Jordan"/>
    <x v="2"/>
    <n v="3"/>
    <s v="Oat Milk"/>
    <n v="3"/>
  </r>
  <r>
    <x v="565"/>
    <x v="4"/>
    <x v="6"/>
    <x v="4"/>
    <s v="Americano"/>
    <x v="0"/>
    <n v="5.85"/>
    <x v="0"/>
    <s v="No"/>
    <s v="Jordan"/>
    <x v="2"/>
    <n v="8"/>
    <s v="Extra Shot"/>
    <n v="4"/>
  </r>
  <r>
    <x v="566"/>
    <x v="2"/>
    <x v="6"/>
    <x v="1"/>
    <s v="Cappuccino"/>
    <x v="2"/>
    <n v="6.79"/>
    <x v="2"/>
    <s v="No"/>
    <s v="Alex"/>
    <x v="0"/>
    <n v="2"/>
    <s v="Oat Milk"/>
    <n v="3"/>
  </r>
  <r>
    <x v="567"/>
    <x v="5"/>
    <x v="5"/>
    <x v="2"/>
    <s v="Cappuccino"/>
    <x v="1"/>
    <n v="5.92"/>
    <x v="1"/>
    <s v="Yes"/>
    <s v="Maria"/>
    <x v="0"/>
    <n v="4"/>
    <s v="Whipped Cream"/>
    <n v="2"/>
  </r>
  <r>
    <x v="568"/>
    <x v="0"/>
    <x v="3"/>
    <x v="2"/>
    <s v="Flat White"/>
    <x v="0"/>
    <n v="3.38"/>
    <x v="0"/>
    <s v="No"/>
    <s v="Jamie"/>
    <x v="1"/>
    <n v="9"/>
    <s v="Extra Shot"/>
    <n v="3"/>
  </r>
  <r>
    <x v="569"/>
    <x v="5"/>
    <x v="6"/>
    <x v="1"/>
    <s v="Americano"/>
    <x v="1"/>
    <n v="6.52"/>
    <x v="0"/>
    <s v="Yes"/>
    <s v="Maria"/>
    <x v="1"/>
    <n v="8"/>
    <s v="Extra Shot"/>
    <n v="2"/>
  </r>
  <r>
    <x v="235"/>
    <x v="1"/>
    <x v="5"/>
    <x v="0"/>
    <s v="Caramel Macchiato"/>
    <x v="0"/>
    <n v="5.0999999999999996"/>
    <x v="2"/>
    <s v="Yes"/>
    <s v="Taylor"/>
    <x v="2"/>
    <n v="7"/>
    <s v="Almond Milk"/>
    <n v="2"/>
  </r>
  <r>
    <x v="570"/>
    <x v="0"/>
    <x v="7"/>
    <x v="2"/>
    <s v="Flat White"/>
    <x v="1"/>
    <n v="4.2300000000000004"/>
    <x v="1"/>
    <s v="No"/>
    <s v="Alex"/>
    <x v="2"/>
    <n v="5"/>
    <s v="Oat Milk"/>
    <n v="5"/>
  </r>
  <r>
    <x v="571"/>
    <x v="0"/>
    <x v="7"/>
    <x v="4"/>
    <s v="Iced Latte"/>
    <x v="2"/>
    <n v="6.65"/>
    <x v="1"/>
    <s v="No"/>
    <s v="Taylor"/>
    <x v="2"/>
    <n v="9"/>
    <s v="Oat Milk"/>
    <n v="2"/>
  </r>
  <r>
    <x v="572"/>
    <x v="4"/>
    <x v="3"/>
    <x v="3"/>
    <s v="Iced Latte"/>
    <x v="2"/>
    <n v="6.55"/>
    <x v="2"/>
    <s v="No"/>
    <s v="Chris"/>
    <x v="2"/>
    <n v="7"/>
    <s v="Oat Milk"/>
    <n v="2"/>
  </r>
  <r>
    <x v="573"/>
    <x v="5"/>
    <x v="1"/>
    <x v="2"/>
    <s v="Espresso"/>
    <x v="0"/>
    <n v="5.41"/>
    <x v="1"/>
    <s v="No"/>
    <s v="Jamie"/>
    <x v="0"/>
    <n v="10"/>
    <s v="Whipped Cream"/>
    <n v="4"/>
  </r>
  <r>
    <x v="574"/>
    <x v="1"/>
    <x v="5"/>
    <x v="3"/>
    <s v="Iced Latte"/>
    <x v="1"/>
    <n v="3.98"/>
    <x v="2"/>
    <s v="Yes"/>
    <s v="Jamie"/>
    <x v="2"/>
    <n v="8"/>
    <s v="Almond Milk"/>
    <n v="3"/>
  </r>
  <r>
    <x v="575"/>
    <x v="0"/>
    <x v="3"/>
    <x v="3"/>
    <s v="Iced Latte"/>
    <x v="2"/>
    <n v="3.36"/>
    <x v="1"/>
    <s v="No"/>
    <s v="Taylor"/>
    <x v="0"/>
    <n v="10"/>
    <s v="Double Espresso"/>
    <n v="4"/>
  </r>
  <r>
    <x v="576"/>
    <x v="1"/>
    <x v="2"/>
    <x v="4"/>
    <s v="Mocha"/>
    <x v="1"/>
    <n v="6.05"/>
    <x v="0"/>
    <s v="No"/>
    <s v="Jamie"/>
    <x v="1"/>
    <n v="8"/>
    <s v="Almond Milk"/>
    <n v="4"/>
  </r>
  <r>
    <x v="577"/>
    <x v="0"/>
    <x v="5"/>
    <x v="3"/>
    <s v="Espresso"/>
    <x v="2"/>
    <n v="4.5599999999999996"/>
    <x v="0"/>
    <s v="No"/>
    <s v="Jordan"/>
    <x v="0"/>
    <n v="2"/>
    <s v="Double Espresso"/>
    <n v="1"/>
  </r>
  <r>
    <x v="578"/>
    <x v="3"/>
    <x v="5"/>
    <x v="3"/>
    <s v="Americano"/>
    <x v="2"/>
    <n v="5.17"/>
    <x v="1"/>
    <s v="No"/>
    <s v="Jordan"/>
    <x v="2"/>
    <n v="10"/>
    <s v="Almond Milk"/>
    <n v="1"/>
  </r>
  <r>
    <x v="579"/>
    <x v="4"/>
    <x v="9"/>
    <x v="4"/>
    <s v="Cappuccino"/>
    <x v="0"/>
    <n v="6.29"/>
    <x v="1"/>
    <s v="No"/>
    <s v="Jordan"/>
    <x v="0"/>
    <n v="10"/>
    <s v="Whipped Cream"/>
    <n v="2"/>
  </r>
  <r>
    <x v="580"/>
    <x v="4"/>
    <x v="4"/>
    <x v="1"/>
    <s v="Iced Latte"/>
    <x v="1"/>
    <n v="6.8"/>
    <x v="2"/>
    <s v="No"/>
    <s v="Alex"/>
    <x v="0"/>
    <n v="5"/>
    <s v="Decaf"/>
    <n v="2"/>
  </r>
  <r>
    <x v="581"/>
    <x v="5"/>
    <x v="0"/>
    <x v="2"/>
    <s v="Espresso"/>
    <x v="0"/>
    <n v="6.6"/>
    <x v="2"/>
    <s v="No"/>
    <s v="Alex"/>
    <x v="2"/>
    <n v="7"/>
    <s v="Extra Shot"/>
    <n v="4"/>
  </r>
  <r>
    <x v="582"/>
    <x v="6"/>
    <x v="8"/>
    <x v="0"/>
    <s v="Iced Latte"/>
    <x v="0"/>
    <n v="3.57"/>
    <x v="2"/>
    <s v="No"/>
    <s v="Jamie"/>
    <x v="0"/>
    <n v="6"/>
    <s v="Extra Shot"/>
    <n v="3"/>
  </r>
  <r>
    <x v="583"/>
    <x v="6"/>
    <x v="4"/>
    <x v="0"/>
    <s v="Espresso"/>
    <x v="1"/>
    <n v="6.37"/>
    <x v="2"/>
    <s v="No"/>
    <s v="Chris"/>
    <x v="0"/>
    <n v="2"/>
    <s v="Oat Milk"/>
    <n v="4"/>
  </r>
  <r>
    <x v="584"/>
    <x v="0"/>
    <x v="3"/>
    <x v="1"/>
    <s v="Iced Latte"/>
    <x v="2"/>
    <n v="3.46"/>
    <x v="2"/>
    <s v="No"/>
    <s v="Alex"/>
    <x v="2"/>
    <n v="10"/>
    <s v="No Sugar"/>
    <n v="2"/>
  </r>
  <r>
    <x v="585"/>
    <x v="4"/>
    <x v="6"/>
    <x v="0"/>
    <s v="Flat White"/>
    <x v="2"/>
    <n v="4.1500000000000004"/>
    <x v="1"/>
    <s v="No"/>
    <s v="Alex"/>
    <x v="2"/>
    <n v="8"/>
    <s v="Whipped Cream"/>
    <n v="2"/>
  </r>
  <r>
    <x v="586"/>
    <x v="4"/>
    <x v="7"/>
    <x v="0"/>
    <s v="Mocha"/>
    <x v="0"/>
    <n v="5.07"/>
    <x v="2"/>
    <s v="No"/>
    <s v="Jamie"/>
    <x v="2"/>
    <n v="3"/>
    <s v="Extra Shot"/>
    <n v="1"/>
  </r>
  <r>
    <x v="587"/>
    <x v="6"/>
    <x v="1"/>
    <x v="2"/>
    <s v="Mocha"/>
    <x v="1"/>
    <n v="5.46"/>
    <x v="0"/>
    <s v="Yes"/>
    <s v="Jamie"/>
    <x v="0"/>
    <n v="2"/>
    <s v="Oat Milk"/>
    <n v="5"/>
  </r>
  <r>
    <x v="588"/>
    <x v="1"/>
    <x v="2"/>
    <x v="1"/>
    <s v="Americano"/>
    <x v="1"/>
    <n v="3.18"/>
    <x v="2"/>
    <s v="Yes"/>
    <s v="Chris"/>
    <x v="1"/>
    <n v="4"/>
    <s v="No Sugar"/>
    <n v="4"/>
  </r>
  <r>
    <x v="589"/>
    <x v="3"/>
    <x v="4"/>
    <x v="0"/>
    <s v="Mocha"/>
    <x v="1"/>
    <n v="5.0199999999999996"/>
    <x v="2"/>
    <s v="Yes"/>
    <s v="Jordan"/>
    <x v="2"/>
    <n v="7"/>
    <s v="Oat Milk"/>
    <n v="4"/>
  </r>
  <r>
    <x v="590"/>
    <x v="0"/>
    <x v="3"/>
    <x v="1"/>
    <s v="Cappuccino"/>
    <x v="2"/>
    <n v="4.1500000000000004"/>
    <x v="2"/>
    <s v="Yes"/>
    <s v="Taylor"/>
    <x v="1"/>
    <n v="2"/>
    <s v="Almond Milk"/>
    <n v="1"/>
  </r>
  <r>
    <x v="591"/>
    <x v="6"/>
    <x v="7"/>
    <x v="3"/>
    <s v="Americano"/>
    <x v="0"/>
    <n v="5.9"/>
    <x v="0"/>
    <s v="No"/>
    <s v="Alex"/>
    <x v="2"/>
    <n v="3"/>
    <s v="Oat Milk"/>
    <n v="2"/>
  </r>
  <r>
    <x v="334"/>
    <x v="0"/>
    <x v="4"/>
    <x v="2"/>
    <s v="Caramel Macchiato"/>
    <x v="1"/>
    <n v="6.07"/>
    <x v="2"/>
    <s v="Yes"/>
    <s v="Jordan"/>
    <x v="2"/>
    <n v="10"/>
    <s v="Almond Milk"/>
    <n v="1"/>
  </r>
  <r>
    <x v="592"/>
    <x v="3"/>
    <x v="3"/>
    <x v="3"/>
    <s v="Americano"/>
    <x v="1"/>
    <n v="4.13"/>
    <x v="1"/>
    <s v="No"/>
    <s v="Jamie"/>
    <x v="0"/>
    <n v="5"/>
    <s v="Oat Milk"/>
    <n v="4"/>
  </r>
  <r>
    <x v="593"/>
    <x v="5"/>
    <x v="8"/>
    <x v="0"/>
    <s v="Espresso"/>
    <x v="0"/>
    <n v="4.82"/>
    <x v="0"/>
    <s v="Yes"/>
    <s v="Maria"/>
    <x v="1"/>
    <n v="4"/>
    <s v="Decaf"/>
    <n v="3"/>
  </r>
  <r>
    <x v="594"/>
    <x v="0"/>
    <x v="8"/>
    <x v="2"/>
    <s v="Espresso"/>
    <x v="1"/>
    <n v="3.58"/>
    <x v="0"/>
    <s v="No"/>
    <s v="Jordan"/>
    <x v="0"/>
    <n v="5"/>
    <s v="Decaf"/>
    <n v="2"/>
  </r>
  <r>
    <x v="595"/>
    <x v="6"/>
    <x v="8"/>
    <x v="0"/>
    <s v="Espresso"/>
    <x v="1"/>
    <n v="4.84"/>
    <x v="0"/>
    <s v="No"/>
    <s v="Jamie"/>
    <x v="1"/>
    <n v="7"/>
    <s v="No Sugar"/>
    <n v="3"/>
  </r>
  <r>
    <x v="596"/>
    <x v="3"/>
    <x v="1"/>
    <x v="3"/>
    <s v="Mocha"/>
    <x v="0"/>
    <n v="3.87"/>
    <x v="2"/>
    <s v="Yes"/>
    <s v="Jordan"/>
    <x v="0"/>
    <n v="7"/>
    <s v="Decaf"/>
    <n v="5"/>
  </r>
  <r>
    <x v="597"/>
    <x v="6"/>
    <x v="9"/>
    <x v="4"/>
    <s v="Mocha"/>
    <x v="1"/>
    <n v="3.57"/>
    <x v="2"/>
    <s v="No"/>
    <s v="Chris"/>
    <x v="0"/>
    <n v="8"/>
    <s v="Almond Milk"/>
    <n v="2"/>
  </r>
  <r>
    <x v="441"/>
    <x v="3"/>
    <x v="7"/>
    <x v="1"/>
    <s v="Americano"/>
    <x v="1"/>
    <n v="6.75"/>
    <x v="0"/>
    <s v="Yes"/>
    <s v="Jamie"/>
    <x v="2"/>
    <n v="5"/>
    <s v="Decaf"/>
    <n v="5"/>
  </r>
  <r>
    <x v="598"/>
    <x v="3"/>
    <x v="6"/>
    <x v="3"/>
    <s v="Caramel Macchiato"/>
    <x v="0"/>
    <n v="5.56"/>
    <x v="1"/>
    <s v="Yes"/>
    <s v="Maria"/>
    <x v="1"/>
    <n v="7"/>
    <s v="Decaf"/>
    <n v="2"/>
  </r>
  <r>
    <x v="599"/>
    <x v="6"/>
    <x v="1"/>
    <x v="0"/>
    <s v="Flat White"/>
    <x v="2"/>
    <n v="6.73"/>
    <x v="1"/>
    <s v="Yes"/>
    <s v="Jordan"/>
    <x v="2"/>
    <n v="3"/>
    <s v="Almond Milk"/>
    <n v="1"/>
  </r>
  <r>
    <x v="600"/>
    <x v="0"/>
    <x v="4"/>
    <x v="2"/>
    <s v="Flat White"/>
    <x v="1"/>
    <n v="3.81"/>
    <x v="2"/>
    <s v="Yes"/>
    <s v="Chris"/>
    <x v="2"/>
    <n v="7"/>
    <s v="Double Espresso"/>
    <n v="3"/>
  </r>
  <r>
    <x v="601"/>
    <x v="5"/>
    <x v="3"/>
    <x v="4"/>
    <s v="Americano"/>
    <x v="0"/>
    <n v="4.16"/>
    <x v="2"/>
    <s v="Yes"/>
    <s v="Maria"/>
    <x v="2"/>
    <n v="8"/>
    <s v="Almond Milk"/>
    <n v="5"/>
  </r>
  <r>
    <x v="602"/>
    <x v="0"/>
    <x v="9"/>
    <x v="3"/>
    <s v="Cappuccino"/>
    <x v="2"/>
    <n v="4.88"/>
    <x v="0"/>
    <s v="Yes"/>
    <s v="Alex"/>
    <x v="0"/>
    <n v="4"/>
    <s v="Decaf"/>
    <n v="1"/>
  </r>
  <r>
    <x v="603"/>
    <x v="1"/>
    <x v="1"/>
    <x v="0"/>
    <s v="Espresso"/>
    <x v="1"/>
    <n v="4.91"/>
    <x v="2"/>
    <s v="No"/>
    <s v="Jamie"/>
    <x v="0"/>
    <n v="4"/>
    <s v="Decaf"/>
    <n v="1"/>
  </r>
  <r>
    <x v="604"/>
    <x v="4"/>
    <x v="0"/>
    <x v="4"/>
    <s v="Iced Latte"/>
    <x v="1"/>
    <n v="3.28"/>
    <x v="2"/>
    <s v="No"/>
    <s v="Jordan"/>
    <x v="1"/>
    <n v="4"/>
    <s v="Almond Milk"/>
    <n v="2"/>
  </r>
  <r>
    <x v="605"/>
    <x v="4"/>
    <x v="8"/>
    <x v="2"/>
    <s v="Flat White"/>
    <x v="2"/>
    <n v="6.93"/>
    <x v="0"/>
    <s v="Yes"/>
    <s v="Taylor"/>
    <x v="0"/>
    <n v="8"/>
    <s v="Extra Shot"/>
    <n v="3"/>
  </r>
  <r>
    <x v="606"/>
    <x v="6"/>
    <x v="2"/>
    <x v="4"/>
    <s v="Cappuccino"/>
    <x v="0"/>
    <n v="4.96"/>
    <x v="2"/>
    <s v="Yes"/>
    <s v="Jordan"/>
    <x v="2"/>
    <n v="6"/>
    <s v="No Sugar"/>
    <n v="4"/>
  </r>
  <r>
    <x v="607"/>
    <x v="4"/>
    <x v="8"/>
    <x v="4"/>
    <s v="Americano"/>
    <x v="2"/>
    <n v="4.83"/>
    <x v="2"/>
    <s v="No"/>
    <s v="Taylor"/>
    <x v="2"/>
    <n v="4"/>
    <s v="Whipped Cream"/>
    <n v="5"/>
  </r>
  <r>
    <x v="608"/>
    <x v="0"/>
    <x v="0"/>
    <x v="4"/>
    <s v="Espresso"/>
    <x v="0"/>
    <n v="6.62"/>
    <x v="0"/>
    <s v="No"/>
    <s v="Alex"/>
    <x v="0"/>
    <n v="6"/>
    <s v="Oat Milk"/>
    <n v="4"/>
  </r>
  <r>
    <x v="368"/>
    <x v="1"/>
    <x v="7"/>
    <x v="0"/>
    <s v="Espresso"/>
    <x v="2"/>
    <n v="4.37"/>
    <x v="0"/>
    <s v="No"/>
    <s v="Taylor"/>
    <x v="2"/>
    <n v="9"/>
    <s v="No Sugar"/>
    <n v="3"/>
  </r>
  <r>
    <x v="609"/>
    <x v="4"/>
    <x v="3"/>
    <x v="2"/>
    <s v="Caramel Macchiato"/>
    <x v="2"/>
    <n v="6.65"/>
    <x v="1"/>
    <s v="Yes"/>
    <s v="Alex"/>
    <x v="2"/>
    <n v="3"/>
    <s v="Extra Shot"/>
    <n v="1"/>
  </r>
  <r>
    <x v="610"/>
    <x v="5"/>
    <x v="5"/>
    <x v="3"/>
    <s v="Caramel Macchiato"/>
    <x v="0"/>
    <n v="6.12"/>
    <x v="2"/>
    <s v="Yes"/>
    <s v="Jordan"/>
    <x v="2"/>
    <n v="7"/>
    <s v="Whipped Cream"/>
    <n v="5"/>
  </r>
  <r>
    <x v="611"/>
    <x v="4"/>
    <x v="0"/>
    <x v="0"/>
    <s v="Americano"/>
    <x v="1"/>
    <n v="6.14"/>
    <x v="2"/>
    <s v="Yes"/>
    <s v="Alex"/>
    <x v="0"/>
    <n v="4"/>
    <s v="Extra Shot"/>
    <n v="1"/>
  </r>
  <r>
    <x v="612"/>
    <x v="5"/>
    <x v="5"/>
    <x v="0"/>
    <s v="Caramel Macchiato"/>
    <x v="2"/>
    <n v="3.93"/>
    <x v="2"/>
    <s v="Yes"/>
    <s v="Jamie"/>
    <x v="1"/>
    <n v="10"/>
    <s v="Extra Shot"/>
    <n v="4"/>
  </r>
  <r>
    <x v="613"/>
    <x v="6"/>
    <x v="3"/>
    <x v="1"/>
    <s v="Espresso"/>
    <x v="1"/>
    <n v="5.93"/>
    <x v="1"/>
    <s v="Yes"/>
    <s v="Jamie"/>
    <x v="2"/>
    <n v="10"/>
    <s v="Almond Milk"/>
    <n v="1"/>
  </r>
  <r>
    <x v="614"/>
    <x v="5"/>
    <x v="2"/>
    <x v="1"/>
    <s v="Cappuccino"/>
    <x v="2"/>
    <n v="6.89"/>
    <x v="1"/>
    <s v="Yes"/>
    <s v="Jordan"/>
    <x v="2"/>
    <n v="5"/>
    <s v="Extra Shot"/>
    <n v="3"/>
  </r>
  <r>
    <x v="615"/>
    <x v="1"/>
    <x v="2"/>
    <x v="0"/>
    <s v="Americano"/>
    <x v="2"/>
    <n v="4.1900000000000004"/>
    <x v="0"/>
    <s v="No"/>
    <s v="Maria"/>
    <x v="1"/>
    <n v="6"/>
    <s v="Whipped Cream"/>
    <n v="3"/>
  </r>
  <r>
    <x v="616"/>
    <x v="2"/>
    <x v="7"/>
    <x v="4"/>
    <s v="Flat White"/>
    <x v="0"/>
    <n v="3.26"/>
    <x v="2"/>
    <s v="No"/>
    <s v="Chris"/>
    <x v="0"/>
    <n v="2"/>
    <s v="Double Espresso"/>
    <n v="4"/>
  </r>
  <r>
    <x v="617"/>
    <x v="4"/>
    <x v="3"/>
    <x v="2"/>
    <s v="Flat White"/>
    <x v="2"/>
    <n v="6.09"/>
    <x v="0"/>
    <s v="Yes"/>
    <s v="Taylor"/>
    <x v="1"/>
    <n v="7"/>
    <s v="Decaf"/>
    <n v="3"/>
  </r>
  <r>
    <x v="618"/>
    <x v="2"/>
    <x v="3"/>
    <x v="0"/>
    <s v="Flat White"/>
    <x v="1"/>
    <n v="4.25"/>
    <x v="1"/>
    <s v="Yes"/>
    <s v="Maria"/>
    <x v="0"/>
    <n v="4"/>
    <s v="Almond Milk"/>
    <n v="3"/>
  </r>
  <r>
    <x v="438"/>
    <x v="6"/>
    <x v="3"/>
    <x v="0"/>
    <s v="Espresso"/>
    <x v="1"/>
    <n v="4.8099999999999996"/>
    <x v="2"/>
    <s v="No"/>
    <s v="Jamie"/>
    <x v="2"/>
    <n v="4"/>
    <s v="Whipped Cream"/>
    <n v="3"/>
  </r>
  <r>
    <x v="619"/>
    <x v="6"/>
    <x v="1"/>
    <x v="4"/>
    <s v="Iced Latte"/>
    <x v="1"/>
    <n v="6.17"/>
    <x v="1"/>
    <s v="Yes"/>
    <s v="Maria"/>
    <x v="0"/>
    <n v="4"/>
    <s v="Extra Shot"/>
    <n v="1"/>
  </r>
  <r>
    <x v="620"/>
    <x v="0"/>
    <x v="3"/>
    <x v="4"/>
    <s v="Flat White"/>
    <x v="0"/>
    <n v="3.09"/>
    <x v="0"/>
    <s v="Yes"/>
    <s v="Chris"/>
    <x v="0"/>
    <n v="6"/>
    <s v="Extra Shot"/>
    <n v="2"/>
  </r>
  <r>
    <x v="621"/>
    <x v="0"/>
    <x v="3"/>
    <x v="0"/>
    <s v="Caramel Macchiato"/>
    <x v="0"/>
    <n v="4.95"/>
    <x v="1"/>
    <s v="Yes"/>
    <s v="Chris"/>
    <x v="2"/>
    <n v="3"/>
    <s v="No Sugar"/>
    <n v="4"/>
  </r>
  <r>
    <x v="622"/>
    <x v="5"/>
    <x v="1"/>
    <x v="3"/>
    <s v="Espresso"/>
    <x v="0"/>
    <n v="4.67"/>
    <x v="2"/>
    <s v="No"/>
    <s v="Jordan"/>
    <x v="2"/>
    <n v="7"/>
    <s v="Oat Milk"/>
    <n v="3"/>
  </r>
  <r>
    <x v="623"/>
    <x v="3"/>
    <x v="9"/>
    <x v="2"/>
    <s v="Cappuccino"/>
    <x v="0"/>
    <n v="5.12"/>
    <x v="0"/>
    <s v="No"/>
    <s v="Jordan"/>
    <x v="2"/>
    <n v="7"/>
    <s v="Double Espresso"/>
    <n v="4"/>
  </r>
  <r>
    <x v="624"/>
    <x v="4"/>
    <x v="3"/>
    <x v="0"/>
    <s v="Mocha"/>
    <x v="0"/>
    <n v="6.78"/>
    <x v="1"/>
    <s v="Yes"/>
    <s v="Chris"/>
    <x v="0"/>
    <n v="9"/>
    <s v="Whipped Cream"/>
    <n v="3"/>
  </r>
  <r>
    <x v="625"/>
    <x v="4"/>
    <x v="0"/>
    <x v="4"/>
    <s v="Americano"/>
    <x v="0"/>
    <n v="6.61"/>
    <x v="0"/>
    <s v="Yes"/>
    <s v="Jordan"/>
    <x v="0"/>
    <n v="5"/>
    <s v="Whipped Cream"/>
    <n v="2"/>
  </r>
  <r>
    <x v="626"/>
    <x v="0"/>
    <x v="3"/>
    <x v="2"/>
    <s v="Flat White"/>
    <x v="2"/>
    <n v="6.52"/>
    <x v="0"/>
    <s v="Yes"/>
    <s v="Taylor"/>
    <x v="1"/>
    <n v="3"/>
    <s v="Double Espresso"/>
    <n v="4"/>
  </r>
  <r>
    <x v="627"/>
    <x v="0"/>
    <x v="6"/>
    <x v="0"/>
    <s v="Espresso"/>
    <x v="0"/>
    <n v="6.17"/>
    <x v="0"/>
    <s v="Yes"/>
    <s v="Chris"/>
    <x v="2"/>
    <n v="9"/>
    <s v="Extra Shot"/>
    <n v="2"/>
  </r>
  <r>
    <x v="628"/>
    <x v="3"/>
    <x v="8"/>
    <x v="3"/>
    <s v="Espresso"/>
    <x v="2"/>
    <n v="3.58"/>
    <x v="0"/>
    <s v="No"/>
    <s v="Jamie"/>
    <x v="1"/>
    <n v="10"/>
    <s v="Extra Shot"/>
    <n v="2"/>
  </r>
  <r>
    <x v="629"/>
    <x v="4"/>
    <x v="0"/>
    <x v="2"/>
    <s v="Flat White"/>
    <x v="2"/>
    <n v="3.24"/>
    <x v="2"/>
    <s v="No"/>
    <s v="Maria"/>
    <x v="1"/>
    <n v="8"/>
    <s v="Oat Milk"/>
    <n v="1"/>
  </r>
  <r>
    <x v="630"/>
    <x v="2"/>
    <x v="2"/>
    <x v="4"/>
    <s v="Iced Latte"/>
    <x v="0"/>
    <n v="5.61"/>
    <x v="0"/>
    <s v="Yes"/>
    <s v="Chris"/>
    <x v="1"/>
    <n v="4"/>
    <s v="Decaf"/>
    <n v="4"/>
  </r>
  <r>
    <x v="631"/>
    <x v="4"/>
    <x v="0"/>
    <x v="4"/>
    <s v="Iced Latte"/>
    <x v="1"/>
    <n v="4.82"/>
    <x v="2"/>
    <s v="No"/>
    <s v="Chris"/>
    <x v="2"/>
    <n v="4"/>
    <s v="No Sugar"/>
    <n v="1"/>
  </r>
  <r>
    <x v="632"/>
    <x v="4"/>
    <x v="8"/>
    <x v="0"/>
    <s v="Flat White"/>
    <x v="0"/>
    <n v="4.26"/>
    <x v="1"/>
    <s v="No"/>
    <s v="Taylor"/>
    <x v="2"/>
    <n v="8"/>
    <s v="Oat Milk"/>
    <n v="3"/>
  </r>
  <r>
    <x v="633"/>
    <x v="6"/>
    <x v="8"/>
    <x v="2"/>
    <s v="Americano"/>
    <x v="1"/>
    <n v="4.3"/>
    <x v="1"/>
    <s v="Yes"/>
    <s v="Taylor"/>
    <x v="2"/>
    <n v="4"/>
    <s v="Decaf"/>
    <n v="1"/>
  </r>
  <r>
    <x v="634"/>
    <x v="0"/>
    <x v="1"/>
    <x v="2"/>
    <s v="Cappuccino"/>
    <x v="0"/>
    <n v="6.76"/>
    <x v="2"/>
    <s v="Yes"/>
    <s v="Chris"/>
    <x v="1"/>
    <n v="7"/>
    <s v="Almond Milk"/>
    <n v="4"/>
  </r>
  <r>
    <x v="635"/>
    <x v="1"/>
    <x v="5"/>
    <x v="0"/>
    <s v="Cappuccino"/>
    <x v="0"/>
    <n v="5.0999999999999996"/>
    <x v="1"/>
    <s v="No"/>
    <s v="Jordan"/>
    <x v="2"/>
    <n v="10"/>
    <s v="Whipped Cream"/>
    <n v="1"/>
  </r>
  <r>
    <x v="636"/>
    <x v="6"/>
    <x v="3"/>
    <x v="2"/>
    <s v="Caramel Macchiato"/>
    <x v="1"/>
    <n v="3.91"/>
    <x v="2"/>
    <s v="Yes"/>
    <s v="Alex"/>
    <x v="0"/>
    <n v="5"/>
    <s v="Decaf"/>
    <n v="1"/>
  </r>
  <r>
    <x v="637"/>
    <x v="0"/>
    <x v="2"/>
    <x v="1"/>
    <s v="Cappuccino"/>
    <x v="1"/>
    <n v="4.29"/>
    <x v="1"/>
    <s v="No"/>
    <s v="Alex"/>
    <x v="0"/>
    <n v="6"/>
    <s v="Decaf"/>
    <n v="1"/>
  </r>
  <r>
    <x v="638"/>
    <x v="3"/>
    <x v="9"/>
    <x v="2"/>
    <s v="Iced Latte"/>
    <x v="0"/>
    <n v="5.36"/>
    <x v="2"/>
    <s v="Yes"/>
    <s v="Taylor"/>
    <x v="1"/>
    <n v="2"/>
    <s v="No Sugar"/>
    <n v="1"/>
  </r>
  <r>
    <x v="639"/>
    <x v="5"/>
    <x v="8"/>
    <x v="1"/>
    <s v="Espresso"/>
    <x v="0"/>
    <n v="3.61"/>
    <x v="2"/>
    <s v="No"/>
    <s v="Chris"/>
    <x v="0"/>
    <n v="7"/>
    <s v="Double Espresso"/>
    <n v="4"/>
  </r>
  <r>
    <x v="640"/>
    <x v="5"/>
    <x v="2"/>
    <x v="3"/>
    <s v="Flat White"/>
    <x v="1"/>
    <n v="3.78"/>
    <x v="0"/>
    <s v="No"/>
    <s v="Alex"/>
    <x v="0"/>
    <n v="6"/>
    <s v="Decaf"/>
    <n v="1"/>
  </r>
  <r>
    <x v="641"/>
    <x v="0"/>
    <x v="7"/>
    <x v="0"/>
    <s v="Mocha"/>
    <x v="0"/>
    <n v="3.45"/>
    <x v="0"/>
    <s v="Yes"/>
    <s v="Jordan"/>
    <x v="2"/>
    <n v="5"/>
    <s v="Whipped Cream"/>
    <n v="5"/>
  </r>
  <r>
    <x v="642"/>
    <x v="2"/>
    <x v="6"/>
    <x v="1"/>
    <s v="Cappuccino"/>
    <x v="1"/>
    <n v="4.4400000000000004"/>
    <x v="2"/>
    <s v="Yes"/>
    <s v="Taylor"/>
    <x v="1"/>
    <n v="5"/>
    <s v="Double Espresso"/>
    <n v="1"/>
  </r>
  <r>
    <x v="643"/>
    <x v="2"/>
    <x v="2"/>
    <x v="1"/>
    <s v="Caramel Macchiato"/>
    <x v="1"/>
    <n v="3.83"/>
    <x v="1"/>
    <s v="No"/>
    <s v="Jordan"/>
    <x v="1"/>
    <n v="9"/>
    <s v="Decaf"/>
    <n v="5"/>
  </r>
  <r>
    <x v="644"/>
    <x v="1"/>
    <x v="3"/>
    <x v="3"/>
    <s v="Cappuccino"/>
    <x v="1"/>
    <n v="6.18"/>
    <x v="1"/>
    <s v="Yes"/>
    <s v="Alex"/>
    <x v="0"/>
    <n v="3"/>
    <s v="Almond Milk"/>
    <n v="1"/>
  </r>
  <r>
    <x v="645"/>
    <x v="5"/>
    <x v="4"/>
    <x v="2"/>
    <s v="Flat White"/>
    <x v="1"/>
    <n v="4.53"/>
    <x v="1"/>
    <s v="Yes"/>
    <s v="Alex"/>
    <x v="2"/>
    <n v="7"/>
    <s v="Extra Shot"/>
    <n v="2"/>
  </r>
  <r>
    <x v="646"/>
    <x v="4"/>
    <x v="8"/>
    <x v="4"/>
    <s v="Espresso"/>
    <x v="2"/>
    <n v="3.09"/>
    <x v="2"/>
    <s v="Yes"/>
    <s v="Chris"/>
    <x v="2"/>
    <n v="6"/>
    <s v="Decaf"/>
    <n v="2"/>
  </r>
  <r>
    <x v="647"/>
    <x v="4"/>
    <x v="4"/>
    <x v="0"/>
    <s v="Mocha"/>
    <x v="0"/>
    <n v="3.45"/>
    <x v="1"/>
    <s v="Yes"/>
    <s v="Jamie"/>
    <x v="0"/>
    <n v="10"/>
    <s v="No Sugar"/>
    <n v="3"/>
  </r>
  <r>
    <x v="648"/>
    <x v="0"/>
    <x v="0"/>
    <x v="2"/>
    <s v="Americano"/>
    <x v="2"/>
    <n v="3.61"/>
    <x v="2"/>
    <s v="No"/>
    <s v="Jordan"/>
    <x v="1"/>
    <n v="2"/>
    <s v="Almond Milk"/>
    <n v="4"/>
  </r>
  <r>
    <x v="649"/>
    <x v="6"/>
    <x v="3"/>
    <x v="1"/>
    <s v="Iced Latte"/>
    <x v="2"/>
    <n v="6.59"/>
    <x v="1"/>
    <s v="Yes"/>
    <s v="Chris"/>
    <x v="0"/>
    <n v="6"/>
    <s v="Oat Milk"/>
    <n v="4"/>
  </r>
  <r>
    <x v="650"/>
    <x v="3"/>
    <x v="6"/>
    <x v="4"/>
    <s v="Caramel Macchiato"/>
    <x v="0"/>
    <n v="3.94"/>
    <x v="0"/>
    <s v="Yes"/>
    <s v="Jordan"/>
    <x v="2"/>
    <n v="8"/>
    <s v="Double Espresso"/>
    <n v="4"/>
  </r>
  <r>
    <x v="651"/>
    <x v="1"/>
    <x v="4"/>
    <x v="4"/>
    <s v="Iced Latte"/>
    <x v="2"/>
    <n v="4.47"/>
    <x v="0"/>
    <s v="Yes"/>
    <s v="Chris"/>
    <x v="0"/>
    <n v="7"/>
    <s v="Oat Milk"/>
    <n v="5"/>
  </r>
  <r>
    <x v="652"/>
    <x v="4"/>
    <x v="8"/>
    <x v="4"/>
    <s v="Espresso"/>
    <x v="0"/>
    <n v="5.32"/>
    <x v="0"/>
    <s v="No"/>
    <s v="Chris"/>
    <x v="1"/>
    <n v="4"/>
    <s v="Whipped Cream"/>
    <n v="4"/>
  </r>
  <r>
    <x v="653"/>
    <x v="3"/>
    <x v="9"/>
    <x v="0"/>
    <s v="Iced Latte"/>
    <x v="2"/>
    <n v="4.01"/>
    <x v="2"/>
    <s v="No"/>
    <s v="Chris"/>
    <x v="0"/>
    <n v="9"/>
    <s v="Decaf"/>
    <n v="5"/>
  </r>
  <r>
    <x v="654"/>
    <x v="6"/>
    <x v="1"/>
    <x v="2"/>
    <s v="Flat White"/>
    <x v="2"/>
    <n v="6.67"/>
    <x v="1"/>
    <s v="Yes"/>
    <s v="Taylor"/>
    <x v="1"/>
    <n v="10"/>
    <s v="Oat Milk"/>
    <n v="2"/>
  </r>
  <r>
    <x v="655"/>
    <x v="6"/>
    <x v="0"/>
    <x v="1"/>
    <s v="Caramel Macchiato"/>
    <x v="2"/>
    <n v="4.59"/>
    <x v="0"/>
    <s v="Yes"/>
    <s v="Taylor"/>
    <x v="0"/>
    <n v="2"/>
    <s v="Double Espresso"/>
    <n v="1"/>
  </r>
  <r>
    <x v="656"/>
    <x v="5"/>
    <x v="6"/>
    <x v="3"/>
    <s v="Americano"/>
    <x v="0"/>
    <n v="5.96"/>
    <x v="1"/>
    <s v="No"/>
    <s v="Jamie"/>
    <x v="2"/>
    <n v="7"/>
    <s v="Oat Milk"/>
    <n v="3"/>
  </r>
  <r>
    <x v="657"/>
    <x v="4"/>
    <x v="9"/>
    <x v="0"/>
    <s v="Mocha"/>
    <x v="2"/>
    <n v="4.4000000000000004"/>
    <x v="0"/>
    <s v="Yes"/>
    <s v="Maria"/>
    <x v="0"/>
    <n v="9"/>
    <s v="Extra Shot"/>
    <n v="2"/>
  </r>
  <r>
    <x v="658"/>
    <x v="2"/>
    <x v="7"/>
    <x v="2"/>
    <s v="Espresso"/>
    <x v="0"/>
    <n v="6.66"/>
    <x v="1"/>
    <s v="No"/>
    <s v="Maria"/>
    <x v="1"/>
    <n v="6"/>
    <s v="Whipped Cream"/>
    <n v="2"/>
  </r>
  <r>
    <x v="659"/>
    <x v="4"/>
    <x v="5"/>
    <x v="1"/>
    <s v="Iced Latte"/>
    <x v="0"/>
    <n v="3.12"/>
    <x v="2"/>
    <s v="Yes"/>
    <s v="Maria"/>
    <x v="0"/>
    <n v="3"/>
    <s v="Almond Milk"/>
    <n v="3"/>
  </r>
  <r>
    <x v="660"/>
    <x v="0"/>
    <x v="5"/>
    <x v="4"/>
    <s v="Americano"/>
    <x v="1"/>
    <n v="3.04"/>
    <x v="1"/>
    <s v="No"/>
    <s v="Chris"/>
    <x v="1"/>
    <n v="7"/>
    <s v="Extra Shot"/>
    <n v="3"/>
  </r>
  <r>
    <x v="661"/>
    <x v="6"/>
    <x v="0"/>
    <x v="0"/>
    <s v="Americano"/>
    <x v="2"/>
    <n v="5.37"/>
    <x v="1"/>
    <s v="No"/>
    <s v="Alex"/>
    <x v="1"/>
    <n v="7"/>
    <s v="No Sugar"/>
    <n v="1"/>
  </r>
  <r>
    <x v="662"/>
    <x v="2"/>
    <x v="3"/>
    <x v="0"/>
    <s v="Caramel Macchiato"/>
    <x v="2"/>
    <n v="6.08"/>
    <x v="0"/>
    <s v="No"/>
    <s v="Jordan"/>
    <x v="1"/>
    <n v="2"/>
    <s v="Decaf"/>
    <n v="1"/>
  </r>
  <r>
    <x v="663"/>
    <x v="4"/>
    <x v="5"/>
    <x v="4"/>
    <s v="Cappuccino"/>
    <x v="0"/>
    <n v="3.33"/>
    <x v="1"/>
    <s v="Yes"/>
    <s v="Jamie"/>
    <x v="1"/>
    <n v="7"/>
    <s v="Extra Shot"/>
    <n v="5"/>
  </r>
  <r>
    <x v="664"/>
    <x v="4"/>
    <x v="4"/>
    <x v="4"/>
    <s v="Cappuccino"/>
    <x v="2"/>
    <n v="6.42"/>
    <x v="2"/>
    <s v="No"/>
    <s v="Alex"/>
    <x v="2"/>
    <n v="4"/>
    <s v="Double Espresso"/>
    <n v="1"/>
  </r>
  <r>
    <x v="665"/>
    <x v="0"/>
    <x v="3"/>
    <x v="3"/>
    <s v="Mocha"/>
    <x v="1"/>
    <n v="4.0999999999999996"/>
    <x v="1"/>
    <s v="No"/>
    <s v="Taylor"/>
    <x v="0"/>
    <n v="2"/>
    <s v="No Sugar"/>
    <n v="5"/>
  </r>
  <r>
    <x v="666"/>
    <x v="4"/>
    <x v="7"/>
    <x v="1"/>
    <s v="Espresso"/>
    <x v="1"/>
    <n v="6.41"/>
    <x v="2"/>
    <s v="No"/>
    <s v="Taylor"/>
    <x v="1"/>
    <n v="8"/>
    <s v="Almond Milk"/>
    <n v="2"/>
  </r>
  <r>
    <x v="667"/>
    <x v="4"/>
    <x v="5"/>
    <x v="0"/>
    <s v="Espresso"/>
    <x v="0"/>
    <n v="3.02"/>
    <x v="1"/>
    <s v="Yes"/>
    <s v="Jamie"/>
    <x v="2"/>
    <n v="6"/>
    <s v="Extra Shot"/>
    <n v="2"/>
  </r>
  <r>
    <x v="668"/>
    <x v="1"/>
    <x v="0"/>
    <x v="0"/>
    <s v="Mocha"/>
    <x v="2"/>
    <n v="4.78"/>
    <x v="1"/>
    <s v="Yes"/>
    <s v="Alex"/>
    <x v="2"/>
    <n v="4"/>
    <s v="Extra Shot"/>
    <n v="5"/>
  </r>
  <r>
    <x v="669"/>
    <x v="5"/>
    <x v="3"/>
    <x v="4"/>
    <s v="Caramel Macchiato"/>
    <x v="2"/>
    <n v="4.72"/>
    <x v="1"/>
    <s v="No"/>
    <s v="Jordan"/>
    <x v="0"/>
    <n v="3"/>
    <s v="Decaf"/>
    <n v="4"/>
  </r>
  <r>
    <x v="670"/>
    <x v="0"/>
    <x v="9"/>
    <x v="0"/>
    <s v="Iced Latte"/>
    <x v="0"/>
    <n v="3.35"/>
    <x v="1"/>
    <s v="No"/>
    <s v="Jamie"/>
    <x v="1"/>
    <n v="10"/>
    <s v="Extra Shot"/>
    <n v="2"/>
  </r>
  <r>
    <x v="671"/>
    <x v="4"/>
    <x v="1"/>
    <x v="3"/>
    <s v="Mocha"/>
    <x v="2"/>
    <n v="3.79"/>
    <x v="1"/>
    <s v="No"/>
    <s v="Taylor"/>
    <x v="1"/>
    <n v="9"/>
    <s v="Almond Milk"/>
    <n v="2"/>
  </r>
  <r>
    <x v="672"/>
    <x v="5"/>
    <x v="5"/>
    <x v="2"/>
    <s v="Mocha"/>
    <x v="0"/>
    <n v="3.59"/>
    <x v="2"/>
    <s v="No"/>
    <s v="Alex"/>
    <x v="1"/>
    <n v="2"/>
    <s v="Double Espresso"/>
    <n v="1"/>
  </r>
  <r>
    <x v="673"/>
    <x v="4"/>
    <x v="6"/>
    <x v="3"/>
    <s v="Iced Latte"/>
    <x v="1"/>
    <n v="6.52"/>
    <x v="2"/>
    <s v="No"/>
    <s v="Maria"/>
    <x v="1"/>
    <n v="5"/>
    <s v="Extra Shot"/>
    <n v="4"/>
  </r>
  <r>
    <x v="674"/>
    <x v="0"/>
    <x v="2"/>
    <x v="1"/>
    <s v="Espresso"/>
    <x v="2"/>
    <n v="5.53"/>
    <x v="1"/>
    <s v="Yes"/>
    <s v="Maria"/>
    <x v="0"/>
    <n v="4"/>
    <s v="Whipped Cream"/>
    <n v="5"/>
  </r>
  <r>
    <x v="675"/>
    <x v="5"/>
    <x v="5"/>
    <x v="3"/>
    <s v="Iced Latte"/>
    <x v="2"/>
    <n v="3.66"/>
    <x v="1"/>
    <s v="No"/>
    <s v="Jordan"/>
    <x v="1"/>
    <n v="5"/>
    <s v="Whipped Cream"/>
    <n v="3"/>
  </r>
  <r>
    <x v="676"/>
    <x v="6"/>
    <x v="9"/>
    <x v="4"/>
    <s v="Caramel Macchiato"/>
    <x v="1"/>
    <n v="3.11"/>
    <x v="1"/>
    <s v="No"/>
    <s v="Jamie"/>
    <x v="1"/>
    <n v="5"/>
    <s v="Oat Milk"/>
    <n v="2"/>
  </r>
  <r>
    <x v="677"/>
    <x v="0"/>
    <x v="7"/>
    <x v="0"/>
    <s v="Americano"/>
    <x v="2"/>
    <n v="3.63"/>
    <x v="1"/>
    <s v="No"/>
    <s v="Jamie"/>
    <x v="2"/>
    <n v="8"/>
    <s v="Double Espresso"/>
    <n v="1"/>
  </r>
  <r>
    <x v="678"/>
    <x v="6"/>
    <x v="7"/>
    <x v="1"/>
    <s v="Caramel Macchiato"/>
    <x v="2"/>
    <n v="3.16"/>
    <x v="0"/>
    <s v="No"/>
    <s v="Chris"/>
    <x v="1"/>
    <n v="7"/>
    <s v="No Sugar"/>
    <n v="5"/>
  </r>
  <r>
    <x v="679"/>
    <x v="5"/>
    <x v="6"/>
    <x v="0"/>
    <s v="Cappuccino"/>
    <x v="1"/>
    <n v="4.54"/>
    <x v="1"/>
    <s v="Yes"/>
    <s v="Jamie"/>
    <x v="1"/>
    <n v="3"/>
    <s v="Oat Milk"/>
    <n v="4"/>
  </r>
  <r>
    <x v="680"/>
    <x v="4"/>
    <x v="7"/>
    <x v="3"/>
    <s v="Americano"/>
    <x v="0"/>
    <n v="4.01"/>
    <x v="0"/>
    <s v="No"/>
    <s v="Chris"/>
    <x v="0"/>
    <n v="10"/>
    <s v="Extra Shot"/>
    <n v="3"/>
  </r>
  <r>
    <x v="681"/>
    <x v="0"/>
    <x v="8"/>
    <x v="1"/>
    <s v="Cappuccino"/>
    <x v="0"/>
    <n v="4.3899999999999997"/>
    <x v="0"/>
    <s v="Yes"/>
    <s v="Chris"/>
    <x v="0"/>
    <n v="8"/>
    <s v="No Sugar"/>
    <n v="3"/>
  </r>
  <r>
    <x v="682"/>
    <x v="5"/>
    <x v="2"/>
    <x v="3"/>
    <s v="Caramel Macchiato"/>
    <x v="0"/>
    <n v="6.21"/>
    <x v="1"/>
    <s v="No"/>
    <s v="Maria"/>
    <x v="0"/>
    <n v="7"/>
    <s v="Oat Milk"/>
    <n v="5"/>
  </r>
  <r>
    <x v="683"/>
    <x v="4"/>
    <x v="2"/>
    <x v="0"/>
    <s v="Cappuccino"/>
    <x v="2"/>
    <n v="3.69"/>
    <x v="1"/>
    <s v="No"/>
    <s v="Jordan"/>
    <x v="2"/>
    <n v="5"/>
    <s v="Double Espresso"/>
    <n v="3"/>
  </r>
  <r>
    <x v="684"/>
    <x v="5"/>
    <x v="3"/>
    <x v="1"/>
    <s v="Espresso"/>
    <x v="1"/>
    <n v="5.87"/>
    <x v="1"/>
    <s v="No"/>
    <s v="Taylor"/>
    <x v="1"/>
    <n v="4"/>
    <s v="No Sugar"/>
    <n v="5"/>
  </r>
  <r>
    <x v="685"/>
    <x v="4"/>
    <x v="5"/>
    <x v="3"/>
    <s v="Espresso"/>
    <x v="0"/>
    <n v="3.27"/>
    <x v="0"/>
    <s v="No"/>
    <s v="Jamie"/>
    <x v="0"/>
    <n v="6"/>
    <s v="Double Espresso"/>
    <n v="5"/>
  </r>
  <r>
    <x v="686"/>
    <x v="6"/>
    <x v="6"/>
    <x v="0"/>
    <s v="Americano"/>
    <x v="1"/>
    <n v="5.38"/>
    <x v="0"/>
    <s v="No"/>
    <s v="Jamie"/>
    <x v="1"/>
    <n v="3"/>
    <s v="Extra Shot"/>
    <n v="2"/>
  </r>
  <r>
    <x v="687"/>
    <x v="4"/>
    <x v="4"/>
    <x v="2"/>
    <s v="Flat White"/>
    <x v="0"/>
    <n v="5.19"/>
    <x v="0"/>
    <s v="Yes"/>
    <s v="Alex"/>
    <x v="0"/>
    <n v="8"/>
    <s v="Extra Shot"/>
    <n v="1"/>
  </r>
  <r>
    <x v="688"/>
    <x v="0"/>
    <x v="0"/>
    <x v="2"/>
    <s v="Iced Latte"/>
    <x v="1"/>
    <n v="6.91"/>
    <x v="1"/>
    <s v="No"/>
    <s v="Chris"/>
    <x v="1"/>
    <n v="5"/>
    <s v="Extra Shot"/>
    <n v="2"/>
  </r>
  <r>
    <x v="689"/>
    <x v="5"/>
    <x v="0"/>
    <x v="4"/>
    <s v="Cappuccino"/>
    <x v="1"/>
    <n v="6.36"/>
    <x v="2"/>
    <s v="Yes"/>
    <s v="Taylor"/>
    <x v="0"/>
    <n v="7"/>
    <s v="Whipped Cream"/>
    <n v="2"/>
  </r>
  <r>
    <x v="690"/>
    <x v="5"/>
    <x v="9"/>
    <x v="3"/>
    <s v="Cappuccino"/>
    <x v="0"/>
    <n v="6.82"/>
    <x v="2"/>
    <s v="No"/>
    <s v="Jamie"/>
    <x v="2"/>
    <n v="3"/>
    <s v="Extra Shot"/>
    <n v="4"/>
  </r>
  <r>
    <x v="691"/>
    <x v="3"/>
    <x v="3"/>
    <x v="1"/>
    <s v="Mocha"/>
    <x v="0"/>
    <n v="4.12"/>
    <x v="2"/>
    <s v="Yes"/>
    <s v="Jordan"/>
    <x v="1"/>
    <n v="8"/>
    <s v="Double Espresso"/>
    <n v="5"/>
  </r>
  <r>
    <x v="692"/>
    <x v="6"/>
    <x v="3"/>
    <x v="1"/>
    <s v="Iced Latte"/>
    <x v="0"/>
    <n v="4.63"/>
    <x v="0"/>
    <s v="No"/>
    <s v="Maria"/>
    <x v="0"/>
    <n v="8"/>
    <s v="Whipped Cream"/>
    <n v="5"/>
  </r>
  <r>
    <x v="693"/>
    <x v="1"/>
    <x v="4"/>
    <x v="4"/>
    <s v="Mocha"/>
    <x v="2"/>
    <n v="4.97"/>
    <x v="1"/>
    <s v="No"/>
    <s v="Chris"/>
    <x v="2"/>
    <n v="9"/>
    <s v="Double Espresso"/>
    <n v="5"/>
  </r>
  <r>
    <x v="361"/>
    <x v="6"/>
    <x v="3"/>
    <x v="1"/>
    <s v="Flat White"/>
    <x v="0"/>
    <n v="5.81"/>
    <x v="1"/>
    <s v="No"/>
    <s v="Maria"/>
    <x v="1"/>
    <n v="5"/>
    <s v="Extra Shot"/>
    <n v="3"/>
  </r>
  <r>
    <x v="694"/>
    <x v="1"/>
    <x v="6"/>
    <x v="4"/>
    <s v="Mocha"/>
    <x v="1"/>
    <n v="5.4"/>
    <x v="0"/>
    <s v="Yes"/>
    <s v="Jordan"/>
    <x v="0"/>
    <n v="5"/>
    <s v="Oat Milk"/>
    <n v="1"/>
  </r>
  <r>
    <x v="695"/>
    <x v="0"/>
    <x v="4"/>
    <x v="3"/>
    <s v="Flat White"/>
    <x v="1"/>
    <n v="4.5199999999999996"/>
    <x v="0"/>
    <s v="No"/>
    <s v="Jordan"/>
    <x v="1"/>
    <n v="8"/>
    <s v="Almond Milk"/>
    <n v="4"/>
  </r>
  <r>
    <x v="696"/>
    <x v="2"/>
    <x v="2"/>
    <x v="4"/>
    <s v="Flat White"/>
    <x v="1"/>
    <n v="3.63"/>
    <x v="2"/>
    <s v="Yes"/>
    <s v="Alex"/>
    <x v="1"/>
    <n v="7"/>
    <s v="Almond Milk"/>
    <n v="2"/>
  </r>
  <r>
    <x v="671"/>
    <x v="4"/>
    <x v="1"/>
    <x v="3"/>
    <s v="Americano"/>
    <x v="2"/>
    <n v="3.2"/>
    <x v="2"/>
    <s v="No"/>
    <s v="Jamie"/>
    <x v="2"/>
    <n v="6"/>
    <s v="Extra Shot"/>
    <n v="4"/>
  </r>
  <r>
    <x v="697"/>
    <x v="2"/>
    <x v="1"/>
    <x v="0"/>
    <s v="Flat White"/>
    <x v="0"/>
    <n v="5.08"/>
    <x v="2"/>
    <s v="Yes"/>
    <s v="Taylor"/>
    <x v="2"/>
    <n v="4"/>
    <s v="No Sugar"/>
    <n v="5"/>
  </r>
  <r>
    <x v="698"/>
    <x v="0"/>
    <x v="9"/>
    <x v="1"/>
    <s v="Mocha"/>
    <x v="0"/>
    <n v="6.23"/>
    <x v="2"/>
    <s v="Yes"/>
    <s v="Alex"/>
    <x v="2"/>
    <n v="6"/>
    <s v="Whipped Cream"/>
    <n v="2"/>
  </r>
  <r>
    <x v="699"/>
    <x v="4"/>
    <x v="3"/>
    <x v="4"/>
    <s v="Americano"/>
    <x v="0"/>
    <n v="3.61"/>
    <x v="2"/>
    <s v="Yes"/>
    <s v="Alex"/>
    <x v="1"/>
    <n v="4"/>
    <s v="Whipped Cream"/>
    <n v="3"/>
  </r>
  <r>
    <x v="700"/>
    <x v="4"/>
    <x v="4"/>
    <x v="3"/>
    <s v="Iced Latte"/>
    <x v="1"/>
    <n v="3.54"/>
    <x v="2"/>
    <s v="No"/>
    <s v="Maria"/>
    <x v="2"/>
    <n v="5"/>
    <s v="Whipped Cream"/>
    <n v="5"/>
  </r>
  <r>
    <x v="701"/>
    <x v="6"/>
    <x v="0"/>
    <x v="4"/>
    <s v="Espresso"/>
    <x v="0"/>
    <n v="4.82"/>
    <x v="1"/>
    <s v="Yes"/>
    <s v="Jordan"/>
    <x v="2"/>
    <n v="4"/>
    <s v="Oat Milk"/>
    <n v="5"/>
  </r>
  <r>
    <x v="702"/>
    <x v="1"/>
    <x v="5"/>
    <x v="1"/>
    <s v="Iced Latte"/>
    <x v="1"/>
    <n v="4.84"/>
    <x v="0"/>
    <s v="No"/>
    <s v="Taylor"/>
    <x v="0"/>
    <n v="8"/>
    <s v="Double Espresso"/>
    <n v="4"/>
  </r>
  <r>
    <x v="703"/>
    <x v="4"/>
    <x v="7"/>
    <x v="3"/>
    <s v="Cappuccino"/>
    <x v="2"/>
    <n v="6.35"/>
    <x v="0"/>
    <s v="No"/>
    <s v="Taylor"/>
    <x v="1"/>
    <n v="4"/>
    <s v="Double Espresso"/>
    <n v="4"/>
  </r>
  <r>
    <x v="704"/>
    <x v="5"/>
    <x v="4"/>
    <x v="2"/>
    <s v="Cappuccino"/>
    <x v="1"/>
    <n v="6.37"/>
    <x v="2"/>
    <s v="No"/>
    <s v="Jamie"/>
    <x v="1"/>
    <n v="6"/>
    <s v="No Sugar"/>
    <n v="1"/>
  </r>
  <r>
    <x v="705"/>
    <x v="1"/>
    <x v="2"/>
    <x v="2"/>
    <s v="Mocha"/>
    <x v="1"/>
    <n v="6.1"/>
    <x v="2"/>
    <s v="No"/>
    <s v="Taylor"/>
    <x v="0"/>
    <n v="4"/>
    <s v="Oat Milk"/>
    <n v="3"/>
  </r>
  <r>
    <x v="564"/>
    <x v="6"/>
    <x v="1"/>
    <x v="1"/>
    <s v="Espresso"/>
    <x v="1"/>
    <n v="4.95"/>
    <x v="0"/>
    <s v="No"/>
    <s v="Chris"/>
    <x v="2"/>
    <n v="9"/>
    <s v="Extra Shot"/>
    <n v="4"/>
  </r>
  <r>
    <x v="706"/>
    <x v="4"/>
    <x v="2"/>
    <x v="2"/>
    <s v="Flat White"/>
    <x v="1"/>
    <n v="3.21"/>
    <x v="0"/>
    <s v="No"/>
    <s v="Jordan"/>
    <x v="1"/>
    <n v="3"/>
    <s v="Double Espresso"/>
    <n v="3"/>
  </r>
  <r>
    <x v="707"/>
    <x v="1"/>
    <x v="7"/>
    <x v="0"/>
    <s v="Iced Latte"/>
    <x v="1"/>
    <n v="3.27"/>
    <x v="0"/>
    <s v="Yes"/>
    <s v="Chris"/>
    <x v="0"/>
    <n v="4"/>
    <s v="Almond Milk"/>
    <n v="1"/>
  </r>
  <r>
    <x v="708"/>
    <x v="5"/>
    <x v="7"/>
    <x v="2"/>
    <s v="Iced Latte"/>
    <x v="2"/>
    <n v="3.87"/>
    <x v="1"/>
    <s v="No"/>
    <s v="Alex"/>
    <x v="1"/>
    <n v="8"/>
    <s v="No Sugar"/>
    <n v="5"/>
  </r>
  <r>
    <x v="709"/>
    <x v="0"/>
    <x v="0"/>
    <x v="4"/>
    <s v="Flat White"/>
    <x v="0"/>
    <n v="6.2"/>
    <x v="1"/>
    <s v="Yes"/>
    <s v="Jamie"/>
    <x v="1"/>
    <n v="8"/>
    <s v="Whipped Cream"/>
    <n v="5"/>
  </r>
  <r>
    <x v="710"/>
    <x v="0"/>
    <x v="7"/>
    <x v="3"/>
    <s v="Cappuccino"/>
    <x v="0"/>
    <n v="6.99"/>
    <x v="2"/>
    <s v="No"/>
    <s v="Chris"/>
    <x v="0"/>
    <n v="9"/>
    <s v="Oat Milk"/>
    <n v="3"/>
  </r>
  <r>
    <x v="711"/>
    <x v="5"/>
    <x v="2"/>
    <x v="3"/>
    <s v="Espresso"/>
    <x v="1"/>
    <n v="4.58"/>
    <x v="2"/>
    <s v="Yes"/>
    <s v="Chris"/>
    <x v="2"/>
    <n v="4"/>
    <s v="Extra Shot"/>
    <n v="4"/>
  </r>
  <r>
    <x v="712"/>
    <x v="5"/>
    <x v="9"/>
    <x v="1"/>
    <s v="Espresso"/>
    <x v="2"/>
    <n v="5.27"/>
    <x v="2"/>
    <s v="Yes"/>
    <s v="Alex"/>
    <x v="2"/>
    <n v="2"/>
    <s v="No Sugar"/>
    <n v="4"/>
  </r>
  <r>
    <x v="713"/>
    <x v="1"/>
    <x v="2"/>
    <x v="1"/>
    <s v="Americano"/>
    <x v="1"/>
    <n v="3.46"/>
    <x v="1"/>
    <s v="No"/>
    <s v="Chris"/>
    <x v="0"/>
    <n v="7"/>
    <s v="Whipped Cream"/>
    <n v="4"/>
  </r>
  <r>
    <x v="714"/>
    <x v="4"/>
    <x v="6"/>
    <x v="3"/>
    <s v="Cappuccino"/>
    <x v="2"/>
    <n v="4.32"/>
    <x v="1"/>
    <s v="No"/>
    <s v="Taylor"/>
    <x v="2"/>
    <n v="10"/>
    <s v="Oat Milk"/>
    <n v="3"/>
  </r>
  <r>
    <x v="715"/>
    <x v="1"/>
    <x v="2"/>
    <x v="2"/>
    <s v="Espresso"/>
    <x v="1"/>
    <n v="4.09"/>
    <x v="1"/>
    <s v="No"/>
    <s v="Jamie"/>
    <x v="0"/>
    <n v="8"/>
    <s v="Almond Milk"/>
    <n v="5"/>
  </r>
  <r>
    <x v="716"/>
    <x v="2"/>
    <x v="6"/>
    <x v="1"/>
    <s v="Cappuccino"/>
    <x v="0"/>
    <n v="6.38"/>
    <x v="2"/>
    <s v="Yes"/>
    <s v="Jamie"/>
    <x v="2"/>
    <n v="3"/>
    <s v="Oat Milk"/>
    <n v="5"/>
  </r>
  <r>
    <x v="717"/>
    <x v="4"/>
    <x v="9"/>
    <x v="0"/>
    <s v="Espresso"/>
    <x v="2"/>
    <n v="4.32"/>
    <x v="2"/>
    <s v="Yes"/>
    <s v="Maria"/>
    <x v="0"/>
    <n v="9"/>
    <s v="Oat Milk"/>
    <n v="1"/>
  </r>
  <r>
    <x v="718"/>
    <x v="1"/>
    <x v="4"/>
    <x v="0"/>
    <s v="Caramel Macchiato"/>
    <x v="1"/>
    <n v="3.62"/>
    <x v="0"/>
    <s v="Yes"/>
    <s v="Chris"/>
    <x v="1"/>
    <n v="3"/>
    <s v="No Sugar"/>
    <n v="2"/>
  </r>
  <r>
    <x v="719"/>
    <x v="0"/>
    <x v="3"/>
    <x v="0"/>
    <s v="Cappuccino"/>
    <x v="0"/>
    <n v="4.62"/>
    <x v="2"/>
    <s v="No"/>
    <s v="Maria"/>
    <x v="0"/>
    <n v="4"/>
    <s v="No Sugar"/>
    <n v="2"/>
  </r>
  <r>
    <x v="720"/>
    <x v="5"/>
    <x v="0"/>
    <x v="2"/>
    <s v="Iced Latte"/>
    <x v="0"/>
    <n v="3.33"/>
    <x v="1"/>
    <s v="Yes"/>
    <s v="Maria"/>
    <x v="0"/>
    <n v="8"/>
    <s v="Decaf"/>
    <n v="1"/>
  </r>
  <r>
    <x v="721"/>
    <x v="0"/>
    <x v="1"/>
    <x v="2"/>
    <s v="Espresso"/>
    <x v="0"/>
    <n v="3.13"/>
    <x v="0"/>
    <s v="No"/>
    <s v="Jordan"/>
    <x v="0"/>
    <n v="7"/>
    <s v="Oat Milk"/>
    <n v="5"/>
  </r>
  <r>
    <x v="722"/>
    <x v="4"/>
    <x v="1"/>
    <x v="4"/>
    <s v="Flat White"/>
    <x v="0"/>
    <n v="3.16"/>
    <x v="1"/>
    <s v="Yes"/>
    <s v="Alex"/>
    <x v="0"/>
    <n v="2"/>
    <s v="Whipped Cream"/>
    <n v="2"/>
  </r>
  <r>
    <x v="723"/>
    <x v="1"/>
    <x v="9"/>
    <x v="0"/>
    <s v="Iced Latte"/>
    <x v="1"/>
    <n v="5.37"/>
    <x v="1"/>
    <s v="Yes"/>
    <s v="Taylor"/>
    <x v="1"/>
    <n v="4"/>
    <s v="Almond Milk"/>
    <n v="4"/>
  </r>
  <r>
    <x v="724"/>
    <x v="5"/>
    <x v="6"/>
    <x v="3"/>
    <s v="Iced Latte"/>
    <x v="1"/>
    <n v="5.43"/>
    <x v="1"/>
    <s v="No"/>
    <s v="Alex"/>
    <x v="1"/>
    <n v="7"/>
    <s v="Oat Milk"/>
    <n v="2"/>
  </r>
  <r>
    <x v="725"/>
    <x v="2"/>
    <x v="3"/>
    <x v="3"/>
    <s v="Flat White"/>
    <x v="1"/>
    <n v="5.61"/>
    <x v="0"/>
    <s v="No"/>
    <s v="Maria"/>
    <x v="1"/>
    <n v="7"/>
    <s v="Extra Shot"/>
    <n v="2"/>
  </r>
  <r>
    <x v="726"/>
    <x v="0"/>
    <x v="1"/>
    <x v="2"/>
    <s v="Iced Latte"/>
    <x v="2"/>
    <n v="6.5"/>
    <x v="2"/>
    <s v="Yes"/>
    <s v="Jamie"/>
    <x v="2"/>
    <n v="4"/>
    <s v="Oat Milk"/>
    <n v="1"/>
  </r>
  <r>
    <x v="727"/>
    <x v="2"/>
    <x v="8"/>
    <x v="4"/>
    <s v="Cappuccino"/>
    <x v="0"/>
    <n v="5.87"/>
    <x v="0"/>
    <s v="No"/>
    <s v="Alex"/>
    <x v="0"/>
    <n v="10"/>
    <s v="Oat Milk"/>
    <n v="5"/>
  </r>
  <r>
    <x v="728"/>
    <x v="2"/>
    <x v="2"/>
    <x v="0"/>
    <s v="Americano"/>
    <x v="0"/>
    <n v="4.46"/>
    <x v="0"/>
    <s v="Yes"/>
    <s v="Chris"/>
    <x v="2"/>
    <n v="2"/>
    <s v="Almond Milk"/>
    <n v="3"/>
  </r>
  <r>
    <x v="729"/>
    <x v="6"/>
    <x v="3"/>
    <x v="0"/>
    <s v="Caramel Macchiato"/>
    <x v="2"/>
    <n v="6.45"/>
    <x v="0"/>
    <s v="Yes"/>
    <s v="Chris"/>
    <x v="0"/>
    <n v="8"/>
    <s v="Oat Milk"/>
    <n v="3"/>
  </r>
  <r>
    <x v="730"/>
    <x v="4"/>
    <x v="0"/>
    <x v="1"/>
    <s v="Iced Latte"/>
    <x v="0"/>
    <n v="6.82"/>
    <x v="0"/>
    <s v="Yes"/>
    <s v="Jamie"/>
    <x v="1"/>
    <n v="4"/>
    <s v="Almond Milk"/>
    <n v="2"/>
  </r>
  <r>
    <x v="731"/>
    <x v="3"/>
    <x v="0"/>
    <x v="4"/>
    <s v="Mocha"/>
    <x v="2"/>
    <n v="3.72"/>
    <x v="2"/>
    <s v="Yes"/>
    <s v="Jordan"/>
    <x v="1"/>
    <n v="7"/>
    <s v="Whipped Cream"/>
    <n v="5"/>
  </r>
  <r>
    <x v="732"/>
    <x v="1"/>
    <x v="4"/>
    <x v="0"/>
    <s v="Caramel Macchiato"/>
    <x v="2"/>
    <n v="3.81"/>
    <x v="2"/>
    <s v="No"/>
    <s v="Jordan"/>
    <x v="0"/>
    <n v="10"/>
    <s v="No Sugar"/>
    <n v="5"/>
  </r>
  <r>
    <x v="733"/>
    <x v="6"/>
    <x v="7"/>
    <x v="3"/>
    <s v="Cappuccino"/>
    <x v="0"/>
    <n v="4.74"/>
    <x v="1"/>
    <s v="Yes"/>
    <s v="Jamie"/>
    <x v="0"/>
    <n v="10"/>
    <s v="No Sugar"/>
    <n v="5"/>
  </r>
  <r>
    <x v="62"/>
    <x v="4"/>
    <x v="3"/>
    <x v="4"/>
    <s v="Flat White"/>
    <x v="0"/>
    <n v="4.63"/>
    <x v="1"/>
    <s v="Yes"/>
    <s v="Jamie"/>
    <x v="1"/>
    <n v="9"/>
    <s v="Double Espresso"/>
    <n v="5"/>
  </r>
  <r>
    <x v="734"/>
    <x v="3"/>
    <x v="8"/>
    <x v="3"/>
    <s v="Mocha"/>
    <x v="1"/>
    <n v="4.0599999999999996"/>
    <x v="1"/>
    <s v="Yes"/>
    <s v="Maria"/>
    <x v="0"/>
    <n v="6"/>
    <s v="Decaf"/>
    <n v="3"/>
  </r>
  <r>
    <x v="735"/>
    <x v="0"/>
    <x v="2"/>
    <x v="1"/>
    <s v="Caramel Macchiato"/>
    <x v="1"/>
    <n v="3.96"/>
    <x v="2"/>
    <s v="No"/>
    <s v="Alex"/>
    <x v="2"/>
    <n v="6"/>
    <s v="Double Espresso"/>
    <n v="5"/>
  </r>
  <r>
    <x v="736"/>
    <x v="4"/>
    <x v="4"/>
    <x v="4"/>
    <s v="Caramel Macchiato"/>
    <x v="2"/>
    <n v="5.65"/>
    <x v="0"/>
    <s v="Yes"/>
    <s v="Taylor"/>
    <x v="0"/>
    <n v="10"/>
    <s v="No Sugar"/>
    <n v="1"/>
  </r>
  <r>
    <x v="737"/>
    <x v="6"/>
    <x v="9"/>
    <x v="4"/>
    <s v="Mocha"/>
    <x v="2"/>
    <n v="5.62"/>
    <x v="2"/>
    <s v="No"/>
    <s v="Alex"/>
    <x v="1"/>
    <n v="5"/>
    <s v="Decaf"/>
    <n v="1"/>
  </r>
  <r>
    <x v="738"/>
    <x v="4"/>
    <x v="6"/>
    <x v="4"/>
    <s v="Americano"/>
    <x v="1"/>
    <n v="4.66"/>
    <x v="0"/>
    <s v="Yes"/>
    <s v="Jordan"/>
    <x v="2"/>
    <n v="7"/>
    <s v="Almond Milk"/>
    <n v="3"/>
  </r>
  <r>
    <x v="739"/>
    <x v="2"/>
    <x v="7"/>
    <x v="3"/>
    <s v="Americano"/>
    <x v="0"/>
    <n v="3.3"/>
    <x v="2"/>
    <s v="Yes"/>
    <s v="Alex"/>
    <x v="2"/>
    <n v="3"/>
    <s v="Whipped Cream"/>
    <n v="3"/>
  </r>
  <r>
    <x v="740"/>
    <x v="4"/>
    <x v="5"/>
    <x v="0"/>
    <s v="Flat White"/>
    <x v="0"/>
    <n v="5"/>
    <x v="1"/>
    <s v="No"/>
    <s v="Taylor"/>
    <x v="2"/>
    <n v="9"/>
    <s v="Oat Milk"/>
    <n v="5"/>
  </r>
  <r>
    <x v="741"/>
    <x v="2"/>
    <x v="5"/>
    <x v="2"/>
    <s v="Flat White"/>
    <x v="0"/>
    <n v="4.55"/>
    <x v="2"/>
    <s v="No"/>
    <s v="Jordan"/>
    <x v="2"/>
    <n v="3"/>
    <s v="Almond Milk"/>
    <n v="2"/>
  </r>
  <r>
    <x v="742"/>
    <x v="5"/>
    <x v="1"/>
    <x v="3"/>
    <s v="Mocha"/>
    <x v="1"/>
    <n v="6.96"/>
    <x v="1"/>
    <s v="No"/>
    <s v="Alex"/>
    <x v="1"/>
    <n v="8"/>
    <s v="Whipped Cream"/>
    <n v="4"/>
  </r>
  <r>
    <x v="743"/>
    <x v="4"/>
    <x v="7"/>
    <x v="0"/>
    <s v="Mocha"/>
    <x v="0"/>
    <n v="3.76"/>
    <x v="1"/>
    <s v="No"/>
    <s v="Taylor"/>
    <x v="0"/>
    <n v="3"/>
    <s v="Oat Milk"/>
    <n v="2"/>
  </r>
  <r>
    <x v="744"/>
    <x v="6"/>
    <x v="3"/>
    <x v="0"/>
    <s v="Espresso"/>
    <x v="1"/>
    <n v="5.57"/>
    <x v="2"/>
    <s v="Yes"/>
    <s v="Alex"/>
    <x v="1"/>
    <n v="5"/>
    <s v="Almond Milk"/>
    <n v="5"/>
  </r>
  <r>
    <x v="745"/>
    <x v="1"/>
    <x v="8"/>
    <x v="4"/>
    <s v="Espresso"/>
    <x v="2"/>
    <n v="6.35"/>
    <x v="0"/>
    <s v="No"/>
    <s v="Alex"/>
    <x v="2"/>
    <n v="3"/>
    <s v="Double Espresso"/>
    <n v="5"/>
  </r>
  <r>
    <x v="746"/>
    <x v="4"/>
    <x v="5"/>
    <x v="1"/>
    <s v="Espresso"/>
    <x v="1"/>
    <n v="5.21"/>
    <x v="1"/>
    <s v="No"/>
    <s v="Alex"/>
    <x v="0"/>
    <n v="2"/>
    <s v="Whipped Cream"/>
    <n v="3"/>
  </r>
  <r>
    <x v="747"/>
    <x v="3"/>
    <x v="7"/>
    <x v="0"/>
    <s v="Flat White"/>
    <x v="0"/>
    <n v="6.43"/>
    <x v="2"/>
    <s v="No"/>
    <s v="Jordan"/>
    <x v="2"/>
    <n v="6"/>
    <s v="Whipped Cream"/>
    <n v="4"/>
  </r>
  <r>
    <x v="748"/>
    <x v="4"/>
    <x v="6"/>
    <x v="0"/>
    <s v="Iced Latte"/>
    <x v="2"/>
    <n v="4.46"/>
    <x v="0"/>
    <s v="No"/>
    <s v="Jordan"/>
    <x v="1"/>
    <n v="8"/>
    <s v="Almond Milk"/>
    <n v="1"/>
  </r>
  <r>
    <x v="749"/>
    <x v="4"/>
    <x v="8"/>
    <x v="2"/>
    <s v="Caramel Macchiato"/>
    <x v="0"/>
    <n v="6.73"/>
    <x v="1"/>
    <s v="Yes"/>
    <s v="Chris"/>
    <x v="2"/>
    <n v="3"/>
    <s v="No Sugar"/>
    <n v="3"/>
  </r>
  <r>
    <x v="750"/>
    <x v="1"/>
    <x v="5"/>
    <x v="3"/>
    <s v="Mocha"/>
    <x v="2"/>
    <n v="6.2"/>
    <x v="2"/>
    <s v="Yes"/>
    <s v="Chris"/>
    <x v="1"/>
    <n v="10"/>
    <s v="Whipped Cream"/>
    <n v="5"/>
  </r>
  <r>
    <x v="751"/>
    <x v="0"/>
    <x v="5"/>
    <x v="3"/>
    <s v="Cappuccino"/>
    <x v="2"/>
    <n v="5.18"/>
    <x v="1"/>
    <s v="No"/>
    <s v="Alex"/>
    <x v="1"/>
    <n v="2"/>
    <s v="No Sugar"/>
    <n v="4"/>
  </r>
  <r>
    <x v="33"/>
    <x v="4"/>
    <x v="8"/>
    <x v="2"/>
    <s v="Mocha"/>
    <x v="0"/>
    <n v="3.38"/>
    <x v="1"/>
    <s v="Yes"/>
    <s v="Alex"/>
    <x v="1"/>
    <n v="2"/>
    <s v="Decaf"/>
    <n v="3"/>
  </r>
  <r>
    <x v="752"/>
    <x v="6"/>
    <x v="5"/>
    <x v="1"/>
    <s v="Cappuccino"/>
    <x v="2"/>
    <n v="6.58"/>
    <x v="2"/>
    <s v="Yes"/>
    <s v="Chris"/>
    <x v="2"/>
    <n v="4"/>
    <s v="Oat Milk"/>
    <n v="5"/>
  </r>
  <r>
    <x v="753"/>
    <x v="2"/>
    <x v="5"/>
    <x v="2"/>
    <s v="Espresso"/>
    <x v="0"/>
    <n v="5.91"/>
    <x v="2"/>
    <s v="Yes"/>
    <s v="Jordan"/>
    <x v="0"/>
    <n v="10"/>
    <s v="Extra Shot"/>
    <n v="4"/>
  </r>
  <r>
    <x v="754"/>
    <x v="0"/>
    <x v="7"/>
    <x v="4"/>
    <s v="Cappuccino"/>
    <x v="2"/>
    <n v="6.11"/>
    <x v="2"/>
    <s v="No"/>
    <s v="Taylor"/>
    <x v="2"/>
    <n v="2"/>
    <s v="Decaf"/>
    <n v="2"/>
  </r>
  <r>
    <x v="755"/>
    <x v="5"/>
    <x v="9"/>
    <x v="3"/>
    <s v="Flat White"/>
    <x v="1"/>
    <n v="3.54"/>
    <x v="1"/>
    <s v="No"/>
    <s v="Taylor"/>
    <x v="1"/>
    <n v="6"/>
    <s v="Extra Shot"/>
    <n v="5"/>
  </r>
  <r>
    <x v="756"/>
    <x v="6"/>
    <x v="5"/>
    <x v="0"/>
    <s v="Flat White"/>
    <x v="2"/>
    <n v="5.42"/>
    <x v="2"/>
    <s v="Yes"/>
    <s v="Jamie"/>
    <x v="0"/>
    <n v="5"/>
    <s v="Oat Milk"/>
    <n v="3"/>
  </r>
  <r>
    <x v="757"/>
    <x v="2"/>
    <x v="0"/>
    <x v="3"/>
    <s v="Iced Latte"/>
    <x v="2"/>
    <n v="4"/>
    <x v="1"/>
    <s v="Yes"/>
    <s v="Maria"/>
    <x v="2"/>
    <n v="2"/>
    <s v="Oat Milk"/>
    <n v="1"/>
  </r>
  <r>
    <x v="758"/>
    <x v="3"/>
    <x v="1"/>
    <x v="4"/>
    <s v="Iced Latte"/>
    <x v="2"/>
    <n v="3.01"/>
    <x v="2"/>
    <s v="Yes"/>
    <s v="Jordan"/>
    <x v="2"/>
    <n v="8"/>
    <s v="Almond Milk"/>
    <n v="3"/>
  </r>
  <r>
    <x v="759"/>
    <x v="3"/>
    <x v="1"/>
    <x v="2"/>
    <s v="Caramel Macchiato"/>
    <x v="1"/>
    <n v="4.3"/>
    <x v="0"/>
    <s v="No"/>
    <s v="Jordan"/>
    <x v="0"/>
    <n v="6"/>
    <s v="Decaf"/>
    <n v="2"/>
  </r>
  <r>
    <x v="760"/>
    <x v="6"/>
    <x v="1"/>
    <x v="0"/>
    <s v="Flat White"/>
    <x v="0"/>
    <n v="6.48"/>
    <x v="1"/>
    <s v="Yes"/>
    <s v="Jamie"/>
    <x v="1"/>
    <n v="6"/>
    <s v="Decaf"/>
    <n v="1"/>
  </r>
  <r>
    <x v="761"/>
    <x v="2"/>
    <x v="9"/>
    <x v="1"/>
    <s v="Iced Latte"/>
    <x v="0"/>
    <n v="5.99"/>
    <x v="1"/>
    <s v="No"/>
    <s v="Maria"/>
    <x v="1"/>
    <n v="3"/>
    <s v="No Sugar"/>
    <n v="2"/>
  </r>
  <r>
    <x v="762"/>
    <x v="2"/>
    <x v="1"/>
    <x v="2"/>
    <s v="Espresso"/>
    <x v="2"/>
    <n v="3.26"/>
    <x v="0"/>
    <s v="No"/>
    <s v="Chris"/>
    <x v="0"/>
    <n v="5"/>
    <s v="Decaf"/>
    <n v="2"/>
  </r>
  <r>
    <x v="642"/>
    <x v="2"/>
    <x v="6"/>
    <x v="0"/>
    <s v="Espresso"/>
    <x v="1"/>
    <n v="3.64"/>
    <x v="2"/>
    <s v="No"/>
    <s v="Maria"/>
    <x v="2"/>
    <n v="5"/>
    <s v="Oat Milk"/>
    <n v="4"/>
  </r>
  <r>
    <x v="763"/>
    <x v="6"/>
    <x v="7"/>
    <x v="1"/>
    <s v="Iced Latte"/>
    <x v="1"/>
    <n v="5.88"/>
    <x v="1"/>
    <s v="No"/>
    <s v="Jordan"/>
    <x v="2"/>
    <n v="6"/>
    <s v="Whipped Cream"/>
    <n v="5"/>
  </r>
  <r>
    <x v="764"/>
    <x v="1"/>
    <x v="9"/>
    <x v="2"/>
    <s v="Cappuccino"/>
    <x v="0"/>
    <n v="3.96"/>
    <x v="0"/>
    <s v="No"/>
    <s v="Maria"/>
    <x v="0"/>
    <n v="10"/>
    <s v="Whipped Cream"/>
    <n v="5"/>
  </r>
  <r>
    <x v="765"/>
    <x v="5"/>
    <x v="7"/>
    <x v="1"/>
    <s v="Americano"/>
    <x v="1"/>
    <n v="6.91"/>
    <x v="2"/>
    <s v="Yes"/>
    <s v="Alex"/>
    <x v="1"/>
    <n v="10"/>
    <s v="Decaf"/>
    <n v="5"/>
  </r>
  <r>
    <x v="766"/>
    <x v="1"/>
    <x v="3"/>
    <x v="1"/>
    <s v="Iced Latte"/>
    <x v="2"/>
    <n v="4.2300000000000004"/>
    <x v="0"/>
    <s v="No"/>
    <s v="Jordan"/>
    <x v="1"/>
    <n v="5"/>
    <s v="Oat Milk"/>
    <n v="4"/>
  </r>
  <r>
    <x v="767"/>
    <x v="3"/>
    <x v="0"/>
    <x v="3"/>
    <s v="Flat White"/>
    <x v="0"/>
    <n v="4.5199999999999996"/>
    <x v="1"/>
    <s v="Yes"/>
    <s v="Maria"/>
    <x v="1"/>
    <n v="2"/>
    <s v="Whipped Cream"/>
    <n v="3"/>
  </r>
  <r>
    <x v="178"/>
    <x v="1"/>
    <x v="2"/>
    <x v="4"/>
    <s v="Espresso"/>
    <x v="0"/>
    <n v="4.72"/>
    <x v="1"/>
    <s v="Yes"/>
    <s v="Jordan"/>
    <x v="2"/>
    <n v="3"/>
    <s v="Double Espresso"/>
    <n v="2"/>
  </r>
  <r>
    <x v="768"/>
    <x v="3"/>
    <x v="4"/>
    <x v="0"/>
    <s v="Espresso"/>
    <x v="2"/>
    <n v="6.98"/>
    <x v="2"/>
    <s v="Yes"/>
    <s v="Jordan"/>
    <x v="0"/>
    <n v="9"/>
    <s v="Oat Milk"/>
    <n v="2"/>
  </r>
  <r>
    <x v="769"/>
    <x v="3"/>
    <x v="2"/>
    <x v="4"/>
    <s v="Iced Latte"/>
    <x v="0"/>
    <n v="4.03"/>
    <x v="1"/>
    <s v="No"/>
    <s v="Alex"/>
    <x v="1"/>
    <n v="9"/>
    <s v="Extra Shot"/>
    <n v="1"/>
  </r>
  <r>
    <x v="770"/>
    <x v="1"/>
    <x v="2"/>
    <x v="2"/>
    <s v="Iced Latte"/>
    <x v="1"/>
    <n v="6.16"/>
    <x v="1"/>
    <s v="Yes"/>
    <s v="Alex"/>
    <x v="1"/>
    <n v="6"/>
    <s v="Double Espresso"/>
    <n v="2"/>
  </r>
  <r>
    <x v="771"/>
    <x v="3"/>
    <x v="4"/>
    <x v="0"/>
    <s v="Caramel Macchiato"/>
    <x v="0"/>
    <n v="6.18"/>
    <x v="0"/>
    <s v="Yes"/>
    <s v="Alex"/>
    <x v="0"/>
    <n v="5"/>
    <s v="Double Espresso"/>
    <n v="3"/>
  </r>
  <r>
    <x v="772"/>
    <x v="0"/>
    <x v="8"/>
    <x v="4"/>
    <s v="Caramel Macchiato"/>
    <x v="1"/>
    <n v="5.23"/>
    <x v="2"/>
    <s v="Yes"/>
    <s v="Jordan"/>
    <x v="2"/>
    <n v="2"/>
    <s v="Oat Milk"/>
    <n v="3"/>
  </r>
  <r>
    <x v="773"/>
    <x v="3"/>
    <x v="1"/>
    <x v="2"/>
    <s v="Americano"/>
    <x v="0"/>
    <n v="3.78"/>
    <x v="2"/>
    <s v="Yes"/>
    <s v="Maria"/>
    <x v="1"/>
    <n v="9"/>
    <s v="Almond Milk"/>
    <n v="4"/>
  </r>
  <r>
    <x v="774"/>
    <x v="3"/>
    <x v="1"/>
    <x v="2"/>
    <s v="Americano"/>
    <x v="2"/>
    <n v="3.82"/>
    <x v="1"/>
    <s v="No"/>
    <s v="Jordan"/>
    <x v="1"/>
    <n v="4"/>
    <s v="Oat Milk"/>
    <n v="1"/>
  </r>
  <r>
    <x v="775"/>
    <x v="6"/>
    <x v="1"/>
    <x v="0"/>
    <s v="Iced Latte"/>
    <x v="0"/>
    <n v="4.5"/>
    <x v="1"/>
    <s v="Yes"/>
    <s v="Jordan"/>
    <x v="1"/>
    <n v="3"/>
    <s v="Almond Milk"/>
    <n v="2"/>
  </r>
  <r>
    <x v="776"/>
    <x v="3"/>
    <x v="1"/>
    <x v="2"/>
    <s v="Espresso"/>
    <x v="0"/>
    <n v="5.8"/>
    <x v="2"/>
    <s v="No"/>
    <s v="Jordan"/>
    <x v="0"/>
    <n v="10"/>
    <s v="Oat Milk"/>
    <n v="5"/>
  </r>
  <r>
    <x v="777"/>
    <x v="4"/>
    <x v="0"/>
    <x v="3"/>
    <s v="Flat White"/>
    <x v="1"/>
    <n v="3.63"/>
    <x v="1"/>
    <s v="Yes"/>
    <s v="Jamie"/>
    <x v="1"/>
    <n v="4"/>
    <s v="Double Espresso"/>
    <n v="4"/>
  </r>
  <r>
    <x v="778"/>
    <x v="2"/>
    <x v="6"/>
    <x v="1"/>
    <s v="Americano"/>
    <x v="0"/>
    <n v="3.79"/>
    <x v="0"/>
    <s v="No"/>
    <s v="Taylor"/>
    <x v="1"/>
    <n v="3"/>
    <s v="Whipped Cream"/>
    <n v="5"/>
  </r>
  <r>
    <x v="722"/>
    <x v="4"/>
    <x v="1"/>
    <x v="2"/>
    <s v="Mocha"/>
    <x v="2"/>
    <n v="5.8"/>
    <x v="2"/>
    <s v="No"/>
    <s v="Jamie"/>
    <x v="0"/>
    <n v="4"/>
    <s v="Almond Milk"/>
    <n v="5"/>
  </r>
  <r>
    <x v="779"/>
    <x v="5"/>
    <x v="2"/>
    <x v="1"/>
    <s v="Mocha"/>
    <x v="0"/>
    <n v="5.03"/>
    <x v="1"/>
    <s v="Yes"/>
    <s v="Maria"/>
    <x v="0"/>
    <n v="10"/>
    <s v="Almond Milk"/>
    <n v="3"/>
  </r>
  <r>
    <x v="780"/>
    <x v="4"/>
    <x v="5"/>
    <x v="4"/>
    <s v="Flat White"/>
    <x v="2"/>
    <n v="3.54"/>
    <x v="2"/>
    <s v="Yes"/>
    <s v="Jamie"/>
    <x v="1"/>
    <n v="5"/>
    <s v="Extra Shot"/>
    <n v="2"/>
  </r>
  <r>
    <x v="41"/>
    <x v="2"/>
    <x v="5"/>
    <x v="1"/>
    <s v="Cappuccino"/>
    <x v="1"/>
    <n v="3.29"/>
    <x v="1"/>
    <s v="Yes"/>
    <s v="Jordan"/>
    <x v="1"/>
    <n v="9"/>
    <s v="Extra Shot"/>
    <n v="3"/>
  </r>
  <r>
    <x v="781"/>
    <x v="4"/>
    <x v="8"/>
    <x v="2"/>
    <s v="Caramel Macchiato"/>
    <x v="0"/>
    <n v="6.12"/>
    <x v="1"/>
    <s v="Yes"/>
    <s v="Jordan"/>
    <x v="2"/>
    <n v="3"/>
    <s v="No Sugar"/>
    <n v="2"/>
  </r>
  <r>
    <x v="782"/>
    <x v="1"/>
    <x v="0"/>
    <x v="2"/>
    <s v="Americano"/>
    <x v="0"/>
    <n v="4.92"/>
    <x v="2"/>
    <s v="No"/>
    <s v="Taylor"/>
    <x v="0"/>
    <n v="7"/>
    <s v="Almond Milk"/>
    <n v="5"/>
  </r>
  <r>
    <x v="783"/>
    <x v="0"/>
    <x v="1"/>
    <x v="4"/>
    <s v="Espresso"/>
    <x v="2"/>
    <n v="3.46"/>
    <x v="1"/>
    <s v="No"/>
    <s v="Chris"/>
    <x v="1"/>
    <n v="4"/>
    <s v="Almond Milk"/>
    <n v="5"/>
  </r>
  <r>
    <x v="784"/>
    <x v="6"/>
    <x v="0"/>
    <x v="3"/>
    <s v="Cappuccino"/>
    <x v="1"/>
    <n v="4.1500000000000004"/>
    <x v="1"/>
    <s v="Yes"/>
    <s v="Maria"/>
    <x v="2"/>
    <n v="6"/>
    <s v="Double Espresso"/>
    <n v="5"/>
  </r>
  <r>
    <x v="785"/>
    <x v="1"/>
    <x v="8"/>
    <x v="0"/>
    <s v="Iced Latte"/>
    <x v="2"/>
    <n v="4.74"/>
    <x v="2"/>
    <s v="Yes"/>
    <s v="Taylor"/>
    <x v="2"/>
    <n v="2"/>
    <s v="Oat Milk"/>
    <n v="3"/>
  </r>
  <r>
    <x v="786"/>
    <x v="0"/>
    <x v="9"/>
    <x v="4"/>
    <s v="Iced Latte"/>
    <x v="1"/>
    <n v="5.9"/>
    <x v="0"/>
    <s v="Yes"/>
    <s v="Jamie"/>
    <x v="1"/>
    <n v="3"/>
    <s v="Extra Shot"/>
    <n v="4"/>
  </r>
  <r>
    <x v="787"/>
    <x v="5"/>
    <x v="6"/>
    <x v="1"/>
    <s v="Flat White"/>
    <x v="1"/>
    <n v="5.65"/>
    <x v="0"/>
    <s v="No"/>
    <s v="Maria"/>
    <x v="0"/>
    <n v="8"/>
    <s v="Oat Milk"/>
    <n v="1"/>
  </r>
  <r>
    <x v="788"/>
    <x v="4"/>
    <x v="4"/>
    <x v="0"/>
    <s v="Iced Latte"/>
    <x v="1"/>
    <n v="3.83"/>
    <x v="0"/>
    <s v="No"/>
    <s v="Taylor"/>
    <x v="1"/>
    <n v="2"/>
    <s v="Whipped Cream"/>
    <n v="5"/>
  </r>
  <r>
    <x v="789"/>
    <x v="1"/>
    <x v="7"/>
    <x v="1"/>
    <s v="Iced Latte"/>
    <x v="0"/>
    <n v="4.07"/>
    <x v="2"/>
    <s v="Yes"/>
    <s v="Jamie"/>
    <x v="1"/>
    <n v="10"/>
    <s v="Almond Milk"/>
    <n v="5"/>
  </r>
  <r>
    <x v="790"/>
    <x v="0"/>
    <x v="4"/>
    <x v="4"/>
    <s v="Caramel Macchiato"/>
    <x v="2"/>
    <n v="3.71"/>
    <x v="0"/>
    <s v="No"/>
    <s v="Maria"/>
    <x v="0"/>
    <n v="5"/>
    <s v="Decaf"/>
    <n v="2"/>
  </r>
  <r>
    <x v="791"/>
    <x v="4"/>
    <x v="5"/>
    <x v="4"/>
    <s v="Mocha"/>
    <x v="0"/>
    <n v="5.69"/>
    <x v="2"/>
    <s v="No"/>
    <s v="Taylor"/>
    <x v="0"/>
    <n v="6"/>
    <s v="Oat Milk"/>
    <n v="2"/>
  </r>
  <r>
    <x v="792"/>
    <x v="4"/>
    <x v="6"/>
    <x v="4"/>
    <s v="Mocha"/>
    <x v="0"/>
    <n v="3.97"/>
    <x v="0"/>
    <s v="Yes"/>
    <s v="Chris"/>
    <x v="0"/>
    <n v="10"/>
    <s v="Decaf"/>
    <n v="2"/>
  </r>
  <r>
    <x v="793"/>
    <x v="4"/>
    <x v="6"/>
    <x v="0"/>
    <s v="Caramel Macchiato"/>
    <x v="0"/>
    <n v="6.29"/>
    <x v="0"/>
    <s v="No"/>
    <s v="Maria"/>
    <x v="1"/>
    <n v="7"/>
    <s v="Whipped Cream"/>
    <n v="3"/>
  </r>
  <r>
    <x v="794"/>
    <x v="6"/>
    <x v="4"/>
    <x v="0"/>
    <s v="Caramel Macchiato"/>
    <x v="0"/>
    <n v="5.88"/>
    <x v="0"/>
    <s v="No"/>
    <s v="Taylor"/>
    <x v="0"/>
    <n v="4"/>
    <s v="No Sugar"/>
    <n v="2"/>
  </r>
  <r>
    <x v="795"/>
    <x v="4"/>
    <x v="4"/>
    <x v="2"/>
    <s v="Espresso"/>
    <x v="1"/>
    <n v="4.2300000000000004"/>
    <x v="0"/>
    <s v="No"/>
    <s v="Taylor"/>
    <x v="0"/>
    <n v="10"/>
    <s v="Double Espresso"/>
    <n v="1"/>
  </r>
  <r>
    <x v="796"/>
    <x v="1"/>
    <x v="5"/>
    <x v="1"/>
    <s v="Cappuccino"/>
    <x v="2"/>
    <n v="5"/>
    <x v="2"/>
    <s v="No"/>
    <s v="Chris"/>
    <x v="0"/>
    <n v="4"/>
    <s v="Decaf"/>
    <n v="5"/>
  </r>
  <r>
    <x v="797"/>
    <x v="6"/>
    <x v="4"/>
    <x v="4"/>
    <s v="Iced Latte"/>
    <x v="1"/>
    <n v="5.75"/>
    <x v="2"/>
    <s v="No"/>
    <s v="Maria"/>
    <x v="2"/>
    <n v="5"/>
    <s v="Extra Shot"/>
    <n v="3"/>
  </r>
  <r>
    <x v="798"/>
    <x v="3"/>
    <x v="7"/>
    <x v="3"/>
    <s v="Flat White"/>
    <x v="2"/>
    <n v="3.49"/>
    <x v="1"/>
    <s v="Yes"/>
    <s v="Maria"/>
    <x v="2"/>
    <n v="3"/>
    <s v="Almond Milk"/>
    <n v="5"/>
  </r>
  <r>
    <x v="799"/>
    <x v="0"/>
    <x v="3"/>
    <x v="2"/>
    <s v="Cappuccino"/>
    <x v="0"/>
    <n v="5.43"/>
    <x v="2"/>
    <s v="Yes"/>
    <s v="Taylor"/>
    <x v="2"/>
    <n v="5"/>
    <s v="Decaf"/>
    <n v="2"/>
  </r>
  <r>
    <x v="800"/>
    <x v="5"/>
    <x v="8"/>
    <x v="2"/>
    <s v="Espresso"/>
    <x v="0"/>
    <n v="5.89"/>
    <x v="2"/>
    <s v="No"/>
    <s v="Chris"/>
    <x v="1"/>
    <n v="3"/>
    <s v="Decaf"/>
    <n v="5"/>
  </r>
  <r>
    <x v="801"/>
    <x v="6"/>
    <x v="7"/>
    <x v="3"/>
    <s v="Iced Latte"/>
    <x v="0"/>
    <n v="6.65"/>
    <x v="2"/>
    <s v="Yes"/>
    <s v="Alex"/>
    <x v="0"/>
    <n v="3"/>
    <s v="No Sugar"/>
    <n v="4"/>
  </r>
  <r>
    <x v="802"/>
    <x v="4"/>
    <x v="1"/>
    <x v="3"/>
    <s v="Cappuccino"/>
    <x v="0"/>
    <n v="3.98"/>
    <x v="0"/>
    <s v="No"/>
    <s v="Jamie"/>
    <x v="0"/>
    <n v="9"/>
    <s v="No Sugar"/>
    <n v="3"/>
  </r>
  <r>
    <x v="803"/>
    <x v="6"/>
    <x v="0"/>
    <x v="0"/>
    <s v="Iced Latte"/>
    <x v="2"/>
    <n v="5.72"/>
    <x v="0"/>
    <s v="No"/>
    <s v="Taylor"/>
    <x v="1"/>
    <n v="4"/>
    <s v="Almond Milk"/>
    <n v="1"/>
  </r>
  <r>
    <x v="804"/>
    <x v="2"/>
    <x v="5"/>
    <x v="2"/>
    <s v="Caramel Macchiato"/>
    <x v="2"/>
    <n v="5.56"/>
    <x v="1"/>
    <s v="No"/>
    <s v="Alex"/>
    <x v="0"/>
    <n v="6"/>
    <s v="Extra Shot"/>
    <n v="2"/>
  </r>
  <r>
    <x v="805"/>
    <x v="6"/>
    <x v="3"/>
    <x v="2"/>
    <s v="Cappuccino"/>
    <x v="0"/>
    <n v="6.03"/>
    <x v="0"/>
    <s v="Yes"/>
    <s v="Maria"/>
    <x v="0"/>
    <n v="4"/>
    <s v="Extra Shot"/>
    <n v="5"/>
  </r>
  <r>
    <x v="806"/>
    <x v="5"/>
    <x v="1"/>
    <x v="1"/>
    <s v="Espresso"/>
    <x v="1"/>
    <n v="4.34"/>
    <x v="0"/>
    <s v="Yes"/>
    <s v="Alex"/>
    <x v="1"/>
    <n v="2"/>
    <s v="Oat Milk"/>
    <n v="3"/>
  </r>
  <r>
    <x v="807"/>
    <x v="5"/>
    <x v="7"/>
    <x v="2"/>
    <s v="Caramel Macchiato"/>
    <x v="1"/>
    <n v="5.52"/>
    <x v="0"/>
    <s v="Yes"/>
    <s v="Jamie"/>
    <x v="1"/>
    <n v="8"/>
    <s v="Decaf"/>
    <n v="1"/>
  </r>
  <r>
    <x v="808"/>
    <x v="4"/>
    <x v="5"/>
    <x v="1"/>
    <s v="Espresso"/>
    <x v="0"/>
    <n v="6.76"/>
    <x v="2"/>
    <s v="Yes"/>
    <s v="Taylor"/>
    <x v="2"/>
    <n v="7"/>
    <s v="Decaf"/>
    <n v="4"/>
  </r>
  <r>
    <x v="809"/>
    <x v="0"/>
    <x v="5"/>
    <x v="2"/>
    <s v="Espresso"/>
    <x v="0"/>
    <n v="5.74"/>
    <x v="2"/>
    <s v="No"/>
    <s v="Jordan"/>
    <x v="2"/>
    <n v="3"/>
    <s v="Extra Shot"/>
    <n v="2"/>
  </r>
  <r>
    <x v="810"/>
    <x v="2"/>
    <x v="8"/>
    <x v="2"/>
    <s v="Caramel Macchiato"/>
    <x v="1"/>
    <n v="5.04"/>
    <x v="2"/>
    <s v="No"/>
    <s v="Taylor"/>
    <x v="2"/>
    <n v="9"/>
    <s v="Oat Milk"/>
    <n v="4"/>
  </r>
  <r>
    <x v="811"/>
    <x v="6"/>
    <x v="7"/>
    <x v="1"/>
    <s v="Cappuccino"/>
    <x v="0"/>
    <n v="6.94"/>
    <x v="0"/>
    <s v="No"/>
    <s v="Jordan"/>
    <x v="2"/>
    <n v="3"/>
    <s v="Extra Shot"/>
    <n v="3"/>
  </r>
  <r>
    <x v="812"/>
    <x v="0"/>
    <x v="4"/>
    <x v="3"/>
    <s v="Espresso"/>
    <x v="0"/>
    <n v="4.37"/>
    <x v="2"/>
    <s v="No"/>
    <s v="Jordan"/>
    <x v="0"/>
    <n v="10"/>
    <s v="Extra Shot"/>
    <n v="4"/>
  </r>
  <r>
    <x v="813"/>
    <x v="0"/>
    <x v="2"/>
    <x v="4"/>
    <s v="Cappuccino"/>
    <x v="2"/>
    <n v="3.5"/>
    <x v="2"/>
    <s v="No"/>
    <s v="Jamie"/>
    <x v="0"/>
    <n v="2"/>
    <s v="Double Espresso"/>
    <n v="1"/>
  </r>
  <r>
    <x v="814"/>
    <x v="4"/>
    <x v="0"/>
    <x v="2"/>
    <s v="Caramel Macchiato"/>
    <x v="1"/>
    <n v="4.1399999999999997"/>
    <x v="2"/>
    <s v="Yes"/>
    <s v="Jordan"/>
    <x v="1"/>
    <n v="6"/>
    <s v="Double Espresso"/>
    <n v="2"/>
  </r>
  <r>
    <x v="815"/>
    <x v="6"/>
    <x v="0"/>
    <x v="3"/>
    <s v="Cappuccino"/>
    <x v="2"/>
    <n v="4.68"/>
    <x v="1"/>
    <s v="No"/>
    <s v="Jordan"/>
    <x v="1"/>
    <n v="10"/>
    <s v="Oat Milk"/>
    <n v="5"/>
  </r>
  <r>
    <x v="816"/>
    <x v="1"/>
    <x v="3"/>
    <x v="3"/>
    <s v="Flat White"/>
    <x v="0"/>
    <n v="5.14"/>
    <x v="0"/>
    <s v="No"/>
    <s v="Jordan"/>
    <x v="0"/>
    <n v="5"/>
    <s v="Extra Shot"/>
    <n v="3"/>
  </r>
  <r>
    <x v="817"/>
    <x v="5"/>
    <x v="6"/>
    <x v="3"/>
    <s v="Flat White"/>
    <x v="2"/>
    <n v="5.48"/>
    <x v="2"/>
    <s v="Yes"/>
    <s v="Maria"/>
    <x v="2"/>
    <n v="4"/>
    <s v="Whipped Cream"/>
    <n v="2"/>
  </r>
  <r>
    <x v="818"/>
    <x v="2"/>
    <x v="1"/>
    <x v="0"/>
    <s v="Espresso"/>
    <x v="2"/>
    <n v="5.24"/>
    <x v="2"/>
    <s v="No"/>
    <s v="Taylor"/>
    <x v="0"/>
    <n v="2"/>
    <s v="Double Espresso"/>
    <n v="4"/>
  </r>
  <r>
    <x v="819"/>
    <x v="5"/>
    <x v="5"/>
    <x v="0"/>
    <s v="Iced Latte"/>
    <x v="2"/>
    <n v="4.7699999999999996"/>
    <x v="1"/>
    <s v="Yes"/>
    <s v="Chris"/>
    <x v="0"/>
    <n v="5"/>
    <s v="Double Espresso"/>
    <n v="5"/>
  </r>
  <r>
    <x v="820"/>
    <x v="3"/>
    <x v="0"/>
    <x v="4"/>
    <s v="Americano"/>
    <x v="0"/>
    <n v="6.59"/>
    <x v="1"/>
    <s v="Yes"/>
    <s v="Jordan"/>
    <x v="0"/>
    <n v="2"/>
    <s v="Whipped Cream"/>
    <n v="3"/>
  </r>
  <r>
    <x v="821"/>
    <x v="6"/>
    <x v="8"/>
    <x v="2"/>
    <s v="Mocha"/>
    <x v="2"/>
    <n v="5.27"/>
    <x v="0"/>
    <s v="No"/>
    <s v="Alex"/>
    <x v="0"/>
    <n v="4"/>
    <s v="Decaf"/>
    <n v="5"/>
  </r>
  <r>
    <x v="822"/>
    <x v="1"/>
    <x v="7"/>
    <x v="1"/>
    <s v="Espresso"/>
    <x v="2"/>
    <n v="4.0599999999999996"/>
    <x v="1"/>
    <s v="No"/>
    <s v="Taylor"/>
    <x v="1"/>
    <n v="7"/>
    <s v="Decaf"/>
    <n v="1"/>
  </r>
  <r>
    <x v="823"/>
    <x v="0"/>
    <x v="2"/>
    <x v="3"/>
    <s v="Espresso"/>
    <x v="1"/>
    <n v="3.39"/>
    <x v="1"/>
    <s v="Yes"/>
    <s v="Maria"/>
    <x v="0"/>
    <n v="7"/>
    <s v="Double Espresso"/>
    <n v="3"/>
  </r>
  <r>
    <x v="824"/>
    <x v="4"/>
    <x v="5"/>
    <x v="1"/>
    <s v="Caramel Macchiato"/>
    <x v="1"/>
    <n v="4.59"/>
    <x v="2"/>
    <s v="Yes"/>
    <s v="Taylor"/>
    <x v="1"/>
    <n v="10"/>
    <s v="No Sugar"/>
    <n v="1"/>
  </r>
  <r>
    <x v="775"/>
    <x v="6"/>
    <x v="1"/>
    <x v="1"/>
    <s v="Iced Latte"/>
    <x v="0"/>
    <n v="5.67"/>
    <x v="1"/>
    <s v="No"/>
    <s v="Taylor"/>
    <x v="1"/>
    <n v="8"/>
    <s v="Almond Milk"/>
    <n v="1"/>
  </r>
  <r>
    <x v="825"/>
    <x v="4"/>
    <x v="9"/>
    <x v="1"/>
    <s v="Iced Latte"/>
    <x v="0"/>
    <n v="5.67"/>
    <x v="1"/>
    <s v="No"/>
    <s v="Alex"/>
    <x v="2"/>
    <n v="3"/>
    <s v="Decaf"/>
    <n v="5"/>
  </r>
  <r>
    <x v="826"/>
    <x v="0"/>
    <x v="6"/>
    <x v="4"/>
    <s v="Americano"/>
    <x v="2"/>
    <n v="3.29"/>
    <x v="1"/>
    <s v="No"/>
    <s v="Alex"/>
    <x v="1"/>
    <n v="8"/>
    <s v="Whipped Cream"/>
    <n v="2"/>
  </r>
  <r>
    <x v="69"/>
    <x v="6"/>
    <x v="7"/>
    <x v="3"/>
    <s v="Espresso"/>
    <x v="2"/>
    <n v="4.6399999999999997"/>
    <x v="2"/>
    <s v="Yes"/>
    <s v="Jordan"/>
    <x v="1"/>
    <n v="5"/>
    <s v="Oat Milk"/>
    <n v="3"/>
  </r>
  <r>
    <x v="827"/>
    <x v="2"/>
    <x v="3"/>
    <x v="0"/>
    <s v="Cappuccino"/>
    <x v="1"/>
    <n v="4.5599999999999996"/>
    <x v="2"/>
    <s v="No"/>
    <s v="Maria"/>
    <x v="0"/>
    <n v="8"/>
    <s v="Whipped Cream"/>
    <n v="4"/>
  </r>
  <r>
    <x v="828"/>
    <x v="3"/>
    <x v="0"/>
    <x v="4"/>
    <s v="Iced Latte"/>
    <x v="2"/>
    <n v="6.19"/>
    <x v="1"/>
    <s v="No"/>
    <s v="Jordan"/>
    <x v="0"/>
    <n v="9"/>
    <s v="Decaf"/>
    <n v="1"/>
  </r>
  <r>
    <x v="829"/>
    <x v="4"/>
    <x v="0"/>
    <x v="3"/>
    <s v="Iced Latte"/>
    <x v="1"/>
    <n v="3.09"/>
    <x v="1"/>
    <s v="No"/>
    <s v="Alex"/>
    <x v="2"/>
    <n v="5"/>
    <s v="Extra Shot"/>
    <n v="4"/>
  </r>
  <r>
    <x v="398"/>
    <x v="3"/>
    <x v="1"/>
    <x v="4"/>
    <s v="Flat White"/>
    <x v="2"/>
    <n v="6.72"/>
    <x v="2"/>
    <s v="No"/>
    <s v="Jamie"/>
    <x v="2"/>
    <n v="9"/>
    <s v="Double Espresso"/>
    <n v="1"/>
  </r>
  <r>
    <x v="830"/>
    <x v="0"/>
    <x v="2"/>
    <x v="1"/>
    <s v="Americano"/>
    <x v="0"/>
    <n v="3.31"/>
    <x v="2"/>
    <s v="Yes"/>
    <s v="Jamie"/>
    <x v="2"/>
    <n v="5"/>
    <s v="Whipped Cream"/>
    <n v="4"/>
  </r>
  <r>
    <x v="831"/>
    <x v="3"/>
    <x v="7"/>
    <x v="4"/>
    <s v="Mocha"/>
    <x v="1"/>
    <n v="4.9800000000000004"/>
    <x v="1"/>
    <s v="No"/>
    <s v="Jamie"/>
    <x v="2"/>
    <n v="5"/>
    <s v="Extra Shot"/>
    <n v="4"/>
  </r>
  <r>
    <x v="832"/>
    <x v="4"/>
    <x v="7"/>
    <x v="4"/>
    <s v="Flat White"/>
    <x v="2"/>
    <n v="3.2"/>
    <x v="2"/>
    <s v="No"/>
    <s v="Alex"/>
    <x v="2"/>
    <n v="8"/>
    <s v="No Sugar"/>
    <n v="5"/>
  </r>
  <r>
    <x v="833"/>
    <x v="0"/>
    <x v="5"/>
    <x v="4"/>
    <s v="Flat White"/>
    <x v="0"/>
    <n v="3.95"/>
    <x v="2"/>
    <s v="No"/>
    <s v="Alex"/>
    <x v="1"/>
    <n v="9"/>
    <s v="Double Espresso"/>
    <n v="1"/>
  </r>
  <r>
    <x v="834"/>
    <x v="0"/>
    <x v="3"/>
    <x v="0"/>
    <s v="Americano"/>
    <x v="2"/>
    <n v="3.68"/>
    <x v="2"/>
    <s v="Yes"/>
    <s v="Alex"/>
    <x v="2"/>
    <n v="3"/>
    <s v="Decaf"/>
    <n v="5"/>
  </r>
  <r>
    <x v="835"/>
    <x v="4"/>
    <x v="1"/>
    <x v="1"/>
    <s v="Flat White"/>
    <x v="2"/>
    <n v="6.72"/>
    <x v="0"/>
    <s v="Yes"/>
    <s v="Taylor"/>
    <x v="0"/>
    <n v="7"/>
    <s v="Oat Milk"/>
    <n v="4"/>
  </r>
  <r>
    <x v="836"/>
    <x v="1"/>
    <x v="0"/>
    <x v="1"/>
    <s v="Caramel Macchiato"/>
    <x v="1"/>
    <n v="6.47"/>
    <x v="2"/>
    <s v="Yes"/>
    <s v="Alex"/>
    <x v="0"/>
    <n v="4"/>
    <s v="Double Espresso"/>
    <n v="3"/>
  </r>
  <r>
    <x v="837"/>
    <x v="6"/>
    <x v="8"/>
    <x v="3"/>
    <s v="Caramel Macchiato"/>
    <x v="1"/>
    <n v="6.84"/>
    <x v="2"/>
    <s v="No"/>
    <s v="Jordan"/>
    <x v="0"/>
    <n v="10"/>
    <s v="Oat Milk"/>
    <n v="4"/>
  </r>
  <r>
    <x v="838"/>
    <x v="6"/>
    <x v="5"/>
    <x v="0"/>
    <s v="Americano"/>
    <x v="0"/>
    <n v="4.6100000000000003"/>
    <x v="0"/>
    <s v="Yes"/>
    <s v="Jamie"/>
    <x v="0"/>
    <n v="4"/>
    <s v="Whipped Cream"/>
    <n v="1"/>
  </r>
  <r>
    <x v="839"/>
    <x v="1"/>
    <x v="4"/>
    <x v="3"/>
    <s v="Mocha"/>
    <x v="0"/>
    <n v="5.64"/>
    <x v="2"/>
    <s v="Yes"/>
    <s v="Maria"/>
    <x v="0"/>
    <n v="7"/>
    <s v="No Sugar"/>
    <n v="2"/>
  </r>
  <r>
    <x v="840"/>
    <x v="4"/>
    <x v="9"/>
    <x v="4"/>
    <s v="Iced Latte"/>
    <x v="1"/>
    <n v="5.16"/>
    <x v="0"/>
    <s v="Yes"/>
    <s v="Jordan"/>
    <x v="1"/>
    <n v="8"/>
    <s v="Double Espresso"/>
    <n v="2"/>
  </r>
  <r>
    <x v="841"/>
    <x v="2"/>
    <x v="7"/>
    <x v="1"/>
    <s v="Iced Latte"/>
    <x v="2"/>
    <n v="3.55"/>
    <x v="1"/>
    <s v="No"/>
    <s v="Jamie"/>
    <x v="0"/>
    <n v="2"/>
    <s v="Double Espresso"/>
    <n v="5"/>
  </r>
  <r>
    <x v="842"/>
    <x v="4"/>
    <x v="6"/>
    <x v="0"/>
    <s v="Cappuccino"/>
    <x v="2"/>
    <n v="5.17"/>
    <x v="1"/>
    <s v="Yes"/>
    <s v="Maria"/>
    <x v="2"/>
    <n v="2"/>
    <s v="Whipped Cream"/>
    <n v="3"/>
  </r>
  <r>
    <x v="843"/>
    <x v="1"/>
    <x v="0"/>
    <x v="1"/>
    <s v="Americano"/>
    <x v="2"/>
    <n v="4.7300000000000004"/>
    <x v="1"/>
    <s v="No"/>
    <s v="Taylor"/>
    <x v="1"/>
    <n v="4"/>
    <s v="No Sugar"/>
    <n v="5"/>
  </r>
  <r>
    <x v="844"/>
    <x v="1"/>
    <x v="0"/>
    <x v="3"/>
    <s v="Americano"/>
    <x v="0"/>
    <n v="5.59"/>
    <x v="0"/>
    <s v="No"/>
    <s v="Jamie"/>
    <x v="0"/>
    <n v="10"/>
    <s v="Double Espresso"/>
    <n v="4"/>
  </r>
  <r>
    <x v="845"/>
    <x v="4"/>
    <x v="4"/>
    <x v="0"/>
    <s v="Iced Latte"/>
    <x v="1"/>
    <n v="6.69"/>
    <x v="2"/>
    <s v="No"/>
    <s v="Jamie"/>
    <x v="1"/>
    <n v="9"/>
    <s v="Extra Shot"/>
    <n v="5"/>
  </r>
  <r>
    <x v="846"/>
    <x v="1"/>
    <x v="1"/>
    <x v="3"/>
    <s v="Espresso"/>
    <x v="1"/>
    <n v="4.5199999999999996"/>
    <x v="2"/>
    <s v="Yes"/>
    <s v="Jordan"/>
    <x v="0"/>
    <n v="9"/>
    <s v="Decaf"/>
    <n v="5"/>
  </r>
  <r>
    <x v="847"/>
    <x v="4"/>
    <x v="9"/>
    <x v="1"/>
    <s v="Caramel Macchiato"/>
    <x v="2"/>
    <n v="5.3"/>
    <x v="0"/>
    <s v="No"/>
    <s v="Jordan"/>
    <x v="2"/>
    <n v="4"/>
    <s v="No Sugar"/>
    <n v="5"/>
  </r>
  <r>
    <x v="848"/>
    <x v="5"/>
    <x v="3"/>
    <x v="2"/>
    <s v="Caramel Macchiato"/>
    <x v="2"/>
    <n v="5.13"/>
    <x v="1"/>
    <s v="Yes"/>
    <s v="Jamie"/>
    <x v="0"/>
    <n v="4"/>
    <s v="Oat Milk"/>
    <n v="2"/>
  </r>
  <r>
    <x v="849"/>
    <x v="1"/>
    <x v="6"/>
    <x v="2"/>
    <s v="Americano"/>
    <x v="1"/>
    <n v="6.02"/>
    <x v="0"/>
    <s v="No"/>
    <s v="Jordan"/>
    <x v="0"/>
    <n v="7"/>
    <s v="Oat Milk"/>
    <n v="4"/>
  </r>
  <r>
    <x v="850"/>
    <x v="5"/>
    <x v="4"/>
    <x v="2"/>
    <s v="Mocha"/>
    <x v="1"/>
    <n v="6.6"/>
    <x v="2"/>
    <s v="No"/>
    <s v="Chris"/>
    <x v="1"/>
    <n v="6"/>
    <s v="Extra Shot"/>
    <n v="5"/>
  </r>
  <r>
    <x v="851"/>
    <x v="6"/>
    <x v="0"/>
    <x v="1"/>
    <s v="Mocha"/>
    <x v="1"/>
    <n v="6.31"/>
    <x v="1"/>
    <s v="No"/>
    <s v="Maria"/>
    <x v="0"/>
    <n v="5"/>
    <s v="Oat Milk"/>
    <n v="2"/>
  </r>
  <r>
    <x v="852"/>
    <x v="3"/>
    <x v="0"/>
    <x v="4"/>
    <s v="Caramel Macchiato"/>
    <x v="1"/>
    <n v="6.32"/>
    <x v="2"/>
    <s v="Yes"/>
    <s v="Taylor"/>
    <x v="0"/>
    <n v="3"/>
    <s v="No Sugar"/>
    <n v="4"/>
  </r>
  <r>
    <x v="853"/>
    <x v="5"/>
    <x v="5"/>
    <x v="4"/>
    <s v="Mocha"/>
    <x v="2"/>
    <n v="6.05"/>
    <x v="1"/>
    <s v="No"/>
    <s v="Maria"/>
    <x v="1"/>
    <n v="8"/>
    <s v="Extra Shot"/>
    <n v="5"/>
  </r>
  <r>
    <x v="854"/>
    <x v="5"/>
    <x v="0"/>
    <x v="1"/>
    <s v="Flat White"/>
    <x v="2"/>
    <n v="5.43"/>
    <x v="1"/>
    <s v="No"/>
    <s v="Alex"/>
    <x v="2"/>
    <n v="10"/>
    <s v="Almond Milk"/>
    <n v="5"/>
  </r>
  <r>
    <x v="855"/>
    <x v="2"/>
    <x v="8"/>
    <x v="2"/>
    <s v="Americano"/>
    <x v="1"/>
    <n v="5.08"/>
    <x v="0"/>
    <s v="No"/>
    <s v="Alex"/>
    <x v="0"/>
    <n v="7"/>
    <s v="Whipped Cream"/>
    <n v="4"/>
  </r>
  <r>
    <x v="152"/>
    <x v="1"/>
    <x v="6"/>
    <x v="4"/>
    <s v="Mocha"/>
    <x v="0"/>
    <n v="3.78"/>
    <x v="1"/>
    <s v="Yes"/>
    <s v="Jordan"/>
    <x v="0"/>
    <n v="3"/>
    <s v="Whipped Cream"/>
    <n v="1"/>
  </r>
  <r>
    <x v="336"/>
    <x v="0"/>
    <x v="0"/>
    <x v="1"/>
    <s v="Iced Latte"/>
    <x v="0"/>
    <n v="5.09"/>
    <x v="1"/>
    <s v="No"/>
    <s v="Taylor"/>
    <x v="2"/>
    <n v="6"/>
    <s v="Whipped Cream"/>
    <n v="1"/>
  </r>
  <r>
    <x v="856"/>
    <x v="4"/>
    <x v="8"/>
    <x v="0"/>
    <s v="Flat White"/>
    <x v="0"/>
    <n v="4.3"/>
    <x v="0"/>
    <s v="Yes"/>
    <s v="Chris"/>
    <x v="1"/>
    <n v="5"/>
    <s v="Almond Milk"/>
    <n v="2"/>
  </r>
  <r>
    <x v="857"/>
    <x v="2"/>
    <x v="8"/>
    <x v="1"/>
    <s v="Caramel Macchiato"/>
    <x v="1"/>
    <n v="4.9000000000000004"/>
    <x v="1"/>
    <s v="Yes"/>
    <s v="Maria"/>
    <x v="1"/>
    <n v="9"/>
    <s v="Whipped Cream"/>
    <n v="3"/>
  </r>
  <r>
    <x v="858"/>
    <x v="0"/>
    <x v="0"/>
    <x v="1"/>
    <s v="Americano"/>
    <x v="2"/>
    <n v="6.21"/>
    <x v="0"/>
    <s v="Yes"/>
    <s v="Alex"/>
    <x v="1"/>
    <n v="4"/>
    <s v="Decaf"/>
    <n v="4"/>
  </r>
  <r>
    <x v="859"/>
    <x v="5"/>
    <x v="5"/>
    <x v="3"/>
    <s v="Cappuccino"/>
    <x v="1"/>
    <n v="5.25"/>
    <x v="1"/>
    <s v="Yes"/>
    <s v="Jamie"/>
    <x v="2"/>
    <n v="6"/>
    <s v="No Sugar"/>
    <n v="2"/>
  </r>
  <r>
    <x v="860"/>
    <x v="3"/>
    <x v="7"/>
    <x v="3"/>
    <s v="Caramel Macchiato"/>
    <x v="1"/>
    <n v="4.6100000000000003"/>
    <x v="2"/>
    <s v="No"/>
    <s v="Taylor"/>
    <x v="1"/>
    <n v="8"/>
    <s v="Almond Milk"/>
    <n v="3"/>
  </r>
  <r>
    <x v="861"/>
    <x v="6"/>
    <x v="0"/>
    <x v="0"/>
    <s v="Caramel Macchiato"/>
    <x v="1"/>
    <n v="5.16"/>
    <x v="0"/>
    <s v="No"/>
    <s v="Maria"/>
    <x v="2"/>
    <n v="9"/>
    <s v="Oat Milk"/>
    <n v="3"/>
  </r>
  <r>
    <x v="862"/>
    <x v="4"/>
    <x v="6"/>
    <x v="4"/>
    <s v="Americano"/>
    <x v="2"/>
    <n v="4.6900000000000004"/>
    <x v="0"/>
    <s v="No"/>
    <s v="Jordan"/>
    <x v="0"/>
    <n v="6"/>
    <s v="Extra Shot"/>
    <n v="5"/>
  </r>
  <r>
    <x v="863"/>
    <x v="5"/>
    <x v="0"/>
    <x v="2"/>
    <s v="Iced Latte"/>
    <x v="2"/>
    <n v="4.71"/>
    <x v="0"/>
    <s v="Yes"/>
    <s v="Maria"/>
    <x v="2"/>
    <n v="2"/>
    <s v="Almond Milk"/>
    <n v="2"/>
  </r>
  <r>
    <x v="864"/>
    <x v="1"/>
    <x v="8"/>
    <x v="1"/>
    <s v="Cappuccino"/>
    <x v="2"/>
    <n v="6.51"/>
    <x v="2"/>
    <s v="Yes"/>
    <s v="Maria"/>
    <x v="0"/>
    <n v="3"/>
    <s v="Whipped Cream"/>
    <n v="3"/>
  </r>
  <r>
    <x v="865"/>
    <x v="6"/>
    <x v="5"/>
    <x v="2"/>
    <s v="Flat White"/>
    <x v="1"/>
    <n v="4.92"/>
    <x v="1"/>
    <s v="Yes"/>
    <s v="Jordan"/>
    <x v="0"/>
    <n v="8"/>
    <s v="Double Espresso"/>
    <n v="2"/>
  </r>
  <r>
    <x v="866"/>
    <x v="3"/>
    <x v="6"/>
    <x v="4"/>
    <s v="Caramel Macchiato"/>
    <x v="2"/>
    <n v="5.0999999999999996"/>
    <x v="0"/>
    <s v="No"/>
    <s v="Taylor"/>
    <x v="0"/>
    <n v="9"/>
    <s v="Extra Shot"/>
    <n v="4"/>
  </r>
  <r>
    <x v="867"/>
    <x v="4"/>
    <x v="2"/>
    <x v="0"/>
    <s v="Americano"/>
    <x v="1"/>
    <n v="5.88"/>
    <x v="0"/>
    <s v="No"/>
    <s v="Maria"/>
    <x v="0"/>
    <n v="2"/>
    <s v="Extra Shot"/>
    <n v="3"/>
  </r>
  <r>
    <x v="46"/>
    <x v="6"/>
    <x v="1"/>
    <x v="4"/>
    <s v="Flat White"/>
    <x v="0"/>
    <n v="6.8"/>
    <x v="2"/>
    <s v="Yes"/>
    <s v="Maria"/>
    <x v="0"/>
    <n v="10"/>
    <s v="Whipped Cream"/>
    <n v="1"/>
  </r>
  <r>
    <x v="868"/>
    <x v="2"/>
    <x v="2"/>
    <x v="2"/>
    <s v="Mocha"/>
    <x v="0"/>
    <n v="5.43"/>
    <x v="1"/>
    <s v="Yes"/>
    <s v="Jordan"/>
    <x v="1"/>
    <n v="3"/>
    <s v="Almond Milk"/>
    <n v="4"/>
  </r>
  <r>
    <x v="41"/>
    <x v="2"/>
    <x v="5"/>
    <x v="1"/>
    <s v="Espresso"/>
    <x v="1"/>
    <n v="4.96"/>
    <x v="2"/>
    <s v="No"/>
    <s v="Chris"/>
    <x v="2"/>
    <n v="10"/>
    <s v="Extra Shot"/>
    <n v="4"/>
  </r>
  <r>
    <x v="869"/>
    <x v="6"/>
    <x v="5"/>
    <x v="0"/>
    <s v="Mocha"/>
    <x v="0"/>
    <n v="6.6"/>
    <x v="0"/>
    <s v="No"/>
    <s v="Chris"/>
    <x v="1"/>
    <n v="7"/>
    <s v="Double Espresso"/>
    <n v="3"/>
  </r>
  <r>
    <x v="870"/>
    <x v="0"/>
    <x v="9"/>
    <x v="3"/>
    <s v="Iced Latte"/>
    <x v="1"/>
    <n v="3.57"/>
    <x v="2"/>
    <s v="No"/>
    <s v="Jamie"/>
    <x v="0"/>
    <n v="10"/>
    <s v="Extra Shot"/>
    <n v="1"/>
  </r>
  <r>
    <x v="93"/>
    <x v="6"/>
    <x v="7"/>
    <x v="1"/>
    <s v="Americano"/>
    <x v="1"/>
    <n v="6.84"/>
    <x v="1"/>
    <s v="No"/>
    <s v="Maria"/>
    <x v="2"/>
    <n v="9"/>
    <s v="Oat Milk"/>
    <n v="2"/>
  </r>
  <r>
    <x v="871"/>
    <x v="3"/>
    <x v="2"/>
    <x v="3"/>
    <s v="Americano"/>
    <x v="2"/>
    <n v="6.87"/>
    <x v="2"/>
    <s v="No"/>
    <s v="Maria"/>
    <x v="2"/>
    <n v="4"/>
    <s v="Double Espresso"/>
    <n v="5"/>
  </r>
  <r>
    <x v="872"/>
    <x v="0"/>
    <x v="2"/>
    <x v="0"/>
    <s v="Mocha"/>
    <x v="0"/>
    <n v="5.93"/>
    <x v="0"/>
    <s v="Yes"/>
    <s v="Jordan"/>
    <x v="1"/>
    <n v="5"/>
    <s v="Double Espresso"/>
    <n v="5"/>
  </r>
  <r>
    <x v="873"/>
    <x v="5"/>
    <x v="1"/>
    <x v="4"/>
    <s v="Americano"/>
    <x v="0"/>
    <n v="6.16"/>
    <x v="1"/>
    <s v="Yes"/>
    <s v="Chris"/>
    <x v="0"/>
    <n v="6"/>
    <s v="No Sugar"/>
    <n v="4"/>
  </r>
  <r>
    <x v="874"/>
    <x v="4"/>
    <x v="3"/>
    <x v="0"/>
    <s v="Mocha"/>
    <x v="0"/>
    <n v="6.23"/>
    <x v="0"/>
    <s v="Yes"/>
    <s v="Alex"/>
    <x v="0"/>
    <n v="7"/>
    <s v="No Sugar"/>
    <n v="3"/>
  </r>
  <r>
    <x v="875"/>
    <x v="5"/>
    <x v="3"/>
    <x v="2"/>
    <s v="Mocha"/>
    <x v="1"/>
    <n v="5.41"/>
    <x v="1"/>
    <s v="No"/>
    <s v="Alex"/>
    <x v="2"/>
    <n v="4"/>
    <s v="Decaf"/>
    <n v="1"/>
  </r>
  <r>
    <x v="876"/>
    <x v="5"/>
    <x v="8"/>
    <x v="3"/>
    <s v="Espresso"/>
    <x v="2"/>
    <n v="6.64"/>
    <x v="1"/>
    <s v="Yes"/>
    <s v="Maria"/>
    <x v="1"/>
    <n v="7"/>
    <s v="Extra Shot"/>
    <n v="5"/>
  </r>
  <r>
    <x v="877"/>
    <x v="4"/>
    <x v="7"/>
    <x v="1"/>
    <s v="Mocha"/>
    <x v="0"/>
    <n v="6.25"/>
    <x v="2"/>
    <s v="Yes"/>
    <s v="Chris"/>
    <x v="1"/>
    <n v="2"/>
    <s v="Double Espresso"/>
    <n v="2"/>
  </r>
  <r>
    <x v="878"/>
    <x v="5"/>
    <x v="4"/>
    <x v="3"/>
    <s v="Espresso"/>
    <x v="2"/>
    <n v="6.24"/>
    <x v="1"/>
    <s v="No"/>
    <s v="Taylor"/>
    <x v="0"/>
    <n v="10"/>
    <s v="Whipped Cream"/>
    <n v="5"/>
  </r>
  <r>
    <x v="879"/>
    <x v="0"/>
    <x v="2"/>
    <x v="4"/>
    <s v="Americano"/>
    <x v="2"/>
    <n v="4.43"/>
    <x v="2"/>
    <s v="No"/>
    <s v="Alex"/>
    <x v="2"/>
    <n v="5"/>
    <s v="Almond Milk"/>
    <n v="3"/>
  </r>
  <r>
    <x v="880"/>
    <x v="4"/>
    <x v="2"/>
    <x v="0"/>
    <s v="Americano"/>
    <x v="0"/>
    <n v="6.26"/>
    <x v="1"/>
    <s v="No"/>
    <s v="Alex"/>
    <x v="1"/>
    <n v="3"/>
    <s v="No Sugar"/>
    <n v="2"/>
  </r>
  <r>
    <x v="777"/>
    <x v="4"/>
    <x v="0"/>
    <x v="2"/>
    <s v="Iced Latte"/>
    <x v="0"/>
    <n v="5.57"/>
    <x v="2"/>
    <s v="No"/>
    <s v="Jordan"/>
    <x v="2"/>
    <n v="3"/>
    <s v="No Sugar"/>
    <n v="2"/>
  </r>
  <r>
    <x v="881"/>
    <x v="0"/>
    <x v="7"/>
    <x v="2"/>
    <s v="Cappuccino"/>
    <x v="0"/>
    <n v="6.65"/>
    <x v="1"/>
    <s v="No"/>
    <s v="Jamie"/>
    <x v="2"/>
    <n v="5"/>
    <s v="Oat Milk"/>
    <n v="5"/>
  </r>
  <r>
    <x v="882"/>
    <x v="0"/>
    <x v="0"/>
    <x v="1"/>
    <s v="Espresso"/>
    <x v="0"/>
    <n v="5.53"/>
    <x v="1"/>
    <s v="Yes"/>
    <s v="Alex"/>
    <x v="2"/>
    <n v="4"/>
    <s v="Almond Milk"/>
    <n v="4"/>
  </r>
  <r>
    <x v="883"/>
    <x v="6"/>
    <x v="1"/>
    <x v="2"/>
    <s v="Cappuccino"/>
    <x v="2"/>
    <n v="5.69"/>
    <x v="2"/>
    <s v="Yes"/>
    <s v="Jamie"/>
    <x v="1"/>
    <n v="3"/>
    <s v="Extra Shot"/>
    <n v="2"/>
  </r>
  <r>
    <x v="884"/>
    <x v="0"/>
    <x v="0"/>
    <x v="2"/>
    <s v="Espresso"/>
    <x v="0"/>
    <n v="5.89"/>
    <x v="1"/>
    <s v="No"/>
    <s v="Maria"/>
    <x v="2"/>
    <n v="5"/>
    <s v="Almond Milk"/>
    <n v="3"/>
  </r>
  <r>
    <x v="885"/>
    <x v="5"/>
    <x v="9"/>
    <x v="4"/>
    <s v="Mocha"/>
    <x v="2"/>
    <n v="3.05"/>
    <x v="2"/>
    <s v="No"/>
    <s v="Jordan"/>
    <x v="0"/>
    <n v="6"/>
    <s v="Whipped Cream"/>
    <n v="5"/>
  </r>
  <r>
    <x v="63"/>
    <x v="4"/>
    <x v="6"/>
    <x v="2"/>
    <s v="Iced Latte"/>
    <x v="1"/>
    <n v="3.09"/>
    <x v="1"/>
    <s v="No"/>
    <s v="Jordan"/>
    <x v="0"/>
    <n v="4"/>
    <s v="No Sugar"/>
    <n v="1"/>
  </r>
  <r>
    <x v="886"/>
    <x v="5"/>
    <x v="8"/>
    <x v="1"/>
    <s v="Cappuccino"/>
    <x v="1"/>
    <n v="4.5"/>
    <x v="2"/>
    <s v="Yes"/>
    <s v="Jordan"/>
    <x v="1"/>
    <n v="7"/>
    <s v="Oat Milk"/>
    <n v="4"/>
  </r>
  <r>
    <x v="887"/>
    <x v="6"/>
    <x v="5"/>
    <x v="2"/>
    <s v="Caramel Macchiato"/>
    <x v="0"/>
    <n v="5.86"/>
    <x v="1"/>
    <s v="No"/>
    <s v="Maria"/>
    <x v="0"/>
    <n v="9"/>
    <s v="Whipped Cream"/>
    <n v="1"/>
  </r>
  <r>
    <x v="713"/>
    <x v="1"/>
    <x v="2"/>
    <x v="2"/>
    <s v="Mocha"/>
    <x v="1"/>
    <n v="3.76"/>
    <x v="0"/>
    <s v="No"/>
    <s v="Taylor"/>
    <x v="1"/>
    <n v="8"/>
    <s v="No Sugar"/>
    <n v="2"/>
  </r>
  <r>
    <x v="888"/>
    <x v="3"/>
    <x v="4"/>
    <x v="2"/>
    <s v="Americano"/>
    <x v="0"/>
    <n v="3.1"/>
    <x v="0"/>
    <s v="Yes"/>
    <s v="Jamie"/>
    <x v="2"/>
    <n v="7"/>
    <s v="Double Espresso"/>
    <n v="2"/>
  </r>
  <r>
    <x v="889"/>
    <x v="0"/>
    <x v="7"/>
    <x v="4"/>
    <s v="Iced Latte"/>
    <x v="0"/>
    <n v="5.4"/>
    <x v="2"/>
    <s v="No"/>
    <s v="Jordan"/>
    <x v="0"/>
    <n v="3"/>
    <s v="Decaf"/>
    <n v="4"/>
  </r>
  <r>
    <x v="890"/>
    <x v="6"/>
    <x v="4"/>
    <x v="1"/>
    <s v="Mocha"/>
    <x v="0"/>
    <n v="6.44"/>
    <x v="1"/>
    <s v="Yes"/>
    <s v="Chris"/>
    <x v="1"/>
    <n v="6"/>
    <s v="Whipped Cream"/>
    <n v="2"/>
  </r>
  <r>
    <x v="891"/>
    <x v="6"/>
    <x v="4"/>
    <x v="4"/>
    <s v="Iced Latte"/>
    <x v="0"/>
    <n v="3.23"/>
    <x v="2"/>
    <s v="No"/>
    <s v="Jamie"/>
    <x v="1"/>
    <n v="9"/>
    <s v="No Sugar"/>
    <n v="4"/>
  </r>
  <r>
    <x v="892"/>
    <x v="0"/>
    <x v="6"/>
    <x v="2"/>
    <s v="Flat White"/>
    <x v="1"/>
    <n v="5.36"/>
    <x v="0"/>
    <s v="No"/>
    <s v="Chris"/>
    <x v="1"/>
    <n v="4"/>
    <s v="Extra Shot"/>
    <n v="3"/>
  </r>
  <r>
    <x v="893"/>
    <x v="0"/>
    <x v="5"/>
    <x v="4"/>
    <s v="Espresso"/>
    <x v="1"/>
    <n v="3.01"/>
    <x v="2"/>
    <s v="Yes"/>
    <s v="Alex"/>
    <x v="0"/>
    <n v="3"/>
    <s v="Almond Milk"/>
    <n v="2"/>
  </r>
  <r>
    <x v="670"/>
    <x v="0"/>
    <x v="9"/>
    <x v="1"/>
    <s v="Iced Latte"/>
    <x v="1"/>
    <n v="4.59"/>
    <x v="2"/>
    <s v="No"/>
    <s v="Maria"/>
    <x v="1"/>
    <n v="10"/>
    <s v="Almond Milk"/>
    <n v="5"/>
  </r>
  <r>
    <x v="894"/>
    <x v="0"/>
    <x v="5"/>
    <x v="4"/>
    <s v="Espresso"/>
    <x v="0"/>
    <n v="3.59"/>
    <x v="2"/>
    <s v="Yes"/>
    <s v="Chris"/>
    <x v="0"/>
    <n v="2"/>
    <s v="Decaf"/>
    <n v="1"/>
  </r>
  <r>
    <x v="895"/>
    <x v="3"/>
    <x v="4"/>
    <x v="0"/>
    <s v="Iced Latte"/>
    <x v="0"/>
    <n v="3.22"/>
    <x v="1"/>
    <s v="Yes"/>
    <s v="Chris"/>
    <x v="2"/>
    <n v="2"/>
    <s v="Whipped Cream"/>
    <n v="3"/>
  </r>
  <r>
    <x v="896"/>
    <x v="1"/>
    <x v="7"/>
    <x v="0"/>
    <s v="Flat White"/>
    <x v="0"/>
    <n v="6.2"/>
    <x v="2"/>
    <s v="Yes"/>
    <s v="Jordan"/>
    <x v="2"/>
    <n v="2"/>
    <s v="Almond Milk"/>
    <n v="5"/>
  </r>
  <r>
    <x v="897"/>
    <x v="6"/>
    <x v="8"/>
    <x v="3"/>
    <s v="Americano"/>
    <x v="1"/>
    <n v="4.79"/>
    <x v="1"/>
    <s v="No"/>
    <s v="Taylor"/>
    <x v="1"/>
    <n v="9"/>
    <s v="Almond Milk"/>
    <n v="2"/>
  </r>
  <r>
    <x v="898"/>
    <x v="4"/>
    <x v="4"/>
    <x v="1"/>
    <s v="Americano"/>
    <x v="0"/>
    <n v="5.43"/>
    <x v="2"/>
    <s v="No"/>
    <s v="Chris"/>
    <x v="1"/>
    <n v="8"/>
    <s v="Decaf"/>
    <n v="2"/>
  </r>
  <r>
    <x v="899"/>
    <x v="4"/>
    <x v="0"/>
    <x v="3"/>
    <s v="Mocha"/>
    <x v="0"/>
    <n v="5.8"/>
    <x v="0"/>
    <s v="Yes"/>
    <s v="Alex"/>
    <x v="2"/>
    <n v="6"/>
    <s v="Decaf"/>
    <n v="4"/>
  </r>
  <r>
    <x v="900"/>
    <x v="6"/>
    <x v="6"/>
    <x v="3"/>
    <s v="Iced Latte"/>
    <x v="0"/>
    <n v="6.18"/>
    <x v="2"/>
    <s v="No"/>
    <s v="Taylor"/>
    <x v="1"/>
    <n v="9"/>
    <s v="Almond Milk"/>
    <n v="3"/>
  </r>
  <r>
    <x v="901"/>
    <x v="0"/>
    <x v="6"/>
    <x v="1"/>
    <s v="Cappuccino"/>
    <x v="2"/>
    <n v="3.27"/>
    <x v="1"/>
    <s v="No"/>
    <s v="Taylor"/>
    <x v="2"/>
    <n v="7"/>
    <s v="Extra Shot"/>
    <n v="1"/>
  </r>
  <r>
    <x v="902"/>
    <x v="1"/>
    <x v="1"/>
    <x v="4"/>
    <s v="Cappuccino"/>
    <x v="2"/>
    <n v="5.01"/>
    <x v="1"/>
    <s v="No"/>
    <s v="Jordan"/>
    <x v="0"/>
    <n v="9"/>
    <s v="Decaf"/>
    <n v="5"/>
  </r>
  <r>
    <x v="903"/>
    <x v="4"/>
    <x v="3"/>
    <x v="1"/>
    <s v="Americano"/>
    <x v="0"/>
    <n v="3.79"/>
    <x v="1"/>
    <s v="No"/>
    <s v="Jordan"/>
    <x v="2"/>
    <n v="8"/>
    <s v="Decaf"/>
    <n v="5"/>
  </r>
  <r>
    <x v="904"/>
    <x v="4"/>
    <x v="6"/>
    <x v="0"/>
    <s v="Espresso"/>
    <x v="0"/>
    <n v="3.59"/>
    <x v="0"/>
    <s v="No"/>
    <s v="Alex"/>
    <x v="1"/>
    <n v="9"/>
    <s v="Double Espresso"/>
    <n v="3"/>
  </r>
  <r>
    <x v="905"/>
    <x v="3"/>
    <x v="1"/>
    <x v="4"/>
    <s v="Espresso"/>
    <x v="0"/>
    <n v="3.84"/>
    <x v="1"/>
    <s v="No"/>
    <s v="Taylor"/>
    <x v="0"/>
    <n v="3"/>
    <s v="Double Espresso"/>
    <n v="4"/>
  </r>
  <r>
    <x v="906"/>
    <x v="1"/>
    <x v="5"/>
    <x v="4"/>
    <s v="Mocha"/>
    <x v="1"/>
    <n v="6.39"/>
    <x v="1"/>
    <s v="Yes"/>
    <s v="Alex"/>
    <x v="2"/>
    <n v="9"/>
    <s v="Almond Milk"/>
    <n v="5"/>
  </r>
  <r>
    <x v="907"/>
    <x v="0"/>
    <x v="7"/>
    <x v="1"/>
    <s v="Iced Latte"/>
    <x v="0"/>
    <n v="4.6399999999999997"/>
    <x v="2"/>
    <s v="Yes"/>
    <s v="Jordan"/>
    <x v="0"/>
    <n v="6"/>
    <s v="Almond Milk"/>
    <n v="5"/>
  </r>
  <r>
    <x v="908"/>
    <x v="4"/>
    <x v="5"/>
    <x v="4"/>
    <s v="Americano"/>
    <x v="2"/>
    <n v="6"/>
    <x v="1"/>
    <s v="No"/>
    <s v="Maria"/>
    <x v="2"/>
    <n v="3"/>
    <s v="Decaf"/>
    <n v="1"/>
  </r>
  <r>
    <x v="909"/>
    <x v="2"/>
    <x v="7"/>
    <x v="3"/>
    <s v="Flat White"/>
    <x v="2"/>
    <n v="5.03"/>
    <x v="2"/>
    <s v="No"/>
    <s v="Chris"/>
    <x v="1"/>
    <n v="10"/>
    <s v="Extra Shot"/>
    <n v="2"/>
  </r>
  <r>
    <x v="910"/>
    <x v="1"/>
    <x v="3"/>
    <x v="4"/>
    <s v="Cappuccino"/>
    <x v="2"/>
    <n v="5.95"/>
    <x v="2"/>
    <s v="No"/>
    <s v="Taylor"/>
    <x v="1"/>
    <n v="9"/>
    <s v="Almond Milk"/>
    <n v="5"/>
  </r>
  <r>
    <x v="878"/>
    <x v="5"/>
    <x v="4"/>
    <x v="3"/>
    <s v="Iced Latte"/>
    <x v="1"/>
    <n v="4.9000000000000004"/>
    <x v="0"/>
    <s v="Yes"/>
    <s v="Maria"/>
    <x v="2"/>
    <n v="8"/>
    <s v="Double Espresso"/>
    <n v="1"/>
  </r>
  <r>
    <x v="911"/>
    <x v="2"/>
    <x v="9"/>
    <x v="2"/>
    <s v="Mocha"/>
    <x v="2"/>
    <n v="6.56"/>
    <x v="1"/>
    <s v="No"/>
    <s v="Maria"/>
    <x v="0"/>
    <n v="8"/>
    <s v="Double Espresso"/>
    <n v="5"/>
  </r>
  <r>
    <x v="912"/>
    <x v="5"/>
    <x v="9"/>
    <x v="0"/>
    <s v="Americano"/>
    <x v="2"/>
    <n v="3.2"/>
    <x v="2"/>
    <s v="No"/>
    <s v="Maria"/>
    <x v="0"/>
    <n v="3"/>
    <s v="No Sugar"/>
    <n v="1"/>
  </r>
  <r>
    <x v="913"/>
    <x v="1"/>
    <x v="9"/>
    <x v="4"/>
    <s v="Espresso"/>
    <x v="0"/>
    <n v="4.9800000000000004"/>
    <x v="1"/>
    <s v="Yes"/>
    <s v="Maria"/>
    <x v="1"/>
    <n v="6"/>
    <s v="Oat Milk"/>
    <n v="5"/>
  </r>
  <r>
    <x v="914"/>
    <x v="4"/>
    <x v="8"/>
    <x v="0"/>
    <s v="Flat White"/>
    <x v="0"/>
    <n v="6.12"/>
    <x v="0"/>
    <s v="No"/>
    <s v="Maria"/>
    <x v="1"/>
    <n v="2"/>
    <s v="Double Espresso"/>
    <n v="4"/>
  </r>
  <r>
    <x v="642"/>
    <x v="2"/>
    <x v="6"/>
    <x v="3"/>
    <s v="Espresso"/>
    <x v="1"/>
    <n v="5.19"/>
    <x v="1"/>
    <s v="No"/>
    <s v="Taylor"/>
    <x v="1"/>
    <n v="2"/>
    <s v="No Sugar"/>
    <n v="4"/>
  </r>
  <r>
    <x v="915"/>
    <x v="4"/>
    <x v="1"/>
    <x v="0"/>
    <s v="Iced Latte"/>
    <x v="0"/>
    <n v="5.24"/>
    <x v="2"/>
    <s v="No"/>
    <s v="Maria"/>
    <x v="2"/>
    <n v="7"/>
    <s v="Double Espresso"/>
    <n v="2"/>
  </r>
  <r>
    <x v="916"/>
    <x v="6"/>
    <x v="9"/>
    <x v="3"/>
    <s v="Cappuccino"/>
    <x v="0"/>
    <n v="3"/>
    <x v="1"/>
    <s v="Yes"/>
    <s v="Chris"/>
    <x v="0"/>
    <n v="8"/>
    <s v="Double Espresso"/>
    <n v="5"/>
  </r>
  <r>
    <x v="917"/>
    <x v="3"/>
    <x v="4"/>
    <x v="0"/>
    <s v="Mocha"/>
    <x v="1"/>
    <n v="4.58"/>
    <x v="2"/>
    <s v="No"/>
    <s v="Taylor"/>
    <x v="0"/>
    <n v="3"/>
    <s v="Decaf"/>
    <n v="1"/>
  </r>
  <r>
    <x v="918"/>
    <x v="5"/>
    <x v="5"/>
    <x v="4"/>
    <s v="Iced Latte"/>
    <x v="0"/>
    <n v="6.99"/>
    <x v="2"/>
    <s v="Yes"/>
    <s v="Chris"/>
    <x v="0"/>
    <n v="4"/>
    <s v="Whipped Cream"/>
    <n v="2"/>
  </r>
  <r>
    <x v="919"/>
    <x v="2"/>
    <x v="5"/>
    <x v="1"/>
    <s v="Espresso"/>
    <x v="2"/>
    <n v="4.63"/>
    <x v="2"/>
    <s v="No"/>
    <s v="Maria"/>
    <x v="2"/>
    <n v="2"/>
    <s v="No Sugar"/>
    <n v="3"/>
  </r>
  <r>
    <x v="791"/>
    <x v="4"/>
    <x v="5"/>
    <x v="4"/>
    <s v="Caramel Macchiato"/>
    <x v="2"/>
    <n v="3.09"/>
    <x v="2"/>
    <s v="No"/>
    <s v="Chris"/>
    <x v="1"/>
    <n v="9"/>
    <s v="Extra Shot"/>
    <n v="3"/>
  </r>
  <r>
    <x v="920"/>
    <x v="4"/>
    <x v="5"/>
    <x v="4"/>
    <s v="Americano"/>
    <x v="0"/>
    <n v="6.49"/>
    <x v="1"/>
    <s v="No"/>
    <s v="Chris"/>
    <x v="2"/>
    <n v="8"/>
    <s v="Decaf"/>
    <n v="1"/>
  </r>
  <r>
    <x v="921"/>
    <x v="0"/>
    <x v="3"/>
    <x v="2"/>
    <s v="Caramel Macchiato"/>
    <x v="2"/>
    <n v="3.51"/>
    <x v="0"/>
    <s v="Yes"/>
    <s v="Taylor"/>
    <x v="0"/>
    <n v="2"/>
    <s v="Whipped Cream"/>
    <n v="4"/>
  </r>
  <r>
    <x v="922"/>
    <x v="0"/>
    <x v="7"/>
    <x v="2"/>
    <s v="Flat White"/>
    <x v="0"/>
    <n v="4.7699999999999996"/>
    <x v="0"/>
    <s v="Yes"/>
    <s v="Maria"/>
    <x v="1"/>
    <n v="4"/>
    <s v="Decaf"/>
    <n v="4"/>
  </r>
  <r>
    <x v="923"/>
    <x v="4"/>
    <x v="7"/>
    <x v="3"/>
    <s v="Americano"/>
    <x v="2"/>
    <n v="5.47"/>
    <x v="2"/>
    <s v="No"/>
    <s v="Jordan"/>
    <x v="0"/>
    <n v="10"/>
    <s v="Decaf"/>
    <n v="3"/>
  </r>
  <r>
    <x v="924"/>
    <x v="0"/>
    <x v="9"/>
    <x v="4"/>
    <s v="Americano"/>
    <x v="0"/>
    <n v="4.3099999999999996"/>
    <x v="1"/>
    <s v="No"/>
    <s v="Chris"/>
    <x v="0"/>
    <n v="2"/>
    <s v="Almond Milk"/>
    <n v="1"/>
  </r>
  <r>
    <x v="925"/>
    <x v="5"/>
    <x v="0"/>
    <x v="1"/>
    <s v="Iced Latte"/>
    <x v="2"/>
    <n v="6.12"/>
    <x v="0"/>
    <s v="Yes"/>
    <s v="Jordan"/>
    <x v="1"/>
    <n v="2"/>
    <s v="No Sugar"/>
    <n v="1"/>
  </r>
  <r>
    <x v="920"/>
    <x v="4"/>
    <x v="5"/>
    <x v="2"/>
    <s v="Mocha"/>
    <x v="2"/>
    <n v="5.15"/>
    <x v="1"/>
    <s v="No"/>
    <s v="Maria"/>
    <x v="1"/>
    <n v="7"/>
    <s v="Extra Shot"/>
    <n v="4"/>
  </r>
  <r>
    <x v="926"/>
    <x v="4"/>
    <x v="1"/>
    <x v="3"/>
    <s v="Cappuccino"/>
    <x v="1"/>
    <n v="4.3099999999999996"/>
    <x v="1"/>
    <s v="Yes"/>
    <s v="Jamie"/>
    <x v="1"/>
    <n v="2"/>
    <s v="Almond Milk"/>
    <n v="1"/>
  </r>
  <r>
    <x v="927"/>
    <x v="5"/>
    <x v="0"/>
    <x v="1"/>
    <s v="Flat White"/>
    <x v="2"/>
    <n v="6.89"/>
    <x v="0"/>
    <s v="Yes"/>
    <s v="Alex"/>
    <x v="1"/>
    <n v="8"/>
    <s v="Decaf"/>
    <n v="3"/>
  </r>
  <r>
    <x v="928"/>
    <x v="1"/>
    <x v="7"/>
    <x v="0"/>
    <s v="Espresso"/>
    <x v="1"/>
    <n v="4.6399999999999997"/>
    <x v="0"/>
    <s v="No"/>
    <s v="Chris"/>
    <x v="2"/>
    <n v="2"/>
    <s v="Whipped Cream"/>
    <n v="3"/>
  </r>
  <r>
    <x v="929"/>
    <x v="1"/>
    <x v="8"/>
    <x v="0"/>
    <s v="Flat White"/>
    <x v="2"/>
    <n v="6.57"/>
    <x v="1"/>
    <s v="No"/>
    <s v="Chris"/>
    <x v="1"/>
    <n v="5"/>
    <s v="Extra Shot"/>
    <n v="5"/>
  </r>
  <r>
    <x v="718"/>
    <x v="1"/>
    <x v="4"/>
    <x v="1"/>
    <s v="Mocha"/>
    <x v="1"/>
    <n v="4.03"/>
    <x v="0"/>
    <s v="No"/>
    <s v="Maria"/>
    <x v="0"/>
    <n v="4"/>
    <s v="Whipped Cream"/>
    <n v="4"/>
  </r>
  <r>
    <x v="930"/>
    <x v="1"/>
    <x v="6"/>
    <x v="2"/>
    <s v="Espresso"/>
    <x v="2"/>
    <n v="4.34"/>
    <x v="1"/>
    <s v="No"/>
    <s v="Maria"/>
    <x v="2"/>
    <n v="2"/>
    <s v="Oat Milk"/>
    <n v="4"/>
  </r>
  <r>
    <x v="931"/>
    <x v="5"/>
    <x v="1"/>
    <x v="1"/>
    <s v="Mocha"/>
    <x v="1"/>
    <n v="3.72"/>
    <x v="0"/>
    <s v="No"/>
    <s v="Jamie"/>
    <x v="0"/>
    <n v="9"/>
    <s v="No Sugar"/>
    <n v="4"/>
  </r>
  <r>
    <x v="932"/>
    <x v="5"/>
    <x v="8"/>
    <x v="2"/>
    <s v="Espresso"/>
    <x v="0"/>
    <n v="3.41"/>
    <x v="2"/>
    <s v="No"/>
    <s v="Jordan"/>
    <x v="2"/>
    <n v="3"/>
    <s v="No Sugar"/>
    <n v="5"/>
  </r>
  <r>
    <x v="933"/>
    <x v="6"/>
    <x v="6"/>
    <x v="3"/>
    <s v="Americano"/>
    <x v="1"/>
    <n v="6.97"/>
    <x v="2"/>
    <s v="Yes"/>
    <s v="Alex"/>
    <x v="1"/>
    <n v="10"/>
    <s v="Decaf"/>
    <n v="4"/>
  </r>
  <r>
    <x v="934"/>
    <x v="2"/>
    <x v="7"/>
    <x v="1"/>
    <s v="Caramel Macchiato"/>
    <x v="0"/>
    <n v="3.69"/>
    <x v="1"/>
    <s v="No"/>
    <s v="Jamie"/>
    <x v="2"/>
    <n v="6"/>
    <s v="Decaf"/>
    <n v="2"/>
  </r>
  <r>
    <x v="935"/>
    <x v="4"/>
    <x v="9"/>
    <x v="4"/>
    <s v="Caramel Macchiato"/>
    <x v="0"/>
    <n v="5.55"/>
    <x v="0"/>
    <s v="Yes"/>
    <s v="Maria"/>
    <x v="0"/>
    <n v="3"/>
    <s v="Extra Shot"/>
    <n v="1"/>
  </r>
  <r>
    <x v="936"/>
    <x v="3"/>
    <x v="6"/>
    <x v="0"/>
    <s v="Flat White"/>
    <x v="0"/>
    <n v="4.72"/>
    <x v="1"/>
    <s v="No"/>
    <s v="Taylor"/>
    <x v="2"/>
    <n v="9"/>
    <s v="Double Espresso"/>
    <n v="3"/>
  </r>
  <r>
    <x v="937"/>
    <x v="4"/>
    <x v="1"/>
    <x v="4"/>
    <s v="Cappuccino"/>
    <x v="0"/>
    <n v="4.24"/>
    <x v="2"/>
    <s v="Yes"/>
    <s v="Taylor"/>
    <x v="1"/>
    <n v="6"/>
    <s v="No Sugar"/>
    <n v="3"/>
  </r>
  <r>
    <x v="938"/>
    <x v="0"/>
    <x v="9"/>
    <x v="4"/>
    <s v="Americano"/>
    <x v="1"/>
    <n v="4.1399999999999997"/>
    <x v="0"/>
    <s v="No"/>
    <s v="Jordan"/>
    <x v="2"/>
    <n v="5"/>
    <s v="Whipped Cream"/>
    <n v="1"/>
  </r>
  <r>
    <x v="939"/>
    <x v="4"/>
    <x v="2"/>
    <x v="0"/>
    <s v="Flat White"/>
    <x v="2"/>
    <n v="5.46"/>
    <x v="1"/>
    <s v="No"/>
    <s v="Jordan"/>
    <x v="0"/>
    <n v="3"/>
    <s v="Decaf"/>
    <n v="4"/>
  </r>
  <r>
    <x v="940"/>
    <x v="0"/>
    <x v="9"/>
    <x v="1"/>
    <s v="Mocha"/>
    <x v="2"/>
    <n v="4.17"/>
    <x v="1"/>
    <s v="Yes"/>
    <s v="Jamie"/>
    <x v="2"/>
    <n v="2"/>
    <s v="Extra Shot"/>
    <n v="5"/>
  </r>
  <r>
    <x v="941"/>
    <x v="4"/>
    <x v="1"/>
    <x v="2"/>
    <s v="Espresso"/>
    <x v="1"/>
    <n v="5.86"/>
    <x v="1"/>
    <s v="Yes"/>
    <s v="Alex"/>
    <x v="0"/>
    <n v="8"/>
    <s v="Extra Shot"/>
    <n v="1"/>
  </r>
  <r>
    <x v="942"/>
    <x v="2"/>
    <x v="2"/>
    <x v="0"/>
    <s v="Cappuccino"/>
    <x v="0"/>
    <n v="4.3"/>
    <x v="1"/>
    <s v="Yes"/>
    <s v="Chris"/>
    <x v="0"/>
    <n v="5"/>
    <s v="No Sugar"/>
    <n v="2"/>
  </r>
  <r>
    <x v="943"/>
    <x v="0"/>
    <x v="4"/>
    <x v="2"/>
    <s v="Cappuccino"/>
    <x v="0"/>
    <n v="5.86"/>
    <x v="0"/>
    <s v="No"/>
    <s v="Jamie"/>
    <x v="0"/>
    <n v="6"/>
    <s v="Double Espresso"/>
    <n v="1"/>
  </r>
  <r>
    <x v="944"/>
    <x v="6"/>
    <x v="8"/>
    <x v="4"/>
    <s v="Flat White"/>
    <x v="1"/>
    <n v="6.67"/>
    <x v="0"/>
    <s v="No"/>
    <s v="Chris"/>
    <x v="1"/>
    <n v="2"/>
    <s v="Whipped Cream"/>
    <n v="5"/>
  </r>
  <r>
    <x v="441"/>
    <x v="3"/>
    <x v="7"/>
    <x v="4"/>
    <s v="Americano"/>
    <x v="0"/>
    <n v="4.9000000000000004"/>
    <x v="1"/>
    <s v="Yes"/>
    <s v="Jamie"/>
    <x v="0"/>
    <n v="10"/>
    <s v="Almond Milk"/>
    <n v="1"/>
  </r>
  <r>
    <x v="945"/>
    <x v="3"/>
    <x v="8"/>
    <x v="3"/>
    <s v="Iced Latte"/>
    <x v="0"/>
    <n v="5.15"/>
    <x v="1"/>
    <s v="No"/>
    <s v="Taylor"/>
    <x v="0"/>
    <n v="8"/>
    <s v="Whipped Cream"/>
    <n v="5"/>
  </r>
  <r>
    <x v="109"/>
    <x v="5"/>
    <x v="9"/>
    <x v="3"/>
    <s v="Cappuccino"/>
    <x v="0"/>
    <n v="6.54"/>
    <x v="1"/>
    <s v="Yes"/>
    <s v="Chris"/>
    <x v="1"/>
    <n v="9"/>
    <s v="Double Espresso"/>
    <n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x v="0"/>
    <n v="4.6399999999999997"/>
    <x v="0"/>
    <s v="No"/>
    <s v="Maria"/>
    <x v="0"/>
    <n v="9"/>
    <s v="Oat Milk"/>
    <n v="5"/>
  </r>
  <r>
    <x v="1"/>
    <x v="1"/>
    <x v="1"/>
    <x v="1"/>
    <x v="1"/>
    <x v="1"/>
    <n v="4.16"/>
    <x v="0"/>
    <s v="Yes"/>
    <s v="Chris"/>
    <x v="0"/>
    <n v="6"/>
    <s v="Decaf"/>
    <n v="5"/>
  </r>
  <r>
    <x v="2"/>
    <x v="2"/>
    <x v="2"/>
    <x v="2"/>
    <x v="2"/>
    <x v="1"/>
    <n v="4.2"/>
    <x v="1"/>
    <s v="No"/>
    <s v="Alex"/>
    <x v="0"/>
    <n v="6"/>
    <s v="Decaf"/>
    <n v="2"/>
  </r>
  <r>
    <x v="3"/>
    <x v="0"/>
    <x v="2"/>
    <x v="2"/>
    <x v="1"/>
    <x v="1"/>
    <n v="4.97"/>
    <x v="2"/>
    <s v="No"/>
    <s v="Taylor"/>
    <x v="1"/>
    <n v="8"/>
    <s v="Whipped Cream"/>
    <n v="3"/>
  </r>
  <r>
    <x v="4"/>
    <x v="3"/>
    <x v="3"/>
    <x v="2"/>
    <x v="3"/>
    <x v="2"/>
    <n v="5.93"/>
    <x v="2"/>
    <s v="No"/>
    <s v="Maria"/>
    <x v="0"/>
    <n v="2"/>
    <s v="Extra Shot"/>
    <n v="3"/>
  </r>
  <r>
    <x v="5"/>
    <x v="0"/>
    <x v="1"/>
    <x v="1"/>
    <x v="0"/>
    <x v="1"/>
    <n v="4.4400000000000004"/>
    <x v="1"/>
    <s v="No"/>
    <s v="Alex"/>
    <x v="1"/>
    <n v="6"/>
    <s v="Double Espresso"/>
    <n v="1"/>
  </r>
  <r>
    <x v="6"/>
    <x v="4"/>
    <x v="1"/>
    <x v="2"/>
    <x v="4"/>
    <x v="0"/>
    <n v="5.17"/>
    <x v="0"/>
    <s v="No"/>
    <s v="Chris"/>
    <x v="0"/>
    <n v="7"/>
    <s v="Almond Milk"/>
    <n v="5"/>
  </r>
  <r>
    <x v="7"/>
    <x v="5"/>
    <x v="1"/>
    <x v="1"/>
    <x v="4"/>
    <x v="1"/>
    <n v="4.49"/>
    <x v="0"/>
    <s v="No"/>
    <s v="Chris"/>
    <x v="2"/>
    <n v="3"/>
    <s v="Extra Shot"/>
    <n v="2"/>
  </r>
  <r>
    <x v="8"/>
    <x v="4"/>
    <x v="2"/>
    <x v="3"/>
    <x v="4"/>
    <x v="2"/>
    <n v="6.33"/>
    <x v="1"/>
    <s v="Yes"/>
    <s v="Jamie"/>
    <x v="1"/>
    <n v="3"/>
    <s v="Almond Milk"/>
    <n v="2"/>
  </r>
  <r>
    <x v="9"/>
    <x v="0"/>
    <x v="3"/>
    <x v="4"/>
    <x v="5"/>
    <x v="1"/>
    <n v="3.56"/>
    <x v="0"/>
    <s v="No"/>
    <s v="Maria"/>
    <x v="0"/>
    <n v="6"/>
    <s v="Almond Milk"/>
    <n v="1"/>
  </r>
  <r>
    <x v="10"/>
    <x v="3"/>
    <x v="1"/>
    <x v="1"/>
    <x v="3"/>
    <x v="0"/>
    <n v="3.84"/>
    <x v="2"/>
    <s v="No"/>
    <s v="Jordan"/>
    <x v="2"/>
    <n v="3"/>
    <s v="Almond Milk"/>
    <n v="4"/>
  </r>
  <r>
    <x v="11"/>
    <x v="1"/>
    <x v="4"/>
    <x v="2"/>
    <x v="0"/>
    <x v="2"/>
    <n v="5.05"/>
    <x v="2"/>
    <s v="No"/>
    <s v="Alex"/>
    <x v="1"/>
    <n v="2"/>
    <s v="Almond Milk"/>
    <n v="3"/>
  </r>
  <r>
    <x v="12"/>
    <x v="3"/>
    <x v="5"/>
    <x v="2"/>
    <x v="4"/>
    <x v="0"/>
    <n v="5.35"/>
    <x v="2"/>
    <s v="Yes"/>
    <s v="Jordan"/>
    <x v="1"/>
    <n v="2"/>
    <s v="Almond Milk"/>
    <n v="2"/>
  </r>
  <r>
    <x v="13"/>
    <x v="6"/>
    <x v="6"/>
    <x v="4"/>
    <x v="3"/>
    <x v="0"/>
    <n v="6.42"/>
    <x v="1"/>
    <s v="Yes"/>
    <s v="Taylor"/>
    <x v="0"/>
    <n v="3"/>
    <s v="Almond Milk"/>
    <n v="5"/>
  </r>
  <r>
    <x v="14"/>
    <x v="1"/>
    <x v="7"/>
    <x v="1"/>
    <x v="3"/>
    <x v="0"/>
    <n v="6.61"/>
    <x v="1"/>
    <s v="Yes"/>
    <s v="Jordan"/>
    <x v="2"/>
    <n v="5"/>
    <s v="Double Espresso"/>
    <n v="4"/>
  </r>
  <r>
    <x v="15"/>
    <x v="1"/>
    <x v="0"/>
    <x v="0"/>
    <x v="5"/>
    <x v="0"/>
    <n v="3.72"/>
    <x v="0"/>
    <s v="No"/>
    <s v="Jamie"/>
    <x v="2"/>
    <n v="10"/>
    <s v="Extra Shot"/>
    <n v="4"/>
  </r>
  <r>
    <x v="16"/>
    <x v="4"/>
    <x v="8"/>
    <x v="0"/>
    <x v="0"/>
    <x v="2"/>
    <n v="3.54"/>
    <x v="0"/>
    <s v="No"/>
    <s v="Taylor"/>
    <x v="0"/>
    <n v="2"/>
    <s v="Almond Milk"/>
    <n v="3"/>
  </r>
  <r>
    <x v="17"/>
    <x v="0"/>
    <x v="9"/>
    <x v="0"/>
    <x v="4"/>
    <x v="2"/>
    <n v="4.25"/>
    <x v="0"/>
    <s v="Yes"/>
    <s v="Taylor"/>
    <x v="1"/>
    <n v="6"/>
    <s v="Whipped Cream"/>
    <n v="4"/>
  </r>
  <r>
    <x v="18"/>
    <x v="3"/>
    <x v="5"/>
    <x v="0"/>
    <x v="5"/>
    <x v="1"/>
    <n v="3.72"/>
    <x v="1"/>
    <s v="No"/>
    <s v="Jordan"/>
    <x v="2"/>
    <n v="8"/>
    <s v="Decaf"/>
    <n v="5"/>
  </r>
  <r>
    <x v="19"/>
    <x v="3"/>
    <x v="5"/>
    <x v="1"/>
    <x v="6"/>
    <x v="1"/>
    <n v="5.78"/>
    <x v="2"/>
    <s v="Yes"/>
    <s v="Alex"/>
    <x v="1"/>
    <n v="5"/>
    <s v="No Sugar"/>
    <n v="2"/>
  </r>
  <r>
    <x v="20"/>
    <x v="5"/>
    <x v="9"/>
    <x v="1"/>
    <x v="1"/>
    <x v="1"/>
    <n v="5.9"/>
    <x v="0"/>
    <s v="No"/>
    <s v="Jordan"/>
    <x v="1"/>
    <n v="7"/>
    <s v="Decaf"/>
    <n v="5"/>
  </r>
  <r>
    <x v="21"/>
    <x v="4"/>
    <x v="3"/>
    <x v="4"/>
    <x v="2"/>
    <x v="1"/>
    <n v="3.43"/>
    <x v="0"/>
    <s v="No"/>
    <s v="Jamie"/>
    <x v="2"/>
    <n v="4"/>
    <s v="Almond Milk"/>
    <n v="1"/>
  </r>
  <r>
    <x v="22"/>
    <x v="2"/>
    <x v="5"/>
    <x v="2"/>
    <x v="2"/>
    <x v="1"/>
    <n v="5.42"/>
    <x v="0"/>
    <s v="Yes"/>
    <s v="Chris"/>
    <x v="0"/>
    <n v="3"/>
    <s v="Whipped Cream"/>
    <n v="1"/>
  </r>
  <r>
    <x v="23"/>
    <x v="3"/>
    <x v="7"/>
    <x v="0"/>
    <x v="1"/>
    <x v="1"/>
    <n v="3.81"/>
    <x v="1"/>
    <s v="No"/>
    <s v="Jamie"/>
    <x v="0"/>
    <n v="6"/>
    <s v="Double Espresso"/>
    <n v="3"/>
  </r>
  <r>
    <x v="24"/>
    <x v="1"/>
    <x v="7"/>
    <x v="2"/>
    <x v="1"/>
    <x v="0"/>
    <n v="6.96"/>
    <x v="2"/>
    <s v="No"/>
    <s v="Jamie"/>
    <x v="1"/>
    <n v="8"/>
    <s v="Decaf"/>
    <n v="4"/>
  </r>
  <r>
    <x v="25"/>
    <x v="0"/>
    <x v="1"/>
    <x v="4"/>
    <x v="5"/>
    <x v="0"/>
    <n v="4.97"/>
    <x v="2"/>
    <s v="No"/>
    <s v="Jordan"/>
    <x v="1"/>
    <n v="9"/>
    <s v="Whipped Cream"/>
    <n v="1"/>
  </r>
  <r>
    <x v="26"/>
    <x v="5"/>
    <x v="3"/>
    <x v="3"/>
    <x v="5"/>
    <x v="2"/>
    <n v="5.29"/>
    <x v="0"/>
    <s v="Yes"/>
    <s v="Taylor"/>
    <x v="2"/>
    <n v="8"/>
    <s v="No Sugar"/>
    <n v="4"/>
  </r>
  <r>
    <x v="27"/>
    <x v="5"/>
    <x v="9"/>
    <x v="4"/>
    <x v="1"/>
    <x v="1"/>
    <n v="4.28"/>
    <x v="2"/>
    <s v="Yes"/>
    <s v="Maria"/>
    <x v="1"/>
    <n v="7"/>
    <s v="Whipped Cream"/>
    <n v="5"/>
  </r>
  <r>
    <x v="28"/>
    <x v="0"/>
    <x v="8"/>
    <x v="2"/>
    <x v="6"/>
    <x v="1"/>
    <n v="6.97"/>
    <x v="0"/>
    <s v="No"/>
    <s v="Alex"/>
    <x v="0"/>
    <n v="5"/>
    <s v="Extra Shot"/>
    <n v="2"/>
  </r>
  <r>
    <x v="29"/>
    <x v="3"/>
    <x v="0"/>
    <x v="2"/>
    <x v="1"/>
    <x v="1"/>
    <n v="3.46"/>
    <x v="2"/>
    <s v="Yes"/>
    <s v="Taylor"/>
    <x v="1"/>
    <n v="2"/>
    <s v="Decaf"/>
    <n v="4"/>
  </r>
  <r>
    <x v="30"/>
    <x v="5"/>
    <x v="9"/>
    <x v="2"/>
    <x v="5"/>
    <x v="1"/>
    <n v="5.35"/>
    <x v="0"/>
    <s v="No"/>
    <s v="Taylor"/>
    <x v="1"/>
    <n v="7"/>
    <s v="Double Espresso"/>
    <n v="1"/>
  </r>
  <r>
    <x v="31"/>
    <x v="1"/>
    <x v="5"/>
    <x v="1"/>
    <x v="3"/>
    <x v="1"/>
    <n v="5.01"/>
    <x v="1"/>
    <s v="No"/>
    <s v="Maria"/>
    <x v="0"/>
    <n v="6"/>
    <s v="No Sugar"/>
    <n v="4"/>
  </r>
  <r>
    <x v="32"/>
    <x v="3"/>
    <x v="5"/>
    <x v="3"/>
    <x v="2"/>
    <x v="1"/>
    <n v="4.0599999999999996"/>
    <x v="0"/>
    <s v="No"/>
    <s v="Maria"/>
    <x v="0"/>
    <n v="3"/>
    <s v="Oat Milk"/>
    <n v="5"/>
  </r>
  <r>
    <x v="33"/>
    <x v="4"/>
    <x v="8"/>
    <x v="2"/>
    <x v="4"/>
    <x v="2"/>
    <n v="4.9000000000000004"/>
    <x v="2"/>
    <s v="No"/>
    <s v="Alex"/>
    <x v="0"/>
    <n v="6"/>
    <s v="Double Espresso"/>
    <n v="3"/>
  </r>
  <r>
    <x v="34"/>
    <x v="6"/>
    <x v="7"/>
    <x v="1"/>
    <x v="6"/>
    <x v="1"/>
    <n v="4.01"/>
    <x v="1"/>
    <s v="No"/>
    <s v="Jordan"/>
    <x v="0"/>
    <n v="4"/>
    <s v="Almond Milk"/>
    <n v="5"/>
  </r>
  <r>
    <x v="35"/>
    <x v="6"/>
    <x v="0"/>
    <x v="1"/>
    <x v="5"/>
    <x v="2"/>
    <n v="6.75"/>
    <x v="0"/>
    <s v="No"/>
    <s v="Taylor"/>
    <x v="0"/>
    <n v="2"/>
    <s v="Double Espresso"/>
    <n v="2"/>
  </r>
  <r>
    <x v="36"/>
    <x v="1"/>
    <x v="1"/>
    <x v="1"/>
    <x v="5"/>
    <x v="2"/>
    <n v="6.06"/>
    <x v="0"/>
    <s v="No"/>
    <s v="Chris"/>
    <x v="2"/>
    <n v="5"/>
    <s v="Whipped Cream"/>
    <n v="4"/>
  </r>
  <r>
    <x v="37"/>
    <x v="2"/>
    <x v="6"/>
    <x v="1"/>
    <x v="3"/>
    <x v="2"/>
    <n v="5.4"/>
    <x v="0"/>
    <s v="Yes"/>
    <s v="Alex"/>
    <x v="2"/>
    <n v="5"/>
    <s v="Almond Milk"/>
    <n v="2"/>
  </r>
  <r>
    <x v="38"/>
    <x v="1"/>
    <x v="6"/>
    <x v="0"/>
    <x v="4"/>
    <x v="1"/>
    <n v="4.6900000000000004"/>
    <x v="2"/>
    <s v="Yes"/>
    <s v="Maria"/>
    <x v="1"/>
    <n v="4"/>
    <s v="Almond Milk"/>
    <n v="3"/>
  </r>
  <r>
    <x v="39"/>
    <x v="1"/>
    <x v="6"/>
    <x v="3"/>
    <x v="2"/>
    <x v="2"/>
    <n v="6.41"/>
    <x v="1"/>
    <s v="No"/>
    <s v="Alex"/>
    <x v="2"/>
    <n v="3"/>
    <s v="No Sugar"/>
    <n v="5"/>
  </r>
  <r>
    <x v="40"/>
    <x v="2"/>
    <x v="5"/>
    <x v="0"/>
    <x v="3"/>
    <x v="2"/>
    <n v="5.63"/>
    <x v="2"/>
    <s v="No"/>
    <s v="Jordan"/>
    <x v="2"/>
    <n v="5"/>
    <s v="Almond Milk"/>
    <n v="5"/>
  </r>
  <r>
    <x v="41"/>
    <x v="2"/>
    <x v="5"/>
    <x v="3"/>
    <x v="1"/>
    <x v="2"/>
    <n v="4.01"/>
    <x v="2"/>
    <s v="Yes"/>
    <s v="Taylor"/>
    <x v="2"/>
    <n v="7"/>
    <s v="No Sugar"/>
    <n v="5"/>
  </r>
  <r>
    <x v="42"/>
    <x v="2"/>
    <x v="2"/>
    <x v="0"/>
    <x v="2"/>
    <x v="0"/>
    <n v="3.43"/>
    <x v="2"/>
    <s v="No"/>
    <s v="Jamie"/>
    <x v="1"/>
    <n v="6"/>
    <s v="Whipped Cream"/>
    <n v="5"/>
  </r>
  <r>
    <x v="43"/>
    <x v="0"/>
    <x v="7"/>
    <x v="2"/>
    <x v="3"/>
    <x v="2"/>
    <n v="4.7"/>
    <x v="1"/>
    <s v="Yes"/>
    <s v="Chris"/>
    <x v="2"/>
    <n v="7"/>
    <s v="Decaf"/>
    <n v="3"/>
  </r>
  <r>
    <x v="44"/>
    <x v="6"/>
    <x v="4"/>
    <x v="3"/>
    <x v="0"/>
    <x v="2"/>
    <n v="5.65"/>
    <x v="2"/>
    <s v="Yes"/>
    <s v="Chris"/>
    <x v="0"/>
    <n v="8"/>
    <s v="No Sugar"/>
    <n v="3"/>
  </r>
  <r>
    <x v="45"/>
    <x v="0"/>
    <x v="5"/>
    <x v="1"/>
    <x v="1"/>
    <x v="1"/>
    <n v="4.55"/>
    <x v="0"/>
    <s v="No"/>
    <s v="Chris"/>
    <x v="2"/>
    <n v="5"/>
    <s v="No Sugar"/>
    <n v="2"/>
  </r>
  <r>
    <x v="46"/>
    <x v="6"/>
    <x v="1"/>
    <x v="0"/>
    <x v="5"/>
    <x v="1"/>
    <n v="6.52"/>
    <x v="1"/>
    <s v="No"/>
    <s v="Alex"/>
    <x v="1"/>
    <n v="3"/>
    <s v="Whipped Cream"/>
    <n v="4"/>
  </r>
  <r>
    <x v="47"/>
    <x v="0"/>
    <x v="9"/>
    <x v="4"/>
    <x v="5"/>
    <x v="1"/>
    <n v="6.51"/>
    <x v="2"/>
    <s v="Yes"/>
    <s v="Jordan"/>
    <x v="1"/>
    <n v="10"/>
    <s v="Almond Milk"/>
    <n v="3"/>
  </r>
  <r>
    <x v="48"/>
    <x v="6"/>
    <x v="7"/>
    <x v="4"/>
    <x v="6"/>
    <x v="2"/>
    <n v="3.11"/>
    <x v="2"/>
    <s v="Yes"/>
    <s v="Jordan"/>
    <x v="1"/>
    <n v="4"/>
    <s v="Almond Milk"/>
    <n v="4"/>
  </r>
  <r>
    <x v="49"/>
    <x v="3"/>
    <x v="6"/>
    <x v="3"/>
    <x v="0"/>
    <x v="0"/>
    <n v="3.63"/>
    <x v="1"/>
    <s v="Yes"/>
    <s v="Taylor"/>
    <x v="0"/>
    <n v="8"/>
    <s v="Whipped Cream"/>
    <n v="3"/>
  </r>
  <r>
    <x v="50"/>
    <x v="0"/>
    <x v="1"/>
    <x v="1"/>
    <x v="5"/>
    <x v="2"/>
    <n v="6.31"/>
    <x v="0"/>
    <s v="Yes"/>
    <s v="Alex"/>
    <x v="1"/>
    <n v="7"/>
    <s v="Extra Shot"/>
    <n v="4"/>
  </r>
  <r>
    <x v="51"/>
    <x v="0"/>
    <x v="0"/>
    <x v="2"/>
    <x v="0"/>
    <x v="2"/>
    <n v="5.59"/>
    <x v="1"/>
    <s v="Yes"/>
    <s v="Alex"/>
    <x v="1"/>
    <n v="5"/>
    <s v="No Sugar"/>
    <n v="2"/>
  </r>
  <r>
    <x v="52"/>
    <x v="0"/>
    <x v="0"/>
    <x v="3"/>
    <x v="3"/>
    <x v="0"/>
    <n v="3.36"/>
    <x v="0"/>
    <s v="Yes"/>
    <s v="Taylor"/>
    <x v="2"/>
    <n v="2"/>
    <s v="Oat Milk"/>
    <n v="5"/>
  </r>
  <r>
    <x v="53"/>
    <x v="6"/>
    <x v="3"/>
    <x v="0"/>
    <x v="0"/>
    <x v="0"/>
    <n v="5.85"/>
    <x v="2"/>
    <s v="No"/>
    <s v="Chris"/>
    <x v="0"/>
    <n v="9"/>
    <s v="Decaf"/>
    <n v="2"/>
  </r>
  <r>
    <x v="54"/>
    <x v="6"/>
    <x v="2"/>
    <x v="1"/>
    <x v="1"/>
    <x v="1"/>
    <n v="5.91"/>
    <x v="2"/>
    <s v="No"/>
    <s v="Maria"/>
    <x v="1"/>
    <n v="4"/>
    <s v="Almond Milk"/>
    <n v="3"/>
  </r>
  <r>
    <x v="55"/>
    <x v="4"/>
    <x v="2"/>
    <x v="0"/>
    <x v="2"/>
    <x v="1"/>
    <n v="5.33"/>
    <x v="1"/>
    <s v="No"/>
    <s v="Alex"/>
    <x v="2"/>
    <n v="9"/>
    <s v="Extra Shot"/>
    <n v="3"/>
  </r>
  <r>
    <x v="56"/>
    <x v="4"/>
    <x v="9"/>
    <x v="1"/>
    <x v="5"/>
    <x v="1"/>
    <n v="5.83"/>
    <x v="1"/>
    <s v="No"/>
    <s v="Alex"/>
    <x v="2"/>
    <n v="10"/>
    <s v="Almond Milk"/>
    <n v="1"/>
  </r>
  <r>
    <x v="57"/>
    <x v="1"/>
    <x v="2"/>
    <x v="4"/>
    <x v="4"/>
    <x v="2"/>
    <n v="6.87"/>
    <x v="1"/>
    <s v="Yes"/>
    <s v="Alex"/>
    <x v="1"/>
    <n v="10"/>
    <s v="Double Espresso"/>
    <n v="4"/>
  </r>
  <r>
    <x v="58"/>
    <x v="2"/>
    <x v="9"/>
    <x v="4"/>
    <x v="2"/>
    <x v="2"/>
    <n v="3.16"/>
    <x v="2"/>
    <s v="No"/>
    <s v="Maria"/>
    <x v="0"/>
    <n v="9"/>
    <s v="No Sugar"/>
    <n v="4"/>
  </r>
  <r>
    <x v="59"/>
    <x v="5"/>
    <x v="8"/>
    <x v="3"/>
    <x v="6"/>
    <x v="0"/>
    <n v="4.04"/>
    <x v="0"/>
    <s v="Yes"/>
    <s v="Maria"/>
    <x v="1"/>
    <n v="6"/>
    <s v="Oat Milk"/>
    <n v="3"/>
  </r>
  <r>
    <x v="60"/>
    <x v="0"/>
    <x v="6"/>
    <x v="4"/>
    <x v="4"/>
    <x v="1"/>
    <n v="5.07"/>
    <x v="0"/>
    <s v="Yes"/>
    <s v="Chris"/>
    <x v="0"/>
    <n v="9"/>
    <s v="Whipped Cream"/>
    <n v="2"/>
  </r>
  <r>
    <x v="61"/>
    <x v="4"/>
    <x v="3"/>
    <x v="1"/>
    <x v="2"/>
    <x v="0"/>
    <n v="3.92"/>
    <x v="2"/>
    <s v="No"/>
    <s v="Chris"/>
    <x v="2"/>
    <n v="9"/>
    <s v="Decaf"/>
    <n v="1"/>
  </r>
  <r>
    <x v="62"/>
    <x v="4"/>
    <x v="3"/>
    <x v="0"/>
    <x v="3"/>
    <x v="2"/>
    <n v="5.24"/>
    <x v="0"/>
    <s v="No"/>
    <s v="Alex"/>
    <x v="0"/>
    <n v="4"/>
    <s v="Almond Milk"/>
    <n v="3"/>
  </r>
  <r>
    <x v="63"/>
    <x v="4"/>
    <x v="6"/>
    <x v="1"/>
    <x v="5"/>
    <x v="2"/>
    <n v="6.29"/>
    <x v="1"/>
    <s v="Yes"/>
    <s v="Taylor"/>
    <x v="2"/>
    <n v="10"/>
    <s v="Whipped Cream"/>
    <n v="5"/>
  </r>
  <r>
    <x v="64"/>
    <x v="5"/>
    <x v="5"/>
    <x v="0"/>
    <x v="5"/>
    <x v="0"/>
    <n v="6.55"/>
    <x v="2"/>
    <s v="No"/>
    <s v="Jordan"/>
    <x v="0"/>
    <n v="3"/>
    <s v="Decaf"/>
    <n v="3"/>
  </r>
  <r>
    <x v="65"/>
    <x v="5"/>
    <x v="5"/>
    <x v="4"/>
    <x v="2"/>
    <x v="0"/>
    <n v="3.32"/>
    <x v="1"/>
    <s v="No"/>
    <s v="Jamie"/>
    <x v="0"/>
    <n v="6"/>
    <s v="Double Espresso"/>
    <n v="1"/>
  </r>
  <r>
    <x v="66"/>
    <x v="1"/>
    <x v="4"/>
    <x v="3"/>
    <x v="6"/>
    <x v="1"/>
    <n v="6.79"/>
    <x v="1"/>
    <s v="Yes"/>
    <s v="Maria"/>
    <x v="2"/>
    <n v="6"/>
    <s v="No Sugar"/>
    <n v="1"/>
  </r>
  <r>
    <x v="67"/>
    <x v="2"/>
    <x v="7"/>
    <x v="0"/>
    <x v="0"/>
    <x v="1"/>
    <n v="4.0199999999999996"/>
    <x v="2"/>
    <s v="No"/>
    <s v="Alex"/>
    <x v="2"/>
    <n v="5"/>
    <s v="Extra Shot"/>
    <n v="4"/>
  </r>
  <r>
    <x v="68"/>
    <x v="1"/>
    <x v="6"/>
    <x v="1"/>
    <x v="0"/>
    <x v="1"/>
    <n v="4.96"/>
    <x v="0"/>
    <s v="No"/>
    <s v="Jordan"/>
    <x v="0"/>
    <n v="4"/>
    <s v="No Sugar"/>
    <n v="1"/>
  </r>
  <r>
    <x v="69"/>
    <x v="6"/>
    <x v="7"/>
    <x v="0"/>
    <x v="6"/>
    <x v="1"/>
    <n v="4.91"/>
    <x v="1"/>
    <s v="No"/>
    <s v="Alex"/>
    <x v="1"/>
    <n v="7"/>
    <s v="Double Espresso"/>
    <n v="2"/>
  </r>
  <r>
    <x v="70"/>
    <x v="6"/>
    <x v="9"/>
    <x v="2"/>
    <x v="4"/>
    <x v="1"/>
    <n v="6.89"/>
    <x v="1"/>
    <s v="Yes"/>
    <s v="Jordan"/>
    <x v="0"/>
    <n v="4"/>
    <s v="Decaf"/>
    <n v="5"/>
  </r>
  <r>
    <x v="71"/>
    <x v="3"/>
    <x v="7"/>
    <x v="4"/>
    <x v="6"/>
    <x v="1"/>
    <n v="3.32"/>
    <x v="0"/>
    <s v="No"/>
    <s v="Maria"/>
    <x v="2"/>
    <n v="6"/>
    <s v="Whipped Cream"/>
    <n v="2"/>
  </r>
  <r>
    <x v="72"/>
    <x v="4"/>
    <x v="6"/>
    <x v="2"/>
    <x v="4"/>
    <x v="0"/>
    <n v="6.67"/>
    <x v="1"/>
    <s v="Yes"/>
    <s v="Taylor"/>
    <x v="1"/>
    <n v="8"/>
    <s v="Almond Milk"/>
    <n v="4"/>
  </r>
  <r>
    <x v="73"/>
    <x v="3"/>
    <x v="0"/>
    <x v="4"/>
    <x v="3"/>
    <x v="1"/>
    <n v="5.34"/>
    <x v="1"/>
    <s v="Yes"/>
    <s v="Alex"/>
    <x v="0"/>
    <n v="9"/>
    <s v="Extra Shot"/>
    <n v="2"/>
  </r>
  <r>
    <x v="74"/>
    <x v="6"/>
    <x v="4"/>
    <x v="0"/>
    <x v="5"/>
    <x v="1"/>
    <n v="4.26"/>
    <x v="1"/>
    <s v="No"/>
    <s v="Jordan"/>
    <x v="1"/>
    <n v="6"/>
    <s v="No Sugar"/>
    <n v="2"/>
  </r>
  <r>
    <x v="75"/>
    <x v="3"/>
    <x v="5"/>
    <x v="3"/>
    <x v="3"/>
    <x v="2"/>
    <n v="3.43"/>
    <x v="1"/>
    <s v="Yes"/>
    <s v="Alex"/>
    <x v="1"/>
    <n v="3"/>
    <s v="Almond Milk"/>
    <n v="2"/>
  </r>
  <r>
    <x v="4"/>
    <x v="3"/>
    <x v="3"/>
    <x v="0"/>
    <x v="1"/>
    <x v="2"/>
    <n v="6.86"/>
    <x v="1"/>
    <s v="No"/>
    <s v="Chris"/>
    <x v="0"/>
    <n v="7"/>
    <s v="Oat Milk"/>
    <n v="4"/>
  </r>
  <r>
    <x v="76"/>
    <x v="1"/>
    <x v="5"/>
    <x v="1"/>
    <x v="0"/>
    <x v="0"/>
    <n v="3.45"/>
    <x v="2"/>
    <s v="Yes"/>
    <s v="Alex"/>
    <x v="2"/>
    <n v="9"/>
    <s v="Oat Milk"/>
    <n v="2"/>
  </r>
  <r>
    <x v="77"/>
    <x v="3"/>
    <x v="9"/>
    <x v="3"/>
    <x v="2"/>
    <x v="0"/>
    <n v="4.2"/>
    <x v="0"/>
    <s v="Yes"/>
    <s v="Jamie"/>
    <x v="1"/>
    <n v="2"/>
    <s v="Almond Milk"/>
    <n v="2"/>
  </r>
  <r>
    <x v="78"/>
    <x v="0"/>
    <x v="3"/>
    <x v="0"/>
    <x v="0"/>
    <x v="1"/>
    <n v="5.34"/>
    <x v="2"/>
    <s v="No"/>
    <s v="Taylor"/>
    <x v="1"/>
    <n v="2"/>
    <s v="No Sugar"/>
    <n v="1"/>
  </r>
  <r>
    <x v="79"/>
    <x v="4"/>
    <x v="9"/>
    <x v="0"/>
    <x v="5"/>
    <x v="2"/>
    <n v="5.38"/>
    <x v="1"/>
    <s v="No"/>
    <s v="Alex"/>
    <x v="1"/>
    <n v="8"/>
    <s v="Decaf"/>
    <n v="5"/>
  </r>
  <r>
    <x v="80"/>
    <x v="5"/>
    <x v="0"/>
    <x v="0"/>
    <x v="2"/>
    <x v="2"/>
    <n v="3.24"/>
    <x v="2"/>
    <s v="No"/>
    <s v="Taylor"/>
    <x v="1"/>
    <n v="10"/>
    <s v="Almond Milk"/>
    <n v="3"/>
  </r>
  <r>
    <x v="81"/>
    <x v="0"/>
    <x v="9"/>
    <x v="0"/>
    <x v="0"/>
    <x v="1"/>
    <n v="5.49"/>
    <x v="1"/>
    <s v="No"/>
    <s v="Jamie"/>
    <x v="0"/>
    <n v="8"/>
    <s v="Almond Milk"/>
    <n v="2"/>
  </r>
  <r>
    <x v="82"/>
    <x v="2"/>
    <x v="2"/>
    <x v="4"/>
    <x v="6"/>
    <x v="0"/>
    <n v="5.03"/>
    <x v="1"/>
    <s v="No"/>
    <s v="Taylor"/>
    <x v="0"/>
    <n v="9"/>
    <s v="Extra Shot"/>
    <n v="3"/>
  </r>
  <r>
    <x v="83"/>
    <x v="2"/>
    <x v="9"/>
    <x v="4"/>
    <x v="1"/>
    <x v="1"/>
    <n v="6.2"/>
    <x v="2"/>
    <s v="Yes"/>
    <s v="Chris"/>
    <x v="0"/>
    <n v="3"/>
    <s v="Oat Milk"/>
    <n v="4"/>
  </r>
  <r>
    <x v="84"/>
    <x v="5"/>
    <x v="2"/>
    <x v="3"/>
    <x v="6"/>
    <x v="0"/>
    <n v="6.17"/>
    <x v="0"/>
    <s v="No"/>
    <s v="Maria"/>
    <x v="2"/>
    <n v="10"/>
    <s v="Almond Milk"/>
    <n v="1"/>
  </r>
  <r>
    <x v="85"/>
    <x v="1"/>
    <x v="6"/>
    <x v="1"/>
    <x v="2"/>
    <x v="2"/>
    <n v="3.13"/>
    <x v="2"/>
    <s v="No"/>
    <s v="Jamie"/>
    <x v="2"/>
    <n v="5"/>
    <s v="Almond Milk"/>
    <n v="5"/>
  </r>
  <r>
    <x v="86"/>
    <x v="3"/>
    <x v="6"/>
    <x v="4"/>
    <x v="1"/>
    <x v="0"/>
    <n v="6.08"/>
    <x v="1"/>
    <s v="No"/>
    <s v="Maria"/>
    <x v="0"/>
    <n v="10"/>
    <s v="Double Espresso"/>
    <n v="1"/>
  </r>
  <r>
    <x v="87"/>
    <x v="2"/>
    <x v="3"/>
    <x v="0"/>
    <x v="1"/>
    <x v="0"/>
    <n v="6.9"/>
    <x v="1"/>
    <s v="Yes"/>
    <s v="Taylor"/>
    <x v="2"/>
    <n v="10"/>
    <s v="Almond Milk"/>
    <n v="2"/>
  </r>
  <r>
    <x v="88"/>
    <x v="3"/>
    <x v="2"/>
    <x v="4"/>
    <x v="2"/>
    <x v="2"/>
    <n v="4.17"/>
    <x v="0"/>
    <s v="No"/>
    <s v="Jordan"/>
    <x v="2"/>
    <n v="4"/>
    <s v="Oat Milk"/>
    <n v="3"/>
  </r>
  <r>
    <x v="89"/>
    <x v="1"/>
    <x v="1"/>
    <x v="1"/>
    <x v="6"/>
    <x v="1"/>
    <n v="6.08"/>
    <x v="2"/>
    <s v="Yes"/>
    <s v="Jamie"/>
    <x v="1"/>
    <n v="6"/>
    <s v="Double Espresso"/>
    <n v="2"/>
  </r>
  <r>
    <x v="90"/>
    <x v="4"/>
    <x v="8"/>
    <x v="0"/>
    <x v="3"/>
    <x v="2"/>
    <n v="5.66"/>
    <x v="2"/>
    <s v="No"/>
    <s v="Maria"/>
    <x v="2"/>
    <n v="8"/>
    <s v="Decaf"/>
    <n v="4"/>
  </r>
  <r>
    <x v="91"/>
    <x v="0"/>
    <x v="7"/>
    <x v="4"/>
    <x v="0"/>
    <x v="1"/>
    <n v="3.58"/>
    <x v="2"/>
    <s v="Yes"/>
    <s v="Alex"/>
    <x v="1"/>
    <n v="7"/>
    <s v="Decaf"/>
    <n v="2"/>
  </r>
  <r>
    <x v="92"/>
    <x v="6"/>
    <x v="9"/>
    <x v="2"/>
    <x v="5"/>
    <x v="2"/>
    <n v="3.6"/>
    <x v="1"/>
    <s v="Yes"/>
    <s v="Jordan"/>
    <x v="0"/>
    <n v="10"/>
    <s v="No Sugar"/>
    <n v="4"/>
  </r>
  <r>
    <x v="93"/>
    <x v="6"/>
    <x v="7"/>
    <x v="4"/>
    <x v="5"/>
    <x v="2"/>
    <n v="4.25"/>
    <x v="0"/>
    <s v="Yes"/>
    <s v="Chris"/>
    <x v="0"/>
    <n v="4"/>
    <s v="Oat Milk"/>
    <n v="4"/>
  </r>
  <r>
    <x v="94"/>
    <x v="0"/>
    <x v="2"/>
    <x v="3"/>
    <x v="4"/>
    <x v="2"/>
    <n v="5.61"/>
    <x v="1"/>
    <s v="No"/>
    <s v="Jordan"/>
    <x v="1"/>
    <n v="5"/>
    <s v="No Sugar"/>
    <n v="1"/>
  </r>
  <r>
    <x v="28"/>
    <x v="0"/>
    <x v="8"/>
    <x v="1"/>
    <x v="4"/>
    <x v="2"/>
    <n v="4.1399999999999997"/>
    <x v="2"/>
    <s v="No"/>
    <s v="Taylor"/>
    <x v="1"/>
    <n v="4"/>
    <s v="Almond Milk"/>
    <n v="1"/>
  </r>
  <r>
    <x v="95"/>
    <x v="0"/>
    <x v="7"/>
    <x v="4"/>
    <x v="2"/>
    <x v="1"/>
    <n v="5.91"/>
    <x v="1"/>
    <s v="Yes"/>
    <s v="Jordan"/>
    <x v="2"/>
    <n v="7"/>
    <s v="No Sugar"/>
    <n v="5"/>
  </r>
  <r>
    <x v="96"/>
    <x v="1"/>
    <x v="4"/>
    <x v="2"/>
    <x v="6"/>
    <x v="1"/>
    <n v="5.29"/>
    <x v="2"/>
    <s v="No"/>
    <s v="Chris"/>
    <x v="2"/>
    <n v="10"/>
    <s v="Whipped Cream"/>
    <n v="5"/>
  </r>
  <r>
    <x v="97"/>
    <x v="3"/>
    <x v="6"/>
    <x v="3"/>
    <x v="5"/>
    <x v="0"/>
    <n v="5.86"/>
    <x v="1"/>
    <s v="Yes"/>
    <s v="Alex"/>
    <x v="1"/>
    <n v="10"/>
    <s v="Double Espresso"/>
    <n v="2"/>
  </r>
  <r>
    <x v="98"/>
    <x v="6"/>
    <x v="8"/>
    <x v="2"/>
    <x v="2"/>
    <x v="2"/>
    <n v="4.7"/>
    <x v="0"/>
    <s v="Yes"/>
    <s v="Alex"/>
    <x v="2"/>
    <n v="8"/>
    <s v="Extra Shot"/>
    <n v="4"/>
  </r>
  <r>
    <x v="99"/>
    <x v="3"/>
    <x v="5"/>
    <x v="3"/>
    <x v="6"/>
    <x v="2"/>
    <n v="5.24"/>
    <x v="0"/>
    <s v="No"/>
    <s v="Taylor"/>
    <x v="1"/>
    <n v="8"/>
    <s v="Decaf"/>
    <n v="4"/>
  </r>
  <r>
    <x v="100"/>
    <x v="2"/>
    <x v="9"/>
    <x v="1"/>
    <x v="2"/>
    <x v="2"/>
    <n v="3.51"/>
    <x v="1"/>
    <s v="No"/>
    <s v="Maria"/>
    <x v="0"/>
    <n v="10"/>
    <s v="Whipped Cream"/>
    <n v="5"/>
  </r>
  <r>
    <x v="101"/>
    <x v="4"/>
    <x v="2"/>
    <x v="0"/>
    <x v="0"/>
    <x v="2"/>
    <n v="3.63"/>
    <x v="1"/>
    <s v="No"/>
    <s v="Alex"/>
    <x v="0"/>
    <n v="8"/>
    <s v="Almond Milk"/>
    <n v="1"/>
  </r>
  <r>
    <x v="102"/>
    <x v="1"/>
    <x v="6"/>
    <x v="3"/>
    <x v="2"/>
    <x v="0"/>
    <n v="4.49"/>
    <x v="0"/>
    <s v="No"/>
    <s v="Chris"/>
    <x v="1"/>
    <n v="2"/>
    <s v="Whipped Cream"/>
    <n v="2"/>
  </r>
  <r>
    <x v="103"/>
    <x v="5"/>
    <x v="0"/>
    <x v="2"/>
    <x v="3"/>
    <x v="1"/>
    <n v="3.86"/>
    <x v="1"/>
    <s v="No"/>
    <s v="Alex"/>
    <x v="2"/>
    <n v="10"/>
    <s v="No Sugar"/>
    <n v="1"/>
  </r>
  <r>
    <x v="104"/>
    <x v="6"/>
    <x v="9"/>
    <x v="3"/>
    <x v="3"/>
    <x v="2"/>
    <n v="4.8099999999999996"/>
    <x v="0"/>
    <s v="No"/>
    <s v="Jamie"/>
    <x v="0"/>
    <n v="4"/>
    <s v="Whipped Cream"/>
    <n v="2"/>
  </r>
  <r>
    <x v="105"/>
    <x v="4"/>
    <x v="3"/>
    <x v="0"/>
    <x v="5"/>
    <x v="1"/>
    <n v="3.6"/>
    <x v="1"/>
    <s v="No"/>
    <s v="Alex"/>
    <x v="0"/>
    <n v="8"/>
    <s v="Decaf"/>
    <n v="2"/>
  </r>
  <r>
    <x v="106"/>
    <x v="0"/>
    <x v="8"/>
    <x v="2"/>
    <x v="5"/>
    <x v="1"/>
    <n v="5.94"/>
    <x v="1"/>
    <s v="Yes"/>
    <s v="Maria"/>
    <x v="0"/>
    <n v="2"/>
    <s v="Double Espresso"/>
    <n v="3"/>
  </r>
  <r>
    <x v="107"/>
    <x v="4"/>
    <x v="5"/>
    <x v="3"/>
    <x v="0"/>
    <x v="0"/>
    <n v="6.82"/>
    <x v="1"/>
    <s v="Yes"/>
    <s v="Taylor"/>
    <x v="0"/>
    <n v="5"/>
    <s v="Whipped Cream"/>
    <n v="4"/>
  </r>
  <r>
    <x v="108"/>
    <x v="4"/>
    <x v="4"/>
    <x v="3"/>
    <x v="2"/>
    <x v="0"/>
    <n v="4.0999999999999996"/>
    <x v="2"/>
    <s v="Yes"/>
    <s v="Jordan"/>
    <x v="0"/>
    <n v="9"/>
    <s v="Almond Milk"/>
    <n v="5"/>
  </r>
  <r>
    <x v="109"/>
    <x v="5"/>
    <x v="9"/>
    <x v="2"/>
    <x v="6"/>
    <x v="0"/>
    <n v="4.3600000000000003"/>
    <x v="2"/>
    <s v="No"/>
    <s v="Alex"/>
    <x v="0"/>
    <n v="7"/>
    <s v="Decaf"/>
    <n v="3"/>
  </r>
  <r>
    <x v="110"/>
    <x v="4"/>
    <x v="5"/>
    <x v="1"/>
    <x v="3"/>
    <x v="0"/>
    <n v="3.73"/>
    <x v="2"/>
    <s v="Yes"/>
    <s v="Chris"/>
    <x v="1"/>
    <n v="4"/>
    <s v="Almond Milk"/>
    <n v="5"/>
  </r>
  <r>
    <x v="111"/>
    <x v="4"/>
    <x v="1"/>
    <x v="2"/>
    <x v="3"/>
    <x v="1"/>
    <n v="3.39"/>
    <x v="2"/>
    <s v="No"/>
    <s v="Chris"/>
    <x v="1"/>
    <n v="8"/>
    <s v="Whipped Cream"/>
    <n v="1"/>
  </r>
  <r>
    <x v="112"/>
    <x v="0"/>
    <x v="2"/>
    <x v="3"/>
    <x v="4"/>
    <x v="0"/>
    <n v="4.97"/>
    <x v="1"/>
    <s v="No"/>
    <s v="Alex"/>
    <x v="1"/>
    <n v="2"/>
    <s v="No Sugar"/>
    <n v="4"/>
  </r>
  <r>
    <x v="113"/>
    <x v="4"/>
    <x v="5"/>
    <x v="2"/>
    <x v="6"/>
    <x v="2"/>
    <n v="3.93"/>
    <x v="2"/>
    <s v="No"/>
    <s v="Taylor"/>
    <x v="0"/>
    <n v="3"/>
    <s v="Extra Shot"/>
    <n v="5"/>
  </r>
  <r>
    <x v="114"/>
    <x v="3"/>
    <x v="1"/>
    <x v="3"/>
    <x v="6"/>
    <x v="1"/>
    <n v="3.34"/>
    <x v="1"/>
    <s v="Yes"/>
    <s v="Maria"/>
    <x v="1"/>
    <n v="10"/>
    <s v="Extra Shot"/>
    <n v="2"/>
  </r>
  <r>
    <x v="115"/>
    <x v="4"/>
    <x v="9"/>
    <x v="3"/>
    <x v="6"/>
    <x v="0"/>
    <n v="3"/>
    <x v="0"/>
    <s v="No"/>
    <s v="Jordan"/>
    <x v="2"/>
    <n v="2"/>
    <s v="Almond Milk"/>
    <n v="4"/>
  </r>
  <r>
    <x v="116"/>
    <x v="2"/>
    <x v="6"/>
    <x v="0"/>
    <x v="3"/>
    <x v="2"/>
    <n v="3.85"/>
    <x v="1"/>
    <s v="No"/>
    <s v="Alex"/>
    <x v="2"/>
    <n v="10"/>
    <s v="Double Espresso"/>
    <n v="1"/>
  </r>
  <r>
    <x v="117"/>
    <x v="2"/>
    <x v="9"/>
    <x v="2"/>
    <x v="1"/>
    <x v="0"/>
    <n v="5.9"/>
    <x v="0"/>
    <s v="No"/>
    <s v="Maria"/>
    <x v="0"/>
    <n v="10"/>
    <s v="Whipped Cream"/>
    <n v="3"/>
  </r>
  <r>
    <x v="118"/>
    <x v="0"/>
    <x v="8"/>
    <x v="4"/>
    <x v="1"/>
    <x v="2"/>
    <n v="4.8099999999999996"/>
    <x v="2"/>
    <s v="No"/>
    <s v="Chris"/>
    <x v="2"/>
    <n v="9"/>
    <s v="Double Espresso"/>
    <n v="3"/>
  </r>
  <r>
    <x v="119"/>
    <x v="0"/>
    <x v="1"/>
    <x v="2"/>
    <x v="4"/>
    <x v="1"/>
    <n v="3.02"/>
    <x v="2"/>
    <s v="Yes"/>
    <s v="Jamie"/>
    <x v="0"/>
    <n v="9"/>
    <s v="Whipped Cream"/>
    <n v="4"/>
  </r>
  <r>
    <x v="120"/>
    <x v="4"/>
    <x v="5"/>
    <x v="2"/>
    <x v="1"/>
    <x v="2"/>
    <n v="4.78"/>
    <x v="2"/>
    <s v="No"/>
    <s v="Jamie"/>
    <x v="0"/>
    <n v="7"/>
    <s v="Decaf"/>
    <n v="2"/>
  </r>
  <r>
    <x v="121"/>
    <x v="6"/>
    <x v="4"/>
    <x v="0"/>
    <x v="3"/>
    <x v="0"/>
    <n v="4.78"/>
    <x v="2"/>
    <s v="Yes"/>
    <s v="Chris"/>
    <x v="0"/>
    <n v="7"/>
    <s v="Extra Shot"/>
    <n v="1"/>
  </r>
  <r>
    <x v="122"/>
    <x v="6"/>
    <x v="6"/>
    <x v="1"/>
    <x v="2"/>
    <x v="1"/>
    <n v="6.87"/>
    <x v="2"/>
    <s v="No"/>
    <s v="Jamie"/>
    <x v="0"/>
    <n v="5"/>
    <s v="Almond Milk"/>
    <n v="2"/>
  </r>
  <r>
    <x v="123"/>
    <x v="4"/>
    <x v="9"/>
    <x v="4"/>
    <x v="4"/>
    <x v="2"/>
    <n v="4.9800000000000004"/>
    <x v="1"/>
    <s v="Yes"/>
    <s v="Jordan"/>
    <x v="0"/>
    <n v="4"/>
    <s v="Almond Milk"/>
    <n v="5"/>
  </r>
  <r>
    <x v="124"/>
    <x v="5"/>
    <x v="5"/>
    <x v="4"/>
    <x v="4"/>
    <x v="0"/>
    <n v="6.52"/>
    <x v="1"/>
    <s v="No"/>
    <s v="Maria"/>
    <x v="0"/>
    <n v="2"/>
    <s v="Oat Milk"/>
    <n v="5"/>
  </r>
  <r>
    <x v="125"/>
    <x v="5"/>
    <x v="7"/>
    <x v="0"/>
    <x v="0"/>
    <x v="1"/>
    <n v="5.56"/>
    <x v="1"/>
    <s v="Yes"/>
    <s v="Chris"/>
    <x v="1"/>
    <n v="8"/>
    <s v="No Sugar"/>
    <n v="1"/>
  </r>
  <r>
    <x v="126"/>
    <x v="3"/>
    <x v="3"/>
    <x v="4"/>
    <x v="4"/>
    <x v="0"/>
    <n v="6.54"/>
    <x v="2"/>
    <s v="Yes"/>
    <s v="Chris"/>
    <x v="1"/>
    <n v="10"/>
    <s v="Decaf"/>
    <n v="3"/>
  </r>
  <r>
    <x v="127"/>
    <x v="0"/>
    <x v="2"/>
    <x v="2"/>
    <x v="4"/>
    <x v="0"/>
    <n v="6.96"/>
    <x v="2"/>
    <s v="No"/>
    <s v="Alex"/>
    <x v="2"/>
    <n v="5"/>
    <s v="Extra Shot"/>
    <n v="3"/>
  </r>
  <r>
    <x v="128"/>
    <x v="2"/>
    <x v="5"/>
    <x v="0"/>
    <x v="6"/>
    <x v="0"/>
    <n v="5.37"/>
    <x v="1"/>
    <s v="No"/>
    <s v="Chris"/>
    <x v="2"/>
    <n v="3"/>
    <s v="Decaf"/>
    <n v="2"/>
  </r>
  <r>
    <x v="129"/>
    <x v="4"/>
    <x v="4"/>
    <x v="4"/>
    <x v="4"/>
    <x v="0"/>
    <n v="6.77"/>
    <x v="1"/>
    <s v="No"/>
    <s v="Alex"/>
    <x v="0"/>
    <n v="9"/>
    <s v="Double Espresso"/>
    <n v="1"/>
  </r>
  <r>
    <x v="130"/>
    <x v="4"/>
    <x v="4"/>
    <x v="2"/>
    <x v="6"/>
    <x v="1"/>
    <n v="6.56"/>
    <x v="1"/>
    <s v="Yes"/>
    <s v="Maria"/>
    <x v="2"/>
    <n v="9"/>
    <s v="Almond Milk"/>
    <n v="3"/>
  </r>
  <r>
    <x v="131"/>
    <x v="5"/>
    <x v="9"/>
    <x v="2"/>
    <x v="5"/>
    <x v="0"/>
    <n v="5.24"/>
    <x v="0"/>
    <s v="No"/>
    <s v="Jamie"/>
    <x v="2"/>
    <n v="8"/>
    <s v="Extra Shot"/>
    <n v="5"/>
  </r>
  <r>
    <x v="132"/>
    <x v="1"/>
    <x v="0"/>
    <x v="0"/>
    <x v="6"/>
    <x v="1"/>
    <n v="6.18"/>
    <x v="1"/>
    <s v="Yes"/>
    <s v="Chris"/>
    <x v="0"/>
    <n v="2"/>
    <s v="Decaf"/>
    <n v="5"/>
  </r>
  <r>
    <x v="133"/>
    <x v="1"/>
    <x v="2"/>
    <x v="2"/>
    <x v="0"/>
    <x v="2"/>
    <n v="5.85"/>
    <x v="1"/>
    <s v="Yes"/>
    <s v="Taylor"/>
    <x v="2"/>
    <n v="10"/>
    <s v="No Sugar"/>
    <n v="3"/>
  </r>
  <r>
    <x v="134"/>
    <x v="6"/>
    <x v="0"/>
    <x v="1"/>
    <x v="2"/>
    <x v="0"/>
    <n v="6.19"/>
    <x v="2"/>
    <s v="Yes"/>
    <s v="Chris"/>
    <x v="0"/>
    <n v="8"/>
    <s v="Double Espresso"/>
    <n v="3"/>
  </r>
  <r>
    <x v="135"/>
    <x v="2"/>
    <x v="7"/>
    <x v="1"/>
    <x v="2"/>
    <x v="1"/>
    <n v="4.2300000000000004"/>
    <x v="0"/>
    <s v="No"/>
    <s v="Chris"/>
    <x v="2"/>
    <n v="10"/>
    <s v="Double Espresso"/>
    <n v="2"/>
  </r>
  <r>
    <x v="136"/>
    <x v="0"/>
    <x v="7"/>
    <x v="3"/>
    <x v="1"/>
    <x v="0"/>
    <n v="4.6900000000000004"/>
    <x v="2"/>
    <s v="Yes"/>
    <s v="Jordan"/>
    <x v="2"/>
    <n v="3"/>
    <s v="No Sugar"/>
    <n v="2"/>
  </r>
  <r>
    <x v="137"/>
    <x v="3"/>
    <x v="3"/>
    <x v="4"/>
    <x v="1"/>
    <x v="2"/>
    <n v="5.26"/>
    <x v="0"/>
    <s v="No"/>
    <s v="Jamie"/>
    <x v="1"/>
    <n v="4"/>
    <s v="Almond Milk"/>
    <n v="4"/>
  </r>
  <r>
    <x v="138"/>
    <x v="0"/>
    <x v="4"/>
    <x v="1"/>
    <x v="0"/>
    <x v="2"/>
    <n v="3.89"/>
    <x v="2"/>
    <s v="No"/>
    <s v="Taylor"/>
    <x v="2"/>
    <n v="5"/>
    <s v="Decaf"/>
    <n v="3"/>
  </r>
  <r>
    <x v="139"/>
    <x v="1"/>
    <x v="9"/>
    <x v="0"/>
    <x v="2"/>
    <x v="0"/>
    <n v="4.45"/>
    <x v="2"/>
    <s v="No"/>
    <s v="Alex"/>
    <x v="0"/>
    <n v="3"/>
    <s v="Extra Shot"/>
    <n v="3"/>
  </r>
  <r>
    <x v="140"/>
    <x v="0"/>
    <x v="0"/>
    <x v="4"/>
    <x v="0"/>
    <x v="0"/>
    <n v="3.8"/>
    <x v="0"/>
    <s v="Yes"/>
    <s v="Maria"/>
    <x v="1"/>
    <n v="4"/>
    <s v="No Sugar"/>
    <n v="5"/>
  </r>
  <r>
    <x v="141"/>
    <x v="3"/>
    <x v="2"/>
    <x v="1"/>
    <x v="1"/>
    <x v="1"/>
    <n v="6.64"/>
    <x v="2"/>
    <s v="Yes"/>
    <s v="Jamie"/>
    <x v="0"/>
    <n v="3"/>
    <s v="No Sugar"/>
    <n v="2"/>
  </r>
  <r>
    <x v="142"/>
    <x v="2"/>
    <x v="2"/>
    <x v="4"/>
    <x v="5"/>
    <x v="0"/>
    <n v="6.76"/>
    <x v="1"/>
    <s v="No"/>
    <s v="Jordan"/>
    <x v="2"/>
    <n v="3"/>
    <s v="Extra Shot"/>
    <n v="2"/>
  </r>
  <r>
    <x v="143"/>
    <x v="1"/>
    <x v="2"/>
    <x v="0"/>
    <x v="5"/>
    <x v="1"/>
    <n v="4.2699999999999996"/>
    <x v="0"/>
    <s v="Yes"/>
    <s v="Alex"/>
    <x v="0"/>
    <n v="5"/>
    <s v="Whipped Cream"/>
    <n v="5"/>
  </r>
  <r>
    <x v="144"/>
    <x v="2"/>
    <x v="1"/>
    <x v="1"/>
    <x v="0"/>
    <x v="2"/>
    <n v="6.18"/>
    <x v="2"/>
    <s v="No"/>
    <s v="Maria"/>
    <x v="0"/>
    <n v="3"/>
    <s v="Whipped Cream"/>
    <n v="4"/>
  </r>
  <r>
    <x v="145"/>
    <x v="1"/>
    <x v="0"/>
    <x v="1"/>
    <x v="4"/>
    <x v="1"/>
    <n v="6.01"/>
    <x v="1"/>
    <s v="No"/>
    <s v="Jamie"/>
    <x v="0"/>
    <n v="9"/>
    <s v="Extra Shot"/>
    <n v="3"/>
  </r>
  <r>
    <x v="146"/>
    <x v="2"/>
    <x v="7"/>
    <x v="0"/>
    <x v="5"/>
    <x v="1"/>
    <n v="4.9000000000000004"/>
    <x v="1"/>
    <s v="No"/>
    <s v="Jordan"/>
    <x v="0"/>
    <n v="2"/>
    <s v="Extra Shot"/>
    <n v="2"/>
  </r>
  <r>
    <x v="147"/>
    <x v="0"/>
    <x v="3"/>
    <x v="1"/>
    <x v="6"/>
    <x v="0"/>
    <n v="4.22"/>
    <x v="0"/>
    <s v="Yes"/>
    <s v="Chris"/>
    <x v="1"/>
    <n v="10"/>
    <s v="Almond Milk"/>
    <n v="2"/>
  </r>
  <r>
    <x v="148"/>
    <x v="1"/>
    <x v="6"/>
    <x v="3"/>
    <x v="3"/>
    <x v="0"/>
    <n v="5.34"/>
    <x v="0"/>
    <s v="No"/>
    <s v="Jamie"/>
    <x v="1"/>
    <n v="9"/>
    <s v="Decaf"/>
    <n v="4"/>
  </r>
  <r>
    <x v="149"/>
    <x v="1"/>
    <x v="3"/>
    <x v="4"/>
    <x v="6"/>
    <x v="0"/>
    <n v="3.72"/>
    <x v="2"/>
    <s v="No"/>
    <s v="Jordan"/>
    <x v="2"/>
    <n v="7"/>
    <s v="Almond Milk"/>
    <n v="3"/>
  </r>
  <r>
    <x v="150"/>
    <x v="6"/>
    <x v="7"/>
    <x v="2"/>
    <x v="1"/>
    <x v="1"/>
    <n v="6.71"/>
    <x v="2"/>
    <s v="Yes"/>
    <s v="Alex"/>
    <x v="1"/>
    <n v="2"/>
    <s v="Double Espresso"/>
    <n v="2"/>
  </r>
  <r>
    <x v="151"/>
    <x v="1"/>
    <x v="8"/>
    <x v="4"/>
    <x v="5"/>
    <x v="2"/>
    <n v="6.38"/>
    <x v="2"/>
    <s v="Yes"/>
    <s v="Jordan"/>
    <x v="0"/>
    <n v="10"/>
    <s v="No Sugar"/>
    <n v="1"/>
  </r>
  <r>
    <x v="152"/>
    <x v="1"/>
    <x v="6"/>
    <x v="4"/>
    <x v="1"/>
    <x v="1"/>
    <n v="6.78"/>
    <x v="1"/>
    <s v="Yes"/>
    <s v="Jamie"/>
    <x v="0"/>
    <n v="10"/>
    <s v="Whipped Cream"/>
    <n v="2"/>
  </r>
  <r>
    <x v="153"/>
    <x v="6"/>
    <x v="2"/>
    <x v="1"/>
    <x v="6"/>
    <x v="0"/>
    <n v="5.0599999999999996"/>
    <x v="1"/>
    <s v="No"/>
    <s v="Jordan"/>
    <x v="1"/>
    <n v="7"/>
    <s v="Whipped Cream"/>
    <n v="1"/>
  </r>
  <r>
    <x v="154"/>
    <x v="1"/>
    <x v="2"/>
    <x v="0"/>
    <x v="2"/>
    <x v="1"/>
    <n v="4.8"/>
    <x v="1"/>
    <s v="Yes"/>
    <s v="Chris"/>
    <x v="2"/>
    <n v="4"/>
    <s v="No Sugar"/>
    <n v="1"/>
  </r>
  <r>
    <x v="155"/>
    <x v="0"/>
    <x v="8"/>
    <x v="1"/>
    <x v="6"/>
    <x v="1"/>
    <n v="5.74"/>
    <x v="0"/>
    <s v="No"/>
    <s v="Chris"/>
    <x v="0"/>
    <n v="2"/>
    <s v="Double Espresso"/>
    <n v="1"/>
  </r>
  <r>
    <x v="156"/>
    <x v="0"/>
    <x v="1"/>
    <x v="3"/>
    <x v="5"/>
    <x v="2"/>
    <n v="6.66"/>
    <x v="1"/>
    <s v="No"/>
    <s v="Jamie"/>
    <x v="2"/>
    <n v="8"/>
    <s v="Almond Milk"/>
    <n v="5"/>
  </r>
  <r>
    <x v="157"/>
    <x v="6"/>
    <x v="3"/>
    <x v="4"/>
    <x v="4"/>
    <x v="1"/>
    <n v="5.56"/>
    <x v="0"/>
    <s v="Yes"/>
    <s v="Maria"/>
    <x v="2"/>
    <n v="10"/>
    <s v="Extra Shot"/>
    <n v="1"/>
  </r>
  <r>
    <x v="35"/>
    <x v="6"/>
    <x v="0"/>
    <x v="2"/>
    <x v="2"/>
    <x v="0"/>
    <n v="3.28"/>
    <x v="0"/>
    <s v="No"/>
    <s v="Maria"/>
    <x v="2"/>
    <n v="6"/>
    <s v="Oat Milk"/>
    <n v="5"/>
  </r>
  <r>
    <x v="158"/>
    <x v="4"/>
    <x v="4"/>
    <x v="3"/>
    <x v="0"/>
    <x v="0"/>
    <n v="4.3099999999999996"/>
    <x v="0"/>
    <s v="No"/>
    <s v="Maria"/>
    <x v="2"/>
    <n v="4"/>
    <s v="Double Espresso"/>
    <n v="4"/>
  </r>
  <r>
    <x v="159"/>
    <x v="0"/>
    <x v="5"/>
    <x v="1"/>
    <x v="2"/>
    <x v="0"/>
    <n v="4.24"/>
    <x v="1"/>
    <s v="No"/>
    <s v="Maria"/>
    <x v="0"/>
    <n v="6"/>
    <s v="Double Espresso"/>
    <n v="2"/>
  </r>
  <r>
    <x v="160"/>
    <x v="4"/>
    <x v="3"/>
    <x v="1"/>
    <x v="0"/>
    <x v="0"/>
    <n v="4.78"/>
    <x v="0"/>
    <s v="Yes"/>
    <s v="Taylor"/>
    <x v="1"/>
    <n v="9"/>
    <s v="Decaf"/>
    <n v="4"/>
  </r>
  <r>
    <x v="161"/>
    <x v="5"/>
    <x v="5"/>
    <x v="0"/>
    <x v="3"/>
    <x v="2"/>
    <n v="6.37"/>
    <x v="0"/>
    <s v="No"/>
    <s v="Taylor"/>
    <x v="2"/>
    <n v="8"/>
    <s v="Extra Shot"/>
    <n v="2"/>
  </r>
  <r>
    <x v="162"/>
    <x v="0"/>
    <x v="9"/>
    <x v="0"/>
    <x v="5"/>
    <x v="0"/>
    <n v="5.79"/>
    <x v="2"/>
    <s v="No"/>
    <s v="Jordan"/>
    <x v="2"/>
    <n v="5"/>
    <s v="Whipped Cream"/>
    <n v="2"/>
  </r>
  <r>
    <x v="163"/>
    <x v="2"/>
    <x v="7"/>
    <x v="2"/>
    <x v="5"/>
    <x v="2"/>
    <n v="5.89"/>
    <x v="2"/>
    <s v="No"/>
    <s v="Jamie"/>
    <x v="0"/>
    <n v="3"/>
    <s v="No Sugar"/>
    <n v="1"/>
  </r>
  <r>
    <x v="164"/>
    <x v="1"/>
    <x v="7"/>
    <x v="4"/>
    <x v="6"/>
    <x v="1"/>
    <n v="3.66"/>
    <x v="2"/>
    <s v="Yes"/>
    <s v="Jamie"/>
    <x v="2"/>
    <n v="3"/>
    <s v="Oat Milk"/>
    <n v="4"/>
  </r>
  <r>
    <x v="165"/>
    <x v="6"/>
    <x v="9"/>
    <x v="1"/>
    <x v="6"/>
    <x v="0"/>
    <n v="3.04"/>
    <x v="2"/>
    <s v="Yes"/>
    <s v="Chris"/>
    <x v="0"/>
    <n v="9"/>
    <s v="Decaf"/>
    <n v="4"/>
  </r>
  <r>
    <x v="166"/>
    <x v="4"/>
    <x v="7"/>
    <x v="1"/>
    <x v="5"/>
    <x v="1"/>
    <n v="3.56"/>
    <x v="0"/>
    <s v="Yes"/>
    <s v="Maria"/>
    <x v="2"/>
    <n v="3"/>
    <s v="Extra Shot"/>
    <n v="3"/>
  </r>
  <r>
    <x v="167"/>
    <x v="4"/>
    <x v="9"/>
    <x v="2"/>
    <x v="5"/>
    <x v="0"/>
    <n v="5.71"/>
    <x v="2"/>
    <s v="No"/>
    <s v="Chris"/>
    <x v="2"/>
    <n v="5"/>
    <s v="Oat Milk"/>
    <n v="1"/>
  </r>
  <r>
    <x v="168"/>
    <x v="0"/>
    <x v="7"/>
    <x v="0"/>
    <x v="5"/>
    <x v="0"/>
    <n v="6.35"/>
    <x v="1"/>
    <s v="Yes"/>
    <s v="Jamie"/>
    <x v="0"/>
    <n v="6"/>
    <s v="Decaf"/>
    <n v="1"/>
  </r>
  <r>
    <x v="169"/>
    <x v="5"/>
    <x v="4"/>
    <x v="0"/>
    <x v="1"/>
    <x v="0"/>
    <n v="6.72"/>
    <x v="0"/>
    <s v="Yes"/>
    <s v="Maria"/>
    <x v="2"/>
    <n v="2"/>
    <s v="Decaf"/>
    <n v="1"/>
  </r>
  <r>
    <x v="170"/>
    <x v="4"/>
    <x v="8"/>
    <x v="1"/>
    <x v="5"/>
    <x v="2"/>
    <n v="3.25"/>
    <x v="2"/>
    <s v="Yes"/>
    <s v="Jordan"/>
    <x v="2"/>
    <n v="2"/>
    <s v="Decaf"/>
    <n v="5"/>
  </r>
  <r>
    <x v="171"/>
    <x v="4"/>
    <x v="8"/>
    <x v="3"/>
    <x v="5"/>
    <x v="0"/>
    <n v="5.5"/>
    <x v="1"/>
    <s v="No"/>
    <s v="Jamie"/>
    <x v="2"/>
    <n v="5"/>
    <s v="Extra Shot"/>
    <n v="1"/>
  </r>
  <r>
    <x v="172"/>
    <x v="1"/>
    <x v="1"/>
    <x v="0"/>
    <x v="5"/>
    <x v="1"/>
    <n v="3.05"/>
    <x v="2"/>
    <s v="No"/>
    <s v="Maria"/>
    <x v="2"/>
    <n v="6"/>
    <s v="Oat Milk"/>
    <n v="5"/>
  </r>
  <r>
    <x v="173"/>
    <x v="1"/>
    <x v="5"/>
    <x v="1"/>
    <x v="6"/>
    <x v="1"/>
    <n v="6.07"/>
    <x v="0"/>
    <s v="Yes"/>
    <s v="Jordan"/>
    <x v="0"/>
    <n v="4"/>
    <s v="No Sugar"/>
    <n v="1"/>
  </r>
  <r>
    <x v="174"/>
    <x v="5"/>
    <x v="9"/>
    <x v="1"/>
    <x v="3"/>
    <x v="0"/>
    <n v="5.54"/>
    <x v="1"/>
    <s v="No"/>
    <s v="Jordan"/>
    <x v="1"/>
    <n v="3"/>
    <s v="No Sugar"/>
    <n v="1"/>
  </r>
  <r>
    <x v="175"/>
    <x v="5"/>
    <x v="0"/>
    <x v="0"/>
    <x v="4"/>
    <x v="2"/>
    <n v="5.97"/>
    <x v="1"/>
    <s v="Yes"/>
    <s v="Maria"/>
    <x v="2"/>
    <n v="3"/>
    <s v="No Sugar"/>
    <n v="2"/>
  </r>
  <r>
    <x v="176"/>
    <x v="2"/>
    <x v="2"/>
    <x v="2"/>
    <x v="0"/>
    <x v="0"/>
    <n v="4.5"/>
    <x v="0"/>
    <s v="Yes"/>
    <s v="Maria"/>
    <x v="1"/>
    <n v="5"/>
    <s v="Oat Milk"/>
    <n v="1"/>
  </r>
  <r>
    <x v="177"/>
    <x v="3"/>
    <x v="0"/>
    <x v="4"/>
    <x v="2"/>
    <x v="1"/>
    <n v="4.2699999999999996"/>
    <x v="2"/>
    <s v="No"/>
    <s v="Jordan"/>
    <x v="1"/>
    <n v="2"/>
    <s v="Extra Shot"/>
    <n v="3"/>
  </r>
  <r>
    <x v="178"/>
    <x v="1"/>
    <x v="2"/>
    <x v="2"/>
    <x v="5"/>
    <x v="0"/>
    <n v="6.21"/>
    <x v="1"/>
    <s v="Yes"/>
    <s v="Taylor"/>
    <x v="1"/>
    <n v="10"/>
    <s v="No Sugar"/>
    <n v="2"/>
  </r>
  <r>
    <x v="179"/>
    <x v="0"/>
    <x v="4"/>
    <x v="0"/>
    <x v="0"/>
    <x v="0"/>
    <n v="3.21"/>
    <x v="2"/>
    <s v="Yes"/>
    <s v="Maria"/>
    <x v="2"/>
    <n v="4"/>
    <s v="Double Espresso"/>
    <n v="5"/>
  </r>
  <r>
    <x v="180"/>
    <x v="6"/>
    <x v="2"/>
    <x v="3"/>
    <x v="0"/>
    <x v="1"/>
    <n v="5.9"/>
    <x v="0"/>
    <s v="Yes"/>
    <s v="Jordan"/>
    <x v="2"/>
    <n v="5"/>
    <s v="Decaf"/>
    <n v="2"/>
  </r>
  <r>
    <x v="181"/>
    <x v="5"/>
    <x v="6"/>
    <x v="3"/>
    <x v="6"/>
    <x v="2"/>
    <n v="3.81"/>
    <x v="0"/>
    <s v="Yes"/>
    <s v="Chris"/>
    <x v="1"/>
    <n v="8"/>
    <s v="Extra Shot"/>
    <n v="4"/>
  </r>
  <r>
    <x v="182"/>
    <x v="0"/>
    <x v="7"/>
    <x v="0"/>
    <x v="1"/>
    <x v="0"/>
    <n v="6.28"/>
    <x v="0"/>
    <s v="Yes"/>
    <s v="Jamie"/>
    <x v="1"/>
    <n v="3"/>
    <s v="Whipped Cream"/>
    <n v="3"/>
  </r>
  <r>
    <x v="183"/>
    <x v="5"/>
    <x v="1"/>
    <x v="1"/>
    <x v="3"/>
    <x v="1"/>
    <n v="4.8499999999999996"/>
    <x v="0"/>
    <s v="No"/>
    <s v="Jamie"/>
    <x v="0"/>
    <n v="9"/>
    <s v="Almond Milk"/>
    <n v="3"/>
  </r>
  <r>
    <x v="184"/>
    <x v="5"/>
    <x v="3"/>
    <x v="1"/>
    <x v="2"/>
    <x v="0"/>
    <n v="3.05"/>
    <x v="1"/>
    <s v="No"/>
    <s v="Jamie"/>
    <x v="1"/>
    <n v="8"/>
    <s v="Decaf"/>
    <n v="3"/>
  </r>
  <r>
    <x v="185"/>
    <x v="6"/>
    <x v="6"/>
    <x v="3"/>
    <x v="0"/>
    <x v="1"/>
    <n v="6.54"/>
    <x v="2"/>
    <s v="No"/>
    <s v="Taylor"/>
    <x v="2"/>
    <n v="5"/>
    <s v="Whipped Cream"/>
    <n v="4"/>
  </r>
  <r>
    <x v="186"/>
    <x v="4"/>
    <x v="8"/>
    <x v="0"/>
    <x v="5"/>
    <x v="2"/>
    <n v="4.47"/>
    <x v="2"/>
    <s v="No"/>
    <s v="Jamie"/>
    <x v="0"/>
    <n v="5"/>
    <s v="Extra Shot"/>
    <n v="4"/>
  </r>
  <r>
    <x v="187"/>
    <x v="0"/>
    <x v="8"/>
    <x v="2"/>
    <x v="5"/>
    <x v="2"/>
    <n v="5.58"/>
    <x v="0"/>
    <s v="No"/>
    <s v="Jordan"/>
    <x v="2"/>
    <n v="6"/>
    <s v="Extra Shot"/>
    <n v="5"/>
  </r>
  <r>
    <x v="7"/>
    <x v="5"/>
    <x v="1"/>
    <x v="2"/>
    <x v="1"/>
    <x v="0"/>
    <n v="5.58"/>
    <x v="0"/>
    <s v="No"/>
    <s v="Jordan"/>
    <x v="0"/>
    <n v="3"/>
    <s v="Double Espresso"/>
    <n v="2"/>
  </r>
  <r>
    <x v="188"/>
    <x v="0"/>
    <x v="1"/>
    <x v="0"/>
    <x v="3"/>
    <x v="2"/>
    <n v="4.21"/>
    <x v="1"/>
    <s v="No"/>
    <s v="Taylor"/>
    <x v="1"/>
    <n v="8"/>
    <s v="Whipped Cream"/>
    <n v="1"/>
  </r>
  <r>
    <x v="189"/>
    <x v="4"/>
    <x v="0"/>
    <x v="4"/>
    <x v="1"/>
    <x v="0"/>
    <n v="4.08"/>
    <x v="2"/>
    <s v="No"/>
    <s v="Jordan"/>
    <x v="1"/>
    <n v="2"/>
    <s v="Extra Shot"/>
    <n v="4"/>
  </r>
  <r>
    <x v="190"/>
    <x v="0"/>
    <x v="5"/>
    <x v="0"/>
    <x v="4"/>
    <x v="1"/>
    <n v="5.62"/>
    <x v="1"/>
    <s v="No"/>
    <s v="Maria"/>
    <x v="2"/>
    <n v="7"/>
    <s v="Extra Shot"/>
    <n v="2"/>
  </r>
  <r>
    <x v="191"/>
    <x v="3"/>
    <x v="1"/>
    <x v="2"/>
    <x v="6"/>
    <x v="2"/>
    <n v="6.26"/>
    <x v="2"/>
    <s v="Yes"/>
    <s v="Alex"/>
    <x v="0"/>
    <n v="4"/>
    <s v="Whipped Cream"/>
    <n v="2"/>
  </r>
  <r>
    <x v="192"/>
    <x v="2"/>
    <x v="9"/>
    <x v="3"/>
    <x v="0"/>
    <x v="2"/>
    <n v="3.66"/>
    <x v="0"/>
    <s v="Yes"/>
    <s v="Jamie"/>
    <x v="2"/>
    <n v="6"/>
    <s v="Almond Milk"/>
    <n v="3"/>
  </r>
  <r>
    <x v="193"/>
    <x v="0"/>
    <x v="2"/>
    <x v="0"/>
    <x v="5"/>
    <x v="0"/>
    <n v="3.04"/>
    <x v="0"/>
    <s v="Yes"/>
    <s v="Jordan"/>
    <x v="0"/>
    <n v="2"/>
    <s v="Almond Milk"/>
    <n v="2"/>
  </r>
  <r>
    <x v="194"/>
    <x v="4"/>
    <x v="4"/>
    <x v="3"/>
    <x v="4"/>
    <x v="1"/>
    <n v="6.73"/>
    <x v="0"/>
    <s v="No"/>
    <s v="Taylor"/>
    <x v="1"/>
    <n v="7"/>
    <s v="No Sugar"/>
    <n v="3"/>
  </r>
  <r>
    <x v="195"/>
    <x v="4"/>
    <x v="2"/>
    <x v="0"/>
    <x v="6"/>
    <x v="2"/>
    <n v="3.23"/>
    <x v="0"/>
    <s v="No"/>
    <s v="Alex"/>
    <x v="2"/>
    <n v="9"/>
    <s v="Whipped Cream"/>
    <n v="4"/>
  </r>
  <r>
    <x v="196"/>
    <x v="2"/>
    <x v="1"/>
    <x v="3"/>
    <x v="0"/>
    <x v="2"/>
    <n v="4.12"/>
    <x v="1"/>
    <s v="Yes"/>
    <s v="Chris"/>
    <x v="1"/>
    <n v="9"/>
    <s v="Double Espresso"/>
    <n v="4"/>
  </r>
  <r>
    <x v="197"/>
    <x v="3"/>
    <x v="4"/>
    <x v="4"/>
    <x v="0"/>
    <x v="2"/>
    <n v="4.4400000000000004"/>
    <x v="2"/>
    <s v="No"/>
    <s v="Jordan"/>
    <x v="1"/>
    <n v="5"/>
    <s v="Double Espresso"/>
    <n v="4"/>
  </r>
  <r>
    <x v="198"/>
    <x v="6"/>
    <x v="0"/>
    <x v="2"/>
    <x v="3"/>
    <x v="1"/>
    <n v="6.76"/>
    <x v="0"/>
    <s v="Yes"/>
    <s v="Jordan"/>
    <x v="1"/>
    <n v="6"/>
    <s v="Double Espresso"/>
    <n v="2"/>
  </r>
  <r>
    <x v="199"/>
    <x v="2"/>
    <x v="7"/>
    <x v="3"/>
    <x v="1"/>
    <x v="2"/>
    <n v="5.0199999999999996"/>
    <x v="2"/>
    <s v="No"/>
    <s v="Alex"/>
    <x v="1"/>
    <n v="10"/>
    <s v="Whipped Cream"/>
    <n v="4"/>
  </r>
  <r>
    <x v="200"/>
    <x v="5"/>
    <x v="3"/>
    <x v="0"/>
    <x v="5"/>
    <x v="2"/>
    <n v="3.96"/>
    <x v="2"/>
    <s v="Yes"/>
    <s v="Jordan"/>
    <x v="0"/>
    <n v="3"/>
    <s v="Almond Milk"/>
    <n v="4"/>
  </r>
  <r>
    <x v="201"/>
    <x v="4"/>
    <x v="4"/>
    <x v="4"/>
    <x v="6"/>
    <x v="1"/>
    <n v="3.88"/>
    <x v="0"/>
    <s v="No"/>
    <s v="Jordan"/>
    <x v="2"/>
    <n v="4"/>
    <s v="Double Espresso"/>
    <n v="4"/>
  </r>
  <r>
    <x v="202"/>
    <x v="4"/>
    <x v="8"/>
    <x v="1"/>
    <x v="4"/>
    <x v="2"/>
    <n v="3.26"/>
    <x v="0"/>
    <s v="No"/>
    <s v="Jordan"/>
    <x v="0"/>
    <n v="8"/>
    <s v="Oat Milk"/>
    <n v="5"/>
  </r>
  <r>
    <x v="203"/>
    <x v="4"/>
    <x v="9"/>
    <x v="1"/>
    <x v="2"/>
    <x v="1"/>
    <n v="3.46"/>
    <x v="2"/>
    <s v="Yes"/>
    <s v="Alex"/>
    <x v="1"/>
    <n v="5"/>
    <s v="Oat Milk"/>
    <n v="1"/>
  </r>
  <r>
    <x v="204"/>
    <x v="5"/>
    <x v="1"/>
    <x v="4"/>
    <x v="6"/>
    <x v="2"/>
    <n v="5.95"/>
    <x v="0"/>
    <s v="Yes"/>
    <s v="Taylor"/>
    <x v="0"/>
    <n v="5"/>
    <s v="Whipped Cream"/>
    <n v="4"/>
  </r>
  <r>
    <x v="205"/>
    <x v="4"/>
    <x v="8"/>
    <x v="4"/>
    <x v="1"/>
    <x v="2"/>
    <n v="6.74"/>
    <x v="2"/>
    <s v="Yes"/>
    <s v="Alex"/>
    <x v="1"/>
    <n v="2"/>
    <s v="Double Espresso"/>
    <n v="4"/>
  </r>
  <r>
    <x v="206"/>
    <x v="1"/>
    <x v="6"/>
    <x v="1"/>
    <x v="6"/>
    <x v="2"/>
    <n v="4.82"/>
    <x v="1"/>
    <s v="No"/>
    <s v="Maria"/>
    <x v="0"/>
    <n v="2"/>
    <s v="Double Espresso"/>
    <n v="3"/>
  </r>
  <r>
    <x v="207"/>
    <x v="2"/>
    <x v="5"/>
    <x v="3"/>
    <x v="6"/>
    <x v="2"/>
    <n v="6.31"/>
    <x v="0"/>
    <s v="No"/>
    <s v="Jordan"/>
    <x v="1"/>
    <n v="2"/>
    <s v="Whipped Cream"/>
    <n v="3"/>
  </r>
  <r>
    <x v="208"/>
    <x v="5"/>
    <x v="2"/>
    <x v="1"/>
    <x v="5"/>
    <x v="2"/>
    <n v="3.21"/>
    <x v="2"/>
    <s v="No"/>
    <s v="Jordan"/>
    <x v="1"/>
    <n v="6"/>
    <s v="Whipped Cream"/>
    <n v="2"/>
  </r>
  <r>
    <x v="209"/>
    <x v="4"/>
    <x v="7"/>
    <x v="4"/>
    <x v="6"/>
    <x v="2"/>
    <n v="4.8899999999999997"/>
    <x v="0"/>
    <s v="No"/>
    <s v="Jamie"/>
    <x v="2"/>
    <n v="10"/>
    <s v="Oat Milk"/>
    <n v="3"/>
  </r>
  <r>
    <x v="210"/>
    <x v="2"/>
    <x v="2"/>
    <x v="3"/>
    <x v="6"/>
    <x v="0"/>
    <n v="3.52"/>
    <x v="1"/>
    <s v="Yes"/>
    <s v="Jordan"/>
    <x v="1"/>
    <n v="9"/>
    <s v="Oat Milk"/>
    <n v="2"/>
  </r>
  <r>
    <x v="211"/>
    <x v="5"/>
    <x v="3"/>
    <x v="0"/>
    <x v="3"/>
    <x v="0"/>
    <n v="3.84"/>
    <x v="1"/>
    <s v="Yes"/>
    <s v="Jordan"/>
    <x v="0"/>
    <n v="2"/>
    <s v="No Sugar"/>
    <n v="5"/>
  </r>
  <r>
    <x v="212"/>
    <x v="4"/>
    <x v="1"/>
    <x v="0"/>
    <x v="5"/>
    <x v="0"/>
    <n v="6.7"/>
    <x v="2"/>
    <s v="No"/>
    <s v="Jamie"/>
    <x v="2"/>
    <n v="2"/>
    <s v="Almond Milk"/>
    <n v="5"/>
  </r>
  <r>
    <x v="213"/>
    <x v="3"/>
    <x v="0"/>
    <x v="1"/>
    <x v="5"/>
    <x v="2"/>
    <n v="4.62"/>
    <x v="2"/>
    <s v="Yes"/>
    <s v="Maria"/>
    <x v="1"/>
    <n v="9"/>
    <s v="No Sugar"/>
    <n v="5"/>
  </r>
  <r>
    <x v="214"/>
    <x v="4"/>
    <x v="9"/>
    <x v="2"/>
    <x v="1"/>
    <x v="1"/>
    <n v="6.46"/>
    <x v="1"/>
    <s v="No"/>
    <s v="Chris"/>
    <x v="0"/>
    <n v="9"/>
    <s v="No Sugar"/>
    <n v="1"/>
  </r>
  <r>
    <x v="215"/>
    <x v="4"/>
    <x v="5"/>
    <x v="0"/>
    <x v="5"/>
    <x v="2"/>
    <n v="6.63"/>
    <x v="2"/>
    <s v="Yes"/>
    <s v="Taylor"/>
    <x v="0"/>
    <n v="9"/>
    <s v="No Sugar"/>
    <n v="1"/>
  </r>
  <r>
    <x v="216"/>
    <x v="1"/>
    <x v="1"/>
    <x v="0"/>
    <x v="5"/>
    <x v="2"/>
    <n v="4.7300000000000004"/>
    <x v="1"/>
    <s v="Yes"/>
    <s v="Alex"/>
    <x v="1"/>
    <n v="3"/>
    <s v="Oat Milk"/>
    <n v="5"/>
  </r>
  <r>
    <x v="217"/>
    <x v="5"/>
    <x v="4"/>
    <x v="3"/>
    <x v="1"/>
    <x v="2"/>
    <n v="6.13"/>
    <x v="1"/>
    <s v="No"/>
    <s v="Alex"/>
    <x v="0"/>
    <n v="10"/>
    <s v="Oat Milk"/>
    <n v="1"/>
  </r>
  <r>
    <x v="218"/>
    <x v="1"/>
    <x v="2"/>
    <x v="2"/>
    <x v="2"/>
    <x v="2"/>
    <n v="5.78"/>
    <x v="2"/>
    <s v="No"/>
    <s v="Chris"/>
    <x v="2"/>
    <n v="2"/>
    <s v="Extra Shot"/>
    <n v="5"/>
  </r>
  <r>
    <x v="219"/>
    <x v="3"/>
    <x v="1"/>
    <x v="3"/>
    <x v="3"/>
    <x v="0"/>
    <n v="3.34"/>
    <x v="2"/>
    <s v="No"/>
    <s v="Chris"/>
    <x v="0"/>
    <n v="4"/>
    <s v="Decaf"/>
    <n v="1"/>
  </r>
  <r>
    <x v="220"/>
    <x v="3"/>
    <x v="4"/>
    <x v="4"/>
    <x v="5"/>
    <x v="2"/>
    <n v="4.78"/>
    <x v="1"/>
    <s v="No"/>
    <s v="Jordan"/>
    <x v="1"/>
    <n v="10"/>
    <s v="No Sugar"/>
    <n v="5"/>
  </r>
  <r>
    <x v="221"/>
    <x v="4"/>
    <x v="2"/>
    <x v="2"/>
    <x v="5"/>
    <x v="0"/>
    <n v="3.95"/>
    <x v="2"/>
    <s v="Yes"/>
    <s v="Chris"/>
    <x v="2"/>
    <n v="4"/>
    <s v="Double Espresso"/>
    <n v="5"/>
  </r>
  <r>
    <x v="222"/>
    <x v="3"/>
    <x v="8"/>
    <x v="1"/>
    <x v="5"/>
    <x v="2"/>
    <n v="4.6900000000000004"/>
    <x v="1"/>
    <s v="No"/>
    <s v="Chris"/>
    <x v="1"/>
    <n v="4"/>
    <s v="Decaf"/>
    <n v="4"/>
  </r>
  <r>
    <x v="223"/>
    <x v="4"/>
    <x v="6"/>
    <x v="0"/>
    <x v="5"/>
    <x v="0"/>
    <n v="5.14"/>
    <x v="2"/>
    <s v="No"/>
    <s v="Jordan"/>
    <x v="0"/>
    <n v="5"/>
    <s v="Oat Milk"/>
    <n v="3"/>
  </r>
  <r>
    <x v="224"/>
    <x v="5"/>
    <x v="7"/>
    <x v="1"/>
    <x v="6"/>
    <x v="0"/>
    <n v="4.2699999999999996"/>
    <x v="0"/>
    <s v="No"/>
    <s v="Alex"/>
    <x v="0"/>
    <n v="5"/>
    <s v="Almond Milk"/>
    <n v="3"/>
  </r>
  <r>
    <x v="225"/>
    <x v="4"/>
    <x v="5"/>
    <x v="3"/>
    <x v="6"/>
    <x v="0"/>
    <n v="4.32"/>
    <x v="2"/>
    <s v="No"/>
    <s v="Chris"/>
    <x v="1"/>
    <n v="4"/>
    <s v="Whipped Cream"/>
    <n v="2"/>
  </r>
  <r>
    <x v="226"/>
    <x v="2"/>
    <x v="5"/>
    <x v="1"/>
    <x v="6"/>
    <x v="0"/>
    <n v="6.13"/>
    <x v="2"/>
    <s v="Yes"/>
    <s v="Taylor"/>
    <x v="0"/>
    <n v="6"/>
    <s v="Double Espresso"/>
    <n v="4"/>
  </r>
  <r>
    <x v="227"/>
    <x v="4"/>
    <x v="8"/>
    <x v="3"/>
    <x v="1"/>
    <x v="1"/>
    <n v="5.21"/>
    <x v="1"/>
    <s v="Yes"/>
    <s v="Alex"/>
    <x v="2"/>
    <n v="7"/>
    <s v="Whipped Cream"/>
    <n v="4"/>
  </r>
  <r>
    <x v="228"/>
    <x v="5"/>
    <x v="7"/>
    <x v="3"/>
    <x v="1"/>
    <x v="1"/>
    <n v="4.91"/>
    <x v="2"/>
    <s v="No"/>
    <s v="Alex"/>
    <x v="0"/>
    <n v="10"/>
    <s v="Oat Milk"/>
    <n v="2"/>
  </r>
  <r>
    <x v="229"/>
    <x v="3"/>
    <x v="1"/>
    <x v="3"/>
    <x v="5"/>
    <x v="1"/>
    <n v="3.21"/>
    <x v="1"/>
    <s v="No"/>
    <s v="Jordan"/>
    <x v="2"/>
    <n v="8"/>
    <s v="Oat Milk"/>
    <n v="4"/>
  </r>
  <r>
    <x v="230"/>
    <x v="5"/>
    <x v="8"/>
    <x v="0"/>
    <x v="4"/>
    <x v="1"/>
    <n v="4.0999999999999996"/>
    <x v="0"/>
    <s v="Yes"/>
    <s v="Chris"/>
    <x v="0"/>
    <n v="3"/>
    <s v="No Sugar"/>
    <n v="4"/>
  </r>
  <r>
    <x v="231"/>
    <x v="1"/>
    <x v="5"/>
    <x v="2"/>
    <x v="0"/>
    <x v="2"/>
    <n v="3.96"/>
    <x v="2"/>
    <s v="Yes"/>
    <s v="Taylor"/>
    <x v="2"/>
    <n v="3"/>
    <s v="Oat Milk"/>
    <n v="3"/>
  </r>
  <r>
    <x v="232"/>
    <x v="4"/>
    <x v="3"/>
    <x v="2"/>
    <x v="6"/>
    <x v="2"/>
    <n v="5.03"/>
    <x v="1"/>
    <s v="Yes"/>
    <s v="Jamie"/>
    <x v="1"/>
    <n v="10"/>
    <s v="Oat Milk"/>
    <n v="5"/>
  </r>
  <r>
    <x v="233"/>
    <x v="2"/>
    <x v="9"/>
    <x v="3"/>
    <x v="2"/>
    <x v="2"/>
    <n v="3.03"/>
    <x v="0"/>
    <s v="No"/>
    <s v="Maria"/>
    <x v="0"/>
    <n v="10"/>
    <s v="Oat Milk"/>
    <n v="5"/>
  </r>
  <r>
    <x v="234"/>
    <x v="0"/>
    <x v="3"/>
    <x v="3"/>
    <x v="2"/>
    <x v="0"/>
    <n v="3.3"/>
    <x v="2"/>
    <s v="No"/>
    <s v="Alex"/>
    <x v="1"/>
    <n v="9"/>
    <s v="Decaf"/>
    <n v="2"/>
  </r>
  <r>
    <x v="235"/>
    <x v="1"/>
    <x v="5"/>
    <x v="1"/>
    <x v="1"/>
    <x v="2"/>
    <n v="6.4"/>
    <x v="2"/>
    <s v="No"/>
    <s v="Chris"/>
    <x v="1"/>
    <n v="6"/>
    <s v="No Sugar"/>
    <n v="2"/>
  </r>
  <r>
    <x v="236"/>
    <x v="0"/>
    <x v="0"/>
    <x v="1"/>
    <x v="3"/>
    <x v="2"/>
    <n v="5.0599999999999996"/>
    <x v="2"/>
    <s v="No"/>
    <s v="Taylor"/>
    <x v="1"/>
    <n v="2"/>
    <s v="No Sugar"/>
    <n v="1"/>
  </r>
  <r>
    <x v="237"/>
    <x v="5"/>
    <x v="8"/>
    <x v="4"/>
    <x v="0"/>
    <x v="0"/>
    <n v="4.4000000000000004"/>
    <x v="1"/>
    <s v="Yes"/>
    <s v="Jamie"/>
    <x v="1"/>
    <n v="2"/>
    <s v="Almond Milk"/>
    <n v="4"/>
  </r>
  <r>
    <x v="238"/>
    <x v="0"/>
    <x v="5"/>
    <x v="3"/>
    <x v="2"/>
    <x v="1"/>
    <n v="3.5"/>
    <x v="0"/>
    <s v="Yes"/>
    <s v="Maria"/>
    <x v="0"/>
    <n v="6"/>
    <s v="Extra Shot"/>
    <n v="4"/>
  </r>
  <r>
    <x v="239"/>
    <x v="6"/>
    <x v="6"/>
    <x v="0"/>
    <x v="2"/>
    <x v="2"/>
    <n v="6.25"/>
    <x v="2"/>
    <s v="No"/>
    <s v="Jordan"/>
    <x v="1"/>
    <n v="4"/>
    <s v="Extra Shot"/>
    <n v="3"/>
  </r>
  <r>
    <x v="240"/>
    <x v="2"/>
    <x v="4"/>
    <x v="1"/>
    <x v="0"/>
    <x v="0"/>
    <n v="4.1399999999999997"/>
    <x v="2"/>
    <s v="No"/>
    <s v="Jamie"/>
    <x v="0"/>
    <n v="7"/>
    <s v="Almond Milk"/>
    <n v="2"/>
  </r>
  <r>
    <x v="241"/>
    <x v="3"/>
    <x v="3"/>
    <x v="4"/>
    <x v="0"/>
    <x v="1"/>
    <n v="4.96"/>
    <x v="0"/>
    <s v="Yes"/>
    <s v="Chris"/>
    <x v="1"/>
    <n v="10"/>
    <s v="Oat Milk"/>
    <n v="4"/>
  </r>
  <r>
    <x v="242"/>
    <x v="5"/>
    <x v="5"/>
    <x v="2"/>
    <x v="2"/>
    <x v="0"/>
    <n v="4.38"/>
    <x v="2"/>
    <s v="Yes"/>
    <s v="Alex"/>
    <x v="0"/>
    <n v="7"/>
    <s v="Decaf"/>
    <n v="5"/>
  </r>
  <r>
    <x v="243"/>
    <x v="2"/>
    <x v="9"/>
    <x v="4"/>
    <x v="3"/>
    <x v="1"/>
    <n v="3.33"/>
    <x v="0"/>
    <s v="Yes"/>
    <s v="Taylor"/>
    <x v="2"/>
    <n v="10"/>
    <s v="Extra Shot"/>
    <n v="2"/>
  </r>
  <r>
    <x v="244"/>
    <x v="2"/>
    <x v="5"/>
    <x v="4"/>
    <x v="5"/>
    <x v="0"/>
    <n v="5.67"/>
    <x v="0"/>
    <s v="Yes"/>
    <s v="Jamie"/>
    <x v="0"/>
    <n v="3"/>
    <s v="Oat Milk"/>
    <n v="5"/>
  </r>
  <r>
    <x v="245"/>
    <x v="5"/>
    <x v="2"/>
    <x v="3"/>
    <x v="5"/>
    <x v="2"/>
    <n v="3.59"/>
    <x v="2"/>
    <s v="Yes"/>
    <s v="Jamie"/>
    <x v="2"/>
    <n v="6"/>
    <s v="Extra Shot"/>
    <n v="2"/>
  </r>
  <r>
    <x v="246"/>
    <x v="6"/>
    <x v="0"/>
    <x v="2"/>
    <x v="1"/>
    <x v="0"/>
    <n v="4.5199999999999996"/>
    <x v="1"/>
    <s v="No"/>
    <s v="Jordan"/>
    <x v="0"/>
    <n v="5"/>
    <s v="Extra Shot"/>
    <n v="3"/>
  </r>
  <r>
    <x v="247"/>
    <x v="6"/>
    <x v="4"/>
    <x v="0"/>
    <x v="5"/>
    <x v="0"/>
    <n v="4.22"/>
    <x v="0"/>
    <s v="No"/>
    <s v="Chris"/>
    <x v="1"/>
    <n v="8"/>
    <s v="Extra Shot"/>
    <n v="3"/>
  </r>
  <r>
    <x v="248"/>
    <x v="0"/>
    <x v="1"/>
    <x v="2"/>
    <x v="0"/>
    <x v="2"/>
    <n v="5.98"/>
    <x v="2"/>
    <s v="No"/>
    <s v="Jamie"/>
    <x v="1"/>
    <n v="3"/>
    <s v="Decaf"/>
    <n v="2"/>
  </r>
  <r>
    <x v="249"/>
    <x v="2"/>
    <x v="3"/>
    <x v="4"/>
    <x v="3"/>
    <x v="0"/>
    <n v="3.39"/>
    <x v="2"/>
    <s v="Yes"/>
    <s v="Chris"/>
    <x v="1"/>
    <n v="7"/>
    <s v="Oat Milk"/>
    <n v="5"/>
  </r>
  <r>
    <x v="250"/>
    <x v="4"/>
    <x v="8"/>
    <x v="4"/>
    <x v="2"/>
    <x v="2"/>
    <n v="4.54"/>
    <x v="2"/>
    <s v="Yes"/>
    <s v="Jordan"/>
    <x v="0"/>
    <n v="3"/>
    <s v="Almond Milk"/>
    <n v="5"/>
  </r>
  <r>
    <x v="251"/>
    <x v="4"/>
    <x v="2"/>
    <x v="0"/>
    <x v="0"/>
    <x v="0"/>
    <n v="6.77"/>
    <x v="1"/>
    <s v="No"/>
    <s v="Chris"/>
    <x v="0"/>
    <n v="9"/>
    <s v="Whipped Cream"/>
    <n v="2"/>
  </r>
  <r>
    <x v="252"/>
    <x v="4"/>
    <x v="1"/>
    <x v="1"/>
    <x v="2"/>
    <x v="1"/>
    <n v="5.2"/>
    <x v="0"/>
    <s v="No"/>
    <s v="Chris"/>
    <x v="1"/>
    <n v="3"/>
    <s v="Decaf"/>
    <n v="1"/>
  </r>
  <r>
    <x v="253"/>
    <x v="0"/>
    <x v="7"/>
    <x v="3"/>
    <x v="1"/>
    <x v="0"/>
    <n v="3.67"/>
    <x v="0"/>
    <s v="Yes"/>
    <s v="Chris"/>
    <x v="2"/>
    <n v="2"/>
    <s v="Whipped Cream"/>
    <n v="2"/>
  </r>
  <r>
    <x v="254"/>
    <x v="2"/>
    <x v="9"/>
    <x v="3"/>
    <x v="1"/>
    <x v="2"/>
    <n v="6.89"/>
    <x v="2"/>
    <s v="No"/>
    <s v="Taylor"/>
    <x v="1"/>
    <n v="10"/>
    <s v="Whipped Cream"/>
    <n v="4"/>
  </r>
  <r>
    <x v="255"/>
    <x v="6"/>
    <x v="6"/>
    <x v="1"/>
    <x v="0"/>
    <x v="0"/>
    <n v="5.29"/>
    <x v="1"/>
    <s v="Yes"/>
    <s v="Taylor"/>
    <x v="1"/>
    <n v="10"/>
    <s v="Oat Milk"/>
    <n v="5"/>
  </r>
  <r>
    <x v="256"/>
    <x v="2"/>
    <x v="2"/>
    <x v="4"/>
    <x v="4"/>
    <x v="0"/>
    <n v="3.68"/>
    <x v="2"/>
    <s v="Yes"/>
    <s v="Chris"/>
    <x v="2"/>
    <n v="4"/>
    <s v="No Sugar"/>
    <n v="2"/>
  </r>
  <r>
    <x v="257"/>
    <x v="2"/>
    <x v="4"/>
    <x v="1"/>
    <x v="1"/>
    <x v="0"/>
    <n v="5.14"/>
    <x v="2"/>
    <s v="No"/>
    <s v="Jordan"/>
    <x v="0"/>
    <n v="7"/>
    <s v="No Sugar"/>
    <n v="1"/>
  </r>
  <r>
    <x v="258"/>
    <x v="4"/>
    <x v="7"/>
    <x v="1"/>
    <x v="6"/>
    <x v="2"/>
    <n v="4.18"/>
    <x v="2"/>
    <s v="Yes"/>
    <s v="Chris"/>
    <x v="2"/>
    <n v="6"/>
    <s v="Extra Shot"/>
    <n v="3"/>
  </r>
  <r>
    <x v="259"/>
    <x v="4"/>
    <x v="7"/>
    <x v="3"/>
    <x v="0"/>
    <x v="2"/>
    <n v="5.98"/>
    <x v="0"/>
    <s v="No"/>
    <s v="Jordan"/>
    <x v="0"/>
    <n v="10"/>
    <s v="Extra Shot"/>
    <n v="4"/>
  </r>
  <r>
    <x v="260"/>
    <x v="3"/>
    <x v="6"/>
    <x v="3"/>
    <x v="5"/>
    <x v="1"/>
    <n v="3.62"/>
    <x v="2"/>
    <s v="No"/>
    <s v="Chris"/>
    <x v="2"/>
    <n v="9"/>
    <s v="Almond Milk"/>
    <n v="4"/>
  </r>
  <r>
    <x v="261"/>
    <x v="5"/>
    <x v="1"/>
    <x v="1"/>
    <x v="2"/>
    <x v="2"/>
    <n v="4.96"/>
    <x v="1"/>
    <s v="Yes"/>
    <s v="Jordan"/>
    <x v="1"/>
    <n v="2"/>
    <s v="No Sugar"/>
    <n v="2"/>
  </r>
  <r>
    <x v="262"/>
    <x v="0"/>
    <x v="9"/>
    <x v="3"/>
    <x v="2"/>
    <x v="0"/>
    <n v="3.57"/>
    <x v="0"/>
    <s v="Yes"/>
    <s v="Jamie"/>
    <x v="0"/>
    <n v="8"/>
    <s v="Almond Milk"/>
    <n v="5"/>
  </r>
  <r>
    <x v="263"/>
    <x v="5"/>
    <x v="4"/>
    <x v="2"/>
    <x v="6"/>
    <x v="1"/>
    <n v="3.08"/>
    <x v="2"/>
    <s v="Yes"/>
    <s v="Maria"/>
    <x v="2"/>
    <n v="3"/>
    <s v="No Sugar"/>
    <n v="2"/>
  </r>
  <r>
    <x v="264"/>
    <x v="4"/>
    <x v="0"/>
    <x v="2"/>
    <x v="1"/>
    <x v="0"/>
    <n v="5.17"/>
    <x v="0"/>
    <s v="Yes"/>
    <s v="Maria"/>
    <x v="2"/>
    <n v="9"/>
    <s v="Whipped Cream"/>
    <n v="5"/>
  </r>
  <r>
    <x v="265"/>
    <x v="0"/>
    <x v="1"/>
    <x v="4"/>
    <x v="6"/>
    <x v="0"/>
    <n v="3.98"/>
    <x v="1"/>
    <s v="No"/>
    <s v="Jordan"/>
    <x v="0"/>
    <n v="3"/>
    <s v="Almond Milk"/>
    <n v="1"/>
  </r>
  <r>
    <x v="266"/>
    <x v="4"/>
    <x v="6"/>
    <x v="3"/>
    <x v="1"/>
    <x v="1"/>
    <n v="3.57"/>
    <x v="2"/>
    <s v="Yes"/>
    <s v="Maria"/>
    <x v="1"/>
    <n v="8"/>
    <s v="Extra Shot"/>
    <n v="3"/>
  </r>
  <r>
    <x v="88"/>
    <x v="3"/>
    <x v="2"/>
    <x v="0"/>
    <x v="5"/>
    <x v="2"/>
    <n v="6.29"/>
    <x v="2"/>
    <s v="No"/>
    <s v="Maria"/>
    <x v="2"/>
    <n v="5"/>
    <s v="Almond Milk"/>
    <n v="3"/>
  </r>
  <r>
    <x v="267"/>
    <x v="1"/>
    <x v="0"/>
    <x v="2"/>
    <x v="3"/>
    <x v="0"/>
    <n v="6.58"/>
    <x v="1"/>
    <s v="Yes"/>
    <s v="Maria"/>
    <x v="1"/>
    <n v="10"/>
    <s v="No Sugar"/>
    <n v="5"/>
  </r>
  <r>
    <x v="268"/>
    <x v="5"/>
    <x v="9"/>
    <x v="4"/>
    <x v="4"/>
    <x v="1"/>
    <n v="4.3899999999999997"/>
    <x v="2"/>
    <s v="No"/>
    <s v="Jamie"/>
    <x v="0"/>
    <n v="7"/>
    <s v="No Sugar"/>
    <n v="1"/>
  </r>
  <r>
    <x v="269"/>
    <x v="1"/>
    <x v="1"/>
    <x v="1"/>
    <x v="3"/>
    <x v="0"/>
    <n v="4.5599999999999996"/>
    <x v="1"/>
    <s v="No"/>
    <s v="Alex"/>
    <x v="2"/>
    <n v="8"/>
    <s v="Oat Milk"/>
    <n v="3"/>
  </r>
  <r>
    <x v="270"/>
    <x v="5"/>
    <x v="8"/>
    <x v="1"/>
    <x v="1"/>
    <x v="1"/>
    <n v="4.41"/>
    <x v="0"/>
    <s v="No"/>
    <s v="Jamie"/>
    <x v="0"/>
    <n v="8"/>
    <s v="Double Espresso"/>
    <n v="3"/>
  </r>
  <r>
    <x v="271"/>
    <x v="5"/>
    <x v="2"/>
    <x v="0"/>
    <x v="4"/>
    <x v="1"/>
    <n v="5.15"/>
    <x v="0"/>
    <s v="Yes"/>
    <s v="Jamie"/>
    <x v="2"/>
    <n v="8"/>
    <s v="Double Espresso"/>
    <n v="5"/>
  </r>
  <r>
    <x v="272"/>
    <x v="1"/>
    <x v="2"/>
    <x v="2"/>
    <x v="2"/>
    <x v="1"/>
    <n v="3.01"/>
    <x v="2"/>
    <s v="No"/>
    <s v="Taylor"/>
    <x v="1"/>
    <n v="4"/>
    <s v="Almond Milk"/>
    <n v="1"/>
  </r>
  <r>
    <x v="273"/>
    <x v="0"/>
    <x v="8"/>
    <x v="1"/>
    <x v="3"/>
    <x v="1"/>
    <n v="3.58"/>
    <x v="1"/>
    <s v="No"/>
    <s v="Maria"/>
    <x v="2"/>
    <n v="5"/>
    <s v="Almond Milk"/>
    <n v="2"/>
  </r>
  <r>
    <x v="212"/>
    <x v="4"/>
    <x v="1"/>
    <x v="2"/>
    <x v="5"/>
    <x v="1"/>
    <n v="4.49"/>
    <x v="1"/>
    <s v="Yes"/>
    <s v="Jordan"/>
    <x v="0"/>
    <n v="3"/>
    <s v="Decaf"/>
    <n v="5"/>
  </r>
  <r>
    <x v="274"/>
    <x v="6"/>
    <x v="4"/>
    <x v="4"/>
    <x v="2"/>
    <x v="0"/>
    <n v="3.98"/>
    <x v="2"/>
    <s v="No"/>
    <s v="Maria"/>
    <x v="2"/>
    <n v="9"/>
    <s v="Oat Milk"/>
    <n v="2"/>
  </r>
  <r>
    <x v="275"/>
    <x v="2"/>
    <x v="6"/>
    <x v="0"/>
    <x v="5"/>
    <x v="1"/>
    <n v="4.78"/>
    <x v="1"/>
    <s v="Yes"/>
    <s v="Chris"/>
    <x v="2"/>
    <n v="4"/>
    <s v="Almond Milk"/>
    <n v="1"/>
  </r>
  <r>
    <x v="276"/>
    <x v="5"/>
    <x v="1"/>
    <x v="1"/>
    <x v="0"/>
    <x v="1"/>
    <n v="6.33"/>
    <x v="1"/>
    <s v="No"/>
    <s v="Taylor"/>
    <x v="0"/>
    <n v="6"/>
    <s v="Double Espresso"/>
    <n v="5"/>
  </r>
  <r>
    <x v="277"/>
    <x v="2"/>
    <x v="2"/>
    <x v="1"/>
    <x v="3"/>
    <x v="0"/>
    <n v="5.09"/>
    <x v="2"/>
    <s v="Yes"/>
    <s v="Jamie"/>
    <x v="0"/>
    <n v="2"/>
    <s v="Extra Shot"/>
    <n v="4"/>
  </r>
  <r>
    <x v="278"/>
    <x v="5"/>
    <x v="7"/>
    <x v="2"/>
    <x v="1"/>
    <x v="2"/>
    <n v="4.87"/>
    <x v="0"/>
    <s v="No"/>
    <s v="Jamie"/>
    <x v="2"/>
    <n v="2"/>
    <s v="Whipped Cream"/>
    <n v="3"/>
  </r>
  <r>
    <x v="279"/>
    <x v="3"/>
    <x v="2"/>
    <x v="2"/>
    <x v="0"/>
    <x v="0"/>
    <n v="4.45"/>
    <x v="0"/>
    <s v="Yes"/>
    <s v="Maria"/>
    <x v="1"/>
    <n v="4"/>
    <s v="Double Espresso"/>
    <n v="1"/>
  </r>
  <r>
    <x v="280"/>
    <x v="4"/>
    <x v="0"/>
    <x v="4"/>
    <x v="2"/>
    <x v="2"/>
    <n v="3.81"/>
    <x v="2"/>
    <s v="Yes"/>
    <s v="Chris"/>
    <x v="2"/>
    <n v="2"/>
    <s v="Double Espresso"/>
    <n v="4"/>
  </r>
  <r>
    <x v="281"/>
    <x v="0"/>
    <x v="8"/>
    <x v="4"/>
    <x v="0"/>
    <x v="1"/>
    <n v="6.01"/>
    <x v="0"/>
    <s v="Yes"/>
    <s v="Chris"/>
    <x v="1"/>
    <n v="7"/>
    <s v="Extra Shot"/>
    <n v="1"/>
  </r>
  <r>
    <x v="282"/>
    <x v="1"/>
    <x v="7"/>
    <x v="3"/>
    <x v="1"/>
    <x v="0"/>
    <n v="3.09"/>
    <x v="0"/>
    <s v="No"/>
    <s v="Taylor"/>
    <x v="2"/>
    <n v="6"/>
    <s v="Extra Shot"/>
    <n v="2"/>
  </r>
  <r>
    <x v="283"/>
    <x v="3"/>
    <x v="5"/>
    <x v="2"/>
    <x v="5"/>
    <x v="0"/>
    <n v="6.54"/>
    <x v="1"/>
    <s v="Yes"/>
    <s v="Jordan"/>
    <x v="2"/>
    <n v="10"/>
    <s v="Double Espresso"/>
    <n v="5"/>
  </r>
  <r>
    <x v="284"/>
    <x v="3"/>
    <x v="8"/>
    <x v="1"/>
    <x v="3"/>
    <x v="1"/>
    <n v="4.4400000000000004"/>
    <x v="0"/>
    <s v="Yes"/>
    <s v="Jordan"/>
    <x v="0"/>
    <n v="8"/>
    <s v="Extra Shot"/>
    <n v="2"/>
  </r>
  <r>
    <x v="285"/>
    <x v="4"/>
    <x v="0"/>
    <x v="1"/>
    <x v="4"/>
    <x v="2"/>
    <n v="6.98"/>
    <x v="2"/>
    <s v="Yes"/>
    <s v="Maria"/>
    <x v="1"/>
    <n v="10"/>
    <s v="Whipped Cream"/>
    <n v="1"/>
  </r>
  <r>
    <x v="286"/>
    <x v="0"/>
    <x v="3"/>
    <x v="1"/>
    <x v="3"/>
    <x v="0"/>
    <n v="3.27"/>
    <x v="1"/>
    <s v="No"/>
    <s v="Chris"/>
    <x v="2"/>
    <n v="3"/>
    <s v="Extra Shot"/>
    <n v="4"/>
  </r>
  <r>
    <x v="287"/>
    <x v="2"/>
    <x v="3"/>
    <x v="0"/>
    <x v="5"/>
    <x v="0"/>
    <n v="6.76"/>
    <x v="1"/>
    <s v="No"/>
    <s v="Alex"/>
    <x v="1"/>
    <n v="6"/>
    <s v="Decaf"/>
    <n v="4"/>
  </r>
  <r>
    <x v="288"/>
    <x v="6"/>
    <x v="1"/>
    <x v="4"/>
    <x v="4"/>
    <x v="2"/>
    <n v="6.81"/>
    <x v="0"/>
    <s v="Yes"/>
    <s v="Jordan"/>
    <x v="1"/>
    <n v="10"/>
    <s v="Decaf"/>
    <n v="3"/>
  </r>
  <r>
    <x v="289"/>
    <x v="0"/>
    <x v="4"/>
    <x v="2"/>
    <x v="5"/>
    <x v="0"/>
    <n v="5.8"/>
    <x v="1"/>
    <s v="Yes"/>
    <s v="Maria"/>
    <x v="2"/>
    <n v="6"/>
    <s v="Decaf"/>
    <n v="2"/>
  </r>
  <r>
    <x v="290"/>
    <x v="5"/>
    <x v="5"/>
    <x v="0"/>
    <x v="1"/>
    <x v="1"/>
    <n v="5.68"/>
    <x v="0"/>
    <s v="No"/>
    <s v="Jamie"/>
    <x v="0"/>
    <n v="10"/>
    <s v="Whipped Cream"/>
    <n v="4"/>
  </r>
  <r>
    <x v="291"/>
    <x v="4"/>
    <x v="1"/>
    <x v="2"/>
    <x v="6"/>
    <x v="1"/>
    <n v="3.8"/>
    <x v="0"/>
    <s v="Yes"/>
    <s v="Chris"/>
    <x v="1"/>
    <n v="9"/>
    <s v="Extra Shot"/>
    <n v="4"/>
  </r>
  <r>
    <x v="292"/>
    <x v="4"/>
    <x v="3"/>
    <x v="3"/>
    <x v="2"/>
    <x v="1"/>
    <n v="3.58"/>
    <x v="2"/>
    <s v="No"/>
    <s v="Taylor"/>
    <x v="2"/>
    <n v="8"/>
    <s v="Almond Milk"/>
    <n v="3"/>
  </r>
  <r>
    <x v="293"/>
    <x v="1"/>
    <x v="3"/>
    <x v="2"/>
    <x v="2"/>
    <x v="0"/>
    <n v="6.81"/>
    <x v="1"/>
    <s v="No"/>
    <s v="Chris"/>
    <x v="1"/>
    <n v="4"/>
    <s v="Almond Milk"/>
    <n v="2"/>
  </r>
  <r>
    <x v="294"/>
    <x v="4"/>
    <x v="9"/>
    <x v="4"/>
    <x v="1"/>
    <x v="2"/>
    <n v="4.8099999999999996"/>
    <x v="0"/>
    <s v="Yes"/>
    <s v="Jordan"/>
    <x v="1"/>
    <n v="4"/>
    <s v="Whipped Cream"/>
    <n v="1"/>
  </r>
  <r>
    <x v="295"/>
    <x v="4"/>
    <x v="9"/>
    <x v="4"/>
    <x v="2"/>
    <x v="0"/>
    <n v="4.4000000000000004"/>
    <x v="0"/>
    <s v="No"/>
    <s v="Jamie"/>
    <x v="0"/>
    <n v="4"/>
    <s v="Oat Milk"/>
    <n v="4"/>
  </r>
  <r>
    <x v="296"/>
    <x v="1"/>
    <x v="0"/>
    <x v="2"/>
    <x v="4"/>
    <x v="2"/>
    <n v="3.79"/>
    <x v="1"/>
    <s v="Yes"/>
    <s v="Chris"/>
    <x v="0"/>
    <n v="7"/>
    <s v="Almond Milk"/>
    <n v="2"/>
  </r>
  <r>
    <x v="297"/>
    <x v="0"/>
    <x v="1"/>
    <x v="4"/>
    <x v="0"/>
    <x v="2"/>
    <n v="4.63"/>
    <x v="1"/>
    <s v="Yes"/>
    <s v="Jamie"/>
    <x v="2"/>
    <n v="9"/>
    <s v="Oat Milk"/>
    <n v="5"/>
  </r>
  <r>
    <x v="298"/>
    <x v="4"/>
    <x v="2"/>
    <x v="1"/>
    <x v="6"/>
    <x v="2"/>
    <n v="5.18"/>
    <x v="2"/>
    <s v="No"/>
    <s v="Maria"/>
    <x v="1"/>
    <n v="5"/>
    <s v="Extra Shot"/>
    <n v="5"/>
  </r>
  <r>
    <x v="170"/>
    <x v="4"/>
    <x v="8"/>
    <x v="4"/>
    <x v="0"/>
    <x v="1"/>
    <n v="6.59"/>
    <x v="1"/>
    <s v="Yes"/>
    <s v="Jordan"/>
    <x v="1"/>
    <n v="9"/>
    <s v="Decaf"/>
    <n v="4"/>
  </r>
  <r>
    <x v="299"/>
    <x v="1"/>
    <x v="7"/>
    <x v="3"/>
    <x v="1"/>
    <x v="1"/>
    <n v="3.45"/>
    <x v="2"/>
    <s v="No"/>
    <s v="Jamie"/>
    <x v="1"/>
    <n v="4"/>
    <s v="Double Espresso"/>
    <n v="5"/>
  </r>
  <r>
    <x v="300"/>
    <x v="5"/>
    <x v="9"/>
    <x v="4"/>
    <x v="1"/>
    <x v="2"/>
    <n v="5.75"/>
    <x v="0"/>
    <s v="No"/>
    <s v="Jordan"/>
    <x v="0"/>
    <n v="3"/>
    <s v="Almond Milk"/>
    <n v="1"/>
  </r>
  <r>
    <x v="301"/>
    <x v="4"/>
    <x v="4"/>
    <x v="0"/>
    <x v="0"/>
    <x v="1"/>
    <n v="6"/>
    <x v="1"/>
    <s v="Yes"/>
    <s v="Jordan"/>
    <x v="1"/>
    <n v="10"/>
    <s v="Double Espresso"/>
    <n v="1"/>
  </r>
  <r>
    <x v="302"/>
    <x v="3"/>
    <x v="9"/>
    <x v="1"/>
    <x v="1"/>
    <x v="1"/>
    <n v="5.21"/>
    <x v="2"/>
    <s v="Yes"/>
    <s v="Jamie"/>
    <x v="2"/>
    <n v="7"/>
    <s v="Whipped Cream"/>
    <n v="4"/>
  </r>
  <r>
    <x v="303"/>
    <x v="6"/>
    <x v="9"/>
    <x v="4"/>
    <x v="1"/>
    <x v="0"/>
    <n v="5.03"/>
    <x v="0"/>
    <s v="No"/>
    <s v="Chris"/>
    <x v="1"/>
    <n v="5"/>
    <s v="Almond Milk"/>
    <n v="4"/>
  </r>
  <r>
    <x v="304"/>
    <x v="0"/>
    <x v="4"/>
    <x v="4"/>
    <x v="1"/>
    <x v="2"/>
    <n v="6.28"/>
    <x v="1"/>
    <s v="No"/>
    <s v="Chris"/>
    <x v="2"/>
    <n v="8"/>
    <s v="Extra Shot"/>
    <n v="5"/>
  </r>
  <r>
    <x v="55"/>
    <x v="4"/>
    <x v="2"/>
    <x v="0"/>
    <x v="1"/>
    <x v="0"/>
    <n v="6.21"/>
    <x v="1"/>
    <s v="No"/>
    <s v="Maria"/>
    <x v="0"/>
    <n v="8"/>
    <s v="Oat Milk"/>
    <n v="2"/>
  </r>
  <r>
    <x v="305"/>
    <x v="6"/>
    <x v="8"/>
    <x v="1"/>
    <x v="6"/>
    <x v="0"/>
    <n v="3.4"/>
    <x v="2"/>
    <s v="Yes"/>
    <s v="Jordan"/>
    <x v="0"/>
    <n v="8"/>
    <s v="Whipped Cream"/>
    <n v="3"/>
  </r>
  <r>
    <x v="306"/>
    <x v="6"/>
    <x v="1"/>
    <x v="1"/>
    <x v="0"/>
    <x v="0"/>
    <n v="3.1"/>
    <x v="2"/>
    <s v="Yes"/>
    <s v="Alex"/>
    <x v="0"/>
    <n v="10"/>
    <s v="Almond Milk"/>
    <n v="5"/>
  </r>
  <r>
    <x v="307"/>
    <x v="6"/>
    <x v="1"/>
    <x v="4"/>
    <x v="2"/>
    <x v="0"/>
    <n v="5.61"/>
    <x v="2"/>
    <s v="No"/>
    <s v="Maria"/>
    <x v="0"/>
    <n v="5"/>
    <s v="Oat Milk"/>
    <n v="4"/>
  </r>
  <r>
    <x v="308"/>
    <x v="1"/>
    <x v="4"/>
    <x v="2"/>
    <x v="2"/>
    <x v="2"/>
    <n v="3.09"/>
    <x v="1"/>
    <s v="Yes"/>
    <s v="Alex"/>
    <x v="1"/>
    <n v="3"/>
    <s v="Almond Milk"/>
    <n v="2"/>
  </r>
  <r>
    <x v="309"/>
    <x v="2"/>
    <x v="1"/>
    <x v="2"/>
    <x v="6"/>
    <x v="1"/>
    <n v="6.65"/>
    <x v="2"/>
    <s v="No"/>
    <s v="Alex"/>
    <x v="1"/>
    <n v="2"/>
    <s v="Decaf"/>
    <n v="1"/>
  </r>
  <r>
    <x v="310"/>
    <x v="0"/>
    <x v="5"/>
    <x v="0"/>
    <x v="6"/>
    <x v="1"/>
    <n v="5.53"/>
    <x v="0"/>
    <s v="Yes"/>
    <s v="Maria"/>
    <x v="1"/>
    <n v="2"/>
    <s v="Extra Shot"/>
    <n v="5"/>
  </r>
  <r>
    <x v="311"/>
    <x v="3"/>
    <x v="4"/>
    <x v="4"/>
    <x v="3"/>
    <x v="1"/>
    <n v="6.98"/>
    <x v="1"/>
    <s v="Yes"/>
    <s v="Maria"/>
    <x v="0"/>
    <n v="6"/>
    <s v="Almond Milk"/>
    <n v="2"/>
  </r>
  <r>
    <x v="312"/>
    <x v="5"/>
    <x v="7"/>
    <x v="3"/>
    <x v="4"/>
    <x v="0"/>
    <n v="3.87"/>
    <x v="0"/>
    <s v="Yes"/>
    <s v="Maria"/>
    <x v="2"/>
    <n v="7"/>
    <s v="Extra Shot"/>
    <n v="2"/>
  </r>
  <r>
    <x v="313"/>
    <x v="4"/>
    <x v="1"/>
    <x v="4"/>
    <x v="6"/>
    <x v="0"/>
    <n v="6.81"/>
    <x v="0"/>
    <s v="No"/>
    <s v="Jamie"/>
    <x v="0"/>
    <n v="9"/>
    <s v="Decaf"/>
    <n v="5"/>
  </r>
  <r>
    <x v="314"/>
    <x v="4"/>
    <x v="2"/>
    <x v="1"/>
    <x v="2"/>
    <x v="2"/>
    <n v="6.38"/>
    <x v="1"/>
    <s v="No"/>
    <s v="Jamie"/>
    <x v="2"/>
    <n v="6"/>
    <s v="Extra Shot"/>
    <n v="2"/>
  </r>
  <r>
    <x v="315"/>
    <x v="4"/>
    <x v="3"/>
    <x v="0"/>
    <x v="6"/>
    <x v="2"/>
    <n v="5.99"/>
    <x v="0"/>
    <s v="Yes"/>
    <s v="Taylor"/>
    <x v="1"/>
    <n v="8"/>
    <s v="Extra Shot"/>
    <n v="5"/>
  </r>
  <r>
    <x v="316"/>
    <x v="1"/>
    <x v="5"/>
    <x v="1"/>
    <x v="0"/>
    <x v="2"/>
    <n v="4.01"/>
    <x v="0"/>
    <s v="No"/>
    <s v="Taylor"/>
    <x v="0"/>
    <n v="10"/>
    <s v="No Sugar"/>
    <n v="4"/>
  </r>
  <r>
    <x v="317"/>
    <x v="0"/>
    <x v="1"/>
    <x v="4"/>
    <x v="6"/>
    <x v="0"/>
    <n v="4.43"/>
    <x v="2"/>
    <s v="Yes"/>
    <s v="Jordan"/>
    <x v="1"/>
    <n v="7"/>
    <s v="Extra Shot"/>
    <n v="3"/>
  </r>
  <r>
    <x v="227"/>
    <x v="4"/>
    <x v="8"/>
    <x v="2"/>
    <x v="5"/>
    <x v="1"/>
    <n v="3.86"/>
    <x v="1"/>
    <s v="No"/>
    <s v="Maria"/>
    <x v="0"/>
    <n v="3"/>
    <s v="Decaf"/>
    <n v="3"/>
  </r>
  <r>
    <x v="318"/>
    <x v="5"/>
    <x v="7"/>
    <x v="2"/>
    <x v="4"/>
    <x v="1"/>
    <n v="5.87"/>
    <x v="1"/>
    <s v="Yes"/>
    <s v="Taylor"/>
    <x v="0"/>
    <n v="8"/>
    <s v="Oat Milk"/>
    <n v="4"/>
  </r>
  <r>
    <x v="319"/>
    <x v="1"/>
    <x v="8"/>
    <x v="1"/>
    <x v="0"/>
    <x v="1"/>
    <n v="4.99"/>
    <x v="0"/>
    <s v="No"/>
    <s v="Alex"/>
    <x v="2"/>
    <n v="9"/>
    <s v="Extra Shot"/>
    <n v="5"/>
  </r>
  <r>
    <x v="320"/>
    <x v="1"/>
    <x v="9"/>
    <x v="3"/>
    <x v="0"/>
    <x v="1"/>
    <n v="3.07"/>
    <x v="1"/>
    <s v="Yes"/>
    <s v="Jamie"/>
    <x v="1"/>
    <n v="4"/>
    <s v="Whipped Cream"/>
    <n v="4"/>
  </r>
  <r>
    <x v="321"/>
    <x v="0"/>
    <x v="7"/>
    <x v="3"/>
    <x v="0"/>
    <x v="1"/>
    <n v="5.58"/>
    <x v="2"/>
    <s v="No"/>
    <s v="Alex"/>
    <x v="1"/>
    <n v="6"/>
    <s v="No Sugar"/>
    <n v="3"/>
  </r>
  <r>
    <x v="322"/>
    <x v="1"/>
    <x v="9"/>
    <x v="3"/>
    <x v="1"/>
    <x v="1"/>
    <n v="4.9800000000000004"/>
    <x v="2"/>
    <s v="No"/>
    <s v="Chris"/>
    <x v="0"/>
    <n v="9"/>
    <s v="Decaf"/>
    <n v="1"/>
  </r>
  <r>
    <x v="323"/>
    <x v="6"/>
    <x v="0"/>
    <x v="2"/>
    <x v="2"/>
    <x v="0"/>
    <n v="6.3"/>
    <x v="2"/>
    <s v="Yes"/>
    <s v="Chris"/>
    <x v="0"/>
    <n v="8"/>
    <s v="Extra Shot"/>
    <n v="2"/>
  </r>
  <r>
    <x v="324"/>
    <x v="4"/>
    <x v="8"/>
    <x v="3"/>
    <x v="0"/>
    <x v="2"/>
    <n v="6.47"/>
    <x v="0"/>
    <s v="Yes"/>
    <s v="Alex"/>
    <x v="2"/>
    <n v="6"/>
    <s v="Almond Milk"/>
    <n v="3"/>
  </r>
  <r>
    <x v="325"/>
    <x v="1"/>
    <x v="0"/>
    <x v="0"/>
    <x v="3"/>
    <x v="2"/>
    <n v="3.68"/>
    <x v="2"/>
    <s v="No"/>
    <s v="Alex"/>
    <x v="2"/>
    <n v="7"/>
    <s v="Whipped Cream"/>
    <n v="2"/>
  </r>
  <r>
    <x v="326"/>
    <x v="1"/>
    <x v="9"/>
    <x v="0"/>
    <x v="5"/>
    <x v="0"/>
    <n v="5.09"/>
    <x v="2"/>
    <s v="No"/>
    <s v="Jordan"/>
    <x v="1"/>
    <n v="6"/>
    <s v="No Sugar"/>
    <n v="4"/>
  </r>
  <r>
    <x v="327"/>
    <x v="3"/>
    <x v="6"/>
    <x v="4"/>
    <x v="5"/>
    <x v="0"/>
    <n v="4.41"/>
    <x v="2"/>
    <s v="Yes"/>
    <s v="Jordan"/>
    <x v="2"/>
    <n v="3"/>
    <s v="Decaf"/>
    <n v="1"/>
  </r>
  <r>
    <x v="328"/>
    <x v="3"/>
    <x v="2"/>
    <x v="0"/>
    <x v="2"/>
    <x v="1"/>
    <n v="3.42"/>
    <x v="2"/>
    <s v="No"/>
    <s v="Chris"/>
    <x v="0"/>
    <n v="9"/>
    <s v="Oat Milk"/>
    <n v="2"/>
  </r>
  <r>
    <x v="329"/>
    <x v="6"/>
    <x v="5"/>
    <x v="1"/>
    <x v="2"/>
    <x v="1"/>
    <n v="4.54"/>
    <x v="0"/>
    <s v="Yes"/>
    <s v="Jamie"/>
    <x v="2"/>
    <n v="3"/>
    <s v="No Sugar"/>
    <n v="4"/>
  </r>
  <r>
    <x v="330"/>
    <x v="5"/>
    <x v="6"/>
    <x v="3"/>
    <x v="5"/>
    <x v="0"/>
    <n v="3.59"/>
    <x v="2"/>
    <s v="Yes"/>
    <s v="Maria"/>
    <x v="2"/>
    <n v="9"/>
    <s v="Extra Shot"/>
    <n v="3"/>
  </r>
  <r>
    <x v="331"/>
    <x v="0"/>
    <x v="7"/>
    <x v="4"/>
    <x v="3"/>
    <x v="0"/>
    <n v="6.71"/>
    <x v="2"/>
    <s v="No"/>
    <s v="Jamie"/>
    <x v="2"/>
    <n v="4"/>
    <s v="Decaf"/>
    <n v="5"/>
  </r>
  <r>
    <x v="332"/>
    <x v="6"/>
    <x v="8"/>
    <x v="0"/>
    <x v="3"/>
    <x v="1"/>
    <n v="3.39"/>
    <x v="1"/>
    <s v="No"/>
    <s v="Jordan"/>
    <x v="1"/>
    <n v="5"/>
    <s v="No Sugar"/>
    <n v="2"/>
  </r>
  <r>
    <x v="333"/>
    <x v="6"/>
    <x v="0"/>
    <x v="3"/>
    <x v="4"/>
    <x v="1"/>
    <n v="5.07"/>
    <x v="2"/>
    <s v="Yes"/>
    <s v="Jordan"/>
    <x v="2"/>
    <n v="3"/>
    <s v="Extra Shot"/>
    <n v="1"/>
  </r>
  <r>
    <x v="334"/>
    <x v="0"/>
    <x v="4"/>
    <x v="4"/>
    <x v="2"/>
    <x v="0"/>
    <n v="5.13"/>
    <x v="0"/>
    <s v="Yes"/>
    <s v="Taylor"/>
    <x v="0"/>
    <n v="8"/>
    <s v="Decaf"/>
    <n v="4"/>
  </r>
  <r>
    <x v="335"/>
    <x v="4"/>
    <x v="6"/>
    <x v="1"/>
    <x v="2"/>
    <x v="0"/>
    <n v="4.3899999999999997"/>
    <x v="0"/>
    <s v="No"/>
    <s v="Jordan"/>
    <x v="2"/>
    <n v="3"/>
    <s v="Extra Shot"/>
    <n v="5"/>
  </r>
  <r>
    <x v="336"/>
    <x v="0"/>
    <x v="0"/>
    <x v="4"/>
    <x v="1"/>
    <x v="2"/>
    <n v="3.95"/>
    <x v="0"/>
    <s v="Yes"/>
    <s v="Maria"/>
    <x v="2"/>
    <n v="7"/>
    <s v="Decaf"/>
    <n v="2"/>
  </r>
  <r>
    <x v="315"/>
    <x v="4"/>
    <x v="3"/>
    <x v="4"/>
    <x v="0"/>
    <x v="0"/>
    <n v="6.9"/>
    <x v="2"/>
    <s v="Yes"/>
    <s v="Jordan"/>
    <x v="2"/>
    <n v="7"/>
    <s v="Decaf"/>
    <n v="5"/>
  </r>
  <r>
    <x v="193"/>
    <x v="0"/>
    <x v="2"/>
    <x v="2"/>
    <x v="0"/>
    <x v="0"/>
    <n v="5.27"/>
    <x v="0"/>
    <s v="Yes"/>
    <s v="Taylor"/>
    <x v="0"/>
    <n v="4"/>
    <s v="Whipped Cream"/>
    <n v="2"/>
  </r>
  <r>
    <x v="337"/>
    <x v="1"/>
    <x v="5"/>
    <x v="4"/>
    <x v="6"/>
    <x v="1"/>
    <n v="5.94"/>
    <x v="1"/>
    <s v="No"/>
    <s v="Jordan"/>
    <x v="1"/>
    <n v="6"/>
    <s v="No Sugar"/>
    <n v="4"/>
  </r>
  <r>
    <x v="338"/>
    <x v="0"/>
    <x v="8"/>
    <x v="4"/>
    <x v="4"/>
    <x v="2"/>
    <n v="6.43"/>
    <x v="1"/>
    <s v="No"/>
    <s v="Alex"/>
    <x v="1"/>
    <n v="10"/>
    <s v="Oat Milk"/>
    <n v="1"/>
  </r>
  <r>
    <x v="339"/>
    <x v="5"/>
    <x v="9"/>
    <x v="1"/>
    <x v="5"/>
    <x v="0"/>
    <n v="4.43"/>
    <x v="2"/>
    <s v="Yes"/>
    <s v="Taylor"/>
    <x v="0"/>
    <n v="8"/>
    <s v="No Sugar"/>
    <n v="2"/>
  </r>
  <r>
    <x v="340"/>
    <x v="2"/>
    <x v="2"/>
    <x v="0"/>
    <x v="5"/>
    <x v="0"/>
    <n v="6.86"/>
    <x v="1"/>
    <s v="No"/>
    <s v="Taylor"/>
    <x v="2"/>
    <n v="6"/>
    <s v="Oat Milk"/>
    <n v="3"/>
  </r>
  <r>
    <x v="341"/>
    <x v="0"/>
    <x v="9"/>
    <x v="0"/>
    <x v="3"/>
    <x v="1"/>
    <n v="3.76"/>
    <x v="1"/>
    <s v="No"/>
    <s v="Taylor"/>
    <x v="2"/>
    <n v="8"/>
    <s v="Whipped Cream"/>
    <n v="4"/>
  </r>
  <r>
    <x v="342"/>
    <x v="5"/>
    <x v="8"/>
    <x v="2"/>
    <x v="0"/>
    <x v="1"/>
    <n v="6.71"/>
    <x v="2"/>
    <s v="No"/>
    <s v="Jordan"/>
    <x v="2"/>
    <n v="10"/>
    <s v="No Sugar"/>
    <n v="5"/>
  </r>
  <r>
    <x v="343"/>
    <x v="4"/>
    <x v="1"/>
    <x v="0"/>
    <x v="3"/>
    <x v="0"/>
    <n v="6.2"/>
    <x v="2"/>
    <s v="No"/>
    <s v="Alex"/>
    <x v="2"/>
    <n v="6"/>
    <s v="Whipped Cream"/>
    <n v="5"/>
  </r>
  <r>
    <x v="344"/>
    <x v="4"/>
    <x v="3"/>
    <x v="2"/>
    <x v="6"/>
    <x v="1"/>
    <n v="5.64"/>
    <x v="2"/>
    <s v="Yes"/>
    <s v="Chris"/>
    <x v="2"/>
    <n v="7"/>
    <s v="No Sugar"/>
    <n v="5"/>
  </r>
  <r>
    <x v="345"/>
    <x v="3"/>
    <x v="7"/>
    <x v="2"/>
    <x v="5"/>
    <x v="1"/>
    <n v="3.57"/>
    <x v="1"/>
    <s v="Yes"/>
    <s v="Jamie"/>
    <x v="0"/>
    <n v="3"/>
    <s v="No Sugar"/>
    <n v="2"/>
  </r>
  <r>
    <x v="346"/>
    <x v="0"/>
    <x v="8"/>
    <x v="0"/>
    <x v="6"/>
    <x v="1"/>
    <n v="6.87"/>
    <x v="2"/>
    <s v="No"/>
    <s v="Chris"/>
    <x v="0"/>
    <n v="6"/>
    <s v="Extra Shot"/>
    <n v="5"/>
  </r>
  <r>
    <x v="347"/>
    <x v="6"/>
    <x v="8"/>
    <x v="3"/>
    <x v="2"/>
    <x v="2"/>
    <n v="6.07"/>
    <x v="0"/>
    <s v="Yes"/>
    <s v="Jamie"/>
    <x v="0"/>
    <n v="5"/>
    <s v="No Sugar"/>
    <n v="3"/>
  </r>
  <r>
    <x v="348"/>
    <x v="4"/>
    <x v="0"/>
    <x v="0"/>
    <x v="4"/>
    <x v="0"/>
    <n v="4.5"/>
    <x v="0"/>
    <s v="Yes"/>
    <s v="Maria"/>
    <x v="0"/>
    <n v="9"/>
    <s v="Oat Milk"/>
    <n v="3"/>
  </r>
  <r>
    <x v="349"/>
    <x v="4"/>
    <x v="8"/>
    <x v="4"/>
    <x v="6"/>
    <x v="1"/>
    <n v="4.68"/>
    <x v="0"/>
    <s v="No"/>
    <s v="Alex"/>
    <x v="0"/>
    <n v="2"/>
    <s v="Whipped Cream"/>
    <n v="4"/>
  </r>
  <r>
    <x v="350"/>
    <x v="4"/>
    <x v="1"/>
    <x v="4"/>
    <x v="1"/>
    <x v="0"/>
    <n v="5.32"/>
    <x v="0"/>
    <s v="Yes"/>
    <s v="Taylor"/>
    <x v="0"/>
    <n v="6"/>
    <s v="Almond Milk"/>
    <n v="4"/>
  </r>
  <r>
    <x v="351"/>
    <x v="5"/>
    <x v="4"/>
    <x v="3"/>
    <x v="6"/>
    <x v="0"/>
    <n v="3.34"/>
    <x v="0"/>
    <s v="Yes"/>
    <s v="Chris"/>
    <x v="0"/>
    <n v="3"/>
    <s v="Whipped Cream"/>
    <n v="3"/>
  </r>
  <r>
    <x v="352"/>
    <x v="5"/>
    <x v="8"/>
    <x v="2"/>
    <x v="0"/>
    <x v="2"/>
    <n v="5.34"/>
    <x v="1"/>
    <s v="Yes"/>
    <s v="Jordan"/>
    <x v="2"/>
    <n v="10"/>
    <s v="Extra Shot"/>
    <n v="5"/>
  </r>
  <r>
    <x v="353"/>
    <x v="2"/>
    <x v="3"/>
    <x v="1"/>
    <x v="5"/>
    <x v="2"/>
    <n v="6.41"/>
    <x v="0"/>
    <s v="No"/>
    <s v="Jordan"/>
    <x v="2"/>
    <n v="9"/>
    <s v="Double Espresso"/>
    <n v="2"/>
  </r>
  <r>
    <x v="354"/>
    <x v="4"/>
    <x v="4"/>
    <x v="3"/>
    <x v="0"/>
    <x v="2"/>
    <n v="3.39"/>
    <x v="2"/>
    <s v="Yes"/>
    <s v="Jamie"/>
    <x v="2"/>
    <n v="10"/>
    <s v="Decaf"/>
    <n v="4"/>
  </r>
  <r>
    <x v="355"/>
    <x v="0"/>
    <x v="5"/>
    <x v="0"/>
    <x v="6"/>
    <x v="0"/>
    <n v="6.28"/>
    <x v="1"/>
    <s v="No"/>
    <s v="Taylor"/>
    <x v="0"/>
    <n v="9"/>
    <s v="Whipped Cream"/>
    <n v="5"/>
  </r>
  <r>
    <x v="356"/>
    <x v="4"/>
    <x v="1"/>
    <x v="2"/>
    <x v="2"/>
    <x v="0"/>
    <n v="6.27"/>
    <x v="1"/>
    <s v="Yes"/>
    <s v="Maria"/>
    <x v="0"/>
    <n v="10"/>
    <s v="Extra Shot"/>
    <n v="4"/>
  </r>
  <r>
    <x v="357"/>
    <x v="0"/>
    <x v="6"/>
    <x v="2"/>
    <x v="4"/>
    <x v="1"/>
    <n v="4.47"/>
    <x v="0"/>
    <s v="No"/>
    <s v="Jamie"/>
    <x v="0"/>
    <n v="3"/>
    <s v="Decaf"/>
    <n v="4"/>
  </r>
  <r>
    <x v="358"/>
    <x v="6"/>
    <x v="1"/>
    <x v="4"/>
    <x v="6"/>
    <x v="0"/>
    <n v="5.26"/>
    <x v="2"/>
    <s v="No"/>
    <s v="Alex"/>
    <x v="0"/>
    <n v="9"/>
    <s v="Almond Milk"/>
    <n v="3"/>
  </r>
  <r>
    <x v="359"/>
    <x v="4"/>
    <x v="3"/>
    <x v="0"/>
    <x v="3"/>
    <x v="0"/>
    <n v="6.93"/>
    <x v="0"/>
    <s v="Yes"/>
    <s v="Chris"/>
    <x v="0"/>
    <n v="10"/>
    <s v="Decaf"/>
    <n v="5"/>
  </r>
  <r>
    <x v="360"/>
    <x v="4"/>
    <x v="1"/>
    <x v="3"/>
    <x v="3"/>
    <x v="1"/>
    <n v="5.86"/>
    <x v="2"/>
    <s v="No"/>
    <s v="Jordan"/>
    <x v="1"/>
    <n v="8"/>
    <s v="Almond Milk"/>
    <n v="4"/>
  </r>
  <r>
    <x v="361"/>
    <x v="6"/>
    <x v="3"/>
    <x v="1"/>
    <x v="4"/>
    <x v="2"/>
    <n v="6.71"/>
    <x v="1"/>
    <s v="No"/>
    <s v="Maria"/>
    <x v="0"/>
    <n v="7"/>
    <s v="Double Espresso"/>
    <n v="5"/>
  </r>
  <r>
    <x v="362"/>
    <x v="1"/>
    <x v="0"/>
    <x v="0"/>
    <x v="0"/>
    <x v="0"/>
    <n v="3.12"/>
    <x v="1"/>
    <s v="Yes"/>
    <s v="Maria"/>
    <x v="2"/>
    <n v="3"/>
    <s v="Decaf"/>
    <n v="4"/>
  </r>
  <r>
    <x v="363"/>
    <x v="1"/>
    <x v="2"/>
    <x v="1"/>
    <x v="0"/>
    <x v="0"/>
    <n v="5.91"/>
    <x v="0"/>
    <s v="No"/>
    <s v="Alex"/>
    <x v="2"/>
    <n v="6"/>
    <s v="Almond Milk"/>
    <n v="1"/>
  </r>
  <r>
    <x v="364"/>
    <x v="6"/>
    <x v="5"/>
    <x v="4"/>
    <x v="4"/>
    <x v="2"/>
    <n v="6.36"/>
    <x v="2"/>
    <s v="No"/>
    <s v="Alex"/>
    <x v="0"/>
    <n v="9"/>
    <s v="Decaf"/>
    <n v="2"/>
  </r>
  <r>
    <x v="365"/>
    <x v="4"/>
    <x v="0"/>
    <x v="1"/>
    <x v="2"/>
    <x v="1"/>
    <n v="4.96"/>
    <x v="1"/>
    <s v="No"/>
    <s v="Maria"/>
    <x v="2"/>
    <n v="4"/>
    <s v="Decaf"/>
    <n v="5"/>
  </r>
  <r>
    <x v="366"/>
    <x v="1"/>
    <x v="2"/>
    <x v="3"/>
    <x v="0"/>
    <x v="2"/>
    <n v="6.84"/>
    <x v="2"/>
    <s v="Yes"/>
    <s v="Alex"/>
    <x v="2"/>
    <n v="2"/>
    <s v="No Sugar"/>
    <n v="4"/>
  </r>
  <r>
    <x v="367"/>
    <x v="5"/>
    <x v="5"/>
    <x v="1"/>
    <x v="5"/>
    <x v="2"/>
    <n v="6.83"/>
    <x v="1"/>
    <s v="No"/>
    <s v="Maria"/>
    <x v="2"/>
    <n v="9"/>
    <s v="Double Espresso"/>
    <n v="3"/>
  </r>
  <r>
    <x v="368"/>
    <x v="1"/>
    <x v="7"/>
    <x v="1"/>
    <x v="1"/>
    <x v="0"/>
    <n v="4.76"/>
    <x v="1"/>
    <s v="No"/>
    <s v="Alex"/>
    <x v="0"/>
    <n v="3"/>
    <s v="Extra Shot"/>
    <n v="5"/>
  </r>
  <r>
    <x v="369"/>
    <x v="2"/>
    <x v="5"/>
    <x v="1"/>
    <x v="0"/>
    <x v="2"/>
    <n v="5.16"/>
    <x v="2"/>
    <s v="Yes"/>
    <s v="Chris"/>
    <x v="1"/>
    <n v="8"/>
    <s v="Oat Milk"/>
    <n v="3"/>
  </r>
  <r>
    <x v="370"/>
    <x v="4"/>
    <x v="1"/>
    <x v="2"/>
    <x v="4"/>
    <x v="2"/>
    <n v="3.97"/>
    <x v="1"/>
    <s v="No"/>
    <s v="Jamie"/>
    <x v="0"/>
    <n v="2"/>
    <s v="Double Espresso"/>
    <n v="1"/>
  </r>
  <r>
    <x v="371"/>
    <x v="5"/>
    <x v="6"/>
    <x v="2"/>
    <x v="0"/>
    <x v="1"/>
    <n v="4.6900000000000004"/>
    <x v="2"/>
    <s v="No"/>
    <s v="Alex"/>
    <x v="2"/>
    <n v="5"/>
    <s v="Double Espresso"/>
    <n v="3"/>
  </r>
  <r>
    <x v="372"/>
    <x v="0"/>
    <x v="4"/>
    <x v="0"/>
    <x v="0"/>
    <x v="2"/>
    <n v="6.62"/>
    <x v="1"/>
    <s v="Yes"/>
    <s v="Chris"/>
    <x v="2"/>
    <n v="8"/>
    <s v="Double Espresso"/>
    <n v="5"/>
  </r>
  <r>
    <x v="373"/>
    <x v="0"/>
    <x v="7"/>
    <x v="1"/>
    <x v="3"/>
    <x v="2"/>
    <n v="3.17"/>
    <x v="2"/>
    <s v="No"/>
    <s v="Taylor"/>
    <x v="2"/>
    <n v="7"/>
    <s v="Decaf"/>
    <n v="4"/>
  </r>
  <r>
    <x v="374"/>
    <x v="2"/>
    <x v="2"/>
    <x v="2"/>
    <x v="0"/>
    <x v="0"/>
    <n v="5.14"/>
    <x v="0"/>
    <s v="Yes"/>
    <s v="Taylor"/>
    <x v="1"/>
    <n v="2"/>
    <s v="Decaf"/>
    <n v="4"/>
  </r>
  <r>
    <x v="375"/>
    <x v="2"/>
    <x v="9"/>
    <x v="0"/>
    <x v="4"/>
    <x v="0"/>
    <n v="3.46"/>
    <x v="2"/>
    <s v="No"/>
    <s v="Chris"/>
    <x v="2"/>
    <n v="7"/>
    <s v="Decaf"/>
    <n v="1"/>
  </r>
  <r>
    <x v="376"/>
    <x v="3"/>
    <x v="5"/>
    <x v="2"/>
    <x v="2"/>
    <x v="1"/>
    <n v="5.99"/>
    <x v="1"/>
    <s v="Yes"/>
    <s v="Alex"/>
    <x v="0"/>
    <n v="5"/>
    <s v="Whipped Cream"/>
    <n v="1"/>
  </r>
  <r>
    <x v="377"/>
    <x v="4"/>
    <x v="1"/>
    <x v="1"/>
    <x v="3"/>
    <x v="0"/>
    <n v="4.26"/>
    <x v="1"/>
    <s v="Yes"/>
    <s v="Chris"/>
    <x v="2"/>
    <n v="8"/>
    <s v="Decaf"/>
    <n v="1"/>
  </r>
  <r>
    <x v="378"/>
    <x v="3"/>
    <x v="5"/>
    <x v="3"/>
    <x v="2"/>
    <x v="1"/>
    <n v="5.82"/>
    <x v="0"/>
    <s v="Yes"/>
    <s v="Jamie"/>
    <x v="0"/>
    <n v="6"/>
    <s v="No Sugar"/>
    <n v="5"/>
  </r>
  <r>
    <x v="379"/>
    <x v="2"/>
    <x v="2"/>
    <x v="4"/>
    <x v="3"/>
    <x v="2"/>
    <n v="5.17"/>
    <x v="2"/>
    <s v="Yes"/>
    <s v="Chris"/>
    <x v="1"/>
    <n v="9"/>
    <s v="No Sugar"/>
    <n v="1"/>
  </r>
  <r>
    <x v="380"/>
    <x v="3"/>
    <x v="1"/>
    <x v="3"/>
    <x v="2"/>
    <x v="1"/>
    <n v="5.97"/>
    <x v="2"/>
    <s v="Yes"/>
    <s v="Chris"/>
    <x v="0"/>
    <n v="4"/>
    <s v="Almond Milk"/>
    <n v="2"/>
  </r>
  <r>
    <x v="381"/>
    <x v="2"/>
    <x v="3"/>
    <x v="2"/>
    <x v="6"/>
    <x v="0"/>
    <n v="4.08"/>
    <x v="1"/>
    <s v="No"/>
    <s v="Chris"/>
    <x v="2"/>
    <n v="2"/>
    <s v="No Sugar"/>
    <n v="5"/>
  </r>
  <r>
    <x v="382"/>
    <x v="6"/>
    <x v="4"/>
    <x v="0"/>
    <x v="6"/>
    <x v="1"/>
    <n v="3.18"/>
    <x v="2"/>
    <s v="No"/>
    <s v="Maria"/>
    <x v="0"/>
    <n v="8"/>
    <s v="Double Espresso"/>
    <n v="1"/>
  </r>
  <r>
    <x v="383"/>
    <x v="3"/>
    <x v="4"/>
    <x v="4"/>
    <x v="0"/>
    <x v="2"/>
    <n v="6.02"/>
    <x v="0"/>
    <s v="No"/>
    <s v="Taylor"/>
    <x v="2"/>
    <n v="2"/>
    <s v="No Sugar"/>
    <n v="5"/>
  </r>
  <r>
    <x v="384"/>
    <x v="6"/>
    <x v="9"/>
    <x v="2"/>
    <x v="1"/>
    <x v="0"/>
    <n v="5.21"/>
    <x v="1"/>
    <s v="No"/>
    <s v="Taylor"/>
    <x v="1"/>
    <n v="8"/>
    <s v="Double Espresso"/>
    <n v="5"/>
  </r>
  <r>
    <x v="385"/>
    <x v="1"/>
    <x v="6"/>
    <x v="0"/>
    <x v="6"/>
    <x v="2"/>
    <n v="6.97"/>
    <x v="2"/>
    <s v="Yes"/>
    <s v="Alex"/>
    <x v="1"/>
    <n v="6"/>
    <s v="Almond Milk"/>
    <n v="2"/>
  </r>
  <r>
    <x v="386"/>
    <x v="1"/>
    <x v="6"/>
    <x v="3"/>
    <x v="6"/>
    <x v="0"/>
    <n v="5.46"/>
    <x v="0"/>
    <s v="No"/>
    <s v="Jordan"/>
    <x v="1"/>
    <n v="2"/>
    <s v="Almond Milk"/>
    <n v="3"/>
  </r>
  <r>
    <x v="387"/>
    <x v="5"/>
    <x v="8"/>
    <x v="4"/>
    <x v="1"/>
    <x v="0"/>
    <n v="4.78"/>
    <x v="2"/>
    <s v="No"/>
    <s v="Alex"/>
    <x v="1"/>
    <n v="2"/>
    <s v="No Sugar"/>
    <n v="4"/>
  </r>
  <r>
    <x v="388"/>
    <x v="3"/>
    <x v="7"/>
    <x v="0"/>
    <x v="0"/>
    <x v="2"/>
    <n v="6.76"/>
    <x v="0"/>
    <s v="No"/>
    <s v="Alex"/>
    <x v="1"/>
    <n v="4"/>
    <s v="No Sugar"/>
    <n v="3"/>
  </r>
  <r>
    <x v="389"/>
    <x v="2"/>
    <x v="3"/>
    <x v="1"/>
    <x v="5"/>
    <x v="0"/>
    <n v="3.59"/>
    <x v="1"/>
    <s v="Yes"/>
    <s v="Maria"/>
    <x v="2"/>
    <n v="2"/>
    <s v="Extra Shot"/>
    <n v="5"/>
  </r>
  <r>
    <x v="390"/>
    <x v="6"/>
    <x v="0"/>
    <x v="2"/>
    <x v="4"/>
    <x v="2"/>
    <n v="3.91"/>
    <x v="1"/>
    <s v="No"/>
    <s v="Chris"/>
    <x v="2"/>
    <n v="7"/>
    <s v="Double Espresso"/>
    <n v="1"/>
  </r>
  <r>
    <x v="391"/>
    <x v="5"/>
    <x v="8"/>
    <x v="2"/>
    <x v="4"/>
    <x v="1"/>
    <n v="3.45"/>
    <x v="2"/>
    <s v="Yes"/>
    <s v="Maria"/>
    <x v="1"/>
    <n v="7"/>
    <s v="Whipped Cream"/>
    <n v="4"/>
  </r>
  <r>
    <x v="392"/>
    <x v="4"/>
    <x v="9"/>
    <x v="4"/>
    <x v="2"/>
    <x v="0"/>
    <n v="4.3099999999999996"/>
    <x v="0"/>
    <s v="No"/>
    <s v="Jamie"/>
    <x v="0"/>
    <n v="7"/>
    <s v="Decaf"/>
    <n v="3"/>
  </r>
  <r>
    <x v="393"/>
    <x v="5"/>
    <x v="1"/>
    <x v="2"/>
    <x v="3"/>
    <x v="0"/>
    <n v="6.65"/>
    <x v="2"/>
    <s v="Yes"/>
    <s v="Taylor"/>
    <x v="2"/>
    <n v="7"/>
    <s v="Double Espresso"/>
    <n v="5"/>
  </r>
  <r>
    <x v="394"/>
    <x v="1"/>
    <x v="8"/>
    <x v="0"/>
    <x v="1"/>
    <x v="2"/>
    <n v="3.13"/>
    <x v="1"/>
    <s v="Yes"/>
    <s v="Jamie"/>
    <x v="0"/>
    <n v="3"/>
    <s v="Almond Milk"/>
    <n v="2"/>
  </r>
  <r>
    <x v="395"/>
    <x v="5"/>
    <x v="0"/>
    <x v="3"/>
    <x v="5"/>
    <x v="1"/>
    <n v="5.16"/>
    <x v="2"/>
    <s v="Yes"/>
    <s v="Taylor"/>
    <x v="1"/>
    <n v="10"/>
    <s v="Double Espresso"/>
    <n v="4"/>
  </r>
  <r>
    <x v="396"/>
    <x v="1"/>
    <x v="2"/>
    <x v="3"/>
    <x v="3"/>
    <x v="0"/>
    <n v="4.3099999999999996"/>
    <x v="0"/>
    <s v="Yes"/>
    <s v="Jamie"/>
    <x v="1"/>
    <n v="3"/>
    <s v="Oat Milk"/>
    <n v="2"/>
  </r>
  <r>
    <x v="397"/>
    <x v="0"/>
    <x v="9"/>
    <x v="2"/>
    <x v="3"/>
    <x v="2"/>
    <n v="5.0199999999999996"/>
    <x v="0"/>
    <s v="No"/>
    <s v="Taylor"/>
    <x v="2"/>
    <n v="9"/>
    <s v="Whipped Cream"/>
    <n v="4"/>
  </r>
  <r>
    <x v="398"/>
    <x v="3"/>
    <x v="1"/>
    <x v="3"/>
    <x v="2"/>
    <x v="1"/>
    <n v="5.7"/>
    <x v="1"/>
    <s v="Yes"/>
    <s v="Taylor"/>
    <x v="1"/>
    <n v="6"/>
    <s v="No Sugar"/>
    <n v="3"/>
  </r>
  <r>
    <x v="79"/>
    <x v="4"/>
    <x v="9"/>
    <x v="3"/>
    <x v="2"/>
    <x v="2"/>
    <n v="4.9800000000000004"/>
    <x v="2"/>
    <s v="Yes"/>
    <s v="Jamie"/>
    <x v="2"/>
    <n v="4"/>
    <s v="Almond Milk"/>
    <n v="4"/>
  </r>
  <r>
    <x v="399"/>
    <x v="2"/>
    <x v="7"/>
    <x v="0"/>
    <x v="5"/>
    <x v="0"/>
    <n v="3.51"/>
    <x v="2"/>
    <s v="No"/>
    <s v="Alex"/>
    <x v="0"/>
    <n v="4"/>
    <s v="Almond Milk"/>
    <n v="2"/>
  </r>
  <r>
    <x v="400"/>
    <x v="4"/>
    <x v="7"/>
    <x v="0"/>
    <x v="6"/>
    <x v="1"/>
    <n v="3.51"/>
    <x v="1"/>
    <s v="Yes"/>
    <s v="Jordan"/>
    <x v="1"/>
    <n v="3"/>
    <s v="No Sugar"/>
    <n v="3"/>
  </r>
  <r>
    <x v="401"/>
    <x v="5"/>
    <x v="0"/>
    <x v="2"/>
    <x v="0"/>
    <x v="2"/>
    <n v="6.68"/>
    <x v="0"/>
    <s v="No"/>
    <s v="Jordan"/>
    <x v="1"/>
    <n v="8"/>
    <s v="No Sugar"/>
    <n v="4"/>
  </r>
  <r>
    <x v="402"/>
    <x v="2"/>
    <x v="1"/>
    <x v="3"/>
    <x v="1"/>
    <x v="2"/>
    <n v="3.34"/>
    <x v="2"/>
    <s v="No"/>
    <s v="Jordan"/>
    <x v="0"/>
    <n v="9"/>
    <s v="Decaf"/>
    <n v="3"/>
  </r>
  <r>
    <x v="403"/>
    <x v="0"/>
    <x v="7"/>
    <x v="3"/>
    <x v="3"/>
    <x v="0"/>
    <n v="3.93"/>
    <x v="0"/>
    <s v="No"/>
    <s v="Alex"/>
    <x v="0"/>
    <n v="10"/>
    <s v="Double Espresso"/>
    <n v="5"/>
  </r>
  <r>
    <x v="404"/>
    <x v="4"/>
    <x v="9"/>
    <x v="4"/>
    <x v="6"/>
    <x v="1"/>
    <n v="6.03"/>
    <x v="2"/>
    <s v="Yes"/>
    <s v="Jordan"/>
    <x v="0"/>
    <n v="5"/>
    <s v="Decaf"/>
    <n v="5"/>
  </r>
  <r>
    <x v="405"/>
    <x v="2"/>
    <x v="0"/>
    <x v="2"/>
    <x v="3"/>
    <x v="1"/>
    <n v="3.66"/>
    <x v="0"/>
    <s v="No"/>
    <s v="Jamie"/>
    <x v="1"/>
    <n v="5"/>
    <s v="Extra Shot"/>
    <n v="3"/>
  </r>
  <r>
    <x v="406"/>
    <x v="4"/>
    <x v="6"/>
    <x v="2"/>
    <x v="2"/>
    <x v="2"/>
    <n v="4.1100000000000003"/>
    <x v="2"/>
    <s v="Yes"/>
    <s v="Taylor"/>
    <x v="0"/>
    <n v="4"/>
    <s v="Almond Milk"/>
    <n v="5"/>
  </r>
  <r>
    <x v="407"/>
    <x v="0"/>
    <x v="7"/>
    <x v="1"/>
    <x v="0"/>
    <x v="1"/>
    <n v="6.33"/>
    <x v="2"/>
    <s v="No"/>
    <s v="Maria"/>
    <x v="1"/>
    <n v="8"/>
    <s v="Oat Milk"/>
    <n v="4"/>
  </r>
  <r>
    <x v="408"/>
    <x v="4"/>
    <x v="3"/>
    <x v="2"/>
    <x v="5"/>
    <x v="2"/>
    <n v="6.68"/>
    <x v="2"/>
    <s v="No"/>
    <s v="Jamie"/>
    <x v="1"/>
    <n v="6"/>
    <s v="Almond Milk"/>
    <n v="2"/>
  </r>
  <r>
    <x v="409"/>
    <x v="4"/>
    <x v="5"/>
    <x v="2"/>
    <x v="5"/>
    <x v="0"/>
    <n v="5.91"/>
    <x v="0"/>
    <s v="Yes"/>
    <s v="Taylor"/>
    <x v="1"/>
    <n v="6"/>
    <s v="Decaf"/>
    <n v="5"/>
  </r>
  <r>
    <x v="410"/>
    <x v="3"/>
    <x v="5"/>
    <x v="4"/>
    <x v="0"/>
    <x v="1"/>
    <n v="3.4"/>
    <x v="1"/>
    <s v="No"/>
    <s v="Maria"/>
    <x v="0"/>
    <n v="2"/>
    <s v="Oat Milk"/>
    <n v="1"/>
  </r>
  <r>
    <x v="411"/>
    <x v="3"/>
    <x v="0"/>
    <x v="1"/>
    <x v="5"/>
    <x v="0"/>
    <n v="4.0599999999999996"/>
    <x v="2"/>
    <s v="No"/>
    <s v="Maria"/>
    <x v="0"/>
    <n v="9"/>
    <s v="No Sugar"/>
    <n v="2"/>
  </r>
  <r>
    <x v="412"/>
    <x v="3"/>
    <x v="5"/>
    <x v="1"/>
    <x v="0"/>
    <x v="1"/>
    <n v="3.27"/>
    <x v="1"/>
    <s v="Yes"/>
    <s v="Jordan"/>
    <x v="2"/>
    <n v="2"/>
    <s v="Decaf"/>
    <n v="3"/>
  </r>
  <r>
    <x v="413"/>
    <x v="5"/>
    <x v="0"/>
    <x v="4"/>
    <x v="6"/>
    <x v="2"/>
    <n v="5.63"/>
    <x v="2"/>
    <s v="No"/>
    <s v="Maria"/>
    <x v="1"/>
    <n v="9"/>
    <s v="Decaf"/>
    <n v="4"/>
  </r>
  <r>
    <x v="414"/>
    <x v="5"/>
    <x v="7"/>
    <x v="4"/>
    <x v="0"/>
    <x v="0"/>
    <n v="3.45"/>
    <x v="0"/>
    <s v="No"/>
    <s v="Jamie"/>
    <x v="1"/>
    <n v="5"/>
    <s v="Oat Milk"/>
    <n v="4"/>
  </r>
  <r>
    <x v="415"/>
    <x v="4"/>
    <x v="3"/>
    <x v="2"/>
    <x v="3"/>
    <x v="2"/>
    <n v="4.59"/>
    <x v="2"/>
    <s v="No"/>
    <s v="Jamie"/>
    <x v="0"/>
    <n v="8"/>
    <s v="Oat Milk"/>
    <n v="2"/>
  </r>
  <r>
    <x v="416"/>
    <x v="0"/>
    <x v="6"/>
    <x v="1"/>
    <x v="1"/>
    <x v="1"/>
    <n v="3.24"/>
    <x v="0"/>
    <s v="No"/>
    <s v="Jordan"/>
    <x v="1"/>
    <n v="8"/>
    <s v="Decaf"/>
    <n v="4"/>
  </r>
  <r>
    <x v="417"/>
    <x v="6"/>
    <x v="6"/>
    <x v="2"/>
    <x v="3"/>
    <x v="1"/>
    <n v="5.91"/>
    <x v="0"/>
    <s v="Yes"/>
    <s v="Chris"/>
    <x v="1"/>
    <n v="8"/>
    <s v="Extra Shot"/>
    <n v="5"/>
  </r>
  <r>
    <x v="168"/>
    <x v="0"/>
    <x v="7"/>
    <x v="2"/>
    <x v="4"/>
    <x v="2"/>
    <n v="4.32"/>
    <x v="1"/>
    <s v="Yes"/>
    <s v="Jordan"/>
    <x v="2"/>
    <n v="8"/>
    <s v="Almond Milk"/>
    <n v="3"/>
  </r>
  <r>
    <x v="418"/>
    <x v="0"/>
    <x v="7"/>
    <x v="2"/>
    <x v="4"/>
    <x v="0"/>
    <n v="4.45"/>
    <x v="2"/>
    <s v="Yes"/>
    <s v="Taylor"/>
    <x v="1"/>
    <n v="5"/>
    <s v="No Sugar"/>
    <n v="2"/>
  </r>
  <r>
    <x v="419"/>
    <x v="0"/>
    <x v="8"/>
    <x v="1"/>
    <x v="4"/>
    <x v="2"/>
    <n v="3.99"/>
    <x v="2"/>
    <s v="Yes"/>
    <s v="Alex"/>
    <x v="0"/>
    <n v="3"/>
    <s v="Double Espresso"/>
    <n v="4"/>
  </r>
  <r>
    <x v="420"/>
    <x v="1"/>
    <x v="4"/>
    <x v="4"/>
    <x v="3"/>
    <x v="0"/>
    <n v="3.92"/>
    <x v="1"/>
    <s v="Yes"/>
    <s v="Alex"/>
    <x v="1"/>
    <n v="3"/>
    <s v="Whipped Cream"/>
    <n v="4"/>
  </r>
  <r>
    <x v="421"/>
    <x v="3"/>
    <x v="1"/>
    <x v="4"/>
    <x v="1"/>
    <x v="0"/>
    <n v="3.31"/>
    <x v="1"/>
    <s v="No"/>
    <s v="Alex"/>
    <x v="2"/>
    <n v="10"/>
    <s v="Double Espresso"/>
    <n v="2"/>
  </r>
  <r>
    <x v="422"/>
    <x v="4"/>
    <x v="0"/>
    <x v="0"/>
    <x v="2"/>
    <x v="2"/>
    <n v="6.44"/>
    <x v="0"/>
    <s v="No"/>
    <s v="Taylor"/>
    <x v="0"/>
    <n v="2"/>
    <s v="No Sugar"/>
    <n v="3"/>
  </r>
  <r>
    <x v="423"/>
    <x v="0"/>
    <x v="5"/>
    <x v="3"/>
    <x v="6"/>
    <x v="1"/>
    <n v="4.16"/>
    <x v="2"/>
    <s v="Yes"/>
    <s v="Jamie"/>
    <x v="0"/>
    <n v="6"/>
    <s v="Decaf"/>
    <n v="3"/>
  </r>
  <r>
    <x v="424"/>
    <x v="0"/>
    <x v="7"/>
    <x v="1"/>
    <x v="6"/>
    <x v="0"/>
    <n v="6.97"/>
    <x v="1"/>
    <s v="No"/>
    <s v="Chris"/>
    <x v="0"/>
    <n v="3"/>
    <s v="Decaf"/>
    <n v="2"/>
  </r>
  <r>
    <x v="425"/>
    <x v="5"/>
    <x v="4"/>
    <x v="1"/>
    <x v="6"/>
    <x v="1"/>
    <n v="4.91"/>
    <x v="2"/>
    <s v="No"/>
    <s v="Chris"/>
    <x v="2"/>
    <n v="3"/>
    <s v="Almond Milk"/>
    <n v="5"/>
  </r>
  <r>
    <x v="426"/>
    <x v="5"/>
    <x v="3"/>
    <x v="1"/>
    <x v="0"/>
    <x v="0"/>
    <n v="4.6100000000000003"/>
    <x v="0"/>
    <s v="Yes"/>
    <s v="Alex"/>
    <x v="1"/>
    <n v="6"/>
    <s v="Decaf"/>
    <n v="3"/>
  </r>
  <r>
    <x v="427"/>
    <x v="2"/>
    <x v="1"/>
    <x v="4"/>
    <x v="5"/>
    <x v="2"/>
    <n v="5.39"/>
    <x v="2"/>
    <s v="No"/>
    <s v="Jordan"/>
    <x v="2"/>
    <n v="10"/>
    <s v="Whipped Cream"/>
    <n v="4"/>
  </r>
  <r>
    <x v="428"/>
    <x v="4"/>
    <x v="8"/>
    <x v="1"/>
    <x v="3"/>
    <x v="1"/>
    <n v="5.84"/>
    <x v="1"/>
    <s v="Yes"/>
    <s v="Alex"/>
    <x v="1"/>
    <n v="3"/>
    <s v="Decaf"/>
    <n v="2"/>
  </r>
  <r>
    <x v="429"/>
    <x v="1"/>
    <x v="1"/>
    <x v="2"/>
    <x v="2"/>
    <x v="0"/>
    <n v="4.75"/>
    <x v="2"/>
    <s v="Yes"/>
    <s v="Jamie"/>
    <x v="1"/>
    <n v="4"/>
    <s v="Oat Milk"/>
    <n v="5"/>
  </r>
  <r>
    <x v="430"/>
    <x v="0"/>
    <x v="7"/>
    <x v="0"/>
    <x v="0"/>
    <x v="1"/>
    <n v="3.47"/>
    <x v="0"/>
    <s v="No"/>
    <s v="Taylor"/>
    <x v="1"/>
    <n v="7"/>
    <s v="Double Espresso"/>
    <n v="2"/>
  </r>
  <r>
    <x v="431"/>
    <x v="5"/>
    <x v="7"/>
    <x v="1"/>
    <x v="1"/>
    <x v="2"/>
    <n v="6.81"/>
    <x v="0"/>
    <s v="No"/>
    <s v="Jamie"/>
    <x v="1"/>
    <n v="5"/>
    <s v="No Sugar"/>
    <n v="2"/>
  </r>
  <r>
    <x v="432"/>
    <x v="5"/>
    <x v="3"/>
    <x v="4"/>
    <x v="6"/>
    <x v="0"/>
    <n v="3.6"/>
    <x v="2"/>
    <s v="Yes"/>
    <s v="Chris"/>
    <x v="0"/>
    <n v="5"/>
    <s v="Extra Shot"/>
    <n v="1"/>
  </r>
  <r>
    <x v="433"/>
    <x v="4"/>
    <x v="8"/>
    <x v="2"/>
    <x v="4"/>
    <x v="1"/>
    <n v="5.38"/>
    <x v="2"/>
    <s v="No"/>
    <s v="Jordan"/>
    <x v="0"/>
    <n v="5"/>
    <s v="No Sugar"/>
    <n v="1"/>
  </r>
  <r>
    <x v="434"/>
    <x v="0"/>
    <x v="6"/>
    <x v="0"/>
    <x v="4"/>
    <x v="2"/>
    <n v="4.22"/>
    <x v="1"/>
    <s v="No"/>
    <s v="Chris"/>
    <x v="0"/>
    <n v="10"/>
    <s v="Oat Milk"/>
    <n v="2"/>
  </r>
  <r>
    <x v="435"/>
    <x v="4"/>
    <x v="1"/>
    <x v="1"/>
    <x v="3"/>
    <x v="0"/>
    <n v="4.05"/>
    <x v="2"/>
    <s v="Yes"/>
    <s v="Taylor"/>
    <x v="0"/>
    <n v="8"/>
    <s v="No Sugar"/>
    <n v="5"/>
  </r>
  <r>
    <x v="436"/>
    <x v="1"/>
    <x v="0"/>
    <x v="4"/>
    <x v="1"/>
    <x v="2"/>
    <n v="6.49"/>
    <x v="1"/>
    <s v="No"/>
    <s v="Maria"/>
    <x v="2"/>
    <n v="2"/>
    <s v="Whipped Cream"/>
    <n v="2"/>
  </r>
  <r>
    <x v="437"/>
    <x v="4"/>
    <x v="5"/>
    <x v="3"/>
    <x v="2"/>
    <x v="0"/>
    <n v="3.66"/>
    <x v="2"/>
    <s v="No"/>
    <s v="Alex"/>
    <x v="2"/>
    <n v="4"/>
    <s v="Double Espresso"/>
    <n v="4"/>
  </r>
  <r>
    <x v="438"/>
    <x v="6"/>
    <x v="3"/>
    <x v="4"/>
    <x v="4"/>
    <x v="0"/>
    <n v="3.96"/>
    <x v="0"/>
    <s v="No"/>
    <s v="Jamie"/>
    <x v="0"/>
    <n v="9"/>
    <s v="No Sugar"/>
    <n v="3"/>
  </r>
  <r>
    <x v="439"/>
    <x v="6"/>
    <x v="8"/>
    <x v="2"/>
    <x v="4"/>
    <x v="0"/>
    <n v="6.82"/>
    <x v="1"/>
    <s v="No"/>
    <s v="Jordan"/>
    <x v="2"/>
    <n v="8"/>
    <s v="Double Espresso"/>
    <n v="4"/>
  </r>
  <r>
    <x v="440"/>
    <x v="0"/>
    <x v="6"/>
    <x v="2"/>
    <x v="4"/>
    <x v="1"/>
    <n v="5.61"/>
    <x v="2"/>
    <s v="Yes"/>
    <s v="Chris"/>
    <x v="1"/>
    <n v="7"/>
    <s v="Oat Milk"/>
    <n v="4"/>
  </r>
  <r>
    <x v="441"/>
    <x v="3"/>
    <x v="7"/>
    <x v="1"/>
    <x v="6"/>
    <x v="1"/>
    <n v="3.72"/>
    <x v="1"/>
    <s v="Yes"/>
    <s v="Maria"/>
    <x v="1"/>
    <n v="7"/>
    <s v="Double Espresso"/>
    <n v="2"/>
  </r>
  <r>
    <x v="442"/>
    <x v="0"/>
    <x v="6"/>
    <x v="2"/>
    <x v="3"/>
    <x v="1"/>
    <n v="5.01"/>
    <x v="2"/>
    <s v="No"/>
    <s v="Alex"/>
    <x v="0"/>
    <n v="6"/>
    <s v="Oat Milk"/>
    <n v="4"/>
  </r>
  <r>
    <x v="443"/>
    <x v="6"/>
    <x v="6"/>
    <x v="2"/>
    <x v="4"/>
    <x v="0"/>
    <n v="6.45"/>
    <x v="0"/>
    <s v="No"/>
    <s v="Jamie"/>
    <x v="2"/>
    <n v="9"/>
    <s v="Oat Milk"/>
    <n v="5"/>
  </r>
  <r>
    <x v="444"/>
    <x v="1"/>
    <x v="4"/>
    <x v="2"/>
    <x v="4"/>
    <x v="2"/>
    <n v="3.61"/>
    <x v="1"/>
    <s v="Yes"/>
    <s v="Maria"/>
    <x v="2"/>
    <n v="8"/>
    <s v="Whipped Cream"/>
    <n v="1"/>
  </r>
  <r>
    <x v="445"/>
    <x v="0"/>
    <x v="4"/>
    <x v="2"/>
    <x v="1"/>
    <x v="2"/>
    <n v="4.1100000000000003"/>
    <x v="2"/>
    <s v="Yes"/>
    <s v="Chris"/>
    <x v="0"/>
    <n v="7"/>
    <s v="Oat Milk"/>
    <n v="2"/>
  </r>
  <r>
    <x v="446"/>
    <x v="0"/>
    <x v="0"/>
    <x v="4"/>
    <x v="4"/>
    <x v="0"/>
    <n v="6.76"/>
    <x v="0"/>
    <s v="No"/>
    <s v="Jordan"/>
    <x v="0"/>
    <n v="2"/>
    <s v="Almond Milk"/>
    <n v="2"/>
  </r>
  <r>
    <x v="447"/>
    <x v="6"/>
    <x v="7"/>
    <x v="4"/>
    <x v="0"/>
    <x v="0"/>
    <n v="4.7699999999999996"/>
    <x v="0"/>
    <s v="Yes"/>
    <s v="Jordan"/>
    <x v="0"/>
    <n v="8"/>
    <s v="Extra Shot"/>
    <n v="1"/>
  </r>
  <r>
    <x v="448"/>
    <x v="2"/>
    <x v="7"/>
    <x v="2"/>
    <x v="3"/>
    <x v="1"/>
    <n v="5.27"/>
    <x v="1"/>
    <s v="Yes"/>
    <s v="Taylor"/>
    <x v="1"/>
    <n v="3"/>
    <s v="Almond Milk"/>
    <n v="1"/>
  </r>
  <r>
    <x v="449"/>
    <x v="5"/>
    <x v="5"/>
    <x v="4"/>
    <x v="4"/>
    <x v="2"/>
    <n v="6.86"/>
    <x v="2"/>
    <s v="Yes"/>
    <s v="Maria"/>
    <x v="0"/>
    <n v="7"/>
    <s v="Decaf"/>
    <n v="1"/>
  </r>
  <r>
    <x v="450"/>
    <x v="0"/>
    <x v="2"/>
    <x v="1"/>
    <x v="5"/>
    <x v="2"/>
    <n v="3.53"/>
    <x v="2"/>
    <s v="No"/>
    <s v="Jordan"/>
    <x v="1"/>
    <n v="4"/>
    <s v="No Sugar"/>
    <n v="2"/>
  </r>
  <r>
    <x v="451"/>
    <x v="5"/>
    <x v="9"/>
    <x v="1"/>
    <x v="3"/>
    <x v="0"/>
    <n v="3.71"/>
    <x v="0"/>
    <s v="No"/>
    <s v="Jordan"/>
    <x v="1"/>
    <n v="6"/>
    <s v="Almond Milk"/>
    <n v="4"/>
  </r>
  <r>
    <x v="452"/>
    <x v="1"/>
    <x v="8"/>
    <x v="3"/>
    <x v="6"/>
    <x v="2"/>
    <n v="5.75"/>
    <x v="2"/>
    <s v="Yes"/>
    <s v="Taylor"/>
    <x v="1"/>
    <n v="4"/>
    <s v="Double Espresso"/>
    <n v="5"/>
  </r>
  <r>
    <x v="453"/>
    <x v="3"/>
    <x v="9"/>
    <x v="4"/>
    <x v="2"/>
    <x v="1"/>
    <n v="5.8"/>
    <x v="1"/>
    <s v="No"/>
    <s v="Alex"/>
    <x v="0"/>
    <n v="5"/>
    <s v="No Sugar"/>
    <n v="2"/>
  </r>
  <r>
    <x v="454"/>
    <x v="0"/>
    <x v="4"/>
    <x v="2"/>
    <x v="4"/>
    <x v="2"/>
    <n v="5.52"/>
    <x v="0"/>
    <s v="Yes"/>
    <s v="Jamie"/>
    <x v="0"/>
    <n v="7"/>
    <s v="No Sugar"/>
    <n v="5"/>
  </r>
  <r>
    <x v="455"/>
    <x v="6"/>
    <x v="0"/>
    <x v="2"/>
    <x v="3"/>
    <x v="2"/>
    <n v="3.42"/>
    <x v="0"/>
    <s v="Yes"/>
    <s v="Maria"/>
    <x v="1"/>
    <n v="9"/>
    <s v="No Sugar"/>
    <n v="3"/>
  </r>
  <r>
    <x v="456"/>
    <x v="3"/>
    <x v="5"/>
    <x v="4"/>
    <x v="3"/>
    <x v="0"/>
    <n v="4.87"/>
    <x v="2"/>
    <s v="Yes"/>
    <s v="Jamie"/>
    <x v="0"/>
    <n v="9"/>
    <s v="Double Espresso"/>
    <n v="5"/>
  </r>
  <r>
    <x v="243"/>
    <x v="2"/>
    <x v="9"/>
    <x v="1"/>
    <x v="3"/>
    <x v="2"/>
    <n v="4.49"/>
    <x v="0"/>
    <s v="No"/>
    <s v="Jordan"/>
    <x v="1"/>
    <n v="6"/>
    <s v="Almond Milk"/>
    <n v="2"/>
  </r>
  <r>
    <x v="457"/>
    <x v="1"/>
    <x v="7"/>
    <x v="0"/>
    <x v="6"/>
    <x v="1"/>
    <n v="6.82"/>
    <x v="0"/>
    <s v="Yes"/>
    <s v="Maria"/>
    <x v="0"/>
    <n v="4"/>
    <s v="No Sugar"/>
    <n v="5"/>
  </r>
  <r>
    <x v="458"/>
    <x v="4"/>
    <x v="7"/>
    <x v="3"/>
    <x v="1"/>
    <x v="0"/>
    <n v="3.52"/>
    <x v="0"/>
    <s v="Yes"/>
    <s v="Alex"/>
    <x v="1"/>
    <n v="4"/>
    <s v="Whipped Cream"/>
    <n v="3"/>
  </r>
  <r>
    <x v="459"/>
    <x v="0"/>
    <x v="1"/>
    <x v="2"/>
    <x v="5"/>
    <x v="0"/>
    <n v="3.8"/>
    <x v="2"/>
    <s v="No"/>
    <s v="Chris"/>
    <x v="2"/>
    <n v="4"/>
    <s v="Extra Shot"/>
    <n v="2"/>
  </r>
  <r>
    <x v="460"/>
    <x v="6"/>
    <x v="2"/>
    <x v="3"/>
    <x v="1"/>
    <x v="1"/>
    <n v="3.02"/>
    <x v="2"/>
    <s v="No"/>
    <s v="Alex"/>
    <x v="1"/>
    <n v="10"/>
    <s v="Oat Milk"/>
    <n v="4"/>
  </r>
  <r>
    <x v="461"/>
    <x v="2"/>
    <x v="3"/>
    <x v="0"/>
    <x v="1"/>
    <x v="1"/>
    <n v="5.82"/>
    <x v="2"/>
    <s v="No"/>
    <s v="Maria"/>
    <x v="1"/>
    <n v="4"/>
    <s v="Decaf"/>
    <n v="3"/>
  </r>
  <r>
    <x v="462"/>
    <x v="0"/>
    <x v="9"/>
    <x v="0"/>
    <x v="4"/>
    <x v="0"/>
    <n v="4.3899999999999997"/>
    <x v="1"/>
    <s v="Yes"/>
    <s v="Maria"/>
    <x v="0"/>
    <n v="4"/>
    <s v="Whipped Cream"/>
    <n v="2"/>
  </r>
  <r>
    <x v="463"/>
    <x v="1"/>
    <x v="8"/>
    <x v="2"/>
    <x v="4"/>
    <x v="2"/>
    <n v="6.01"/>
    <x v="2"/>
    <s v="Yes"/>
    <s v="Maria"/>
    <x v="1"/>
    <n v="5"/>
    <s v="Almond Milk"/>
    <n v="2"/>
  </r>
  <r>
    <x v="464"/>
    <x v="2"/>
    <x v="5"/>
    <x v="0"/>
    <x v="5"/>
    <x v="0"/>
    <n v="4.7"/>
    <x v="0"/>
    <s v="No"/>
    <s v="Jamie"/>
    <x v="0"/>
    <n v="9"/>
    <s v="Almond Milk"/>
    <n v="3"/>
  </r>
  <r>
    <x v="465"/>
    <x v="4"/>
    <x v="9"/>
    <x v="1"/>
    <x v="6"/>
    <x v="2"/>
    <n v="5.07"/>
    <x v="2"/>
    <s v="No"/>
    <s v="Alex"/>
    <x v="1"/>
    <n v="3"/>
    <s v="Oat Milk"/>
    <n v="4"/>
  </r>
  <r>
    <x v="420"/>
    <x v="1"/>
    <x v="4"/>
    <x v="4"/>
    <x v="2"/>
    <x v="2"/>
    <n v="5.03"/>
    <x v="1"/>
    <s v="No"/>
    <s v="Alex"/>
    <x v="1"/>
    <n v="8"/>
    <s v="Decaf"/>
    <n v="1"/>
  </r>
  <r>
    <x v="466"/>
    <x v="2"/>
    <x v="6"/>
    <x v="2"/>
    <x v="4"/>
    <x v="1"/>
    <n v="5.01"/>
    <x v="0"/>
    <s v="No"/>
    <s v="Taylor"/>
    <x v="1"/>
    <n v="3"/>
    <s v="Whipped Cream"/>
    <n v="2"/>
  </r>
  <r>
    <x v="467"/>
    <x v="4"/>
    <x v="7"/>
    <x v="0"/>
    <x v="1"/>
    <x v="2"/>
    <n v="3.32"/>
    <x v="2"/>
    <s v="No"/>
    <s v="Jordan"/>
    <x v="0"/>
    <n v="6"/>
    <s v="Extra Shot"/>
    <n v="5"/>
  </r>
  <r>
    <x v="468"/>
    <x v="6"/>
    <x v="3"/>
    <x v="2"/>
    <x v="6"/>
    <x v="1"/>
    <n v="3.16"/>
    <x v="0"/>
    <s v="No"/>
    <s v="Chris"/>
    <x v="2"/>
    <n v="7"/>
    <s v="No Sugar"/>
    <n v="4"/>
  </r>
  <r>
    <x v="469"/>
    <x v="1"/>
    <x v="6"/>
    <x v="2"/>
    <x v="4"/>
    <x v="1"/>
    <n v="3.71"/>
    <x v="0"/>
    <s v="No"/>
    <s v="Alex"/>
    <x v="1"/>
    <n v="7"/>
    <s v="No Sugar"/>
    <n v="1"/>
  </r>
  <r>
    <x v="470"/>
    <x v="5"/>
    <x v="8"/>
    <x v="2"/>
    <x v="4"/>
    <x v="2"/>
    <n v="4.58"/>
    <x v="2"/>
    <s v="Yes"/>
    <s v="Taylor"/>
    <x v="2"/>
    <n v="4"/>
    <s v="Oat Milk"/>
    <n v="2"/>
  </r>
  <r>
    <x v="471"/>
    <x v="3"/>
    <x v="9"/>
    <x v="4"/>
    <x v="3"/>
    <x v="1"/>
    <n v="5.76"/>
    <x v="2"/>
    <s v="No"/>
    <s v="Alex"/>
    <x v="2"/>
    <n v="7"/>
    <s v="No Sugar"/>
    <n v="1"/>
  </r>
  <r>
    <x v="472"/>
    <x v="5"/>
    <x v="5"/>
    <x v="3"/>
    <x v="5"/>
    <x v="0"/>
    <n v="4.3499999999999996"/>
    <x v="1"/>
    <s v="No"/>
    <s v="Jamie"/>
    <x v="1"/>
    <n v="2"/>
    <s v="Extra Shot"/>
    <n v="3"/>
  </r>
  <r>
    <x v="473"/>
    <x v="2"/>
    <x v="5"/>
    <x v="0"/>
    <x v="0"/>
    <x v="0"/>
    <n v="5.28"/>
    <x v="0"/>
    <s v="Yes"/>
    <s v="Jordan"/>
    <x v="2"/>
    <n v="7"/>
    <s v="Double Espresso"/>
    <n v="4"/>
  </r>
  <r>
    <x v="474"/>
    <x v="3"/>
    <x v="9"/>
    <x v="1"/>
    <x v="3"/>
    <x v="2"/>
    <n v="5.69"/>
    <x v="1"/>
    <s v="No"/>
    <s v="Maria"/>
    <x v="0"/>
    <n v="6"/>
    <s v="No Sugar"/>
    <n v="1"/>
  </r>
  <r>
    <x v="475"/>
    <x v="6"/>
    <x v="4"/>
    <x v="0"/>
    <x v="5"/>
    <x v="0"/>
    <n v="4.0999999999999996"/>
    <x v="0"/>
    <s v="No"/>
    <s v="Alex"/>
    <x v="2"/>
    <n v="5"/>
    <s v="Almond Milk"/>
    <n v="3"/>
  </r>
  <r>
    <x v="476"/>
    <x v="3"/>
    <x v="0"/>
    <x v="3"/>
    <x v="1"/>
    <x v="1"/>
    <n v="5.35"/>
    <x v="1"/>
    <s v="No"/>
    <s v="Taylor"/>
    <x v="1"/>
    <n v="9"/>
    <s v="Double Espresso"/>
    <n v="1"/>
  </r>
  <r>
    <x v="452"/>
    <x v="1"/>
    <x v="8"/>
    <x v="0"/>
    <x v="2"/>
    <x v="1"/>
    <n v="6.42"/>
    <x v="0"/>
    <s v="Yes"/>
    <s v="Taylor"/>
    <x v="0"/>
    <n v="4"/>
    <s v="Oat Milk"/>
    <n v="4"/>
  </r>
  <r>
    <x v="477"/>
    <x v="2"/>
    <x v="4"/>
    <x v="3"/>
    <x v="0"/>
    <x v="2"/>
    <n v="4.95"/>
    <x v="0"/>
    <s v="Yes"/>
    <s v="Maria"/>
    <x v="0"/>
    <n v="10"/>
    <s v="No Sugar"/>
    <n v="3"/>
  </r>
  <r>
    <x v="478"/>
    <x v="2"/>
    <x v="8"/>
    <x v="0"/>
    <x v="0"/>
    <x v="0"/>
    <n v="5.5"/>
    <x v="2"/>
    <s v="No"/>
    <s v="Taylor"/>
    <x v="1"/>
    <n v="8"/>
    <s v="Whipped Cream"/>
    <n v="1"/>
  </r>
  <r>
    <x v="479"/>
    <x v="1"/>
    <x v="6"/>
    <x v="0"/>
    <x v="2"/>
    <x v="1"/>
    <n v="6.68"/>
    <x v="2"/>
    <s v="No"/>
    <s v="Taylor"/>
    <x v="2"/>
    <n v="3"/>
    <s v="Decaf"/>
    <n v="2"/>
  </r>
  <r>
    <x v="480"/>
    <x v="3"/>
    <x v="5"/>
    <x v="4"/>
    <x v="2"/>
    <x v="0"/>
    <n v="6.07"/>
    <x v="1"/>
    <s v="No"/>
    <s v="Taylor"/>
    <x v="1"/>
    <n v="7"/>
    <s v="Whipped Cream"/>
    <n v="2"/>
  </r>
  <r>
    <x v="333"/>
    <x v="6"/>
    <x v="0"/>
    <x v="4"/>
    <x v="1"/>
    <x v="1"/>
    <n v="5.52"/>
    <x v="1"/>
    <s v="No"/>
    <s v="Taylor"/>
    <x v="0"/>
    <n v="10"/>
    <s v="Decaf"/>
    <n v="2"/>
  </r>
  <r>
    <x v="481"/>
    <x v="6"/>
    <x v="3"/>
    <x v="0"/>
    <x v="3"/>
    <x v="1"/>
    <n v="3.63"/>
    <x v="2"/>
    <s v="No"/>
    <s v="Chris"/>
    <x v="2"/>
    <n v="10"/>
    <s v="Whipped Cream"/>
    <n v="3"/>
  </r>
  <r>
    <x v="482"/>
    <x v="1"/>
    <x v="1"/>
    <x v="2"/>
    <x v="6"/>
    <x v="2"/>
    <n v="5.61"/>
    <x v="0"/>
    <s v="No"/>
    <s v="Maria"/>
    <x v="0"/>
    <n v="2"/>
    <s v="Double Espresso"/>
    <n v="2"/>
  </r>
  <r>
    <x v="483"/>
    <x v="5"/>
    <x v="0"/>
    <x v="2"/>
    <x v="4"/>
    <x v="2"/>
    <n v="5.93"/>
    <x v="2"/>
    <s v="No"/>
    <s v="Taylor"/>
    <x v="2"/>
    <n v="4"/>
    <s v="Double Espresso"/>
    <n v="4"/>
  </r>
  <r>
    <x v="484"/>
    <x v="3"/>
    <x v="8"/>
    <x v="3"/>
    <x v="1"/>
    <x v="2"/>
    <n v="4.5599999999999996"/>
    <x v="1"/>
    <s v="Yes"/>
    <s v="Maria"/>
    <x v="1"/>
    <n v="7"/>
    <s v="Oat Milk"/>
    <n v="2"/>
  </r>
  <r>
    <x v="485"/>
    <x v="5"/>
    <x v="2"/>
    <x v="1"/>
    <x v="3"/>
    <x v="0"/>
    <n v="6.58"/>
    <x v="2"/>
    <s v="No"/>
    <s v="Jamie"/>
    <x v="2"/>
    <n v="9"/>
    <s v="Extra Shot"/>
    <n v="2"/>
  </r>
  <r>
    <x v="486"/>
    <x v="4"/>
    <x v="7"/>
    <x v="2"/>
    <x v="1"/>
    <x v="2"/>
    <n v="6.35"/>
    <x v="2"/>
    <s v="Yes"/>
    <s v="Jamie"/>
    <x v="0"/>
    <n v="3"/>
    <s v="Almond Milk"/>
    <n v="1"/>
  </r>
  <r>
    <x v="487"/>
    <x v="3"/>
    <x v="9"/>
    <x v="3"/>
    <x v="6"/>
    <x v="1"/>
    <n v="3.28"/>
    <x v="0"/>
    <s v="No"/>
    <s v="Jordan"/>
    <x v="0"/>
    <n v="3"/>
    <s v="Oat Milk"/>
    <n v="5"/>
  </r>
  <r>
    <x v="488"/>
    <x v="3"/>
    <x v="7"/>
    <x v="2"/>
    <x v="6"/>
    <x v="1"/>
    <n v="6.31"/>
    <x v="2"/>
    <s v="No"/>
    <s v="Jamie"/>
    <x v="0"/>
    <n v="2"/>
    <s v="No Sugar"/>
    <n v="4"/>
  </r>
  <r>
    <x v="489"/>
    <x v="2"/>
    <x v="7"/>
    <x v="0"/>
    <x v="6"/>
    <x v="0"/>
    <n v="3.41"/>
    <x v="0"/>
    <s v="Yes"/>
    <s v="Jordan"/>
    <x v="2"/>
    <n v="7"/>
    <s v="Decaf"/>
    <n v="3"/>
  </r>
  <r>
    <x v="490"/>
    <x v="5"/>
    <x v="2"/>
    <x v="0"/>
    <x v="2"/>
    <x v="1"/>
    <n v="3.39"/>
    <x v="1"/>
    <s v="Yes"/>
    <s v="Jamie"/>
    <x v="0"/>
    <n v="9"/>
    <s v="Whipped Cream"/>
    <n v="2"/>
  </r>
  <r>
    <x v="491"/>
    <x v="1"/>
    <x v="8"/>
    <x v="0"/>
    <x v="3"/>
    <x v="1"/>
    <n v="5.8"/>
    <x v="1"/>
    <s v="No"/>
    <s v="Taylor"/>
    <x v="2"/>
    <n v="4"/>
    <s v="Extra Shot"/>
    <n v="5"/>
  </r>
  <r>
    <x v="492"/>
    <x v="2"/>
    <x v="2"/>
    <x v="4"/>
    <x v="4"/>
    <x v="1"/>
    <n v="5.86"/>
    <x v="0"/>
    <s v="Yes"/>
    <s v="Taylor"/>
    <x v="0"/>
    <n v="6"/>
    <s v="Decaf"/>
    <n v="4"/>
  </r>
  <r>
    <x v="493"/>
    <x v="3"/>
    <x v="1"/>
    <x v="1"/>
    <x v="2"/>
    <x v="2"/>
    <n v="4.17"/>
    <x v="0"/>
    <s v="No"/>
    <s v="Jordan"/>
    <x v="2"/>
    <n v="2"/>
    <s v="Whipped Cream"/>
    <n v="2"/>
  </r>
  <r>
    <x v="494"/>
    <x v="5"/>
    <x v="1"/>
    <x v="2"/>
    <x v="3"/>
    <x v="1"/>
    <n v="5.88"/>
    <x v="1"/>
    <s v="No"/>
    <s v="Jamie"/>
    <x v="0"/>
    <n v="4"/>
    <s v="No Sugar"/>
    <n v="2"/>
  </r>
  <r>
    <x v="495"/>
    <x v="5"/>
    <x v="7"/>
    <x v="3"/>
    <x v="3"/>
    <x v="1"/>
    <n v="6.46"/>
    <x v="0"/>
    <s v="Yes"/>
    <s v="Taylor"/>
    <x v="1"/>
    <n v="4"/>
    <s v="Decaf"/>
    <n v="4"/>
  </r>
  <r>
    <x v="496"/>
    <x v="0"/>
    <x v="5"/>
    <x v="1"/>
    <x v="3"/>
    <x v="0"/>
    <n v="3.9"/>
    <x v="0"/>
    <s v="Yes"/>
    <s v="Jordan"/>
    <x v="2"/>
    <n v="7"/>
    <s v="Decaf"/>
    <n v="4"/>
  </r>
  <r>
    <x v="497"/>
    <x v="5"/>
    <x v="4"/>
    <x v="3"/>
    <x v="2"/>
    <x v="2"/>
    <n v="3.81"/>
    <x v="1"/>
    <s v="Yes"/>
    <s v="Jamie"/>
    <x v="0"/>
    <n v="3"/>
    <s v="No Sugar"/>
    <n v="5"/>
  </r>
  <r>
    <x v="498"/>
    <x v="4"/>
    <x v="7"/>
    <x v="3"/>
    <x v="1"/>
    <x v="0"/>
    <n v="6.88"/>
    <x v="2"/>
    <s v="No"/>
    <s v="Taylor"/>
    <x v="0"/>
    <n v="5"/>
    <s v="Extra Shot"/>
    <n v="3"/>
  </r>
  <r>
    <x v="499"/>
    <x v="1"/>
    <x v="1"/>
    <x v="1"/>
    <x v="2"/>
    <x v="2"/>
    <n v="5.87"/>
    <x v="2"/>
    <s v="Yes"/>
    <s v="Taylor"/>
    <x v="1"/>
    <n v="10"/>
    <s v="No Sugar"/>
    <n v="1"/>
  </r>
  <r>
    <x v="500"/>
    <x v="2"/>
    <x v="5"/>
    <x v="1"/>
    <x v="4"/>
    <x v="1"/>
    <n v="3.24"/>
    <x v="2"/>
    <s v="Yes"/>
    <s v="Taylor"/>
    <x v="0"/>
    <n v="9"/>
    <s v="Decaf"/>
    <n v="1"/>
  </r>
  <r>
    <x v="501"/>
    <x v="4"/>
    <x v="4"/>
    <x v="2"/>
    <x v="2"/>
    <x v="1"/>
    <n v="3.47"/>
    <x v="2"/>
    <s v="No"/>
    <s v="Maria"/>
    <x v="2"/>
    <n v="10"/>
    <s v="Double Espresso"/>
    <n v="2"/>
  </r>
  <r>
    <x v="502"/>
    <x v="5"/>
    <x v="6"/>
    <x v="2"/>
    <x v="4"/>
    <x v="1"/>
    <n v="6.44"/>
    <x v="2"/>
    <s v="No"/>
    <s v="Jordan"/>
    <x v="2"/>
    <n v="9"/>
    <s v="Almond Milk"/>
    <n v="3"/>
  </r>
  <r>
    <x v="503"/>
    <x v="1"/>
    <x v="0"/>
    <x v="0"/>
    <x v="5"/>
    <x v="0"/>
    <n v="4.3099999999999996"/>
    <x v="0"/>
    <s v="No"/>
    <s v="Jordan"/>
    <x v="1"/>
    <n v="6"/>
    <s v="Whipped Cream"/>
    <n v="5"/>
  </r>
  <r>
    <x v="504"/>
    <x v="3"/>
    <x v="6"/>
    <x v="3"/>
    <x v="4"/>
    <x v="1"/>
    <n v="5.5"/>
    <x v="2"/>
    <s v="Yes"/>
    <s v="Jamie"/>
    <x v="2"/>
    <n v="7"/>
    <s v="Double Espresso"/>
    <n v="4"/>
  </r>
  <r>
    <x v="505"/>
    <x v="0"/>
    <x v="1"/>
    <x v="0"/>
    <x v="5"/>
    <x v="1"/>
    <n v="3.38"/>
    <x v="0"/>
    <s v="No"/>
    <s v="Jordan"/>
    <x v="0"/>
    <n v="10"/>
    <s v="Whipped Cream"/>
    <n v="2"/>
  </r>
  <r>
    <x v="506"/>
    <x v="3"/>
    <x v="5"/>
    <x v="1"/>
    <x v="2"/>
    <x v="1"/>
    <n v="5.01"/>
    <x v="0"/>
    <s v="No"/>
    <s v="Alex"/>
    <x v="0"/>
    <n v="6"/>
    <s v="Double Espresso"/>
    <n v="2"/>
  </r>
  <r>
    <x v="507"/>
    <x v="5"/>
    <x v="1"/>
    <x v="1"/>
    <x v="2"/>
    <x v="1"/>
    <n v="6.14"/>
    <x v="2"/>
    <s v="Yes"/>
    <s v="Chris"/>
    <x v="0"/>
    <n v="9"/>
    <s v="Oat Milk"/>
    <n v="5"/>
  </r>
  <r>
    <x v="508"/>
    <x v="1"/>
    <x v="6"/>
    <x v="4"/>
    <x v="6"/>
    <x v="1"/>
    <n v="4.4800000000000004"/>
    <x v="0"/>
    <s v="No"/>
    <s v="Jordan"/>
    <x v="1"/>
    <n v="7"/>
    <s v="Decaf"/>
    <n v="3"/>
  </r>
  <r>
    <x v="92"/>
    <x v="6"/>
    <x v="9"/>
    <x v="0"/>
    <x v="0"/>
    <x v="1"/>
    <n v="3.22"/>
    <x v="0"/>
    <s v="No"/>
    <s v="Jordan"/>
    <x v="2"/>
    <n v="9"/>
    <s v="Whipped Cream"/>
    <n v="3"/>
  </r>
  <r>
    <x v="509"/>
    <x v="0"/>
    <x v="2"/>
    <x v="4"/>
    <x v="3"/>
    <x v="1"/>
    <n v="3.09"/>
    <x v="0"/>
    <s v="No"/>
    <s v="Chris"/>
    <x v="0"/>
    <n v="10"/>
    <s v="Oat Milk"/>
    <n v="2"/>
  </r>
  <r>
    <x v="510"/>
    <x v="1"/>
    <x v="0"/>
    <x v="0"/>
    <x v="1"/>
    <x v="1"/>
    <n v="3.43"/>
    <x v="2"/>
    <s v="Yes"/>
    <s v="Chris"/>
    <x v="0"/>
    <n v="9"/>
    <s v="Oat Milk"/>
    <n v="5"/>
  </r>
  <r>
    <x v="511"/>
    <x v="0"/>
    <x v="4"/>
    <x v="0"/>
    <x v="5"/>
    <x v="2"/>
    <n v="4.95"/>
    <x v="0"/>
    <s v="No"/>
    <s v="Alex"/>
    <x v="2"/>
    <n v="2"/>
    <s v="Oat Milk"/>
    <n v="3"/>
  </r>
  <r>
    <x v="478"/>
    <x v="2"/>
    <x v="8"/>
    <x v="4"/>
    <x v="0"/>
    <x v="1"/>
    <n v="3.54"/>
    <x v="1"/>
    <s v="Yes"/>
    <s v="Chris"/>
    <x v="0"/>
    <n v="8"/>
    <s v="Whipped Cream"/>
    <n v="2"/>
  </r>
  <r>
    <x v="512"/>
    <x v="6"/>
    <x v="0"/>
    <x v="3"/>
    <x v="2"/>
    <x v="2"/>
    <n v="3.35"/>
    <x v="2"/>
    <s v="No"/>
    <s v="Taylor"/>
    <x v="0"/>
    <n v="6"/>
    <s v="Double Espresso"/>
    <n v="5"/>
  </r>
  <r>
    <x v="513"/>
    <x v="6"/>
    <x v="4"/>
    <x v="2"/>
    <x v="1"/>
    <x v="2"/>
    <n v="5.85"/>
    <x v="0"/>
    <s v="No"/>
    <s v="Jamie"/>
    <x v="0"/>
    <n v="5"/>
    <s v="Extra Shot"/>
    <n v="3"/>
  </r>
  <r>
    <x v="514"/>
    <x v="0"/>
    <x v="3"/>
    <x v="4"/>
    <x v="2"/>
    <x v="2"/>
    <n v="6.89"/>
    <x v="0"/>
    <s v="No"/>
    <s v="Taylor"/>
    <x v="0"/>
    <n v="2"/>
    <s v="Extra Shot"/>
    <n v="1"/>
  </r>
  <r>
    <x v="515"/>
    <x v="3"/>
    <x v="9"/>
    <x v="0"/>
    <x v="1"/>
    <x v="0"/>
    <n v="6.33"/>
    <x v="2"/>
    <s v="No"/>
    <s v="Alex"/>
    <x v="0"/>
    <n v="8"/>
    <s v="Almond Milk"/>
    <n v="5"/>
  </r>
  <r>
    <x v="516"/>
    <x v="6"/>
    <x v="8"/>
    <x v="3"/>
    <x v="6"/>
    <x v="1"/>
    <n v="5.3"/>
    <x v="1"/>
    <s v="Yes"/>
    <s v="Jordan"/>
    <x v="2"/>
    <n v="3"/>
    <s v="Double Espresso"/>
    <n v="1"/>
  </r>
  <r>
    <x v="517"/>
    <x v="4"/>
    <x v="7"/>
    <x v="2"/>
    <x v="4"/>
    <x v="1"/>
    <n v="5.44"/>
    <x v="2"/>
    <s v="Yes"/>
    <s v="Jordan"/>
    <x v="1"/>
    <n v="6"/>
    <s v="Decaf"/>
    <n v="4"/>
  </r>
  <r>
    <x v="518"/>
    <x v="0"/>
    <x v="1"/>
    <x v="4"/>
    <x v="0"/>
    <x v="0"/>
    <n v="5.59"/>
    <x v="0"/>
    <s v="No"/>
    <s v="Taylor"/>
    <x v="0"/>
    <n v="8"/>
    <s v="Almond Milk"/>
    <n v="4"/>
  </r>
  <r>
    <x v="519"/>
    <x v="5"/>
    <x v="4"/>
    <x v="0"/>
    <x v="0"/>
    <x v="0"/>
    <n v="3.9"/>
    <x v="0"/>
    <s v="Yes"/>
    <s v="Chris"/>
    <x v="2"/>
    <n v="7"/>
    <s v="Double Espresso"/>
    <n v="4"/>
  </r>
  <r>
    <x v="520"/>
    <x v="3"/>
    <x v="2"/>
    <x v="3"/>
    <x v="3"/>
    <x v="2"/>
    <n v="6.47"/>
    <x v="2"/>
    <s v="Yes"/>
    <s v="Maria"/>
    <x v="2"/>
    <n v="6"/>
    <s v="Extra Shot"/>
    <n v="1"/>
  </r>
  <r>
    <x v="521"/>
    <x v="0"/>
    <x v="0"/>
    <x v="2"/>
    <x v="1"/>
    <x v="0"/>
    <n v="5.16"/>
    <x v="2"/>
    <s v="No"/>
    <s v="Chris"/>
    <x v="2"/>
    <n v="5"/>
    <s v="Extra Shot"/>
    <n v="3"/>
  </r>
  <r>
    <x v="522"/>
    <x v="5"/>
    <x v="6"/>
    <x v="1"/>
    <x v="1"/>
    <x v="1"/>
    <n v="3.11"/>
    <x v="0"/>
    <s v="Yes"/>
    <s v="Jamie"/>
    <x v="2"/>
    <n v="9"/>
    <s v="Whipped Cream"/>
    <n v="2"/>
  </r>
  <r>
    <x v="523"/>
    <x v="6"/>
    <x v="3"/>
    <x v="0"/>
    <x v="2"/>
    <x v="0"/>
    <n v="6.08"/>
    <x v="1"/>
    <s v="Yes"/>
    <s v="Alex"/>
    <x v="2"/>
    <n v="10"/>
    <s v="Double Espresso"/>
    <n v="5"/>
  </r>
  <r>
    <x v="524"/>
    <x v="4"/>
    <x v="2"/>
    <x v="0"/>
    <x v="5"/>
    <x v="2"/>
    <n v="4.43"/>
    <x v="0"/>
    <s v="No"/>
    <s v="Maria"/>
    <x v="2"/>
    <n v="3"/>
    <s v="Whipped Cream"/>
    <n v="5"/>
  </r>
  <r>
    <x v="525"/>
    <x v="1"/>
    <x v="6"/>
    <x v="2"/>
    <x v="6"/>
    <x v="0"/>
    <n v="3.03"/>
    <x v="0"/>
    <s v="No"/>
    <s v="Alex"/>
    <x v="1"/>
    <n v="7"/>
    <s v="No Sugar"/>
    <n v="1"/>
  </r>
  <r>
    <x v="526"/>
    <x v="6"/>
    <x v="6"/>
    <x v="2"/>
    <x v="5"/>
    <x v="2"/>
    <n v="6.24"/>
    <x v="0"/>
    <s v="Yes"/>
    <s v="Chris"/>
    <x v="0"/>
    <n v="7"/>
    <s v="Almond Milk"/>
    <n v="2"/>
  </r>
  <r>
    <x v="527"/>
    <x v="6"/>
    <x v="1"/>
    <x v="2"/>
    <x v="2"/>
    <x v="2"/>
    <n v="3.62"/>
    <x v="1"/>
    <s v="No"/>
    <s v="Alex"/>
    <x v="2"/>
    <n v="5"/>
    <s v="Whipped Cream"/>
    <n v="3"/>
  </r>
  <r>
    <x v="528"/>
    <x v="1"/>
    <x v="9"/>
    <x v="1"/>
    <x v="6"/>
    <x v="0"/>
    <n v="3.7"/>
    <x v="1"/>
    <s v="Yes"/>
    <s v="Jordan"/>
    <x v="0"/>
    <n v="4"/>
    <s v="No Sugar"/>
    <n v="1"/>
  </r>
  <r>
    <x v="529"/>
    <x v="1"/>
    <x v="4"/>
    <x v="1"/>
    <x v="3"/>
    <x v="1"/>
    <n v="5.5"/>
    <x v="0"/>
    <s v="No"/>
    <s v="Alex"/>
    <x v="2"/>
    <n v="7"/>
    <s v="Almond Milk"/>
    <n v="4"/>
  </r>
  <r>
    <x v="530"/>
    <x v="0"/>
    <x v="1"/>
    <x v="0"/>
    <x v="0"/>
    <x v="2"/>
    <n v="4.51"/>
    <x v="1"/>
    <s v="Yes"/>
    <s v="Maria"/>
    <x v="2"/>
    <n v="2"/>
    <s v="No Sugar"/>
    <n v="2"/>
  </r>
  <r>
    <x v="215"/>
    <x v="4"/>
    <x v="5"/>
    <x v="0"/>
    <x v="6"/>
    <x v="1"/>
    <n v="6.42"/>
    <x v="1"/>
    <s v="No"/>
    <s v="Maria"/>
    <x v="0"/>
    <n v="2"/>
    <s v="No Sugar"/>
    <n v="4"/>
  </r>
  <r>
    <x v="531"/>
    <x v="0"/>
    <x v="6"/>
    <x v="4"/>
    <x v="5"/>
    <x v="2"/>
    <n v="4.46"/>
    <x v="1"/>
    <s v="Yes"/>
    <s v="Jamie"/>
    <x v="1"/>
    <n v="5"/>
    <s v="Extra Shot"/>
    <n v="2"/>
  </r>
  <r>
    <x v="532"/>
    <x v="4"/>
    <x v="1"/>
    <x v="2"/>
    <x v="5"/>
    <x v="0"/>
    <n v="5.87"/>
    <x v="0"/>
    <s v="Yes"/>
    <s v="Maria"/>
    <x v="2"/>
    <n v="6"/>
    <s v="Extra Shot"/>
    <n v="3"/>
  </r>
  <r>
    <x v="533"/>
    <x v="1"/>
    <x v="3"/>
    <x v="3"/>
    <x v="4"/>
    <x v="2"/>
    <n v="5.31"/>
    <x v="0"/>
    <s v="Yes"/>
    <s v="Chris"/>
    <x v="1"/>
    <n v="7"/>
    <s v="Oat Milk"/>
    <n v="2"/>
  </r>
  <r>
    <x v="534"/>
    <x v="5"/>
    <x v="4"/>
    <x v="0"/>
    <x v="5"/>
    <x v="0"/>
    <n v="6.18"/>
    <x v="2"/>
    <s v="Yes"/>
    <s v="Maria"/>
    <x v="0"/>
    <n v="2"/>
    <s v="Whipped Cream"/>
    <n v="2"/>
  </r>
  <r>
    <x v="535"/>
    <x v="5"/>
    <x v="8"/>
    <x v="3"/>
    <x v="6"/>
    <x v="1"/>
    <n v="6.43"/>
    <x v="2"/>
    <s v="No"/>
    <s v="Jamie"/>
    <x v="2"/>
    <n v="9"/>
    <s v="Double Espresso"/>
    <n v="3"/>
  </r>
  <r>
    <x v="536"/>
    <x v="4"/>
    <x v="5"/>
    <x v="4"/>
    <x v="5"/>
    <x v="2"/>
    <n v="6.7"/>
    <x v="0"/>
    <s v="Yes"/>
    <s v="Chris"/>
    <x v="1"/>
    <n v="9"/>
    <s v="Whipped Cream"/>
    <n v="5"/>
  </r>
  <r>
    <x v="537"/>
    <x v="0"/>
    <x v="5"/>
    <x v="4"/>
    <x v="1"/>
    <x v="2"/>
    <n v="4.05"/>
    <x v="0"/>
    <s v="No"/>
    <s v="Jordan"/>
    <x v="2"/>
    <n v="10"/>
    <s v="Extra Shot"/>
    <n v="1"/>
  </r>
  <r>
    <x v="538"/>
    <x v="3"/>
    <x v="3"/>
    <x v="2"/>
    <x v="0"/>
    <x v="2"/>
    <n v="5.85"/>
    <x v="2"/>
    <s v="No"/>
    <s v="Chris"/>
    <x v="1"/>
    <n v="8"/>
    <s v="Double Espresso"/>
    <n v="1"/>
  </r>
  <r>
    <x v="539"/>
    <x v="4"/>
    <x v="7"/>
    <x v="0"/>
    <x v="1"/>
    <x v="2"/>
    <n v="3.78"/>
    <x v="1"/>
    <s v="Yes"/>
    <s v="Alex"/>
    <x v="2"/>
    <n v="7"/>
    <s v="Double Espresso"/>
    <n v="5"/>
  </r>
  <r>
    <x v="540"/>
    <x v="1"/>
    <x v="0"/>
    <x v="3"/>
    <x v="4"/>
    <x v="0"/>
    <n v="6.2"/>
    <x v="0"/>
    <s v="Yes"/>
    <s v="Jordan"/>
    <x v="0"/>
    <n v="4"/>
    <s v="No Sugar"/>
    <n v="2"/>
  </r>
  <r>
    <x v="356"/>
    <x v="4"/>
    <x v="1"/>
    <x v="3"/>
    <x v="2"/>
    <x v="2"/>
    <n v="3.61"/>
    <x v="1"/>
    <s v="No"/>
    <s v="Maria"/>
    <x v="1"/>
    <n v="2"/>
    <s v="Decaf"/>
    <n v="3"/>
  </r>
  <r>
    <x v="541"/>
    <x v="6"/>
    <x v="7"/>
    <x v="0"/>
    <x v="6"/>
    <x v="1"/>
    <n v="3.54"/>
    <x v="0"/>
    <s v="Yes"/>
    <s v="Alex"/>
    <x v="1"/>
    <n v="10"/>
    <s v="Oat Milk"/>
    <n v="3"/>
  </r>
  <r>
    <x v="542"/>
    <x v="3"/>
    <x v="0"/>
    <x v="2"/>
    <x v="0"/>
    <x v="1"/>
    <n v="3.56"/>
    <x v="0"/>
    <s v="Yes"/>
    <s v="Maria"/>
    <x v="1"/>
    <n v="4"/>
    <s v="Oat Milk"/>
    <n v="4"/>
  </r>
  <r>
    <x v="543"/>
    <x v="6"/>
    <x v="2"/>
    <x v="4"/>
    <x v="0"/>
    <x v="0"/>
    <n v="6.85"/>
    <x v="0"/>
    <s v="Yes"/>
    <s v="Jamie"/>
    <x v="2"/>
    <n v="4"/>
    <s v="Extra Shot"/>
    <n v="4"/>
  </r>
  <r>
    <x v="544"/>
    <x v="5"/>
    <x v="6"/>
    <x v="4"/>
    <x v="0"/>
    <x v="2"/>
    <n v="3.47"/>
    <x v="0"/>
    <s v="Yes"/>
    <s v="Jordan"/>
    <x v="0"/>
    <n v="9"/>
    <s v="Extra Shot"/>
    <n v="4"/>
  </r>
  <r>
    <x v="545"/>
    <x v="2"/>
    <x v="5"/>
    <x v="3"/>
    <x v="6"/>
    <x v="0"/>
    <n v="3.28"/>
    <x v="1"/>
    <s v="No"/>
    <s v="Chris"/>
    <x v="2"/>
    <n v="8"/>
    <s v="Whipped Cream"/>
    <n v="3"/>
  </r>
  <r>
    <x v="546"/>
    <x v="4"/>
    <x v="3"/>
    <x v="3"/>
    <x v="2"/>
    <x v="2"/>
    <n v="5.77"/>
    <x v="0"/>
    <s v="No"/>
    <s v="Maria"/>
    <x v="0"/>
    <n v="3"/>
    <s v="Almond Milk"/>
    <n v="5"/>
  </r>
  <r>
    <x v="547"/>
    <x v="4"/>
    <x v="8"/>
    <x v="0"/>
    <x v="1"/>
    <x v="2"/>
    <n v="6.85"/>
    <x v="0"/>
    <s v="Yes"/>
    <s v="Jordan"/>
    <x v="2"/>
    <n v="6"/>
    <s v="Whipped Cream"/>
    <n v="3"/>
  </r>
  <r>
    <x v="548"/>
    <x v="0"/>
    <x v="7"/>
    <x v="0"/>
    <x v="5"/>
    <x v="1"/>
    <n v="6.93"/>
    <x v="2"/>
    <s v="Yes"/>
    <s v="Alex"/>
    <x v="0"/>
    <n v="9"/>
    <s v="Extra Shot"/>
    <n v="5"/>
  </r>
  <r>
    <x v="549"/>
    <x v="0"/>
    <x v="0"/>
    <x v="4"/>
    <x v="0"/>
    <x v="2"/>
    <n v="4.95"/>
    <x v="1"/>
    <s v="No"/>
    <s v="Taylor"/>
    <x v="0"/>
    <n v="8"/>
    <s v="Almond Milk"/>
    <n v="5"/>
  </r>
  <r>
    <x v="550"/>
    <x v="4"/>
    <x v="5"/>
    <x v="2"/>
    <x v="0"/>
    <x v="0"/>
    <n v="4.4400000000000004"/>
    <x v="1"/>
    <s v="No"/>
    <s v="Jamie"/>
    <x v="0"/>
    <n v="2"/>
    <s v="No Sugar"/>
    <n v="4"/>
  </r>
  <r>
    <x v="551"/>
    <x v="6"/>
    <x v="0"/>
    <x v="3"/>
    <x v="0"/>
    <x v="1"/>
    <n v="6.25"/>
    <x v="1"/>
    <s v="No"/>
    <s v="Jordan"/>
    <x v="2"/>
    <n v="5"/>
    <s v="Double Espresso"/>
    <n v="2"/>
  </r>
  <r>
    <x v="552"/>
    <x v="0"/>
    <x v="8"/>
    <x v="4"/>
    <x v="6"/>
    <x v="0"/>
    <n v="5.92"/>
    <x v="0"/>
    <s v="No"/>
    <s v="Jordan"/>
    <x v="1"/>
    <n v="7"/>
    <s v="Extra Shot"/>
    <n v="3"/>
  </r>
  <r>
    <x v="553"/>
    <x v="0"/>
    <x v="4"/>
    <x v="0"/>
    <x v="5"/>
    <x v="2"/>
    <n v="4.05"/>
    <x v="2"/>
    <s v="Yes"/>
    <s v="Taylor"/>
    <x v="0"/>
    <n v="7"/>
    <s v="Oat Milk"/>
    <n v="4"/>
  </r>
  <r>
    <x v="554"/>
    <x v="1"/>
    <x v="1"/>
    <x v="0"/>
    <x v="1"/>
    <x v="0"/>
    <n v="4.34"/>
    <x v="1"/>
    <s v="Yes"/>
    <s v="Chris"/>
    <x v="1"/>
    <n v="3"/>
    <s v="Oat Milk"/>
    <n v="1"/>
  </r>
  <r>
    <x v="555"/>
    <x v="3"/>
    <x v="8"/>
    <x v="0"/>
    <x v="5"/>
    <x v="0"/>
    <n v="6.03"/>
    <x v="2"/>
    <s v="No"/>
    <s v="Jordan"/>
    <x v="1"/>
    <n v="7"/>
    <s v="No Sugar"/>
    <n v="4"/>
  </r>
  <r>
    <x v="556"/>
    <x v="0"/>
    <x v="1"/>
    <x v="4"/>
    <x v="0"/>
    <x v="0"/>
    <n v="3.76"/>
    <x v="0"/>
    <s v="No"/>
    <s v="Taylor"/>
    <x v="0"/>
    <n v="4"/>
    <s v="Decaf"/>
    <n v="5"/>
  </r>
  <r>
    <x v="557"/>
    <x v="2"/>
    <x v="2"/>
    <x v="2"/>
    <x v="5"/>
    <x v="2"/>
    <n v="6.66"/>
    <x v="1"/>
    <s v="No"/>
    <s v="Chris"/>
    <x v="2"/>
    <n v="7"/>
    <s v="Double Espresso"/>
    <n v="3"/>
  </r>
  <r>
    <x v="558"/>
    <x v="6"/>
    <x v="9"/>
    <x v="4"/>
    <x v="4"/>
    <x v="2"/>
    <n v="6.88"/>
    <x v="0"/>
    <s v="Yes"/>
    <s v="Jamie"/>
    <x v="2"/>
    <n v="5"/>
    <s v="Double Espresso"/>
    <n v="2"/>
  </r>
  <r>
    <x v="559"/>
    <x v="3"/>
    <x v="6"/>
    <x v="0"/>
    <x v="2"/>
    <x v="2"/>
    <n v="6.93"/>
    <x v="2"/>
    <s v="Yes"/>
    <s v="Jamie"/>
    <x v="0"/>
    <n v="5"/>
    <s v="Extra Shot"/>
    <n v="1"/>
  </r>
  <r>
    <x v="560"/>
    <x v="2"/>
    <x v="4"/>
    <x v="3"/>
    <x v="6"/>
    <x v="1"/>
    <n v="4.66"/>
    <x v="1"/>
    <s v="Yes"/>
    <s v="Jamie"/>
    <x v="2"/>
    <n v="10"/>
    <s v="Double Espresso"/>
    <n v="4"/>
  </r>
  <r>
    <x v="561"/>
    <x v="3"/>
    <x v="9"/>
    <x v="4"/>
    <x v="5"/>
    <x v="1"/>
    <n v="6.21"/>
    <x v="0"/>
    <s v="No"/>
    <s v="Chris"/>
    <x v="1"/>
    <n v="5"/>
    <s v="No Sugar"/>
    <n v="5"/>
  </r>
  <r>
    <x v="562"/>
    <x v="1"/>
    <x v="1"/>
    <x v="1"/>
    <x v="1"/>
    <x v="2"/>
    <n v="5.32"/>
    <x v="2"/>
    <s v="No"/>
    <s v="Taylor"/>
    <x v="1"/>
    <n v="3"/>
    <s v="Whipped Cream"/>
    <n v="5"/>
  </r>
  <r>
    <x v="563"/>
    <x v="3"/>
    <x v="8"/>
    <x v="3"/>
    <x v="1"/>
    <x v="0"/>
    <n v="4.8600000000000003"/>
    <x v="1"/>
    <s v="Yes"/>
    <s v="Jamie"/>
    <x v="0"/>
    <n v="9"/>
    <s v="Decaf"/>
    <n v="5"/>
  </r>
  <r>
    <x v="564"/>
    <x v="6"/>
    <x v="1"/>
    <x v="3"/>
    <x v="6"/>
    <x v="2"/>
    <n v="5.6"/>
    <x v="0"/>
    <s v="No"/>
    <s v="Jordan"/>
    <x v="2"/>
    <n v="3"/>
    <s v="Oat Milk"/>
    <n v="3"/>
  </r>
  <r>
    <x v="565"/>
    <x v="4"/>
    <x v="6"/>
    <x v="4"/>
    <x v="5"/>
    <x v="0"/>
    <n v="5.85"/>
    <x v="0"/>
    <s v="No"/>
    <s v="Jordan"/>
    <x v="2"/>
    <n v="8"/>
    <s v="Extra Shot"/>
    <n v="4"/>
  </r>
  <r>
    <x v="566"/>
    <x v="2"/>
    <x v="6"/>
    <x v="1"/>
    <x v="4"/>
    <x v="2"/>
    <n v="6.79"/>
    <x v="2"/>
    <s v="No"/>
    <s v="Alex"/>
    <x v="0"/>
    <n v="2"/>
    <s v="Oat Milk"/>
    <n v="3"/>
  </r>
  <r>
    <x v="567"/>
    <x v="5"/>
    <x v="5"/>
    <x v="2"/>
    <x v="4"/>
    <x v="1"/>
    <n v="5.92"/>
    <x v="1"/>
    <s v="Yes"/>
    <s v="Maria"/>
    <x v="0"/>
    <n v="4"/>
    <s v="Whipped Cream"/>
    <n v="2"/>
  </r>
  <r>
    <x v="568"/>
    <x v="0"/>
    <x v="3"/>
    <x v="2"/>
    <x v="3"/>
    <x v="0"/>
    <n v="3.38"/>
    <x v="0"/>
    <s v="No"/>
    <s v="Jamie"/>
    <x v="1"/>
    <n v="9"/>
    <s v="Extra Shot"/>
    <n v="3"/>
  </r>
  <r>
    <x v="569"/>
    <x v="5"/>
    <x v="6"/>
    <x v="1"/>
    <x v="5"/>
    <x v="1"/>
    <n v="6.52"/>
    <x v="0"/>
    <s v="Yes"/>
    <s v="Maria"/>
    <x v="1"/>
    <n v="8"/>
    <s v="Extra Shot"/>
    <n v="2"/>
  </r>
  <r>
    <x v="235"/>
    <x v="1"/>
    <x v="5"/>
    <x v="0"/>
    <x v="1"/>
    <x v="0"/>
    <n v="5.0999999999999996"/>
    <x v="2"/>
    <s v="Yes"/>
    <s v="Taylor"/>
    <x v="2"/>
    <n v="7"/>
    <s v="Almond Milk"/>
    <n v="2"/>
  </r>
  <r>
    <x v="570"/>
    <x v="0"/>
    <x v="7"/>
    <x v="2"/>
    <x v="3"/>
    <x v="1"/>
    <n v="4.2300000000000004"/>
    <x v="1"/>
    <s v="No"/>
    <s v="Alex"/>
    <x v="2"/>
    <n v="5"/>
    <s v="Oat Milk"/>
    <n v="5"/>
  </r>
  <r>
    <x v="571"/>
    <x v="0"/>
    <x v="7"/>
    <x v="4"/>
    <x v="0"/>
    <x v="2"/>
    <n v="6.65"/>
    <x v="1"/>
    <s v="No"/>
    <s v="Taylor"/>
    <x v="2"/>
    <n v="9"/>
    <s v="Oat Milk"/>
    <n v="2"/>
  </r>
  <r>
    <x v="572"/>
    <x v="4"/>
    <x v="3"/>
    <x v="3"/>
    <x v="0"/>
    <x v="2"/>
    <n v="6.55"/>
    <x v="2"/>
    <s v="No"/>
    <s v="Chris"/>
    <x v="2"/>
    <n v="7"/>
    <s v="Oat Milk"/>
    <n v="2"/>
  </r>
  <r>
    <x v="573"/>
    <x v="5"/>
    <x v="1"/>
    <x v="2"/>
    <x v="6"/>
    <x v="0"/>
    <n v="5.41"/>
    <x v="1"/>
    <s v="No"/>
    <s v="Jamie"/>
    <x v="0"/>
    <n v="10"/>
    <s v="Whipped Cream"/>
    <n v="4"/>
  </r>
  <r>
    <x v="574"/>
    <x v="1"/>
    <x v="5"/>
    <x v="3"/>
    <x v="0"/>
    <x v="1"/>
    <n v="3.98"/>
    <x v="2"/>
    <s v="Yes"/>
    <s v="Jamie"/>
    <x v="2"/>
    <n v="8"/>
    <s v="Almond Milk"/>
    <n v="3"/>
  </r>
  <r>
    <x v="575"/>
    <x v="0"/>
    <x v="3"/>
    <x v="3"/>
    <x v="0"/>
    <x v="2"/>
    <n v="3.36"/>
    <x v="1"/>
    <s v="No"/>
    <s v="Taylor"/>
    <x v="0"/>
    <n v="10"/>
    <s v="Double Espresso"/>
    <n v="4"/>
  </r>
  <r>
    <x v="576"/>
    <x v="1"/>
    <x v="2"/>
    <x v="4"/>
    <x v="2"/>
    <x v="1"/>
    <n v="6.05"/>
    <x v="0"/>
    <s v="No"/>
    <s v="Jamie"/>
    <x v="1"/>
    <n v="8"/>
    <s v="Almond Milk"/>
    <n v="4"/>
  </r>
  <r>
    <x v="577"/>
    <x v="0"/>
    <x v="5"/>
    <x v="3"/>
    <x v="6"/>
    <x v="2"/>
    <n v="4.5599999999999996"/>
    <x v="0"/>
    <s v="No"/>
    <s v="Jordan"/>
    <x v="0"/>
    <n v="2"/>
    <s v="Double Espresso"/>
    <n v="1"/>
  </r>
  <r>
    <x v="578"/>
    <x v="3"/>
    <x v="5"/>
    <x v="3"/>
    <x v="5"/>
    <x v="2"/>
    <n v="5.17"/>
    <x v="1"/>
    <s v="No"/>
    <s v="Jordan"/>
    <x v="2"/>
    <n v="10"/>
    <s v="Almond Milk"/>
    <n v="1"/>
  </r>
  <r>
    <x v="579"/>
    <x v="4"/>
    <x v="9"/>
    <x v="4"/>
    <x v="4"/>
    <x v="0"/>
    <n v="6.29"/>
    <x v="1"/>
    <s v="No"/>
    <s v="Jordan"/>
    <x v="0"/>
    <n v="10"/>
    <s v="Whipped Cream"/>
    <n v="2"/>
  </r>
  <r>
    <x v="580"/>
    <x v="4"/>
    <x v="4"/>
    <x v="1"/>
    <x v="0"/>
    <x v="1"/>
    <n v="6.8"/>
    <x v="2"/>
    <s v="No"/>
    <s v="Alex"/>
    <x v="0"/>
    <n v="5"/>
    <s v="Decaf"/>
    <n v="2"/>
  </r>
  <r>
    <x v="581"/>
    <x v="5"/>
    <x v="0"/>
    <x v="2"/>
    <x v="6"/>
    <x v="0"/>
    <n v="6.6"/>
    <x v="2"/>
    <s v="No"/>
    <s v="Alex"/>
    <x v="2"/>
    <n v="7"/>
    <s v="Extra Shot"/>
    <n v="4"/>
  </r>
  <r>
    <x v="582"/>
    <x v="6"/>
    <x v="8"/>
    <x v="0"/>
    <x v="0"/>
    <x v="0"/>
    <n v="3.57"/>
    <x v="2"/>
    <s v="No"/>
    <s v="Jamie"/>
    <x v="0"/>
    <n v="6"/>
    <s v="Extra Shot"/>
    <n v="3"/>
  </r>
  <r>
    <x v="583"/>
    <x v="6"/>
    <x v="4"/>
    <x v="0"/>
    <x v="6"/>
    <x v="1"/>
    <n v="6.37"/>
    <x v="2"/>
    <s v="No"/>
    <s v="Chris"/>
    <x v="0"/>
    <n v="2"/>
    <s v="Oat Milk"/>
    <n v="4"/>
  </r>
  <r>
    <x v="584"/>
    <x v="0"/>
    <x v="3"/>
    <x v="1"/>
    <x v="0"/>
    <x v="2"/>
    <n v="3.46"/>
    <x v="2"/>
    <s v="No"/>
    <s v="Alex"/>
    <x v="2"/>
    <n v="10"/>
    <s v="No Sugar"/>
    <n v="2"/>
  </r>
  <r>
    <x v="585"/>
    <x v="4"/>
    <x v="6"/>
    <x v="0"/>
    <x v="3"/>
    <x v="2"/>
    <n v="4.1500000000000004"/>
    <x v="1"/>
    <s v="No"/>
    <s v="Alex"/>
    <x v="2"/>
    <n v="8"/>
    <s v="Whipped Cream"/>
    <n v="2"/>
  </r>
  <r>
    <x v="586"/>
    <x v="4"/>
    <x v="7"/>
    <x v="0"/>
    <x v="2"/>
    <x v="0"/>
    <n v="5.07"/>
    <x v="2"/>
    <s v="No"/>
    <s v="Jamie"/>
    <x v="2"/>
    <n v="3"/>
    <s v="Extra Shot"/>
    <n v="1"/>
  </r>
  <r>
    <x v="587"/>
    <x v="6"/>
    <x v="1"/>
    <x v="2"/>
    <x v="2"/>
    <x v="1"/>
    <n v="5.46"/>
    <x v="0"/>
    <s v="Yes"/>
    <s v="Jamie"/>
    <x v="0"/>
    <n v="2"/>
    <s v="Oat Milk"/>
    <n v="5"/>
  </r>
  <r>
    <x v="588"/>
    <x v="1"/>
    <x v="2"/>
    <x v="1"/>
    <x v="5"/>
    <x v="1"/>
    <n v="3.18"/>
    <x v="2"/>
    <s v="Yes"/>
    <s v="Chris"/>
    <x v="1"/>
    <n v="4"/>
    <s v="No Sugar"/>
    <n v="4"/>
  </r>
  <r>
    <x v="589"/>
    <x v="3"/>
    <x v="4"/>
    <x v="0"/>
    <x v="2"/>
    <x v="1"/>
    <n v="5.0199999999999996"/>
    <x v="2"/>
    <s v="Yes"/>
    <s v="Jordan"/>
    <x v="2"/>
    <n v="7"/>
    <s v="Oat Milk"/>
    <n v="4"/>
  </r>
  <r>
    <x v="590"/>
    <x v="0"/>
    <x v="3"/>
    <x v="1"/>
    <x v="4"/>
    <x v="2"/>
    <n v="4.1500000000000004"/>
    <x v="2"/>
    <s v="Yes"/>
    <s v="Taylor"/>
    <x v="1"/>
    <n v="2"/>
    <s v="Almond Milk"/>
    <n v="1"/>
  </r>
  <r>
    <x v="591"/>
    <x v="6"/>
    <x v="7"/>
    <x v="3"/>
    <x v="5"/>
    <x v="0"/>
    <n v="5.9"/>
    <x v="0"/>
    <s v="No"/>
    <s v="Alex"/>
    <x v="2"/>
    <n v="3"/>
    <s v="Oat Milk"/>
    <n v="2"/>
  </r>
  <r>
    <x v="334"/>
    <x v="0"/>
    <x v="4"/>
    <x v="2"/>
    <x v="1"/>
    <x v="1"/>
    <n v="6.07"/>
    <x v="2"/>
    <s v="Yes"/>
    <s v="Jordan"/>
    <x v="2"/>
    <n v="10"/>
    <s v="Almond Milk"/>
    <n v="1"/>
  </r>
  <r>
    <x v="592"/>
    <x v="3"/>
    <x v="3"/>
    <x v="3"/>
    <x v="5"/>
    <x v="1"/>
    <n v="4.13"/>
    <x v="1"/>
    <s v="No"/>
    <s v="Jamie"/>
    <x v="0"/>
    <n v="5"/>
    <s v="Oat Milk"/>
    <n v="4"/>
  </r>
  <r>
    <x v="593"/>
    <x v="5"/>
    <x v="8"/>
    <x v="0"/>
    <x v="6"/>
    <x v="0"/>
    <n v="4.82"/>
    <x v="0"/>
    <s v="Yes"/>
    <s v="Maria"/>
    <x v="1"/>
    <n v="4"/>
    <s v="Decaf"/>
    <n v="3"/>
  </r>
  <r>
    <x v="594"/>
    <x v="0"/>
    <x v="8"/>
    <x v="2"/>
    <x v="6"/>
    <x v="1"/>
    <n v="3.58"/>
    <x v="0"/>
    <s v="No"/>
    <s v="Jordan"/>
    <x v="0"/>
    <n v="5"/>
    <s v="Decaf"/>
    <n v="2"/>
  </r>
  <r>
    <x v="595"/>
    <x v="6"/>
    <x v="8"/>
    <x v="0"/>
    <x v="6"/>
    <x v="1"/>
    <n v="4.84"/>
    <x v="0"/>
    <s v="No"/>
    <s v="Jamie"/>
    <x v="1"/>
    <n v="7"/>
    <s v="No Sugar"/>
    <n v="3"/>
  </r>
  <r>
    <x v="596"/>
    <x v="3"/>
    <x v="1"/>
    <x v="3"/>
    <x v="2"/>
    <x v="0"/>
    <n v="3.87"/>
    <x v="2"/>
    <s v="Yes"/>
    <s v="Jordan"/>
    <x v="0"/>
    <n v="7"/>
    <s v="Decaf"/>
    <n v="5"/>
  </r>
  <r>
    <x v="597"/>
    <x v="6"/>
    <x v="9"/>
    <x v="4"/>
    <x v="2"/>
    <x v="1"/>
    <n v="3.57"/>
    <x v="2"/>
    <s v="No"/>
    <s v="Chris"/>
    <x v="0"/>
    <n v="8"/>
    <s v="Almond Milk"/>
    <n v="2"/>
  </r>
  <r>
    <x v="441"/>
    <x v="3"/>
    <x v="7"/>
    <x v="1"/>
    <x v="5"/>
    <x v="1"/>
    <n v="6.75"/>
    <x v="0"/>
    <s v="Yes"/>
    <s v="Jamie"/>
    <x v="2"/>
    <n v="5"/>
    <s v="Decaf"/>
    <n v="5"/>
  </r>
  <r>
    <x v="598"/>
    <x v="3"/>
    <x v="6"/>
    <x v="3"/>
    <x v="1"/>
    <x v="0"/>
    <n v="5.56"/>
    <x v="1"/>
    <s v="Yes"/>
    <s v="Maria"/>
    <x v="1"/>
    <n v="7"/>
    <s v="Decaf"/>
    <n v="2"/>
  </r>
  <r>
    <x v="599"/>
    <x v="6"/>
    <x v="1"/>
    <x v="0"/>
    <x v="3"/>
    <x v="2"/>
    <n v="6.73"/>
    <x v="1"/>
    <s v="Yes"/>
    <s v="Jordan"/>
    <x v="2"/>
    <n v="3"/>
    <s v="Almond Milk"/>
    <n v="1"/>
  </r>
  <r>
    <x v="600"/>
    <x v="0"/>
    <x v="4"/>
    <x v="2"/>
    <x v="3"/>
    <x v="1"/>
    <n v="3.81"/>
    <x v="2"/>
    <s v="Yes"/>
    <s v="Chris"/>
    <x v="2"/>
    <n v="7"/>
    <s v="Double Espresso"/>
    <n v="3"/>
  </r>
  <r>
    <x v="601"/>
    <x v="5"/>
    <x v="3"/>
    <x v="4"/>
    <x v="5"/>
    <x v="0"/>
    <n v="4.16"/>
    <x v="2"/>
    <s v="Yes"/>
    <s v="Maria"/>
    <x v="2"/>
    <n v="8"/>
    <s v="Almond Milk"/>
    <n v="5"/>
  </r>
  <r>
    <x v="602"/>
    <x v="0"/>
    <x v="9"/>
    <x v="3"/>
    <x v="4"/>
    <x v="2"/>
    <n v="4.88"/>
    <x v="0"/>
    <s v="Yes"/>
    <s v="Alex"/>
    <x v="0"/>
    <n v="4"/>
    <s v="Decaf"/>
    <n v="1"/>
  </r>
  <r>
    <x v="603"/>
    <x v="1"/>
    <x v="1"/>
    <x v="0"/>
    <x v="6"/>
    <x v="1"/>
    <n v="4.91"/>
    <x v="2"/>
    <s v="No"/>
    <s v="Jamie"/>
    <x v="0"/>
    <n v="4"/>
    <s v="Decaf"/>
    <n v="1"/>
  </r>
  <r>
    <x v="604"/>
    <x v="4"/>
    <x v="0"/>
    <x v="4"/>
    <x v="0"/>
    <x v="1"/>
    <n v="3.28"/>
    <x v="2"/>
    <s v="No"/>
    <s v="Jordan"/>
    <x v="1"/>
    <n v="4"/>
    <s v="Almond Milk"/>
    <n v="2"/>
  </r>
  <r>
    <x v="605"/>
    <x v="4"/>
    <x v="8"/>
    <x v="2"/>
    <x v="3"/>
    <x v="2"/>
    <n v="6.93"/>
    <x v="0"/>
    <s v="Yes"/>
    <s v="Taylor"/>
    <x v="0"/>
    <n v="8"/>
    <s v="Extra Shot"/>
    <n v="3"/>
  </r>
  <r>
    <x v="606"/>
    <x v="6"/>
    <x v="2"/>
    <x v="4"/>
    <x v="4"/>
    <x v="0"/>
    <n v="4.96"/>
    <x v="2"/>
    <s v="Yes"/>
    <s v="Jordan"/>
    <x v="2"/>
    <n v="6"/>
    <s v="No Sugar"/>
    <n v="4"/>
  </r>
  <r>
    <x v="607"/>
    <x v="4"/>
    <x v="8"/>
    <x v="4"/>
    <x v="5"/>
    <x v="2"/>
    <n v="4.83"/>
    <x v="2"/>
    <s v="No"/>
    <s v="Taylor"/>
    <x v="2"/>
    <n v="4"/>
    <s v="Whipped Cream"/>
    <n v="5"/>
  </r>
  <r>
    <x v="608"/>
    <x v="0"/>
    <x v="0"/>
    <x v="4"/>
    <x v="6"/>
    <x v="0"/>
    <n v="6.62"/>
    <x v="0"/>
    <s v="No"/>
    <s v="Alex"/>
    <x v="0"/>
    <n v="6"/>
    <s v="Oat Milk"/>
    <n v="4"/>
  </r>
  <r>
    <x v="368"/>
    <x v="1"/>
    <x v="7"/>
    <x v="0"/>
    <x v="6"/>
    <x v="2"/>
    <n v="4.37"/>
    <x v="0"/>
    <s v="No"/>
    <s v="Taylor"/>
    <x v="2"/>
    <n v="9"/>
    <s v="No Sugar"/>
    <n v="3"/>
  </r>
  <r>
    <x v="609"/>
    <x v="4"/>
    <x v="3"/>
    <x v="2"/>
    <x v="1"/>
    <x v="2"/>
    <n v="6.65"/>
    <x v="1"/>
    <s v="Yes"/>
    <s v="Alex"/>
    <x v="2"/>
    <n v="3"/>
    <s v="Extra Shot"/>
    <n v="1"/>
  </r>
  <r>
    <x v="610"/>
    <x v="5"/>
    <x v="5"/>
    <x v="3"/>
    <x v="1"/>
    <x v="0"/>
    <n v="6.12"/>
    <x v="2"/>
    <s v="Yes"/>
    <s v="Jordan"/>
    <x v="2"/>
    <n v="7"/>
    <s v="Whipped Cream"/>
    <n v="5"/>
  </r>
  <r>
    <x v="611"/>
    <x v="4"/>
    <x v="0"/>
    <x v="0"/>
    <x v="5"/>
    <x v="1"/>
    <n v="6.14"/>
    <x v="2"/>
    <s v="Yes"/>
    <s v="Alex"/>
    <x v="0"/>
    <n v="4"/>
    <s v="Extra Shot"/>
    <n v="1"/>
  </r>
  <r>
    <x v="612"/>
    <x v="5"/>
    <x v="5"/>
    <x v="0"/>
    <x v="1"/>
    <x v="2"/>
    <n v="3.93"/>
    <x v="2"/>
    <s v="Yes"/>
    <s v="Jamie"/>
    <x v="1"/>
    <n v="10"/>
    <s v="Extra Shot"/>
    <n v="4"/>
  </r>
  <r>
    <x v="613"/>
    <x v="6"/>
    <x v="3"/>
    <x v="1"/>
    <x v="6"/>
    <x v="1"/>
    <n v="5.93"/>
    <x v="1"/>
    <s v="Yes"/>
    <s v="Jamie"/>
    <x v="2"/>
    <n v="10"/>
    <s v="Almond Milk"/>
    <n v="1"/>
  </r>
  <r>
    <x v="614"/>
    <x v="5"/>
    <x v="2"/>
    <x v="1"/>
    <x v="4"/>
    <x v="2"/>
    <n v="6.89"/>
    <x v="1"/>
    <s v="Yes"/>
    <s v="Jordan"/>
    <x v="2"/>
    <n v="5"/>
    <s v="Extra Shot"/>
    <n v="3"/>
  </r>
  <r>
    <x v="615"/>
    <x v="1"/>
    <x v="2"/>
    <x v="0"/>
    <x v="5"/>
    <x v="2"/>
    <n v="4.1900000000000004"/>
    <x v="0"/>
    <s v="No"/>
    <s v="Maria"/>
    <x v="1"/>
    <n v="6"/>
    <s v="Whipped Cream"/>
    <n v="3"/>
  </r>
  <r>
    <x v="616"/>
    <x v="2"/>
    <x v="7"/>
    <x v="4"/>
    <x v="3"/>
    <x v="0"/>
    <n v="3.26"/>
    <x v="2"/>
    <s v="No"/>
    <s v="Chris"/>
    <x v="0"/>
    <n v="2"/>
    <s v="Double Espresso"/>
    <n v="4"/>
  </r>
  <r>
    <x v="617"/>
    <x v="4"/>
    <x v="3"/>
    <x v="2"/>
    <x v="3"/>
    <x v="2"/>
    <n v="6.09"/>
    <x v="0"/>
    <s v="Yes"/>
    <s v="Taylor"/>
    <x v="1"/>
    <n v="7"/>
    <s v="Decaf"/>
    <n v="3"/>
  </r>
  <r>
    <x v="618"/>
    <x v="2"/>
    <x v="3"/>
    <x v="0"/>
    <x v="3"/>
    <x v="1"/>
    <n v="4.25"/>
    <x v="1"/>
    <s v="Yes"/>
    <s v="Maria"/>
    <x v="0"/>
    <n v="4"/>
    <s v="Almond Milk"/>
    <n v="3"/>
  </r>
  <r>
    <x v="438"/>
    <x v="6"/>
    <x v="3"/>
    <x v="0"/>
    <x v="6"/>
    <x v="1"/>
    <n v="4.8099999999999996"/>
    <x v="2"/>
    <s v="No"/>
    <s v="Jamie"/>
    <x v="2"/>
    <n v="4"/>
    <s v="Whipped Cream"/>
    <n v="3"/>
  </r>
  <r>
    <x v="619"/>
    <x v="6"/>
    <x v="1"/>
    <x v="4"/>
    <x v="0"/>
    <x v="1"/>
    <n v="6.17"/>
    <x v="1"/>
    <s v="Yes"/>
    <s v="Maria"/>
    <x v="0"/>
    <n v="4"/>
    <s v="Extra Shot"/>
    <n v="1"/>
  </r>
  <r>
    <x v="620"/>
    <x v="0"/>
    <x v="3"/>
    <x v="4"/>
    <x v="3"/>
    <x v="0"/>
    <n v="3.09"/>
    <x v="0"/>
    <s v="Yes"/>
    <s v="Chris"/>
    <x v="0"/>
    <n v="6"/>
    <s v="Extra Shot"/>
    <n v="2"/>
  </r>
  <r>
    <x v="621"/>
    <x v="0"/>
    <x v="3"/>
    <x v="0"/>
    <x v="1"/>
    <x v="0"/>
    <n v="4.95"/>
    <x v="1"/>
    <s v="Yes"/>
    <s v="Chris"/>
    <x v="2"/>
    <n v="3"/>
    <s v="No Sugar"/>
    <n v="4"/>
  </r>
  <r>
    <x v="622"/>
    <x v="5"/>
    <x v="1"/>
    <x v="3"/>
    <x v="6"/>
    <x v="0"/>
    <n v="4.67"/>
    <x v="2"/>
    <s v="No"/>
    <s v="Jordan"/>
    <x v="2"/>
    <n v="7"/>
    <s v="Oat Milk"/>
    <n v="3"/>
  </r>
  <r>
    <x v="623"/>
    <x v="3"/>
    <x v="9"/>
    <x v="2"/>
    <x v="4"/>
    <x v="0"/>
    <n v="5.12"/>
    <x v="0"/>
    <s v="No"/>
    <s v="Jordan"/>
    <x v="2"/>
    <n v="7"/>
    <s v="Double Espresso"/>
    <n v="4"/>
  </r>
  <r>
    <x v="624"/>
    <x v="4"/>
    <x v="3"/>
    <x v="0"/>
    <x v="2"/>
    <x v="0"/>
    <n v="6.78"/>
    <x v="1"/>
    <s v="Yes"/>
    <s v="Chris"/>
    <x v="0"/>
    <n v="9"/>
    <s v="Whipped Cream"/>
    <n v="3"/>
  </r>
  <r>
    <x v="625"/>
    <x v="4"/>
    <x v="0"/>
    <x v="4"/>
    <x v="5"/>
    <x v="0"/>
    <n v="6.61"/>
    <x v="0"/>
    <s v="Yes"/>
    <s v="Jordan"/>
    <x v="0"/>
    <n v="5"/>
    <s v="Whipped Cream"/>
    <n v="2"/>
  </r>
  <r>
    <x v="626"/>
    <x v="0"/>
    <x v="3"/>
    <x v="2"/>
    <x v="3"/>
    <x v="2"/>
    <n v="6.52"/>
    <x v="0"/>
    <s v="Yes"/>
    <s v="Taylor"/>
    <x v="1"/>
    <n v="3"/>
    <s v="Double Espresso"/>
    <n v="4"/>
  </r>
  <r>
    <x v="627"/>
    <x v="0"/>
    <x v="6"/>
    <x v="0"/>
    <x v="6"/>
    <x v="0"/>
    <n v="6.17"/>
    <x v="0"/>
    <s v="Yes"/>
    <s v="Chris"/>
    <x v="2"/>
    <n v="9"/>
    <s v="Extra Shot"/>
    <n v="2"/>
  </r>
  <r>
    <x v="628"/>
    <x v="3"/>
    <x v="8"/>
    <x v="3"/>
    <x v="6"/>
    <x v="2"/>
    <n v="3.58"/>
    <x v="0"/>
    <s v="No"/>
    <s v="Jamie"/>
    <x v="1"/>
    <n v="10"/>
    <s v="Extra Shot"/>
    <n v="2"/>
  </r>
  <r>
    <x v="629"/>
    <x v="4"/>
    <x v="0"/>
    <x v="2"/>
    <x v="3"/>
    <x v="2"/>
    <n v="3.24"/>
    <x v="2"/>
    <s v="No"/>
    <s v="Maria"/>
    <x v="1"/>
    <n v="8"/>
    <s v="Oat Milk"/>
    <n v="1"/>
  </r>
  <r>
    <x v="630"/>
    <x v="2"/>
    <x v="2"/>
    <x v="4"/>
    <x v="0"/>
    <x v="0"/>
    <n v="5.61"/>
    <x v="0"/>
    <s v="Yes"/>
    <s v="Chris"/>
    <x v="1"/>
    <n v="4"/>
    <s v="Decaf"/>
    <n v="4"/>
  </r>
  <r>
    <x v="631"/>
    <x v="4"/>
    <x v="0"/>
    <x v="4"/>
    <x v="0"/>
    <x v="1"/>
    <n v="4.82"/>
    <x v="2"/>
    <s v="No"/>
    <s v="Chris"/>
    <x v="2"/>
    <n v="4"/>
    <s v="No Sugar"/>
    <n v="1"/>
  </r>
  <r>
    <x v="632"/>
    <x v="4"/>
    <x v="8"/>
    <x v="0"/>
    <x v="3"/>
    <x v="0"/>
    <n v="4.26"/>
    <x v="1"/>
    <s v="No"/>
    <s v="Taylor"/>
    <x v="2"/>
    <n v="8"/>
    <s v="Oat Milk"/>
    <n v="3"/>
  </r>
  <r>
    <x v="633"/>
    <x v="6"/>
    <x v="8"/>
    <x v="2"/>
    <x v="5"/>
    <x v="1"/>
    <n v="4.3"/>
    <x v="1"/>
    <s v="Yes"/>
    <s v="Taylor"/>
    <x v="2"/>
    <n v="4"/>
    <s v="Decaf"/>
    <n v="1"/>
  </r>
  <r>
    <x v="634"/>
    <x v="0"/>
    <x v="1"/>
    <x v="2"/>
    <x v="4"/>
    <x v="0"/>
    <n v="6.76"/>
    <x v="2"/>
    <s v="Yes"/>
    <s v="Chris"/>
    <x v="1"/>
    <n v="7"/>
    <s v="Almond Milk"/>
    <n v="4"/>
  </r>
  <r>
    <x v="635"/>
    <x v="1"/>
    <x v="5"/>
    <x v="0"/>
    <x v="4"/>
    <x v="0"/>
    <n v="5.0999999999999996"/>
    <x v="1"/>
    <s v="No"/>
    <s v="Jordan"/>
    <x v="2"/>
    <n v="10"/>
    <s v="Whipped Cream"/>
    <n v="1"/>
  </r>
  <r>
    <x v="636"/>
    <x v="6"/>
    <x v="3"/>
    <x v="2"/>
    <x v="1"/>
    <x v="1"/>
    <n v="3.91"/>
    <x v="2"/>
    <s v="Yes"/>
    <s v="Alex"/>
    <x v="0"/>
    <n v="5"/>
    <s v="Decaf"/>
    <n v="1"/>
  </r>
  <r>
    <x v="637"/>
    <x v="0"/>
    <x v="2"/>
    <x v="1"/>
    <x v="4"/>
    <x v="1"/>
    <n v="4.29"/>
    <x v="1"/>
    <s v="No"/>
    <s v="Alex"/>
    <x v="0"/>
    <n v="6"/>
    <s v="Decaf"/>
    <n v="1"/>
  </r>
  <r>
    <x v="638"/>
    <x v="3"/>
    <x v="9"/>
    <x v="2"/>
    <x v="0"/>
    <x v="0"/>
    <n v="5.36"/>
    <x v="2"/>
    <s v="Yes"/>
    <s v="Taylor"/>
    <x v="1"/>
    <n v="2"/>
    <s v="No Sugar"/>
    <n v="1"/>
  </r>
  <r>
    <x v="639"/>
    <x v="5"/>
    <x v="8"/>
    <x v="1"/>
    <x v="6"/>
    <x v="0"/>
    <n v="3.61"/>
    <x v="2"/>
    <s v="No"/>
    <s v="Chris"/>
    <x v="0"/>
    <n v="7"/>
    <s v="Double Espresso"/>
    <n v="4"/>
  </r>
  <r>
    <x v="640"/>
    <x v="5"/>
    <x v="2"/>
    <x v="3"/>
    <x v="3"/>
    <x v="1"/>
    <n v="3.78"/>
    <x v="0"/>
    <s v="No"/>
    <s v="Alex"/>
    <x v="0"/>
    <n v="6"/>
    <s v="Decaf"/>
    <n v="1"/>
  </r>
  <r>
    <x v="641"/>
    <x v="0"/>
    <x v="7"/>
    <x v="0"/>
    <x v="2"/>
    <x v="0"/>
    <n v="3.45"/>
    <x v="0"/>
    <s v="Yes"/>
    <s v="Jordan"/>
    <x v="2"/>
    <n v="5"/>
    <s v="Whipped Cream"/>
    <n v="5"/>
  </r>
  <r>
    <x v="642"/>
    <x v="2"/>
    <x v="6"/>
    <x v="1"/>
    <x v="4"/>
    <x v="1"/>
    <n v="4.4400000000000004"/>
    <x v="2"/>
    <s v="Yes"/>
    <s v="Taylor"/>
    <x v="1"/>
    <n v="5"/>
    <s v="Double Espresso"/>
    <n v="1"/>
  </r>
  <r>
    <x v="643"/>
    <x v="2"/>
    <x v="2"/>
    <x v="1"/>
    <x v="1"/>
    <x v="1"/>
    <n v="3.83"/>
    <x v="1"/>
    <s v="No"/>
    <s v="Jordan"/>
    <x v="1"/>
    <n v="9"/>
    <s v="Decaf"/>
    <n v="5"/>
  </r>
  <r>
    <x v="644"/>
    <x v="1"/>
    <x v="3"/>
    <x v="3"/>
    <x v="4"/>
    <x v="1"/>
    <n v="6.18"/>
    <x v="1"/>
    <s v="Yes"/>
    <s v="Alex"/>
    <x v="0"/>
    <n v="3"/>
    <s v="Almond Milk"/>
    <n v="1"/>
  </r>
  <r>
    <x v="645"/>
    <x v="5"/>
    <x v="4"/>
    <x v="2"/>
    <x v="3"/>
    <x v="1"/>
    <n v="4.53"/>
    <x v="1"/>
    <s v="Yes"/>
    <s v="Alex"/>
    <x v="2"/>
    <n v="7"/>
    <s v="Extra Shot"/>
    <n v="2"/>
  </r>
  <r>
    <x v="646"/>
    <x v="4"/>
    <x v="8"/>
    <x v="4"/>
    <x v="6"/>
    <x v="2"/>
    <n v="3.09"/>
    <x v="2"/>
    <s v="Yes"/>
    <s v="Chris"/>
    <x v="2"/>
    <n v="6"/>
    <s v="Decaf"/>
    <n v="2"/>
  </r>
  <r>
    <x v="647"/>
    <x v="4"/>
    <x v="4"/>
    <x v="0"/>
    <x v="2"/>
    <x v="0"/>
    <n v="3.45"/>
    <x v="1"/>
    <s v="Yes"/>
    <s v="Jamie"/>
    <x v="0"/>
    <n v="10"/>
    <s v="No Sugar"/>
    <n v="3"/>
  </r>
  <r>
    <x v="648"/>
    <x v="0"/>
    <x v="0"/>
    <x v="2"/>
    <x v="5"/>
    <x v="2"/>
    <n v="3.61"/>
    <x v="2"/>
    <s v="No"/>
    <s v="Jordan"/>
    <x v="1"/>
    <n v="2"/>
    <s v="Almond Milk"/>
    <n v="4"/>
  </r>
  <r>
    <x v="649"/>
    <x v="6"/>
    <x v="3"/>
    <x v="1"/>
    <x v="0"/>
    <x v="2"/>
    <n v="6.59"/>
    <x v="1"/>
    <s v="Yes"/>
    <s v="Chris"/>
    <x v="0"/>
    <n v="6"/>
    <s v="Oat Milk"/>
    <n v="4"/>
  </r>
  <r>
    <x v="650"/>
    <x v="3"/>
    <x v="6"/>
    <x v="4"/>
    <x v="1"/>
    <x v="0"/>
    <n v="3.94"/>
    <x v="0"/>
    <s v="Yes"/>
    <s v="Jordan"/>
    <x v="2"/>
    <n v="8"/>
    <s v="Double Espresso"/>
    <n v="4"/>
  </r>
  <r>
    <x v="651"/>
    <x v="1"/>
    <x v="4"/>
    <x v="4"/>
    <x v="0"/>
    <x v="2"/>
    <n v="4.47"/>
    <x v="0"/>
    <s v="Yes"/>
    <s v="Chris"/>
    <x v="0"/>
    <n v="7"/>
    <s v="Oat Milk"/>
    <n v="5"/>
  </r>
  <r>
    <x v="652"/>
    <x v="4"/>
    <x v="8"/>
    <x v="4"/>
    <x v="6"/>
    <x v="0"/>
    <n v="5.32"/>
    <x v="0"/>
    <s v="No"/>
    <s v="Chris"/>
    <x v="1"/>
    <n v="4"/>
    <s v="Whipped Cream"/>
    <n v="4"/>
  </r>
  <r>
    <x v="653"/>
    <x v="3"/>
    <x v="9"/>
    <x v="0"/>
    <x v="0"/>
    <x v="2"/>
    <n v="4.01"/>
    <x v="2"/>
    <s v="No"/>
    <s v="Chris"/>
    <x v="0"/>
    <n v="9"/>
    <s v="Decaf"/>
    <n v="5"/>
  </r>
  <r>
    <x v="654"/>
    <x v="6"/>
    <x v="1"/>
    <x v="2"/>
    <x v="3"/>
    <x v="2"/>
    <n v="6.67"/>
    <x v="1"/>
    <s v="Yes"/>
    <s v="Taylor"/>
    <x v="1"/>
    <n v="10"/>
    <s v="Oat Milk"/>
    <n v="2"/>
  </r>
  <r>
    <x v="655"/>
    <x v="6"/>
    <x v="0"/>
    <x v="1"/>
    <x v="1"/>
    <x v="2"/>
    <n v="4.59"/>
    <x v="0"/>
    <s v="Yes"/>
    <s v="Taylor"/>
    <x v="0"/>
    <n v="2"/>
    <s v="Double Espresso"/>
    <n v="1"/>
  </r>
  <r>
    <x v="656"/>
    <x v="5"/>
    <x v="6"/>
    <x v="3"/>
    <x v="5"/>
    <x v="0"/>
    <n v="5.96"/>
    <x v="1"/>
    <s v="No"/>
    <s v="Jamie"/>
    <x v="2"/>
    <n v="7"/>
    <s v="Oat Milk"/>
    <n v="3"/>
  </r>
  <r>
    <x v="657"/>
    <x v="4"/>
    <x v="9"/>
    <x v="0"/>
    <x v="2"/>
    <x v="2"/>
    <n v="4.4000000000000004"/>
    <x v="0"/>
    <s v="Yes"/>
    <s v="Maria"/>
    <x v="0"/>
    <n v="9"/>
    <s v="Extra Shot"/>
    <n v="2"/>
  </r>
  <r>
    <x v="658"/>
    <x v="2"/>
    <x v="7"/>
    <x v="2"/>
    <x v="6"/>
    <x v="0"/>
    <n v="6.66"/>
    <x v="1"/>
    <s v="No"/>
    <s v="Maria"/>
    <x v="1"/>
    <n v="6"/>
    <s v="Whipped Cream"/>
    <n v="2"/>
  </r>
  <r>
    <x v="659"/>
    <x v="4"/>
    <x v="5"/>
    <x v="1"/>
    <x v="0"/>
    <x v="0"/>
    <n v="3.12"/>
    <x v="2"/>
    <s v="Yes"/>
    <s v="Maria"/>
    <x v="0"/>
    <n v="3"/>
    <s v="Almond Milk"/>
    <n v="3"/>
  </r>
  <r>
    <x v="660"/>
    <x v="0"/>
    <x v="5"/>
    <x v="4"/>
    <x v="5"/>
    <x v="1"/>
    <n v="3.04"/>
    <x v="1"/>
    <s v="No"/>
    <s v="Chris"/>
    <x v="1"/>
    <n v="7"/>
    <s v="Extra Shot"/>
    <n v="3"/>
  </r>
  <r>
    <x v="661"/>
    <x v="6"/>
    <x v="0"/>
    <x v="0"/>
    <x v="5"/>
    <x v="2"/>
    <n v="5.37"/>
    <x v="1"/>
    <s v="No"/>
    <s v="Alex"/>
    <x v="1"/>
    <n v="7"/>
    <s v="No Sugar"/>
    <n v="1"/>
  </r>
  <r>
    <x v="662"/>
    <x v="2"/>
    <x v="3"/>
    <x v="0"/>
    <x v="1"/>
    <x v="2"/>
    <n v="6.08"/>
    <x v="0"/>
    <s v="No"/>
    <s v="Jordan"/>
    <x v="1"/>
    <n v="2"/>
    <s v="Decaf"/>
    <n v="1"/>
  </r>
  <r>
    <x v="663"/>
    <x v="4"/>
    <x v="5"/>
    <x v="4"/>
    <x v="4"/>
    <x v="0"/>
    <n v="3.33"/>
    <x v="1"/>
    <s v="Yes"/>
    <s v="Jamie"/>
    <x v="1"/>
    <n v="7"/>
    <s v="Extra Shot"/>
    <n v="5"/>
  </r>
  <r>
    <x v="664"/>
    <x v="4"/>
    <x v="4"/>
    <x v="4"/>
    <x v="4"/>
    <x v="2"/>
    <n v="6.42"/>
    <x v="2"/>
    <s v="No"/>
    <s v="Alex"/>
    <x v="2"/>
    <n v="4"/>
    <s v="Double Espresso"/>
    <n v="1"/>
  </r>
  <r>
    <x v="665"/>
    <x v="0"/>
    <x v="3"/>
    <x v="3"/>
    <x v="2"/>
    <x v="1"/>
    <n v="4.0999999999999996"/>
    <x v="1"/>
    <s v="No"/>
    <s v="Taylor"/>
    <x v="0"/>
    <n v="2"/>
    <s v="No Sugar"/>
    <n v="5"/>
  </r>
  <r>
    <x v="666"/>
    <x v="4"/>
    <x v="7"/>
    <x v="1"/>
    <x v="6"/>
    <x v="1"/>
    <n v="6.41"/>
    <x v="2"/>
    <s v="No"/>
    <s v="Taylor"/>
    <x v="1"/>
    <n v="8"/>
    <s v="Almond Milk"/>
    <n v="2"/>
  </r>
  <r>
    <x v="667"/>
    <x v="4"/>
    <x v="5"/>
    <x v="0"/>
    <x v="6"/>
    <x v="0"/>
    <n v="3.02"/>
    <x v="1"/>
    <s v="Yes"/>
    <s v="Jamie"/>
    <x v="2"/>
    <n v="6"/>
    <s v="Extra Shot"/>
    <n v="2"/>
  </r>
  <r>
    <x v="668"/>
    <x v="1"/>
    <x v="0"/>
    <x v="0"/>
    <x v="2"/>
    <x v="2"/>
    <n v="4.78"/>
    <x v="1"/>
    <s v="Yes"/>
    <s v="Alex"/>
    <x v="2"/>
    <n v="4"/>
    <s v="Extra Shot"/>
    <n v="5"/>
  </r>
  <r>
    <x v="669"/>
    <x v="5"/>
    <x v="3"/>
    <x v="4"/>
    <x v="1"/>
    <x v="2"/>
    <n v="4.72"/>
    <x v="1"/>
    <s v="No"/>
    <s v="Jordan"/>
    <x v="0"/>
    <n v="3"/>
    <s v="Decaf"/>
    <n v="4"/>
  </r>
  <r>
    <x v="670"/>
    <x v="0"/>
    <x v="9"/>
    <x v="0"/>
    <x v="0"/>
    <x v="0"/>
    <n v="3.35"/>
    <x v="1"/>
    <s v="No"/>
    <s v="Jamie"/>
    <x v="1"/>
    <n v="10"/>
    <s v="Extra Shot"/>
    <n v="2"/>
  </r>
  <r>
    <x v="671"/>
    <x v="4"/>
    <x v="1"/>
    <x v="3"/>
    <x v="2"/>
    <x v="2"/>
    <n v="3.79"/>
    <x v="1"/>
    <s v="No"/>
    <s v="Taylor"/>
    <x v="1"/>
    <n v="9"/>
    <s v="Almond Milk"/>
    <n v="2"/>
  </r>
  <r>
    <x v="672"/>
    <x v="5"/>
    <x v="5"/>
    <x v="2"/>
    <x v="2"/>
    <x v="0"/>
    <n v="3.59"/>
    <x v="2"/>
    <s v="No"/>
    <s v="Alex"/>
    <x v="1"/>
    <n v="2"/>
    <s v="Double Espresso"/>
    <n v="1"/>
  </r>
  <r>
    <x v="673"/>
    <x v="4"/>
    <x v="6"/>
    <x v="3"/>
    <x v="0"/>
    <x v="1"/>
    <n v="6.52"/>
    <x v="2"/>
    <s v="No"/>
    <s v="Maria"/>
    <x v="1"/>
    <n v="5"/>
    <s v="Extra Shot"/>
    <n v="4"/>
  </r>
  <r>
    <x v="674"/>
    <x v="0"/>
    <x v="2"/>
    <x v="1"/>
    <x v="6"/>
    <x v="2"/>
    <n v="5.53"/>
    <x v="1"/>
    <s v="Yes"/>
    <s v="Maria"/>
    <x v="0"/>
    <n v="4"/>
    <s v="Whipped Cream"/>
    <n v="5"/>
  </r>
  <r>
    <x v="675"/>
    <x v="5"/>
    <x v="5"/>
    <x v="3"/>
    <x v="0"/>
    <x v="2"/>
    <n v="3.66"/>
    <x v="1"/>
    <s v="No"/>
    <s v="Jordan"/>
    <x v="1"/>
    <n v="5"/>
    <s v="Whipped Cream"/>
    <n v="3"/>
  </r>
  <r>
    <x v="676"/>
    <x v="6"/>
    <x v="9"/>
    <x v="4"/>
    <x v="1"/>
    <x v="1"/>
    <n v="3.11"/>
    <x v="1"/>
    <s v="No"/>
    <s v="Jamie"/>
    <x v="1"/>
    <n v="5"/>
    <s v="Oat Milk"/>
    <n v="2"/>
  </r>
  <r>
    <x v="677"/>
    <x v="0"/>
    <x v="7"/>
    <x v="0"/>
    <x v="5"/>
    <x v="2"/>
    <n v="3.63"/>
    <x v="1"/>
    <s v="No"/>
    <s v="Jamie"/>
    <x v="2"/>
    <n v="8"/>
    <s v="Double Espresso"/>
    <n v="1"/>
  </r>
  <r>
    <x v="678"/>
    <x v="6"/>
    <x v="7"/>
    <x v="1"/>
    <x v="1"/>
    <x v="2"/>
    <n v="3.16"/>
    <x v="0"/>
    <s v="No"/>
    <s v="Chris"/>
    <x v="1"/>
    <n v="7"/>
    <s v="No Sugar"/>
    <n v="5"/>
  </r>
  <r>
    <x v="679"/>
    <x v="5"/>
    <x v="6"/>
    <x v="0"/>
    <x v="4"/>
    <x v="1"/>
    <n v="4.54"/>
    <x v="1"/>
    <s v="Yes"/>
    <s v="Jamie"/>
    <x v="1"/>
    <n v="3"/>
    <s v="Oat Milk"/>
    <n v="4"/>
  </r>
  <r>
    <x v="680"/>
    <x v="4"/>
    <x v="7"/>
    <x v="3"/>
    <x v="5"/>
    <x v="0"/>
    <n v="4.01"/>
    <x v="0"/>
    <s v="No"/>
    <s v="Chris"/>
    <x v="0"/>
    <n v="10"/>
    <s v="Extra Shot"/>
    <n v="3"/>
  </r>
  <r>
    <x v="681"/>
    <x v="0"/>
    <x v="8"/>
    <x v="1"/>
    <x v="4"/>
    <x v="0"/>
    <n v="4.3899999999999997"/>
    <x v="0"/>
    <s v="Yes"/>
    <s v="Chris"/>
    <x v="0"/>
    <n v="8"/>
    <s v="No Sugar"/>
    <n v="3"/>
  </r>
  <r>
    <x v="682"/>
    <x v="5"/>
    <x v="2"/>
    <x v="3"/>
    <x v="1"/>
    <x v="0"/>
    <n v="6.21"/>
    <x v="1"/>
    <s v="No"/>
    <s v="Maria"/>
    <x v="0"/>
    <n v="7"/>
    <s v="Oat Milk"/>
    <n v="5"/>
  </r>
  <r>
    <x v="683"/>
    <x v="4"/>
    <x v="2"/>
    <x v="0"/>
    <x v="4"/>
    <x v="2"/>
    <n v="3.69"/>
    <x v="1"/>
    <s v="No"/>
    <s v="Jordan"/>
    <x v="2"/>
    <n v="5"/>
    <s v="Double Espresso"/>
    <n v="3"/>
  </r>
  <r>
    <x v="684"/>
    <x v="5"/>
    <x v="3"/>
    <x v="1"/>
    <x v="6"/>
    <x v="1"/>
    <n v="5.87"/>
    <x v="1"/>
    <s v="No"/>
    <s v="Taylor"/>
    <x v="1"/>
    <n v="4"/>
    <s v="No Sugar"/>
    <n v="5"/>
  </r>
  <r>
    <x v="685"/>
    <x v="4"/>
    <x v="5"/>
    <x v="3"/>
    <x v="6"/>
    <x v="0"/>
    <n v="3.27"/>
    <x v="0"/>
    <s v="No"/>
    <s v="Jamie"/>
    <x v="0"/>
    <n v="6"/>
    <s v="Double Espresso"/>
    <n v="5"/>
  </r>
  <r>
    <x v="686"/>
    <x v="6"/>
    <x v="6"/>
    <x v="0"/>
    <x v="5"/>
    <x v="1"/>
    <n v="5.38"/>
    <x v="0"/>
    <s v="No"/>
    <s v="Jamie"/>
    <x v="1"/>
    <n v="3"/>
    <s v="Extra Shot"/>
    <n v="2"/>
  </r>
  <r>
    <x v="687"/>
    <x v="4"/>
    <x v="4"/>
    <x v="2"/>
    <x v="3"/>
    <x v="0"/>
    <n v="5.19"/>
    <x v="0"/>
    <s v="Yes"/>
    <s v="Alex"/>
    <x v="0"/>
    <n v="8"/>
    <s v="Extra Shot"/>
    <n v="1"/>
  </r>
  <r>
    <x v="688"/>
    <x v="0"/>
    <x v="0"/>
    <x v="2"/>
    <x v="0"/>
    <x v="1"/>
    <n v="6.91"/>
    <x v="1"/>
    <s v="No"/>
    <s v="Chris"/>
    <x v="1"/>
    <n v="5"/>
    <s v="Extra Shot"/>
    <n v="2"/>
  </r>
  <r>
    <x v="689"/>
    <x v="5"/>
    <x v="0"/>
    <x v="4"/>
    <x v="4"/>
    <x v="1"/>
    <n v="6.36"/>
    <x v="2"/>
    <s v="Yes"/>
    <s v="Taylor"/>
    <x v="0"/>
    <n v="7"/>
    <s v="Whipped Cream"/>
    <n v="2"/>
  </r>
  <r>
    <x v="690"/>
    <x v="5"/>
    <x v="9"/>
    <x v="3"/>
    <x v="4"/>
    <x v="0"/>
    <n v="6.82"/>
    <x v="2"/>
    <s v="No"/>
    <s v="Jamie"/>
    <x v="2"/>
    <n v="3"/>
    <s v="Extra Shot"/>
    <n v="4"/>
  </r>
  <r>
    <x v="691"/>
    <x v="3"/>
    <x v="3"/>
    <x v="1"/>
    <x v="2"/>
    <x v="0"/>
    <n v="4.12"/>
    <x v="2"/>
    <s v="Yes"/>
    <s v="Jordan"/>
    <x v="1"/>
    <n v="8"/>
    <s v="Double Espresso"/>
    <n v="5"/>
  </r>
  <r>
    <x v="692"/>
    <x v="6"/>
    <x v="3"/>
    <x v="1"/>
    <x v="0"/>
    <x v="0"/>
    <n v="4.63"/>
    <x v="0"/>
    <s v="No"/>
    <s v="Maria"/>
    <x v="0"/>
    <n v="8"/>
    <s v="Whipped Cream"/>
    <n v="5"/>
  </r>
  <r>
    <x v="693"/>
    <x v="1"/>
    <x v="4"/>
    <x v="4"/>
    <x v="2"/>
    <x v="2"/>
    <n v="4.97"/>
    <x v="1"/>
    <s v="No"/>
    <s v="Chris"/>
    <x v="2"/>
    <n v="9"/>
    <s v="Double Espresso"/>
    <n v="5"/>
  </r>
  <r>
    <x v="361"/>
    <x v="6"/>
    <x v="3"/>
    <x v="1"/>
    <x v="3"/>
    <x v="0"/>
    <n v="5.81"/>
    <x v="1"/>
    <s v="No"/>
    <s v="Maria"/>
    <x v="1"/>
    <n v="5"/>
    <s v="Extra Shot"/>
    <n v="3"/>
  </r>
  <r>
    <x v="694"/>
    <x v="1"/>
    <x v="6"/>
    <x v="4"/>
    <x v="2"/>
    <x v="1"/>
    <n v="5.4"/>
    <x v="0"/>
    <s v="Yes"/>
    <s v="Jordan"/>
    <x v="0"/>
    <n v="5"/>
    <s v="Oat Milk"/>
    <n v="1"/>
  </r>
  <r>
    <x v="695"/>
    <x v="0"/>
    <x v="4"/>
    <x v="3"/>
    <x v="3"/>
    <x v="1"/>
    <n v="4.5199999999999996"/>
    <x v="0"/>
    <s v="No"/>
    <s v="Jordan"/>
    <x v="1"/>
    <n v="8"/>
    <s v="Almond Milk"/>
    <n v="4"/>
  </r>
  <r>
    <x v="696"/>
    <x v="2"/>
    <x v="2"/>
    <x v="4"/>
    <x v="3"/>
    <x v="1"/>
    <n v="3.63"/>
    <x v="2"/>
    <s v="Yes"/>
    <s v="Alex"/>
    <x v="1"/>
    <n v="7"/>
    <s v="Almond Milk"/>
    <n v="2"/>
  </r>
  <r>
    <x v="671"/>
    <x v="4"/>
    <x v="1"/>
    <x v="3"/>
    <x v="5"/>
    <x v="2"/>
    <n v="3.2"/>
    <x v="2"/>
    <s v="No"/>
    <s v="Jamie"/>
    <x v="2"/>
    <n v="6"/>
    <s v="Extra Shot"/>
    <n v="4"/>
  </r>
  <r>
    <x v="697"/>
    <x v="2"/>
    <x v="1"/>
    <x v="0"/>
    <x v="3"/>
    <x v="0"/>
    <n v="5.08"/>
    <x v="2"/>
    <s v="Yes"/>
    <s v="Taylor"/>
    <x v="2"/>
    <n v="4"/>
    <s v="No Sugar"/>
    <n v="5"/>
  </r>
  <r>
    <x v="698"/>
    <x v="0"/>
    <x v="9"/>
    <x v="1"/>
    <x v="2"/>
    <x v="0"/>
    <n v="6.23"/>
    <x v="2"/>
    <s v="Yes"/>
    <s v="Alex"/>
    <x v="2"/>
    <n v="6"/>
    <s v="Whipped Cream"/>
    <n v="2"/>
  </r>
  <r>
    <x v="699"/>
    <x v="4"/>
    <x v="3"/>
    <x v="4"/>
    <x v="5"/>
    <x v="0"/>
    <n v="3.61"/>
    <x v="2"/>
    <s v="Yes"/>
    <s v="Alex"/>
    <x v="1"/>
    <n v="4"/>
    <s v="Whipped Cream"/>
    <n v="3"/>
  </r>
  <r>
    <x v="700"/>
    <x v="4"/>
    <x v="4"/>
    <x v="3"/>
    <x v="0"/>
    <x v="1"/>
    <n v="3.54"/>
    <x v="2"/>
    <s v="No"/>
    <s v="Maria"/>
    <x v="2"/>
    <n v="5"/>
    <s v="Whipped Cream"/>
    <n v="5"/>
  </r>
  <r>
    <x v="701"/>
    <x v="6"/>
    <x v="0"/>
    <x v="4"/>
    <x v="6"/>
    <x v="0"/>
    <n v="4.82"/>
    <x v="1"/>
    <s v="Yes"/>
    <s v="Jordan"/>
    <x v="2"/>
    <n v="4"/>
    <s v="Oat Milk"/>
    <n v="5"/>
  </r>
  <r>
    <x v="702"/>
    <x v="1"/>
    <x v="5"/>
    <x v="1"/>
    <x v="0"/>
    <x v="1"/>
    <n v="4.84"/>
    <x v="0"/>
    <s v="No"/>
    <s v="Taylor"/>
    <x v="0"/>
    <n v="8"/>
    <s v="Double Espresso"/>
    <n v="4"/>
  </r>
  <r>
    <x v="703"/>
    <x v="4"/>
    <x v="7"/>
    <x v="3"/>
    <x v="4"/>
    <x v="2"/>
    <n v="6.35"/>
    <x v="0"/>
    <s v="No"/>
    <s v="Taylor"/>
    <x v="1"/>
    <n v="4"/>
    <s v="Double Espresso"/>
    <n v="4"/>
  </r>
  <r>
    <x v="704"/>
    <x v="5"/>
    <x v="4"/>
    <x v="2"/>
    <x v="4"/>
    <x v="1"/>
    <n v="6.37"/>
    <x v="2"/>
    <s v="No"/>
    <s v="Jamie"/>
    <x v="1"/>
    <n v="6"/>
    <s v="No Sugar"/>
    <n v="1"/>
  </r>
  <r>
    <x v="705"/>
    <x v="1"/>
    <x v="2"/>
    <x v="2"/>
    <x v="2"/>
    <x v="1"/>
    <n v="6.1"/>
    <x v="2"/>
    <s v="No"/>
    <s v="Taylor"/>
    <x v="0"/>
    <n v="4"/>
    <s v="Oat Milk"/>
    <n v="3"/>
  </r>
  <r>
    <x v="564"/>
    <x v="6"/>
    <x v="1"/>
    <x v="1"/>
    <x v="6"/>
    <x v="1"/>
    <n v="4.95"/>
    <x v="0"/>
    <s v="No"/>
    <s v="Chris"/>
    <x v="2"/>
    <n v="9"/>
    <s v="Extra Shot"/>
    <n v="4"/>
  </r>
  <r>
    <x v="706"/>
    <x v="4"/>
    <x v="2"/>
    <x v="2"/>
    <x v="3"/>
    <x v="1"/>
    <n v="3.21"/>
    <x v="0"/>
    <s v="No"/>
    <s v="Jordan"/>
    <x v="1"/>
    <n v="3"/>
    <s v="Double Espresso"/>
    <n v="3"/>
  </r>
  <r>
    <x v="707"/>
    <x v="1"/>
    <x v="7"/>
    <x v="0"/>
    <x v="0"/>
    <x v="1"/>
    <n v="3.27"/>
    <x v="0"/>
    <s v="Yes"/>
    <s v="Chris"/>
    <x v="0"/>
    <n v="4"/>
    <s v="Almond Milk"/>
    <n v="1"/>
  </r>
  <r>
    <x v="708"/>
    <x v="5"/>
    <x v="7"/>
    <x v="2"/>
    <x v="0"/>
    <x v="2"/>
    <n v="3.87"/>
    <x v="1"/>
    <s v="No"/>
    <s v="Alex"/>
    <x v="1"/>
    <n v="8"/>
    <s v="No Sugar"/>
    <n v="5"/>
  </r>
  <r>
    <x v="709"/>
    <x v="0"/>
    <x v="0"/>
    <x v="4"/>
    <x v="3"/>
    <x v="0"/>
    <n v="6.2"/>
    <x v="1"/>
    <s v="Yes"/>
    <s v="Jamie"/>
    <x v="1"/>
    <n v="8"/>
    <s v="Whipped Cream"/>
    <n v="5"/>
  </r>
  <r>
    <x v="710"/>
    <x v="0"/>
    <x v="7"/>
    <x v="3"/>
    <x v="4"/>
    <x v="0"/>
    <n v="6.99"/>
    <x v="2"/>
    <s v="No"/>
    <s v="Chris"/>
    <x v="0"/>
    <n v="9"/>
    <s v="Oat Milk"/>
    <n v="3"/>
  </r>
  <r>
    <x v="711"/>
    <x v="5"/>
    <x v="2"/>
    <x v="3"/>
    <x v="6"/>
    <x v="1"/>
    <n v="4.58"/>
    <x v="2"/>
    <s v="Yes"/>
    <s v="Chris"/>
    <x v="2"/>
    <n v="4"/>
    <s v="Extra Shot"/>
    <n v="4"/>
  </r>
  <r>
    <x v="712"/>
    <x v="5"/>
    <x v="9"/>
    <x v="1"/>
    <x v="6"/>
    <x v="2"/>
    <n v="5.27"/>
    <x v="2"/>
    <s v="Yes"/>
    <s v="Alex"/>
    <x v="2"/>
    <n v="2"/>
    <s v="No Sugar"/>
    <n v="4"/>
  </r>
  <r>
    <x v="713"/>
    <x v="1"/>
    <x v="2"/>
    <x v="1"/>
    <x v="5"/>
    <x v="1"/>
    <n v="3.46"/>
    <x v="1"/>
    <s v="No"/>
    <s v="Chris"/>
    <x v="0"/>
    <n v="7"/>
    <s v="Whipped Cream"/>
    <n v="4"/>
  </r>
  <r>
    <x v="714"/>
    <x v="4"/>
    <x v="6"/>
    <x v="3"/>
    <x v="4"/>
    <x v="2"/>
    <n v="4.32"/>
    <x v="1"/>
    <s v="No"/>
    <s v="Taylor"/>
    <x v="2"/>
    <n v="10"/>
    <s v="Oat Milk"/>
    <n v="3"/>
  </r>
  <r>
    <x v="715"/>
    <x v="1"/>
    <x v="2"/>
    <x v="2"/>
    <x v="6"/>
    <x v="1"/>
    <n v="4.09"/>
    <x v="1"/>
    <s v="No"/>
    <s v="Jamie"/>
    <x v="0"/>
    <n v="8"/>
    <s v="Almond Milk"/>
    <n v="5"/>
  </r>
  <r>
    <x v="716"/>
    <x v="2"/>
    <x v="6"/>
    <x v="1"/>
    <x v="4"/>
    <x v="0"/>
    <n v="6.38"/>
    <x v="2"/>
    <s v="Yes"/>
    <s v="Jamie"/>
    <x v="2"/>
    <n v="3"/>
    <s v="Oat Milk"/>
    <n v="5"/>
  </r>
  <r>
    <x v="717"/>
    <x v="4"/>
    <x v="9"/>
    <x v="0"/>
    <x v="6"/>
    <x v="2"/>
    <n v="4.32"/>
    <x v="2"/>
    <s v="Yes"/>
    <s v="Maria"/>
    <x v="0"/>
    <n v="9"/>
    <s v="Oat Milk"/>
    <n v="1"/>
  </r>
  <r>
    <x v="718"/>
    <x v="1"/>
    <x v="4"/>
    <x v="0"/>
    <x v="1"/>
    <x v="1"/>
    <n v="3.62"/>
    <x v="0"/>
    <s v="Yes"/>
    <s v="Chris"/>
    <x v="1"/>
    <n v="3"/>
    <s v="No Sugar"/>
    <n v="2"/>
  </r>
  <r>
    <x v="719"/>
    <x v="0"/>
    <x v="3"/>
    <x v="0"/>
    <x v="4"/>
    <x v="0"/>
    <n v="4.62"/>
    <x v="2"/>
    <s v="No"/>
    <s v="Maria"/>
    <x v="0"/>
    <n v="4"/>
    <s v="No Sugar"/>
    <n v="2"/>
  </r>
  <r>
    <x v="720"/>
    <x v="5"/>
    <x v="0"/>
    <x v="2"/>
    <x v="0"/>
    <x v="0"/>
    <n v="3.33"/>
    <x v="1"/>
    <s v="Yes"/>
    <s v="Maria"/>
    <x v="0"/>
    <n v="8"/>
    <s v="Decaf"/>
    <n v="1"/>
  </r>
  <r>
    <x v="721"/>
    <x v="0"/>
    <x v="1"/>
    <x v="2"/>
    <x v="6"/>
    <x v="0"/>
    <n v="3.13"/>
    <x v="0"/>
    <s v="No"/>
    <s v="Jordan"/>
    <x v="0"/>
    <n v="7"/>
    <s v="Oat Milk"/>
    <n v="5"/>
  </r>
  <r>
    <x v="722"/>
    <x v="4"/>
    <x v="1"/>
    <x v="4"/>
    <x v="3"/>
    <x v="0"/>
    <n v="3.16"/>
    <x v="1"/>
    <s v="Yes"/>
    <s v="Alex"/>
    <x v="0"/>
    <n v="2"/>
    <s v="Whipped Cream"/>
    <n v="2"/>
  </r>
  <r>
    <x v="723"/>
    <x v="1"/>
    <x v="9"/>
    <x v="0"/>
    <x v="0"/>
    <x v="1"/>
    <n v="5.37"/>
    <x v="1"/>
    <s v="Yes"/>
    <s v="Taylor"/>
    <x v="1"/>
    <n v="4"/>
    <s v="Almond Milk"/>
    <n v="4"/>
  </r>
  <r>
    <x v="724"/>
    <x v="5"/>
    <x v="6"/>
    <x v="3"/>
    <x v="0"/>
    <x v="1"/>
    <n v="5.43"/>
    <x v="1"/>
    <s v="No"/>
    <s v="Alex"/>
    <x v="1"/>
    <n v="7"/>
    <s v="Oat Milk"/>
    <n v="2"/>
  </r>
  <r>
    <x v="725"/>
    <x v="2"/>
    <x v="3"/>
    <x v="3"/>
    <x v="3"/>
    <x v="1"/>
    <n v="5.61"/>
    <x v="0"/>
    <s v="No"/>
    <s v="Maria"/>
    <x v="1"/>
    <n v="7"/>
    <s v="Extra Shot"/>
    <n v="2"/>
  </r>
  <r>
    <x v="726"/>
    <x v="0"/>
    <x v="1"/>
    <x v="2"/>
    <x v="0"/>
    <x v="2"/>
    <n v="6.5"/>
    <x v="2"/>
    <s v="Yes"/>
    <s v="Jamie"/>
    <x v="2"/>
    <n v="4"/>
    <s v="Oat Milk"/>
    <n v="1"/>
  </r>
  <r>
    <x v="727"/>
    <x v="2"/>
    <x v="8"/>
    <x v="4"/>
    <x v="4"/>
    <x v="0"/>
    <n v="5.87"/>
    <x v="0"/>
    <s v="No"/>
    <s v="Alex"/>
    <x v="0"/>
    <n v="10"/>
    <s v="Oat Milk"/>
    <n v="5"/>
  </r>
  <r>
    <x v="728"/>
    <x v="2"/>
    <x v="2"/>
    <x v="0"/>
    <x v="5"/>
    <x v="0"/>
    <n v="4.46"/>
    <x v="0"/>
    <s v="Yes"/>
    <s v="Chris"/>
    <x v="2"/>
    <n v="2"/>
    <s v="Almond Milk"/>
    <n v="3"/>
  </r>
  <r>
    <x v="729"/>
    <x v="6"/>
    <x v="3"/>
    <x v="0"/>
    <x v="1"/>
    <x v="2"/>
    <n v="6.45"/>
    <x v="0"/>
    <s v="Yes"/>
    <s v="Chris"/>
    <x v="0"/>
    <n v="8"/>
    <s v="Oat Milk"/>
    <n v="3"/>
  </r>
  <r>
    <x v="730"/>
    <x v="4"/>
    <x v="0"/>
    <x v="1"/>
    <x v="0"/>
    <x v="0"/>
    <n v="6.82"/>
    <x v="0"/>
    <s v="Yes"/>
    <s v="Jamie"/>
    <x v="1"/>
    <n v="4"/>
    <s v="Almond Milk"/>
    <n v="2"/>
  </r>
  <r>
    <x v="731"/>
    <x v="3"/>
    <x v="0"/>
    <x v="4"/>
    <x v="2"/>
    <x v="2"/>
    <n v="3.72"/>
    <x v="2"/>
    <s v="Yes"/>
    <s v="Jordan"/>
    <x v="1"/>
    <n v="7"/>
    <s v="Whipped Cream"/>
    <n v="5"/>
  </r>
  <r>
    <x v="732"/>
    <x v="1"/>
    <x v="4"/>
    <x v="0"/>
    <x v="1"/>
    <x v="2"/>
    <n v="3.81"/>
    <x v="2"/>
    <s v="No"/>
    <s v="Jordan"/>
    <x v="0"/>
    <n v="10"/>
    <s v="No Sugar"/>
    <n v="5"/>
  </r>
  <r>
    <x v="733"/>
    <x v="6"/>
    <x v="7"/>
    <x v="3"/>
    <x v="4"/>
    <x v="0"/>
    <n v="4.74"/>
    <x v="1"/>
    <s v="Yes"/>
    <s v="Jamie"/>
    <x v="0"/>
    <n v="10"/>
    <s v="No Sugar"/>
    <n v="5"/>
  </r>
  <r>
    <x v="62"/>
    <x v="4"/>
    <x v="3"/>
    <x v="4"/>
    <x v="3"/>
    <x v="0"/>
    <n v="4.63"/>
    <x v="1"/>
    <s v="Yes"/>
    <s v="Jamie"/>
    <x v="1"/>
    <n v="9"/>
    <s v="Double Espresso"/>
    <n v="5"/>
  </r>
  <r>
    <x v="734"/>
    <x v="3"/>
    <x v="8"/>
    <x v="3"/>
    <x v="2"/>
    <x v="1"/>
    <n v="4.0599999999999996"/>
    <x v="1"/>
    <s v="Yes"/>
    <s v="Maria"/>
    <x v="0"/>
    <n v="6"/>
    <s v="Decaf"/>
    <n v="3"/>
  </r>
  <r>
    <x v="735"/>
    <x v="0"/>
    <x v="2"/>
    <x v="1"/>
    <x v="1"/>
    <x v="1"/>
    <n v="3.96"/>
    <x v="2"/>
    <s v="No"/>
    <s v="Alex"/>
    <x v="2"/>
    <n v="6"/>
    <s v="Double Espresso"/>
    <n v="5"/>
  </r>
  <r>
    <x v="736"/>
    <x v="4"/>
    <x v="4"/>
    <x v="4"/>
    <x v="1"/>
    <x v="2"/>
    <n v="5.65"/>
    <x v="0"/>
    <s v="Yes"/>
    <s v="Taylor"/>
    <x v="0"/>
    <n v="10"/>
    <s v="No Sugar"/>
    <n v="1"/>
  </r>
  <r>
    <x v="737"/>
    <x v="6"/>
    <x v="9"/>
    <x v="4"/>
    <x v="2"/>
    <x v="2"/>
    <n v="5.62"/>
    <x v="2"/>
    <s v="No"/>
    <s v="Alex"/>
    <x v="1"/>
    <n v="5"/>
    <s v="Decaf"/>
    <n v="1"/>
  </r>
  <r>
    <x v="738"/>
    <x v="4"/>
    <x v="6"/>
    <x v="4"/>
    <x v="5"/>
    <x v="1"/>
    <n v="4.66"/>
    <x v="0"/>
    <s v="Yes"/>
    <s v="Jordan"/>
    <x v="2"/>
    <n v="7"/>
    <s v="Almond Milk"/>
    <n v="3"/>
  </r>
  <r>
    <x v="739"/>
    <x v="2"/>
    <x v="7"/>
    <x v="3"/>
    <x v="5"/>
    <x v="0"/>
    <n v="3.3"/>
    <x v="2"/>
    <s v="Yes"/>
    <s v="Alex"/>
    <x v="2"/>
    <n v="3"/>
    <s v="Whipped Cream"/>
    <n v="3"/>
  </r>
  <r>
    <x v="740"/>
    <x v="4"/>
    <x v="5"/>
    <x v="0"/>
    <x v="3"/>
    <x v="0"/>
    <n v="5"/>
    <x v="1"/>
    <s v="No"/>
    <s v="Taylor"/>
    <x v="2"/>
    <n v="9"/>
    <s v="Oat Milk"/>
    <n v="5"/>
  </r>
  <r>
    <x v="741"/>
    <x v="2"/>
    <x v="5"/>
    <x v="2"/>
    <x v="3"/>
    <x v="0"/>
    <n v="4.55"/>
    <x v="2"/>
    <s v="No"/>
    <s v="Jordan"/>
    <x v="2"/>
    <n v="3"/>
    <s v="Almond Milk"/>
    <n v="2"/>
  </r>
  <r>
    <x v="742"/>
    <x v="5"/>
    <x v="1"/>
    <x v="3"/>
    <x v="2"/>
    <x v="1"/>
    <n v="6.96"/>
    <x v="1"/>
    <s v="No"/>
    <s v="Alex"/>
    <x v="1"/>
    <n v="8"/>
    <s v="Whipped Cream"/>
    <n v="4"/>
  </r>
  <r>
    <x v="743"/>
    <x v="4"/>
    <x v="7"/>
    <x v="0"/>
    <x v="2"/>
    <x v="0"/>
    <n v="3.76"/>
    <x v="1"/>
    <s v="No"/>
    <s v="Taylor"/>
    <x v="0"/>
    <n v="3"/>
    <s v="Oat Milk"/>
    <n v="2"/>
  </r>
  <r>
    <x v="744"/>
    <x v="6"/>
    <x v="3"/>
    <x v="0"/>
    <x v="6"/>
    <x v="1"/>
    <n v="5.57"/>
    <x v="2"/>
    <s v="Yes"/>
    <s v="Alex"/>
    <x v="1"/>
    <n v="5"/>
    <s v="Almond Milk"/>
    <n v="5"/>
  </r>
  <r>
    <x v="745"/>
    <x v="1"/>
    <x v="8"/>
    <x v="4"/>
    <x v="6"/>
    <x v="2"/>
    <n v="6.35"/>
    <x v="0"/>
    <s v="No"/>
    <s v="Alex"/>
    <x v="2"/>
    <n v="3"/>
    <s v="Double Espresso"/>
    <n v="5"/>
  </r>
  <r>
    <x v="746"/>
    <x v="4"/>
    <x v="5"/>
    <x v="1"/>
    <x v="6"/>
    <x v="1"/>
    <n v="5.21"/>
    <x v="1"/>
    <s v="No"/>
    <s v="Alex"/>
    <x v="0"/>
    <n v="2"/>
    <s v="Whipped Cream"/>
    <n v="3"/>
  </r>
  <r>
    <x v="747"/>
    <x v="3"/>
    <x v="7"/>
    <x v="0"/>
    <x v="3"/>
    <x v="0"/>
    <n v="6.43"/>
    <x v="2"/>
    <s v="No"/>
    <s v="Jordan"/>
    <x v="2"/>
    <n v="6"/>
    <s v="Whipped Cream"/>
    <n v="4"/>
  </r>
  <r>
    <x v="748"/>
    <x v="4"/>
    <x v="6"/>
    <x v="0"/>
    <x v="0"/>
    <x v="2"/>
    <n v="4.46"/>
    <x v="0"/>
    <s v="No"/>
    <s v="Jordan"/>
    <x v="1"/>
    <n v="8"/>
    <s v="Almond Milk"/>
    <n v="1"/>
  </r>
  <r>
    <x v="749"/>
    <x v="4"/>
    <x v="8"/>
    <x v="2"/>
    <x v="1"/>
    <x v="0"/>
    <n v="6.73"/>
    <x v="1"/>
    <s v="Yes"/>
    <s v="Chris"/>
    <x v="2"/>
    <n v="3"/>
    <s v="No Sugar"/>
    <n v="3"/>
  </r>
  <r>
    <x v="750"/>
    <x v="1"/>
    <x v="5"/>
    <x v="3"/>
    <x v="2"/>
    <x v="2"/>
    <n v="6.2"/>
    <x v="2"/>
    <s v="Yes"/>
    <s v="Chris"/>
    <x v="1"/>
    <n v="10"/>
    <s v="Whipped Cream"/>
    <n v="5"/>
  </r>
  <r>
    <x v="751"/>
    <x v="0"/>
    <x v="5"/>
    <x v="3"/>
    <x v="4"/>
    <x v="2"/>
    <n v="5.18"/>
    <x v="1"/>
    <s v="No"/>
    <s v="Alex"/>
    <x v="1"/>
    <n v="2"/>
    <s v="No Sugar"/>
    <n v="4"/>
  </r>
  <r>
    <x v="33"/>
    <x v="4"/>
    <x v="8"/>
    <x v="2"/>
    <x v="2"/>
    <x v="0"/>
    <n v="3.38"/>
    <x v="1"/>
    <s v="Yes"/>
    <s v="Alex"/>
    <x v="1"/>
    <n v="2"/>
    <s v="Decaf"/>
    <n v="3"/>
  </r>
  <r>
    <x v="752"/>
    <x v="6"/>
    <x v="5"/>
    <x v="1"/>
    <x v="4"/>
    <x v="2"/>
    <n v="6.58"/>
    <x v="2"/>
    <s v="Yes"/>
    <s v="Chris"/>
    <x v="2"/>
    <n v="4"/>
    <s v="Oat Milk"/>
    <n v="5"/>
  </r>
  <r>
    <x v="753"/>
    <x v="2"/>
    <x v="5"/>
    <x v="2"/>
    <x v="6"/>
    <x v="0"/>
    <n v="5.91"/>
    <x v="2"/>
    <s v="Yes"/>
    <s v="Jordan"/>
    <x v="0"/>
    <n v="10"/>
    <s v="Extra Shot"/>
    <n v="4"/>
  </r>
  <r>
    <x v="754"/>
    <x v="0"/>
    <x v="7"/>
    <x v="4"/>
    <x v="4"/>
    <x v="2"/>
    <n v="6.11"/>
    <x v="2"/>
    <s v="No"/>
    <s v="Taylor"/>
    <x v="2"/>
    <n v="2"/>
    <s v="Decaf"/>
    <n v="2"/>
  </r>
  <r>
    <x v="755"/>
    <x v="5"/>
    <x v="9"/>
    <x v="3"/>
    <x v="3"/>
    <x v="1"/>
    <n v="3.54"/>
    <x v="1"/>
    <s v="No"/>
    <s v="Taylor"/>
    <x v="1"/>
    <n v="6"/>
    <s v="Extra Shot"/>
    <n v="5"/>
  </r>
  <r>
    <x v="756"/>
    <x v="6"/>
    <x v="5"/>
    <x v="0"/>
    <x v="3"/>
    <x v="2"/>
    <n v="5.42"/>
    <x v="2"/>
    <s v="Yes"/>
    <s v="Jamie"/>
    <x v="0"/>
    <n v="5"/>
    <s v="Oat Milk"/>
    <n v="3"/>
  </r>
  <r>
    <x v="757"/>
    <x v="2"/>
    <x v="0"/>
    <x v="3"/>
    <x v="0"/>
    <x v="2"/>
    <n v="4"/>
    <x v="1"/>
    <s v="Yes"/>
    <s v="Maria"/>
    <x v="2"/>
    <n v="2"/>
    <s v="Oat Milk"/>
    <n v="1"/>
  </r>
  <r>
    <x v="758"/>
    <x v="3"/>
    <x v="1"/>
    <x v="4"/>
    <x v="0"/>
    <x v="2"/>
    <n v="3.01"/>
    <x v="2"/>
    <s v="Yes"/>
    <s v="Jordan"/>
    <x v="2"/>
    <n v="8"/>
    <s v="Almond Milk"/>
    <n v="3"/>
  </r>
  <r>
    <x v="759"/>
    <x v="3"/>
    <x v="1"/>
    <x v="2"/>
    <x v="1"/>
    <x v="1"/>
    <n v="4.3"/>
    <x v="0"/>
    <s v="No"/>
    <s v="Jordan"/>
    <x v="0"/>
    <n v="6"/>
    <s v="Decaf"/>
    <n v="2"/>
  </r>
  <r>
    <x v="760"/>
    <x v="6"/>
    <x v="1"/>
    <x v="0"/>
    <x v="3"/>
    <x v="0"/>
    <n v="6.48"/>
    <x v="1"/>
    <s v="Yes"/>
    <s v="Jamie"/>
    <x v="1"/>
    <n v="6"/>
    <s v="Decaf"/>
    <n v="1"/>
  </r>
  <r>
    <x v="761"/>
    <x v="2"/>
    <x v="9"/>
    <x v="1"/>
    <x v="0"/>
    <x v="0"/>
    <n v="5.99"/>
    <x v="1"/>
    <s v="No"/>
    <s v="Maria"/>
    <x v="1"/>
    <n v="3"/>
    <s v="No Sugar"/>
    <n v="2"/>
  </r>
  <r>
    <x v="762"/>
    <x v="2"/>
    <x v="1"/>
    <x v="2"/>
    <x v="6"/>
    <x v="2"/>
    <n v="3.26"/>
    <x v="0"/>
    <s v="No"/>
    <s v="Chris"/>
    <x v="0"/>
    <n v="5"/>
    <s v="Decaf"/>
    <n v="2"/>
  </r>
  <r>
    <x v="642"/>
    <x v="2"/>
    <x v="6"/>
    <x v="0"/>
    <x v="6"/>
    <x v="1"/>
    <n v="3.64"/>
    <x v="2"/>
    <s v="No"/>
    <s v="Maria"/>
    <x v="2"/>
    <n v="5"/>
    <s v="Oat Milk"/>
    <n v="4"/>
  </r>
  <r>
    <x v="763"/>
    <x v="6"/>
    <x v="7"/>
    <x v="1"/>
    <x v="0"/>
    <x v="1"/>
    <n v="5.88"/>
    <x v="1"/>
    <s v="No"/>
    <s v="Jordan"/>
    <x v="2"/>
    <n v="6"/>
    <s v="Whipped Cream"/>
    <n v="5"/>
  </r>
  <r>
    <x v="764"/>
    <x v="1"/>
    <x v="9"/>
    <x v="2"/>
    <x v="4"/>
    <x v="0"/>
    <n v="3.96"/>
    <x v="0"/>
    <s v="No"/>
    <s v="Maria"/>
    <x v="0"/>
    <n v="10"/>
    <s v="Whipped Cream"/>
    <n v="5"/>
  </r>
  <r>
    <x v="765"/>
    <x v="5"/>
    <x v="7"/>
    <x v="1"/>
    <x v="5"/>
    <x v="1"/>
    <n v="6.91"/>
    <x v="2"/>
    <s v="Yes"/>
    <s v="Alex"/>
    <x v="1"/>
    <n v="10"/>
    <s v="Decaf"/>
    <n v="5"/>
  </r>
  <r>
    <x v="766"/>
    <x v="1"/>
    <x v="3"/>
    <x v="1"/>
    <x v="0"/>
    <x v="2"/>
    <n v="4.2300000000000004"/>
    <x v="0"/>
    <s v="No"/>
    <s v="Jordan"/>
    <x v="1"/>
    <n v="5"/>
    <s v="Oat Milk"/>
    <n v="4"/>
  </r>
  <r>
    <x v="767"/>
    <x v="3"/>
    <x v="0"/>
    <x v="3"/>
    <x v="3"/>
    <x v="0"/>
    <n v="4.5199999999999996"/>
    <x v="1"/>
    <s v="Yes"/>
    <s v="Maria"/>
    <x v="1"/>
    <n v="2"/>
    <s v="Whipped Cream"/>
    <n v="3"/>
  </r>
  <r>
    <x v="178"/>
    <x v="1"/>
    <x v="2"/>
    <x v="4"/>
    <x v="6"/>
    <x v="0"/>
    <n v="4.72"/>
    <x v="1"/>
    <s v="Yes"/>
    <s v="Jordan"/>
    <x v="2"/>
    <n v="3"/>
    <s v="Double Espresso"/>
    <n v="2"/>
  </r>
  <r>
    <x v="768"/>
    <x v="3"/>
    <x v="4"/>
    <x v="0"/>
    <x v="6"/>
    <x v="2"/>
    <n v="6.98"/>
    <x v="2"/>
    <s v="Yes"/>
    <s v="Jordan"/>
    <x v="0"/>
    <n v="9"/>
    <s v="Oat Milk"/>
    <n v="2"/>
  </r>
  <r>
    <x v="769"/>
    <x v="3"/>
    <x v="2"/>
    <x v="4"/>
    <x v="0"/>
    <x v="0"/>
    <n v="4.03"/>
    <x v="1"/>
    <s v="No"/>
    <s v="Alex"/>
    <x v="1"/>
    <n v="9"/>
    <s v="Extra Shot"/>
    <n v="1"/>
  </r>
  <r>
    <x v="770"/>
    <x v="1"/>
    <x v="2"/>
    <x v="2"/>
    <x v="0"/>
    <x v="1"/>
    <n v="6.16"/>
    <x v="1"/>
    <s v="Yes"/>
    <s v="Alex"/>
    <x v="1"/>
    <n v="6"/>
    <s v="Double Espresso"/>
    <n v="2"/>
  </r>
  <r>
    <x v="771"/>
    <x v="3"/>
    <x v="4"/>
    <x v="0"/>
    <x v="1"/>
    <x v="0"/>
    <n v="6.18"/>
    <x v="0"/>
    <s v="Yes"/>
    <s v="Alex"/>
    <x v="0"/>
    <n v="5"/>
    <s v="Double Espresso"/>
    <n v="3"/>
  </r>
  <r>
    <x v="772"/>
    <x v="0"/>
    <x v="8"/>
    <x v="4"/>
    <x v="1"/>
    <x v="1"/>
    <n v="5.23"/>
    <x v="2"/>
    <s v="Yes"/>
    <s v="Jordan"/>
    <x v="2"/>
    <n v="2"/>
    <s v="Oat Milk"/>
    <n v="3"/>
  </r>
  <r>
    <x v="773"/>
    <x v="3"/>
    <x v="1"/>
    <x v="2"/>
    <x v="5"/>
    <x v="0"/>
    <n v="3.78"/>
    <x v="2"/>
    <s v="Yes"/>
    <s v="Maria"/>
    <x v="1"/>
    <n v="9"/>
    <s v="Almond Milk"/>
    <n v="4"/>
  </r>
  <r>
    <x v="774"/>
    <x v="3"/>
    <x v="1"/>
    <x v="2"/>
    <x v="5"/>
    <x v="2"/>
    <n v="3.82"/>
    <x v="1"/>
    <s v="No"/>
    <s v="Jordan"/>
    <x v="1"/>
    <n v="4"/>
    <s v="Oat Milk"/>
    <n v="1"/>
  </r>
  <r>
    <x v="775"/>
    <x v="6"/>
    <x v="1"/>
    <x v="0"/>
    <x v="0"/>
    <x v="0"/>
    <n v="4.5"/>
    <x v="1"/>
    <s v="Yes"/>
    <s v="Jordan"/>
    <x v="1"/>
    <n v="3"/>
    <s v="Almond Milk"/>
    <n v="2"/>
  </r>
  <r>
    <x v="776"/>
    <x v="3"/>
    <x v="1"/>
    <x v="2"/>
    <x v="6"/>
    <x v="0"/>
    <n v="5.8"/>
    <x v="2"/>
    <s v="No"/>
    <s v="Jordan"/>
    <x v="0"/>
    <n v="10"/>
    <s v="Oat Milk"/>
    <n v="5"/>
  </r>
  <r>
    <x v="777"/>
    <x v="4"/>
    <x v="0"/>
    <x v="3"/>
    <x v="3"/>
    <x v="1"/>
    <n v="3.63"/>
    <x v="1"/>
    <s v="Yes"/>
    <s v="Jamie"/>
    <x v="1"/>
    <n v="4"/>
    <s v="Double Espresso"/>
    <n v="4"/>
  </r>
  <r>
    <x v="778"/>
    <x v="2"/>
    <x v="6"/>
    <x v="1"/>
    <x v="5"/>
    <x v="0"/>
    <n v="3.79"/>
    <x v="0"/>
    <s v="No"/>
    <s v="Taylor"/>
    <x v="1"/>
    <n v="3"/>
    <s v="Whipped Cream"/>
    <n v="5"/>
  </r>
  <r>
    <x v="722"/>
    <x v="4"/>
    <x v="1"/>
    <x v="2"/>
    <x v="2"/>
    <x v="2"/>
    <n v="5.8"/>
    <x v="2"/>
    <s v="No"/>
    <s v="Jamie"/>
    <x v="0"/>
    <n v="4"/>
    <s v="Almond Milk"/>
    <n v="5"/>
  </r>
  <r>
    <x v="779"/>
    <x v="5"/>
    <x v="2"/>
    <x v="1"/>
    <x v="2"/>
    <x v="0"/>
    <n v="5.03"/>
    <x v="1"/>
    <s v="Yes"/>
    <s v="Maria"/>
    <x v="0"/>
    <n v="10"/>
    <s v="Almond Milk"/>
    <n v="3"/>
  </r>
  <r>
    <x v="780"/>
    <x v="4"/>
    <x v="5"/>
    <x v="4"/>
    <x v="3"/>
    <x v="2"/>
    <n v="3.54"/>
    <x v="2"/>
    <s v="Yes"/>
    <s v="Jamie"/>
    <x v="1"/>
    <n v="5"/>
    <s v="Extra Shot"/>
    <n v="2"/>
  </r>
  <r>
    <x v="41"/>
    <x v="2"/>
    <x v="5"/>
    <x v="1"/>
    <x v="4"/>
    <x v="1"/>
    <n v="3.29"/>
    <x v="1"/>
    <s v="Yes"/>
    <s v="Jordan"/>
    <x v="1"/>
    <n v="9"/>
    <s v="Extra Shot"/>
    <n v="3"/>
  </r>
  <r>
    <x v="781"/>
    <x v="4"/>
    <x v="8"/>
    <x v="2"/>
    <x v="1"/>
    <x v="0"/>
    <n v="6.12"/>
    <x v="1"/>
    <s v="Yes"/>
    <s v="Jordan"/>
    <x v="2"/>
    <n v="3"/>
    <s v="No Sugar"/>
    <n v="2"/>
  </r>
  <r>
    <x v="782"/>
    <x v="1"/>
    <x v="0"/>
    <x v="2"/>
    <x v="5"/>
    <x v="0"/>
    <n v="4.92"/>
    <x v="2"/>
    <s v="No"/>
    <s v="Taylor"/>
    <x v="0"/>
    <n v="7"/>
    <s v="Almond Milk"/>
    <n v="5"/>
  </r>
  <r>
    <x v="783"/>
    <x v="0"/>
    <x v="1"/>
    <x v="4"/>
    <x v="6"/>
    <x v="2"/>
    <n v="3.46"/>
    <x v="1"/>
    <s v="No"/>
    <s v="Chris"/>
    <x v="1"/>
    <n v="4"/>
    <s v="Almond Milk"/>
    <n v="5"/>
  </r>
  <r>
    <x v="784"/>
    <x v="6"/>
    <x v="0"/>
    <x v="3"/>
    <x v="4"/>
    <x v="1"/>
    <n v="4.1500000000000004"/>
    <x v="1"/>
    <s v="Yes"/>
    <s v="Maria"/>
    <x v="2"/>
    <n v="6"/>
    <s v="Double Espresso"/>
    <n v="5"/>
  </r>
  <r>
    <x v="785"/>
    <x v="1"/>
    <x v="8"/>
    <x v="0"/>
    <x v="0"/>
    <x v="2"/>
    <n v="4.74"/>
    <x v="2"/>
    <s v="Yes"/>
    <s v="Taylor"/>
    <x v="2"/>
    <n v="2"/>
    <s v="Oat Milk"/>
    <n v="3"/>
  </r>
  <r>
    <x v="786"/>
    <x v="0"/>
    <x v="9"/>
    <x v="4"/>
    <x v="0"/>
    <x v="1"/>
    <n v="5.9"/>
    <x v="0"/>
    <s v="Yes"/>
    <s v="Jamie"/>
    <x v="1"/>
    <n v="3"/>
    <s v="Extra Shot"/>
    <n v="4"/>
  </r>
  <r>
    <x v="787"/>
    <x v="5"/>
    <x v="6"/>
    <x v="1"/>
    <x v="3"/>
    <x v="1"/>
    <n v="5.65"/>
    <x v="0"/>
    <s v="No"/>
    <s v="Maria"/>
    <x v="0"/>
    <n v="8"/>
    <s v="Oat Milk"/>
    <n v="1"/>
  </r>
  <r>
    <x v="788"/>
    <x v="4"/>
    <x v="4"/>
    <x v="0"/>
    <x v="0"/>
    <x v="1"/>
    <n v="3.83"/>
    <x v="0"/>
    <s v="No"/>
    <s v="Taylor"/>
    <x v="1"/>
    <n v="2"/>
    <s v="Whipped Cream"/>
    <n v="5"/>
  </r>
  <r>
    <x v="789"/>
    <x v="1"/>
    <x v="7"/>
    <x v="1"/>
    <x v="0"/>
    <x v="0"/>
    <n v="4.07"/>
    <x v="2"/>
    <s v="Yes"/>
    <s v="Jamie"/>
    <x v="1"/>
    <n v="10"/>
    <s v="Almond Milk"/>
    <n v="5"/>
  </r>
  <r>
    <x v="790"/>
    <x v="0"/>
    <x v="4"/>
    <x v="4"/>
    <x v="1"/>
    <x v="2"/>
    <n v="3.71"/>
    <x v="0"/>
    <s v="No"/>
    <s v="Maria"/>
    <x v="0"/>
    <n v="5"/>
    <s v="Decaf"/>
    <n v="2"/>
  </r>
  <r>
    <x v="791"/>
    <x v="4"/>
    <x v="5"/>
    <x v="4"/>
    <x v="2"/>
    <x v="0"/>
    <n v="5.69"/>
    <x v="2"/>
    <s v="No"/>
    <s v="Taylor"/>
    <x v="0"/>
    <n v="6"/>
    <s v="Oat Milk"/>
    <n v="2"/>
  </r>
  <r>
    <x v="792"/>
    <x v="4"/>
    <x v="6"/>
    <x v="4"/>
    <x v="2"/>
    <x v="0"/>
    <n v="3.97"/>
    <x v="0"/>
    <s v="Yes"/>
    <s v="Chris"/>
    <x v="0"/>
    <n v="10"/>
    <s v="Decaf"/>
    <n v="2"/>
  </r>
  <r>
    <x v="793"/>
    <x v="4"/>
    <x v="6"/>
    <x v="0"/>
    <x v="1"/>
    <x v="0"/>
    <n v="6.29"/>
    <x v="0"/>
    <s v="No"/>
    <s v="Maria"/>
    <x v="1"/>
    <n v="7"/>
    <s v="Whipped Cream"/>
    <n v="3"/>
  </r>
  <r>
    <x v="794"/>
    <x v="6"/>
    <x v="4"/>
    <x v="0"/>
    <x v="1"/>
    <x v="0"/>
    <n v="5.88"/>
    <x v="0"/>
    <s v="No"/>
    <s v="Taylor"/>
    <x v="0"/>
    <n v="4"/>
    <s v="No Sugar"/>
    <n v="2"/>
  </r>
  <r>
    <x v="795"/>
    <x v="4"/>
    <x v="4"/>
    <x v="2"/>
    <x v="6"/>
    <x v="1"/>
    <n v="4.2300000000000004"/>
    <x v="0"/>
    <s v="No"/>
    <s v="Taylor"/>
    <x v="0"/>
    <n v="10"/>
    <s v="Double Espresso"/>
    <n v="1"/>
  </r>
  <r>
    <x v="796"/>
    <x v="1"/>
    <x v="5"/>
    <x v="1"/>
    <x v="4"/>
    <x v="2"/>
    <n v="5"/>
    <x v="2"/>
    <s v="No"/>
    <s v="Chris"/>
    <x v="0"/>
    <n v="4"/>
    <s v="Decaf"/>
    <n v="5"/>
  </r>
  <r>
    <x v="797"/>
    <x v="6"/>
    <x v="4"/>
    <x v="4"/>
    <x v="0"/>
    <x v="1"/>
    <n v="5.75"/>
    <x v="2"/>
    <s v="No"/>
    <s v="Maria"/>
    <x v="2"/>
    <n v="5"/>
    <s v="Extra Shot"/>
    <n v="3"/>
  </r>
  <r>
    <x v="798"/>
    <x v="3"/>
    <x v="7"/>
    <x v="3"/>
    <x v="3"/>
    <x v="2"/>
    <n v="3.49"/>
    <x v="1"/>
    <s v="Yes"/>
    <s v="Maria"/>
    <x v="2"/>
    <n v="3"/>
    <s v="Almond Milk"/>
    <n v="5"/>
  </r>
  <r>
    <x v="799"/>
    <x v="0"/>
    <x v="3"/>
    <x v="2"/>
    <x v="4"/>
    <x v="0"/>
    <n v="5.43"/>
    <x v="2"/>
    <s v="Yes"/>
    <s v="Taylor"/>
    <x v="2"/>
    <n v="5"/>
    <s v="Decaf"/>
    <n v="2"/>
  </r>
  <r>
    <x v="800"/>
    <x v="5"/>
    <x v="8"/>
    <x v="2"/>
    <x v="6"/>
    <x v="0"/>
    <n v="5.89"/>
    <x v="2"/>
    <s v="No"/>
    <s v="Chris"/>
    <x v="1"/>
    <n v="3"/>
    <s v="Decaf"/>
    <n v="5"/>
  </r>
  <r>
    <x v="801"/>
    <x v="6"/>
    <x v="7"/>
    <x v="3"/>
    <x v="0"/>
    <x v="0"/>
    <n v="6.65"/>
    <x v="2"/>
    <s v="Yes"/>
    <s v="Alex"/>
    <x v="0"/>
    <n v="3"/>
    <s v="No Sugar"/>
    <n v="4"/>
  </r>
  <r>
    <x v="802"/>
    <x v="4"/>
    <x v="1"/>
    <x v="3"/>
    <x v="4"/>
    <x v="0"/>
    <n v="3.98"/>
    <x v="0"/>
    <s v="No"/>
    <s v="Jamie"/>
    <x v="0"/>
    <n v="9"/>
    <s v="No Sugar"/>
    <n v="3"/>
  </r>
  <r>
    <x v="803"/>
    <x v="6"/>
    <x v="0"/>
    <x v="0"/>
    <x v="0"/>
    <x v="2"/>
    <n v="5.72"/>
    <x v="0"/>
    <s v="No"/>
    <s v="Taylor"/>
    <x v="1"/>
    <n v="4"/>
    <s v="Almond Milk"/>
    <n v="1"/>
  </r>
  <r>
    <x v="804"/>
    <x v="2"/>
    <x v="5"/>
    <x v="2"/>
    <x v="1"/>
    <x v="2"/>
    <n v="5.56"/>
    <x v="1"/>
    <s v="No"/>
    <s v="Alex"/>
    <x v="0"/>
    <n v="6"/>
    <s v="Extra Shot"/>
    <n v="2"/>
  </r>
  <r>
    <x v="805"/>
    <x v="6"/>
    <x v="3"/>
    <x v="2"/>
    <x v="4"/>
    <x v="0"/>
    <n v="6.03"/>
    <x v="0"/>
    <s v="Yes"/>
    <s v="Maria"/>
    <x v="0"/>
    <n v="4"/>
    <s v="Extra Shot"/>
    <n v="5"/>
  </r>
  <r>
    <x v="806"/>
    <x v="5"/>
    <x v="1"/>
    <x v="1"/>
    <x v="6"/>
    <x v="1"/>
    <n v="4.34"/>
    <x v="0"/>
    <s v="Yes"/>
    <s v="Alex"/>
    <x v="1"/>
    <n v="2"/>
    <s v="Oat Milk"/>
    <n v="3"/>
  </r>
  <r>
    <x v="807"/>
    <x v="5"/>
    <x v="7"/>
    <x v="2"/>
    <x v="1"/>
    <x v="1"/>
    <n v="5.52"/>
    <x v="0"/>
    <s v="Yes"/>
    <s v="Jamie"/>
    <x v="1"/>
    <n v="8"/>
    <s v="Decaf"/>
    <n v="1"/>
  </r>
  <r>
    <x v="808"/>
    <x v="4"/>
    <x v="5"/>
    <x v="1"/>
    <x v="6"/>
    <x v="0"/>
    <n v="6.76"/>
    <x v="2"/>
    <s v="Yes"/>
    <s v="Taylor"/>
    <x v="2"/>
    <n v="7"/>
    <s v="Decaf"/>
    <n v="4"/>
  </r>
  <r>
    <x v="809"/>
    <x v="0"/>
    <x v="5"/>
    <x v="2"/>
    <x v="6"/>
    <x v="0"/>
    <n v="5.74"/>
    <x v="2"/>
    <s v="No"/>
    <s v="Jordan"/>
    <x v="2"/>
    <n v="3"/>
    <s v="Extra Shot"/>
    <n v="2"/>
  </r>
  <r>
    <x v="810"/>
    <x v="2"/>
    <x v="8"/>
    <x v="2"/>
    <x v="1"/>
    <x v="1"/>
    <n v="5.04"/>
    <x v="2"/>
    <s v="No"/>
    <s v="Taylor"/>
    <x v="2"/>
    <n v="9"/>
    <s v="Oat Milk"/>
    <n v="4"/>
  </r>
  <r>
    <x v="811"/>
    <x v="6"/>
    <x v="7"/>
    <x v="1"/>
    <x v="4"/>
    <x v="0"/>
    <n v="6.94"/>
    <x v="0"/>
    <s v="No"/>
    <s v="Jordan"/>
    <x v="2"/>
    <n v="3"/>
    <s v="Extra Shot"/>
    <n v="3"/>
  </r>
  <r>
    <x v="812"/>
    <x v="0"/>
    <x v="4"/>
    <x v="3"/>
    <x v="6"/>
    <x v="0"/>
    <n v="4.37"/>
    <x v="2"/>
    <s v="No"/>
    <s v="Jordan"/>
    <x v="0"/>
    <n v="10"/>
    <s v="Extra Shot"/>
    <n v="4"/>
  </r>
  <r>
    <x v="813"/>
    <x v="0"/>
    <x v="2"/>
    <x v="4"/>
    <x v="4"/>
    <x v="2"/>
    <n v="3.5"/>
    <x v="2"/>
    <s v="No"/>
    <s v="Jamie"/>
    <x v="0"/>
    <n v="2"/>
    <s v="Double Espresso"/>
    <n v="1"/>
  </r>
  <r>
    <x v="814"/>
    <x v="4"/>
    <x v="0"/>
    <x v="2"/>
    <x v="1"/>
    <x v="1"/>
    <n v="4.1399999999999997"/>
    <x v="2"/>
    <s v="Yes"/>
    <s v="Jordan"/>
    <x v="1"/>
    <n v="6"/>
    <s v="Double Espresso"/>
    <n v="2"/>
  </r>
  <r>
    <x v="815"/>
    <x v="6"/>
    <x v="0"/>
    <x v="3"/>
    <x v="4"/>
    <x v="2"/>
    <n v="4.68"/>
    <x v="1"/>
    <s v="No"/>
    <s v="Jordan"/>
    <x v="1"/>
    <n v="10"/>
    <s v="Oat Milk"/>
    <n v="5"/>
  </r>
  <r>
    <x v="816"/>
    <x v="1"/>
    <x v="3"/>
    <x v="3"/>
    <x v="3"/>
    <x v="0"/>
    <n v="5.14"/>
    <x v="0"/>
    <s v="No"/>
    <s v="Jordan"/>
    <x v="0"/>
    <n v="5"/>
    <s v="Extra Shot"/>
    <n v="3"/>
  </r>
  <r>
    <x v="817"/>
    <x v="5"/>
    <x v="6"/>
    <x v="3"/>
    <x v="3"/>
    <x v="2"/>
    <n v="5.48"/>
    <x v="2"/>
    <s v="Yes"/>
    <s v="Maria"/>
    <x v="2"/>
    <n v="4"/>
    <s v="Whipped Cream"/>
    <n v="2"/>
  </r>
  <r>
    <x v="818"/>
    <x v="2"/>
    <x v="1"/>
    <x v="0"/>
    <x v="6"/>
    <x v="2"/>
    <n v="5.24"/>
    <x v="2"/>
    <s v="No"/>
    <s v="Taylor"/>
    <x v="0"/>
    <n v="2"/>
    <s v="Double Espresso"/>
    <n v="4"/>
  </r>
  <r>
    <x v="819"/>
    <x v="5"/>
    <x v="5"/>
    <x v="0"/>
    <x v="0"/>
    <x v="2"/>
    <n v="4.7699999999999996"/>
    <x v="1"/>
    <s v="Yes"/>
    <s v="Chris"/>
    <x v="0"/>
    <n v="5"/>
    <s v="Double Espresso"/>
    <n v="5"/>
  </r>
  <r>
    <x v="820"/>
    <x v="3"/>
    <x v="0"/>
    <x v="4"/>
    <x v="5"/>
    <x v="0"/>
    <n v="6.59"/>
    <x v="1"/>
    <s v="Yes"/>
    <s v="Jordan"/>
    <x v="0"/>
    <n v="2"/>
    <s v="Whipped Cream"/>
    <n v="3"/>
  </r>
  <r>
    <x v="821"/>
    <x v="6"/>
    <x v="8"/>
    <x v="2"/>
    <x v="2"/>
    <x v="2"/>
    <n v="5.27"/>
    <x v="0"/>
    <s v="No"/>
    <s v="Alex"/>
    <x v="0"/>
    <n v="4"/>
    <s v="Decaf"/>
    <n v="5"/>
  </r>
  <r>
    <x v="822"/>
    <x v="1"/>
    <x v="7"/>
    <x v="1"/>
    <x v="6"/>
    <x v="2"/>
    <n v="4.0599999999999996"/>
    <x v="1"/>
    <s v="No"/>
    <s v="Taylor"/>
    <x v="1"/>
    <n v="7"/>
    <s v="Decaf"/>
    <n v="1"/>
  </r>
  <r>
    <x v="823"/>
    <x v="0"/>
    <x v="2"/>
    <x v="3"/>
    <x v="6"/>
    <x v="1"/>
    <n v="3.39"/>
    <x v="1"/>
    <s v="Yes"/>
    <s v="Maria"/>
    <x v="0"/>
    <n v="7"/>
    <s v="Double Espresso"/>
    <n v="3"/>
  </r>
  <r>
    <x v="824"/>
    <x v="4"/>
    <x v="5"/>
    <x v="1"/>
    <x v="1"/>
    <x v="1"/>
    <n v="4.59"/>
    <x v="2"/>
    <s v="Yes"/>
    <s v="Taylor"/>
    <x v="1"/>
    <n v="10"/>
    <s v="No Sugar"/>
    <n v="1"/>
  </r>
  <r>
    <x v="775"/>
    <x v="6"/>
    <x v="1"/>
    <x v="1"/>
    <x v="0"/>
    <x v="0"/>
    <n v="5.67"/>
    <x v="1"/>
    <s v="No"/>
    <s v="Taylor"/>
    <x v="1"/>
    <n v="8"/>
    <s v="Almond Milk"/>
    <n v="1"/>
  </r>
  <r>
    <x v="825"/>
    <x v="4"/>
    <x v="9"/>
    <x v="1"/>
    <x v="0"/>
    <x v="0"/>
    <n v="5.67"/>
    <x v="1"/>
    <s v="No"/>
    <s v="Alex"/>
    <x v="2"/>
    <n v="3"/>
    <s v="Decaf"/>
    <n v="5"/>
  </r>
  <r>
    <x v="826"/>
    <x v="0"/>
    <x v="6"/>
    <x v="4"/>
    <x v="5"/>
    <x v="2"/>
    <n v="3.29"/>
    <x v="1"/>
    <s v="No"/>
    <s v="Alex"/>
    <x v="1"/>
    <n v="8"/>
    <s v="Whipped Cream"/>
    <n v="2"/>
  </r>
  <r>
    <x v="69"/>
    <x v="6"/>
    <x v="7"/>
    <x v="3"/>
    <x v="6"/>
    <x v="2"/>
    <n v="4.6399999999999997"/>
    <x v="2"/>
    <s v="Yes"/>
    <s v="Jordan"/>
    <x v="1"/>
    <n v="5"/>
    <s v="Oat Milk"/>
    <n v="3"/>
  </r>
  <r>
    <x v="827"/>
    <x v="2"/>
    <x v="3"/>
    <x v="0"/>
    <x v="4"/>
    <x v="1"/>
    <n v="4.5599999999999996"/>
    <x v="2"/>
    <s v="No"/>
    <s v="Maria"/>
    <x v="0"/>
    <n v="8"/>
    <s v="Whipped Cream"/>
    <n v="4"/>
  </r>
  <r>
    <x v="828"/>
    <x v="3"/>
    <x v="0"/>
    <x v="4"/>
    <x v="0"/>
    <x v="2"/>
    <n v="6.19"/>
    <x v="1"/>
    <s v="No"/>
    <s v="Jordan"/>
    <x v="0"/>
    <n v="9"/>
    <s v="Decaf"/>
    <n v="1"/>
  </r>
  <r>
    <x v="829"/>
    <x v="4"/>
    <x v="0"/>
    <x v="3"/>
    <x v="0"/>
    <x v="1"/>
    <n v="3.09"/>
    <x v="1"/>
    <s v="No"/>
    <s v="Alex"/>
    <x v="2"/>
    <n v="5"/>
    <s v="Extra Shot"/>
    <n v="4"/>
  </r>
  <r>
    <x v="398"/>
    <x v="3"/>
    <x v="1"/>
    <x v="4"/>
    <x v="3"/>
    <x v="2"/>
    <n v="6.72"/>
    <x v="2"/>
    <s v="No"/>
    <s v="Jamie"/>
    <x v="2"/>
    <n v="9"/>
    <s v="Double Espresso"/>
    <n v="1"/>
  </r>
  <r>
    <x v="830"/>
    <x v="0"/>
    <x v="2"/>
    <x v="1"/>
    <x v="5"/>
    <x v="0"/>
    <n v="3.31"/>
    <x v="2"/>
    <s v="Yes"/>
    <s v="Jamie"/>
    <x v="2"/>
    <n v="5"/>
    <s v="Whipped Cream"/>
    <n v="4"/>
  </r>
  <r>
    <x v="831"/>
    <x v="3"/>
    <x v="7"/>
    <x v="4"/>
    <x v="2"/>
    <x v="1"/>
    <n v="4.9800000000000004"/>
    <x v="1"/>
    <s v="No"/>
    <s v="Jamie"/>
    <x v="2"/>
    <n v="5"/>
    <s v="Extra Shot"/>
    <n v="4"/>
  </r>
  <r>
    <x v="832"/>
    <x v="4"/>
    <x v="7"/>
    <x v="4"/>
    <x v="3"/>
    <x v="2"/>
    <n v="3.2"/>
    <x v="2"/>
    <s v="No"/>
    <s v="Alex"/>
    <x v="2"/>
    <n v="8"/>
    <s v="No Sugar"/>
    <n v="5"/>
  </r>
  <r>
    <x v="833"/>
    <x v="0"/>
    <x v="5"/>
    <x v="4"/>
    <x v="3"/>
    <x v="0"/>
    <n v="3.95"/>
    <x v="2"/>
    <s v="No"/>
    <s v="Alex"/>
    <x v="1"/>
    <n v="9"/>
    <s v="Double Espresso"/>
    <n v="1"/>
  </r>
  <r>
    <x v="834"/>
    <x v="0"/>
    <x v="3"/>
    <x v="0"/>
    <x v="5"/>
    <x v="2"/>
    <n v="3.68"/>
    <x v="2"/>
    <s v="Yes"/>
    <s v="Alex"/>
    <x v="2"/>
    <n v="3"/>
    <s v="Decaf"/>
    <n v="5"/>
  </r>
  <r>
    <x v="835"/>
    <x v="4"/>
    <x v="1"/>
    <x v="1"/>
    <x v="3"/>
    <x v="2"/>
    <n v="6.72"/>
    <x v="0"/>
    <s v="Yes"/>
    <s v="Taylor"/>
    <x v="0"/>
    <n v="7"/>
    <s v="Oat Milk"/>
    <n v="4"/>
  </r>
  <r>
    <x v="836"/>
    <x v="1"/>
    <x v="0"/>
    <x v="1"/>
    <x v="1"/>
    <x v="1"/>
    <n v="6.47"/>
    <x v="2"/>
    <s v="Yes"/>
    <s v="Alex"/>
    <x v="0"/>
    <n v="4"/>
    <s v="Double Espresso"/>
    <n v="3"/>
  </r>
  <r>
    <x v="837"/>
    <x v="6"/>
    <x v="8"/>
    <x v="3"/>
    <x v="1"/>
    <x v="1"/>
    <n v="6.84"/>
    <x v="2"/>
    <s v="No"/>
    <s v="Jordan"/>
    <x v="0"/>
    <n v="10"/>
    <s v="Oat Milk"/>
    <n v="4"/>
  </r>
  <r>
    <x v="838"/>
    <x v="6"/>
    <x v="5"/>
    <x v="0"/>
    <x v="5"/>
    <x v="0"/>
    <n v="4.6100000000000003"/>
    <x v="0"/>
    <s v="Yes"/>
    <s v="Jamie"/>
    <x v="0"/>
    <n v="4"/>
    <s v="Whipped Cream"/>
    <n v="1"/>
  </r>
  <r>
    <x v="839"/>
    <x v="1"/>
    <x v="4"/>
    <x v="3"/>
    <x v="2"/>
    <x v="0"/>
    <n v="5.64"/>
    <x v="2"/>
    <s v="Yes"/>
    <s v="Maria"/>
    <x v="0"/>
    <n v="7"/>
    <s v="No Sugar"/>
    <n v="2"/>
  </r>
  <r>
    <x v="840"/>
    <x v="4"/>
    <x v="9"/>
    <x v="4"/>
    <x v="0"/>
    <x v="1"/>
    <n v="5.16"/>
    <x v="0"/>
    <s v="Yes"/>
    <s v="Jordan"/>
    <x v="1"/>
    <n v="8"/>
    <s v="Double Espresso"/>
    <n v="2"/>
  </r>
  <r>
    <x v="841"/>
    <x v="2"/>
    <x v="7"/>
    <x v="1"/>
    <x v="0"/>
    <x v="2"/>
    <n v="3.55"/>
    <x v="1"/>
    <s v="No"/>
    <s v="Jamie"/>
    <x v="0"/>
    <n v="2"/>
    <s v="Double Espresso"/>
    <n v="5"/>
  </r>
  <r>
    <x v="842"/>
    <x v="4"/>
    <x v="6"/>
    <x v="0"/>
    <x v="4"/>
    <x v="2"/>
    <n v="5.17"/>
    <x v="1"/>
    <s v="Yes"/>
    <s v="Maria"/>
    <x v="2"/>
    <n v="2"/>
    <s v="Whipped Cream"/>
    <n v="3"/>
  </r>
  <r>
    <x v="843"/>
    <x v="1"/>
    <x v="0"/>
    <x v="1"/>
    <x v="5"/>
    <x v="2"/>
    <n v="4.7300000000000004"/>
    <x v="1"/>
    <s v="No"/>
    <s v="Taylor"/>
    <x v="1"/>
    <n v="4"/>
    <s v="No Sugar"/>
    <n v="5"/>
  </r>
  <r>
    <x v="844"/>
    <x v="1"/>
    <x v="0"/>
    <x v="3"/>
    <x v="5"/>
    <x v="0"/>
    <n v="5.59"/>
    <x v="0"/>
    <s v="No"/>
    <s v="Jamie"/>
    <x v="0"/>
    <n v="10"/>
    <s v="Double Espresso"/>
    <n v="4"/>
  </r>
  <r>
    <x v="845"/>
    <x v="4"/>
    <x v="4"/>
    <x v="0"/>
    <x v="0"/>
    <x v="1"/>
    <n v="6.69"/>
    <x v="2"/>
    <s v="No"/>
    <s v="Jamie"/>
    <x v="1"/>
    <n v="9"/>
    <s v="Extra Shot"/>
    <n v="5"/>
  </r>
  <r>
    <x v="846"/>
    <x v="1"/>
    <x v="1"/>
    <x v="3"/>
    <x v="6"/>
    <x v="1"/>
    <n v="4.5199999999999996"/>
    <x v="2"/>
    <s v="Yes"/>
    <s v="Jordan"/>
    <x v="0"/>
    <n v="9"/>
    <s v="Decaf"/>
    <n v="5"/>
  </r>
  <r>
    <x v="847"/>
    <x v="4"/>
    <x v="9"/>
    <x v="1"/>
    <x v="1"/>
    <x v="2"/>
    <n v="5.3"/>
    <x v="0"/>
    <s v="No"/>
    <s v="Jordan"/>
    <x v="2"/>
    <n v="4"/>
    <s v="No Sugar"/>
    <n v="5"/>
  </r>
  <r>
    <x v="848"/>
    <x v="5"/>
    <x v="3"/>
    <x v="2"/>
    <x v="1"/>
    <x v="2"/>
    <n v="5.13"/>
    <x v="1"/>
    <s v="Yes"/>
    <s v="Jamie"/>
    <x v="0"/>
    <n v="4"/>
    <s v="Oat Milk"/>
    <n v="2"/>
  </r>
  <r>
    <x v="849"/>
    <x v="1"/>
    <x v="6"/>
    <x v="2"/>
    <x v="5"/>
    <x v="1"/>
    <n v="6.02"/>
    <x v="0"/>
    <s v="No"/>
    <s v="Jordan"/>
    <x v="0"/>
    <n v="7"/>
    <s v="Oat Milk"/>
    <n v="4"/>
  </r>
  <r>
    <x v="850"/>
    <x v="5"/>
    <x v="4"/>
    <x v="2"/>
    <x v="2"/>
    <x v="1"/>
    <n v="6.6"/>
    <x v="2"/>
    <s v="No"/>
    <s v="Chris"/>
    <x v="1"/>
    <n v="6"/>
    <s v="Extra Shot"/>
    <n v="5"/>
  </r>
  <r>
    <x v="851"/>
    <x v="6"/>
    <x v="0"/>
    <x v="1"/>
    <x v="2"/>
    <x v="1"/>
    <n v="6.31"/>
    <x v="1"/>
    <s v="No"/>
    <s v="Maria"/>
    <x v="0"/>
    <n v="5"/>
    <s v="Oat Milk"/>
    <n v="2"/>
  </r>
  <r>
    <x v="852"/>
    <x v="3"/>
    <x v="0"/>
    <x v="4"/>
    <x v="1"/>
    <x v="1"/>
    <n v="6.32"/>
    <x v="2"/>
    <s v="Yes"/>
    <s v="Taylor"/>
    <x v="0"/>
    <n v="3"/>
    <s v="No Sugar"/>
    <n v="4"/>
  </r>
  <r>
    <x v="853"/>
    <x v="5"/>
    <x v="5"/>
    <x v="4"/>
    <x v="2"/>
    <x v="2"/>
    <n v="6.05"/>
    <x v="1"/>
    <s v="No"/>
    <s v="Maria"/>
    <x v="1"/>
    <n v="8"/>
    <s v="Extra Shot"/>
    <n v="5"/>
  </r>
  <r>
    <x v="854"/>
    <x v="5"/>
    <x v="0"/>
    <x v="1"/>
    <x v="3"/>
    <x v="2"/>
    <n v="5.43"/>
    <x v="1"/>
    <s v="No"/>
    <s v="Alex"/>
    <x v="2"/>
    <n v="10"/>
    <s v="Almond Milk"/>
    <n v="5"/>
  </r>
  <r>
    <x v="855"/>
    <x v="2"/>
    <x v="8"/>
    <x v="2"/>
    <x v="5"/>
    <x v="1"/>
    <n v="5.08"/>
    <x v="0"/>
    <s v="No"/>
    <s v="Alex"/>
    <x v="0"/>
    <n v="7"/>
    <s v="Whipped Cream"/>
    <n v="4"/>
  </r>
  <r>
    <x v="152"/>
    <x v="1"/>
    <x v="6"/>
    <x v="4"/>
    <x v="2"/>
    <x v="0"/>
    <n v="3.78"/>
    <x v="1"/>
    <s v="Yes"/>
    <s v="Jordan"/>
    <x v="0"/>
    <n v="3"/>
    <s v="Whipped Cream"/>
    <n v="1"/>
  </r>
  <r>
    <x v="336"/>
    <x v="0"/>
    <x v="0"/>
    <x v="1"/>
    <x v="0"/>
    <x v="0"/>
    <n v="5.09"/>
    <x v="1"/>
    <s v="No"/>
    <s v="Taylor"/>
    <x v="2"/>
    <n v="6"/>
    <s v="Whipped Cream"/>
    <n v="1"/>
  </r>
  <r>
    <x v="856"/>
    <x v="4"/>
    <x v="8"/>
    <x v="0"/>
    <x v="3"/>
    <x v="0"/>
    <n v="4.3"/>
    <x v="0"/>
    <s v="Yes"/>
    <s v="Chris"/>
    <x v="1"/>
    <n v="5"/>
    <s v="Almond Milk"/>
    <n v="2"/>
  </r>
  <r>
    <x v="857"/>
    <x v="2"/>
    <x v="8"/>
    <x v="1"/>
    <x v="1"/>
    <x v="1"/>
    <n v="4.9000000000000004"/>
    <x v="1"/>
    <s v="Yes"/>
    <s v="Maria"/>
    <x v="1"/>
    <n v="9"/>
    <s v="Whipped Cream"/>
    <n v="3"/>
  </r>
  <r>
    <x v="858"/>
    <x v="0"/>
    <x v="0"/>
    <x v="1"/>
    <x v="5"/>
    <x v="2"/>
    <n v="6.21"/>
    <x v="0"/>
    <s v="Yes"/>
    <s v="Alex"/>
    <x v="1"/>
    <n v="4"/>
    <s v="Decaf"/>
    <n v="4"/>
  </r>
  <r>
    <x v="859"/>
    <x v="5"/>
    <x v="5"/>
    <x v="3"/>
    <x v="4"/>
    <x v="1"/>
    <n v="5.25"/>
    <x v="1"/>
    <s v="Yes"/>
    <s v="Jamie"/>
    <x v="2"/>
    <n v="6"/>
    <s v="No Sugar"/>
    <n v="2"/>
  </r>
  <r>
    <x v="860"/>
    <x v="3"/>
    <x v="7"/>
    <x v="3"/>
    <x v="1"/>
    <x v="1"/>
    <n v="4.6100000000000003"/>
    <x v="2"/>
    <s v="No"/>
    <s v="Taylor"/>
    <x v="1"/>
    <n v="8"/>
    <s v="Almond Milk"/>
    <n v="3"/>
  </r>
  <r>
    <x v="861"/>
    <x v="6"/>
    <x v="0"/>
    <x v="0"/>
    <x v="1"/>
    <x v="1"/>
    <n v="5.16"/>
    <x v="0"/>
    <s v="No"/>
    <s v="Maria"/>
    <x v="2"/>
    <n v="9"/>
    <s v="Oat Milk"/>
    <n v="3"/>
  </r>
  <r>
    <x v="862"/>
    <x v="4"/>
    <x v="6"/>
    <x v="4"/>
    <x v="5"/>
    <x v="2"/>
    <n v="4.6900000000000004"/>
    <x v="0"/>
    <s v="No"/>
    <s v="Jordan"/>
    <x v="0"/>
    <n v="6"/>
    <s v="Extra Shot"/>
    <n v="5"/>
  </r>
  <r>
    <x v="863"/>
    <x v="5"/>
    <x v="0"/>
    <x v="2"/>
    <x v="0"/>
    <x v="2"/>
    <n v="4.71"/>
    <x v="0"/>
    <s v="Yes"/>
    <s v="Maria"/>
    <x v="2"/>
    <n v="2"/>
    <s v="Almond Milk"/>
    <n v="2"/>
  </r>
  <r>
    <x v="864"/>
    <x v="1"/>
    <x v="8"/>
    <x v="1"/>
    <x v="4"/>
    <x v="2"/>
    <n v="6.51"/>
    <x v="2"/>
    <s v="Yes"/>
    <s v="Maria"/>
    <x v="0"/>
    <n v="3"/>
    <s v="Whipped Cream"/>
    <n v="3"/>
  </r>
  <r>
    <x v="865"/>
    <x v="6"/>
    <x v="5"/>
    <x v="2"/>
    <x v="3"/>
    <x v="1"/>
    <n v="4.92"/>
    <x v="1"/>
    <s v="Yes"/>
    <s v="Jordan"/>
    <x v="0"/>
    <n v="8"/>
    <s v="Double Espresso"/>
    <n v="2"/>
  </r>
  <r>
    <x v="866"/>
    <x v="3"/>
    <x v="6"/>
    <x v="4"/>
    <x v="1"/>
    <x v="2"/>
    <n v="5.0999999999999996"/>
    <x v="0"/>
    <s v="No"/>
    <s v="Taylor"/>
    <x v="0"/>
    <n v="9"/>
    <s v="Extra Shot"/>
    <n v="4"/>
  </r>
  <r>
    <x v="867"/>
    <x v="4"/>
    <x v="2"/>
    <x v="0"/>
    <x v="5"/>
    <x v="1"/>
    <n v="5.88"/>
    <x v="0"/>
    <s v="No"/>
    <s v="Maria"/>
    <x v="0"/>
    <n v="2"/>
    <s v="Extra Shot"/>
    <n v="3"/>
  </r>
  <r>
    <x v="46"/>
    <x v="6"/>
    <x v="1"/>
    <x v="4"/>
    <x v="3"/>
    <x v="0"/>
    <n v="6.8"/>
    <x v="2"/>
    <s v="Yes"/>
    <s v="Maria"/>
    <x v="0"/>
    <n v="10"/>
    <s v="Whipped Cream"/>
    <n v="1"/>
  </r>
  <r>
    <x v="868"/>
    <x v="2"/>
    <x v="2"/>
    <x v="2"/>
    <x v="2"/>
    <x v="0"/>
    <n v="5.43"/>
    <x v="1"/>
    <s v="Yes"/>
    <s v="Jordan"/>
    <x v="1"/>
    <n v="3"/>
    <s v="Almond Milk"/>
    <n v="4"/>
  </r>
  <r>
    <x v="41"/>
    <x v="2"/>
    <x v="5"/>
    <x v="1"/>
    <x v="6"/>
    <x v="1"/>
    <n v="4.96"/>
    <x v="2"/>
    <s v="No"/>
    <s v="Chris"/>
    <x v="2"/>
    <n v="10"/>
    <s v="Extra Shot"/>
    <n v="4"/>
  </r>
  <r>
    <x v="869"/>
    <x v="6"/>
    <x v="5"/>
    <x v="0"/>
    <x v="2"/>
    <x v="0"/>
    <n v="6.6"/>
    <x v="0"/>
    <s v="No"/>
    <s v="Chris"/>
    <x v="1"/>
    <n v="7"/>
    <s v="Double Espresso"/>
    <n v="3"/>
  </r>
  <r>
    <x v="870"/>
    <x v="0"/>
    <x v="9"/>
    <x v="3"/>
    <x v="0"/>
    <x v="1"/>
    <n v="3.57"/>
    <x v="2"/>
    <s v="No"/>
    <s v="Jamie"/>
    <x v="0"/>
    <n v="10"/>
    <s v="Extra Shot"/>
    <n v="1"/>
  </r>
  <r>
    <x v="93"/>
    <x v="6"/>
    <x v="7"/>
    <x v="1"/>
    <x v="5"/>
    <x v="1"/>
    <n v="6.84"/>
    <x v="1"/>
    <s v="No"/>
    <s v="Maria"/>
    <x v="2"/>
    <n v="9"/>
    <s v="Oat Milk"/>
    <n v="2"/>
  </r>
  <r>
    <x v="871"/>
    <x v="3"/>
    <x v="2"/>
    <x v="3"/>
    <x v="5"/>
    <x v="2"/>
    <n v="6.87"/>
    <x v="2"/>
    <s v="No"/>
    <s v="Maria"/>
    <x v="2"/>
    <n v="4"/>
    <s v="Double Espresso"/>
    <n v="5"/>
  </r>
  <r>
    <x v="872"/>
    <x v="0"/>
    <x v="2"/>
    <x v="0"/>
    <x v="2"/>
    <x v="0"/>
    <n v="5.93"/>
    <x v="0"/>
    <s v="Yes"/>
    <s v="Jordan"/>
    <x v="1"/>
    <n v="5"/>
    <s v="Double Espresso"/>
    <n v="5"/>
  </r>
  <r>
    <x v="873"/>
    <x v="5"/>
    <x v="1"/>
    <x v="4"/>
    <x v="5"/>
    <x v="0"/>
    <n v="6.16"/>
    <x v="1"/>
    <s v="Yes"/>
    <s v="Chris"/>
    <x v="0"/>
    <n v="6"/>
    <s v="No Sugar"/>
    <n v="4"/>
  </r>
  <r>
    <x v="874"/>
    <x v="4"/>
    <x v="3"/>
    <x v="0"/>
    <x v="2"/>
    <x v="0"/>
    <n v="6.23"/>
    <x v="0"/>
    <s v="Yes"/>
    <s v="Alex"/>
    <x v="0"/>
    <n v="7"/>
    <s v="No Sugar"/>
    <n v="3"/>
  </r>
  <r>
    <x v="875"/>
    <x v="5"/>
    <x v="3"/>
    <x v="2"/>
    <x v="2"/>
    <x v="1"/>
    <n v="5.41"/>
    <x v="1"/>
    <s v="No"/>
    <s v="Alex"/>
    <x v="2"/>
    <n v="4"/>
    <s v="Decaf"/>
    <n v="1"/>
  </r>
  <r>
    <x v="876"/>
    <x v="5"/>
    <x v="8"/>
    <x v="3"/>
    <x v="6"/>
    <x v="2"/>
    <n v="6.64"/>
    <x v="1"/>
    <s v="Yes"/>
    <s v="Maria"/>
    <x v="1"/>
    <n v="7"/>
    <s v="Extra Shot"/>
    <n v="5"/>
  </r>
  <r>
    <x v="877"/>
    <x v="4"/>
    <x v="7"/>
    <x v="1"/>
    <x v="2"/>
    <x v="0"/>
    <n v="6.25"/>
    <x v="2"/>
    <s v="Yes"/>
    <s v="Chris"/>
    <x v="1"/>
    <n v="2"/>
    <s v="Double Espresso"/>
    <n v="2"/>
  </r>
  <r>
    <x v="878"/>
    <x v="5"/>
    <x v="4"/>
    <x v="3"/>
    <x v="6"/>
    <x v="2"/>
    <n v="6.24"/>
    <x v="1"/>
    <s v="No"/>
    <s v="Taylor"/>
    <x v="0"/>
    <n v="10"/>
    <s v="Whipped Cream"/>
    <n v="5"/>
  </r>
  <r>
    <x v="879"/>
    <x v="0"/>
    <x v="2"/>
    <x v="4"/>
    <x v="5"/>
    <x v="2"/>
    <n v="4.43"/>
    <x v="2"/>
    <s v="No"/>
    <s v="Alex"/>
    <x v="2"/>
    <n v="5"/>
    <s v="Almond Milk"/>
    <n v="3"/>
  </r>
  <r>
    <x v="880"/>
    <x v="4"/>
    <x v="2"/>
    <x v="0"/>
    <x v="5"/>
    <x v="0"/>
    <n v="6.26"/>
    <x v="1"/>
    <s v="No"/>
    <s v="Alex"/>
    <x v="1"/>
    <n v="3"/>
    <s v="No Sugar"/>
    <n v="2"/>
  </r>
  <r>
    <x v="777"/>
    <x v="4"/>
    <x v="0"/>
    <x v="2"/>
    <x v="0"/>
    <x v="0"/>
    <n v="5.57"/>
    <x v="2"/>
    <s v="No"/>
    <s v="Jordan"/>
    <x v="2"/>
    <n v="3"/>
    <s v="No Sugar"/>
    <n v="2"/>
  </r>
  <r>
    <x v="881"/>
    <x v="0"/>
    <x v="7"/>
    <x v="2"/>
    <x v="4"/>
    <x v="0"/>
    <n v="6.65"/>
    <x v="1"/>
    <s v="No"/>
    <s v="Jamie"/>
    <x v="2"/>
    <n v="5"/>
    <s v="Oat Milk"/>
    <n v="5"/>
  </r>
  <r>
    <x v="882"/>
    <x v="0"/>
    <x v="0"/>
    <x v="1"/>
    <x v="6"/>
    <x v="0"/>
    <n v="5.53"/>
    <x v="1"/>
    <s v="Yes"/>
    <s v="Alex"/>
    <x v="2"/>
    <n v="4"/>
    <s v="Almond Milk"/>
    <n v="4"/>
  </r>
  <r>
    <x v="883"/>
    <x v="6"/>
    <x v="1"/>
    <x v="2"/>
    <x v="4"/>
    <x v="2"/>
    <n v="5.69"/>
    <x v="2"/>
    <s v="Yes"/>
    <s v="Jamie"/>
    <x v="1"/>
    <n v="3"/>
    <s v="Extra Shot"/>
    <n v="2"/>
  </r>
  <r>
    <x v="884"/>
    <x v="0"/>
    <x v="0"/>
    <x v="2"/>
    <x v="6"/>
    <x v="0"/>
    <n v="5.89"/>
    <x v="1"/>
    <s v="No"/>
    <s v="Maria"/>
    <x v="2"/>
    <n v="5"/>
    <s v="Almond Milk"/>
    <n v="3"/>
  </r>
  <r>
    <x v="885"/>
    <x v="5"/>
    <x v="9"/>
    <x v="4"/>
    <x v="2"/>
    <x v="2"/>
    <n v="3.05"/>
    <x v="2"/>
    <s v="No"/>
    <s v="Jordan"/>
    <x v="0"/>
    <n v="6"/>
    <s v="Whipped Cream"/>
    <n v="5"/>
  </r>
  <r>
    <x v="63"/>
    <x v="4"/>
    <x v="6"/>
    <x v="2"/>
    <x v="0"/>
    <x v="1"/>
    <n v="3.09"/>
    <x v="1"/>
    <s v="No"/>
    <s v="Jordan"/>
    <x v="0"/>
    <n v="4"/>
    <s v="No Sugar"/>
    <n v="1"/>
  </r>
  <r>
    <x v="886"/>
    <x v="5"/>
    <x v="8"/>
    <x v="1"/>
    <x v="4"/>
    <x v="1"/>
    <n v="4.5"/>
    <x v="2"/>
    <s v="Yes"/>
    <s v="Jordan"/>
    <x v="1"/>
    <n v="7"/>
    <s v="Oat Milk"/>
    <n v="4"/>
  </r>
  <r>
    <x v="887"/>
    <x v="6"/>
    <x v="5"/>
    <x v="2"/>
    <x v="1"/>
    <x v="0"/>
    <n v="5.86"/>
    <x v="1"/>
    <s v="No"/>
    <s v="Maria"/>
    <x v="0"/>
    <n v="9"/>
    <s v="Whipped Cream"/>
    <n v="1"/>
  </r>
  <r>
    <x v="713"/>
    <x v="1"/>
    <x v="2"/>
    <x v="2"/>
    <x v="2"/>
    <x v="1"/>
    <n v="3.76"/>
    <x v="0"/>
    <s v="No"/>
    <s v="Taylor"/>
    <x v="1"/>
    <n v="8"/>
    <s v="No Sugar"/>
    <n v="2"/>
  </r>
  <r>
    <x v="888"/>
    <x v="3"/>
    <x v="4"/>
    <x v="2"/>
    <x v="5"/>
    <x v="0"/>
    <n v="3.1"/>
    <x v="0"/>
    <s v="Yes"/>
    <s v="Jamie"/>
    <x v="2"/>
    <n v="7"/>
    <s v="Double Espresso"/>
    <n v="2"/>
  </r>
  <r>
    <x v="889"/>
    <x v="0"/>
    <x v="7"/>
    <x v="4"/>
    <x v="0"/>
    <x v="0"/>
    <n v="5.4"/>
    <x v="2"/>
    <s v="No"/>
    <s v="Jordan"/>
    <x v="0"/>
    <n v="3"/>
    <s v="Decaf"/>
    <n v="4"/>
  </r>
  <r>
    <x v="890"/>
    <x v="6"/>
    <x v="4"/>
    <x v="1"/>
    <x v="2"/>
    <x v="0"/>
    <n v="6.44"/>
    <x v="1"/>
    <s v="Yes"/>
    <s v="Chris"/>
    <x v="1"/>
    <n v="6"/>
    <s v="Whipped Cream"/>
    <n v="2"/>
  </r>
  <r>
    <x v="891"/>
    <x v="6"/>
    <x v="4"/>
    <x v="4"/>
    <x v="0"/>
    <x v="0"/>
    <n v="3.23"/>
    <x v="2"/>
    <s v="No"/>
    <s v="Jamie"/>
    <x v="1"/>
    <n v="9"/>
    <s v="No Sugar"/>
    <n v="4"/>
  </r>
  <r>
    <x v="892"/>
    <x v="0"/>
    <x v="6"/>
    <x v="2"/>
    <x v="3"/>
    <x v="1"/>
    <n v="5.36"/>
    <x v="0"/>
    <s v="No"/>
    <s v="Chris"/>
    <x v="1"/>
    <n v="4"/>
    <s v="Extra Shot"/>
    <n v="3"/>
  </r>
  <r>
    <x v="893"/>
    <x v="0"/>
    <x v="5"/>
    <x v="4"/>
    <x v="6"/>
    <x v="1"/>
    <n v="3.01"/>
    <x v="2"/>
    <s v="Yes"/>
    <s v="Alex"/>
    <x v="0"/>
    <n v="3"/>
    <s v="Almond Milk"/>
    <n v="2"/>
  </r>
  <r>
    <x v="670"/>
    <x v="0"/>
    <x v="9"/>
    <x v="1"/>
    <x v="0"/>
    <x v="1"/>
    <n v="4.59"/>
    <x v="2"/>
    <s v="No"/>
    <s v="Maria"/>
    <x v="1"/>
    <n v="10"/>
    <s v="Almond Milk"/>
    <n v="5"/>
  </r>
  <r>
    <x v="894"/>
    <x v="0"/>
    <x v="5"/>
    <x v="4"/>
    <x v="6"/>
    <x v="0"/>
    <n v="3.59"/>
    <x v="2"/>
    <s v="Yes"/>
    <s v="Chris"/>
    <x v="0"/>
    <n v="2"/>
    <s v="Decaf"/>
    <n v="1"/>
  </r>
  <r>
    <x v="895"/>
    <x v="3"/>
    <x v="4"/>
    <x v="0"/>
    <x v="0"/>
    <x v="0"/>
    <n v="3.22"/>
    <x v="1"/>
    <s v="Yes"/>
    <s v="Chris"/>
    <x v="2"/>
    <n v="2"/>
    <s v="Whipped Cream"/>
    <n v="3"/>
  </r>
  <r>
    <x v="896"/>
    <x v="1"/>
    <x v="7"/>
    <x v="0"/>
    <x v="3"/>
    <x v="0"/>
    <n v="6.2"/>
    <x v="2"/>
    <s v="Yes"/>
    <s v="Jordan"/>
    <x v="2"/>
    <n v="2"/>
    <s v="Almond Milk"/>
    <n v="5"/>
  </r>
  <r>
    <x v="897"/>
    <x v="6"/>
    <x v="8"/>
    <x v="3"/>
    <x v="5"/>
    <x v="1"/>
    <n v="4.79"/>
    <x v="1"/>
    <s v="No"/>
    <s v="Taylor"/>
    <x v="1"/>
    <n v="9"/>
    <s v="Almond Milk"/>
    <n v="2"/>
  </r>
  <r>
    <x v="898"/>
    <x v="4"/>
    <x v="4"/>
    <x v="1"/>
    <x v="5"/>
    <x v="0"/>
    <n v="5.43"/>
    <x v="2"/>
    <s v="No"/>
    <s v="Chris"/>
    <x v="1"/>
    <n v="8"/>
    <s v="Decaf"/>
    <n v="2"/>
  </r>
  <r>
    <x v="899"/>
    <x v="4"/>
    <x v="0"/>
    <x v="3"/>
    <x v="2"/>
    <x v="0"/>
    <n v="5.8"/>
    <x v="0"/>
    <s v="Yes"/>
    <s v="Alex"/>
    <x v="2"/>
    <n v="6"/>
    <s v="Decaf"/>
    <n v="4"/>
  </r>
  <r>
    <x v="900"/>
    <x v="6"/>
    <x v="6"/>
    <x v="3"/>
    <x v="0"/>
    <x v="0"/>
    <n v="6.18"/>
    <x v="2"/>
    <s v="No"/>
    <s v="Taylor"/>
    <x v="1"/>
    <n v="9"/>
    <s v="Almond Milk"/>
    <n v="3"/>
  </r>
  <r>
    <x v="901"/>
    <x v="0"/>
    <x v="6"/>
    <x v="1"/>
    <x v="4"/>
    <x v="2"/>
    <n v="3.27"/>
    <x v="1"/>
    <s v="No"/>
    <s v="Taylor"/>
    <x v="2"/>
    <n v="7"/>
    <s v="Extra Shot"/>
    <n v="1"/>
  </r>
  <r>
    <x v="902"/>
    <x v="1"/>
    <x v="1"/>
    <x v="4"/>
    <x v="4"/>
    <x v="2"/>
    <n v="5.01"/>
    <x v="1"/>
    <s v="No"/>
    <s v="Jordan"/>
    <x v="0"/>
    <n v="9"/>
    <s v="Decaf"/>
    <n v="5"/>
  </r>
  <r>
    <x v="903"/>
    <x v="4"/>
    <x v="3"/>
    <x v="1"/>
    <x v="5"/>
    <x v="0"/>
    <n v="3.79"/>
    <x v="1"/>
    <s v="No"/>
    <s v="Jordan"/>
    <x v="2"/>
    <n v="8"/>
    <s v="Decaf"/>
    <n v="5"/>
  </r>
  <r>
    <x v="904"/>
    <x v="4"/>
    <x v="6"/>
    <x v="0"/>
    <x v="6"/>
    <x v="0"/>
    <n v="3.59"/>
    <x v="0"/>
    <s v="No"/>
    <s v="Alex"/>
    <x v="1"/>
    <n v="9"/>
    <s v="Double Espresso"/>
    <n v="3"/>
  </r>
  <r>
    <x v="905"/>
    <x v="3"/>
    <x v="1"/>
    <x v="4"/>
    <x v="6"/>
    <x v="0"/>
    <n v="3.84"/>
    <x v="1"/>
    <s v="No"/>
    <s v="Taylor"/>
    <x v="0"/>
    <n v="3"/>
    <s v="Double Espresso"/>
    <n v="4"/>
  </r>
  <r>
    <x v="906"/>
    <x v="1"/>
    <x v="5"/>
    <x v="4"/>
    <x v="2"/>
    <x v="1"/>
    <n v="6.39"/>
    <x v="1"/>
    <s v="Yes"/>
    <s v="Alex"/>
    <x v="2"/>
    <n v="9"/>
    <s v="Almond Milk"/>
    <n v="5"/>
  </r>
  <r>
    <x v="907"/>
    <x v="0"/>
    <x v="7"/>
    <x v="1"/>
    <x v="0"/>
    <x v="0"/>
    <n v="4.6399999999999997"/>
    <x v="2"/>
    <s v="Yes"/>
    <s v="Jordan"/>
    <x v="0"/>
    <n v="6"/>
    <s v="Almond Milk"/>
    <n v="5"/>
  </r>
  <r>
    <x v="908"/>
    <x v="4"/>
    <x v="5"/>
    <x v="4"/>
    <x v="5"/>
    <x v="2"/>
    <n v="6"/>
    <x v="1"/>
    <s v="No"/>
    <s v="Maria"/>
    <x v="2"/>
    <n v="3"/>
    <s v="Decaf"/>
    <n v="1"/>
  </r>
  <r>
    <x v="909"/>
    <x v="2"/>
    <x v="7"/>
    <x v="3"/>
    <x v="3"/>
    <x v="2"/>
    <n v="5.03"/>
    <x v="2"/>
    <s v="No"/>
    <s v="Chris"/>
    <x v="1"/>
    <n v="10"/>
    <s v="Extra Shot"/>
    <n v="2"/>
  </r>
  <r>
    <x v="910"/>
    <x v="1"/>
    <x v="3"/>
    <x v="4"/>
    <x v="4"/>
    <x v="2"/>
    <n v="5.95"/>
    <x v="2"/>
    <s v="No"/>
    <s v="Taylor"/>
    <x v="1"/>
    <n v="9"/>
    <s v="Almond Milk"/>
    <n v="5"/>
  </r>
  <r>
    <x v="878"/>
    <x v="5"/>
    <x v="4"/>
    <x v="3"/>
    <x v="0"/>
    <x v="1"/>
    <n v="4.9000000000000004"/>
    <x v="0"/>
    <s v="Yes"/>
    <s v="Maria"/>
    <x v="2"/>
    <n v="8"/>
    <s v="Double Espresso"/>
    <n v="1"/>
  </r>
  <r>
    <x v="911"/>
    <x v="2"/>
    <x v="9"/>
    <x v="2"/>
    <x v="2"/>
    <x v="2"/>
    <n v="6.56"/>
    <x v="1"/>
    <s v="No"/>
    <s v="Maria"/>
    <x v="0"/>
    <n v="8"/>
    <s v="Double Espresso"/>
    <n v="5"/>
  </r>
  <r>
    <x v="912"/>
    <x v="5"/>
    <x v="9"/>
    <x v="0"/>
    <x v="5"/>
    <x v="2"/>
    <n v="3.2"/>
    <x v="2"/>
    <s v="No"/>
    <s v="Maria"/>
    <x v="0"/>
    <n v="3"/>
    <s v="No Sugar"/>
    <n v="1"/>
  </r>
  <r>
    <x v="913"/>
    <x v="1"/>
    <x v="9"/>
    <x v="4"/>
    <x v="6"/>
    <x v="0"/>
    <n v="4.9800000000000004"/>
    <x v="1"/>
    <s v="Yes"/>
    <s v="Maria"/>
    <x v="1"/>
    <n v="6"/>
    <s v="Oat Milk"/>
    <n v="5"/>
  </r>
  <r>
    <x v="914"/>
    <x v="4"/>
    <x v="8"/>
    <x v="0"/>
    <x v="3"/>
    <x v="0"/>
    <n v="6.12"/>
    <x v="0"/>
    <s v="No"/>
    <s v="Maria"/>
    <x v="1"/>
    <n v="2"/>
    <s v="Double Espresso"/>
    <n v="4"/>
  </r>
  <r>
    <x v="642"/>
    <x v="2"/>
    <x v="6"/>
    <x v="3"/>
    <x v="6"/>
    <x v="1"/>
    <n v="5.19"/>
    <x v="1"/>
    <s v="No"/>
    <s v="Taylor"/>
    <x v="1"/>
    <n v="2"/>
    <s v="No Sugar"/>
    <n v="4"/>
  </r>
  <r>
    <x v="915"/>
    <x v="4"/>
    <x v="1"/>
    <x v="0"/>
    <x v="0"/>
    <x v="0"/>
    <n v="5.24"/>
    <x v="2"/>
    <s v="No"/>
    <s v="Maria"/>
    <x v="2"/>
    <n v="7"/>
    <s v="Double Espresso"/>
    <n v="2"/>
  </r>
  <r>
    <x v="916"/>
    <x v="6"/>
    <x v="9"/>
    <x v="3"/>
    <x v="4"/>
    <x v="0"/>
    <n v="3"/>
    <x v="1"/>
    <s v="Yes"/>
    <s v="Chris"/>
    <x v="0"/>
    <n v="8"/>
    <s v="Double Espresso"/>
    <n v="5"/>
  </r>
  <r>
    <x v="917"/>
    <x v="3"/>
    <x v="4"/>
    <x v="0"/>
    <x v="2"/>
    <x v="1"/>
    <n v="4.58"/>
    <x v="2"/>
    <s v="No"/>
    <s v="Taylor"/>
    <x v="0"/>
    <n v="3"/>
    <s v="Decaf"/>
    <n v="1"/>
  </r>
  <r>
    <x v="918"/>
    <x v="5"/>
    <x v="5"/>
    <x v="4"/>
    <x v="0"/>
    <x v="0"/>
    <n v="6.99"/>
    <x v="2"/>
    <s v="Yes"/>
    <s v="Chris"/>
    <x v="0"/>
    <n v="4"/>
    <s v="Whipped Cream"/>
    <n v="2"/>
  </r>
  <r>
    <x v="919"/>
    <x v="2"/>
    <x v="5"/>
    <x v="1"/>
    <x v="6"/>
    <x v="2"/>
    <n v="4.63"/>
    <x v="2"/>
    <s v="No"/>
    <s v="Maria"/>
    <x v="2"/>
    <n v="2"/>
    <s v="No Sugar"/>
    <n v="3"/>
  </r>
  <r>
    <x v="791"/>
    <x v="4"/>
    <x v="5"/>
    <x v="4"/>
    <x v="1"/>
    <x v="2"/>
    <n v="3.09"/>
    <x v="2"/>
    <s v="No"/>
    <s v="Chris"/>
    <x v="1"/>
    <n v="9"/>
    <s v="Extra Shot"/>
    <n v="3"/>
  </r>
  <r>
    <x v="920"/>
    <x v="4"/>
    <x v="5"/>
    <x v="4"/>
    <x v="5"/>
    <x v="0"/>
    <n v="6.49"/>
    <x v="1"/>
    <s v="No"/>
    <s v="Chris"/>
    <x v="2"/>
    <n v="8"/>
    <s v="Decaf"/>
    <n v="1"/>
  </r>
  <r>
    <x v="921"/>
    <x v="0"/>
    <x v="3"/>
    <x v="2"/>
    <x v="1"/>
    <x v="2"/>
    <n v="3.51"/>
    <x v="0"/>
    <s v="Yes"/>
    <s v="Taylor"/>
    <x v="0"/>
    <n v="2"/>
    <s v="Whipped Cream"/>
    <n v="4"/>
  </r>
  <r>
    <x v="922"/>
    <x v="0"/>
    <x v="7"/>
    <x v="2"/>
    <x v="3"/>
    <x v="0"/>
    <n v="4.7699999999999996"/>
    <x v="0"/>
    <s v="Yes"/>
    <s v="Maria"/>
    <x v="1"/>
    <n v="4"/>
    <s v="Decaf"/>
    <n v="4"/>
  </r>
  <r>
    <x v="923"/>
    <x v="4"/>
    <x v="7"/>
    <x v="3"/>
    <x v="5"/>
    <x v="2"/>
    <n v="5.47"/>
    <x v="2"/>
    <s v="No"/>
    <s v="Jordan"/>
    <x v="0"/>
    <n v="10"/>
    <s v="Decaf"/>
    <n v="3"/>
  </r>
  <r>
    <x v="924"/>
    <x v="0"/>
    <x v="9"/>
    <x v="4"/>
    <x v="5"/>
    <x v="0"/>
    <n v="4.3099999999999996"/>
    <x v="1"/>
    <s v="No"/>
    <s v="Chris"/>
    <x v="0"/>
    <n v="2"/>
    <s v="Almond Milk"/>
    <n v="1"/>
  </r>
  <r>
    <x v="925"/>
    <x v="5"/>
    <x v="0"/>
    <x v="1"/>
    <x v="0"/>
    <x v="2"/>
    <n v="6.12"/>
    <x v="0"/>
    <s v="Yes"/>
    <s v="Jordan"/>
    <x v="1"/>
    <n v="2"/>
    <s v="No Sugar"/>
    <n v="1"/>
  </r>
  <r>
    <x v="920"/>
    <x v="4"/>
    <x v="5"/>
    <x v="2"/>
    <x v="2"/>
    <x v="2"/>
    <n v="5.15"/>
    <x v="1"/>
    <s v="No"/>
    <s v="Maria"/>
    <x v="1"/>
    <n v="7"/>
    <s v="Extra Shot"/>
    <n v="4"/>
  </r>
  <r>
    <x v="926"/>
    <x v="4"/>
    <x v="1"/>
    <x v="3"/>
    <x v="4"/>
    <x v="1"/>
    <n v="4.3099999999999996"/>
    <x v="1"/>
    <s v="Yes"/>
    <s v="Jamie"/>
    <x v="1"/>
    <n v="2"/>
    <s v="Almond Milk"/>
    <n v="1"/>
  </r>
  <r>
    <x v="927"/>
    <x v="5"/>
    <x v="0"/>
    <x v="1"/>
    <x v="3"/>
    <x v="2"/>
    <n v="6.89"/>
    <x v="0"/>
    <s v="Yes"/>
    <s v="Alex"/>
    <x v="1"/>
    <n v="8"/>
    <s v="Decaf"/>
    <n v="3"/>
  </r>
  <r>
    <x v="928"/>
    <x v="1"/>
    <x v="7"/>
    <x v="0"/>
    <x v="6"/>
    <x v="1"/>
    <n v="4.6399999999999997"/>
    <x v="0"/>
    <s v="No"/>
    <s v="Chris"/>
    <x v="2"/>
    <n v="2"/>
    <s v="Whipped Cream"/>
    <n v="3"/>
  </r>
  <r>
    <x v="929"/>
    <x v="1"/>
    <x v="8"/>
    <x v="0"/>
    <x v="3"/>
    <x v="2"/>
    <n v="6.57"/>
    <x v="1"/>
    <s v="No"/>
    <s v="Chris"/>
    <x v="1"/>
    <n v="5"/>
    <s v="Extra Shot"/>
    <n v="5"/>
  </r>
  <r>
    <x v="718"/>
    <x v="1"/>
    <x v="4"/>
    <x v="1"/>
    <x v="2"/>
    <x v="1"/>
    <n v="4.03"/>
    <x v="0"/>
    <s v="No"/>
    <s v="Maria"/>
    <x v="0"/>
    <n v="4"/>
    <s v="Whipped Cream"/>
    <n v="4"/>
  </r>
  <r>
    <x v="930"/>
    <x v="1"/>
    <x v="6"/>
    <x v="2"/>
    <x v="6"/>
    <x v="2"/>
    <n v="4.34"/>
    <x v="1"/>
    <s v="No"/>
    <s v="Maria"/>
    <x v="2"/>
    <n v="2"/>
    <s v="Oat Milk"/>
    <n v="4"/>
  </r>
  <r>
    <x v="931"/>
    <x v="5"/>
    <x v="1"/>
    <x v="1"/>
    <x v="2"/>
    <x v="1"/>
    <n v="3.72"/>
    <x v="0"/>
    <s v="No"/>
    <s v="Jamie"/>
    <x v="0"/>
    <n v="9"/>
    <s v="No Sugar"/>
    <n v="4"/>
  </r>
  <r>
    <x v="932"/>
    <x v="5"/>
    <x v="8"/>
    <x v="2"/>
    <x v="6"/>
    <x v="0"/>
    <n v="3.41"/>
    <x v="2"/>
    <s v="No"/>
    <s v="Jordan"/>
    <x v="2"/>
    <n v="3"/>
    <s v="No Sugar"/>
    <n v="5"/>
  </r>
  <r>
    <x v="933"/>
    <x v="6"/>
    <x v="6"/>
    <x v="3"/>
    <x v="5"/>
    <x v="1"/>
    <n v="6.97"/>
    <x v="2"/>
    <s v="Yes"/>
    <s v="Alex"/>
    <x v="1"/>
    <n v="10"/>
    <s v="Decaf"/>
    <n v="4"/>
  </r>
  <r>
    <x v="934"/>
    <x v="2"/>
    <x v="7"/>
    <x v="1"/>
    <x v="1"/>
    <x v="0"/>
    <n v="3.69"/>
    <x v="1"/>
    <s v="No"/>
    <s v="Jamie"/>
    <x v="2"/>
    <n v="6"/>
    <s v="Decaf"/>
    <n v="2"/>
  </r>
  <r>
    <x v="935"/>
    <x v="4"/>
    <x v="9"/>
    <x v="4"/>
    <x v="1"/>
    <x v="0"/>
    <n v="5.55"/>
    <x v="0"/>
    <s v="Yes"/>
    <s v="Maria"/>
    <x v="0"/>
    <n v="3"/>
    <s v="Extra Shot"/>
    <n v="1"/>
  </r>
  <r>
    <x v="936"/>
    <x v="3"/>
    <x v="6"/>
    <x v="0"/>
    <x v="3"/>
    <x v="0"/>
    <n v="4.72"/>
    <x v="1"/>
    <s v="No"/>
    <s v="Taylor"/>
    <x v="2"/>
    <n v="9"/>
    <s v="Double Espresso"/>
    <n v="3"/>
  </r>
  <r>
    <x v="937"/>
    <x v="4"/>
    <x v="1"/>
    <x v="4"/>
    <x v="4"/>
    <x v="0"/>
    <n v="4.24"/>
    <x v="2"/>
    <s v="Yes"/>
    <s v="Taylor"/>
    <x v="1"/>
    <n v="6"/>
    <s v="No Sugar"/>
    <n v="3"/>
  </r>
  <r>
    <x v="938"/>
    <x v="0"/>
    <x v="9"/>
    <x v="4"/>
    <x v="5"/>
    <x v="1"/>
    <n v="4.1399999999999997"/>
    <x v="0"/>
    <s v="No"/>
    <s v="Jordan"/>
    <x v="2"/>
    <n v="5"/>
    <s v="Whipped Cream"/>
    <n v="1"/>
  </r>
  <r>
    <x v="939"/>
    <x v="4"/>
    <x v="2"/>
    <x v="0"/>
    <x v="3"/>
    <x v="2"/>
    <n v="5.46"/>
    <x v="1"/>
    <s v="No"/>
    <s v="Jordan"/>
    <x v="0"/>
    <n v="3"/>
    <s v="Decaf"/>
    <n v="4"/>
  </r>
  <r>
    <x v="940"/>
    <x v="0"/>
    <x v="9"/>
    <x v="1"/>
    <x v="2"/>
    <x v="2"/>
    <n v="4.17"/>
    <x v="1"/>
    <s v="Yes"/>
    <s v="Jamie"/>
    <x v="2"/>
    <n v="2"/>
    <s v="Extra Shot"/>
    <n v="5"/>
  </r>
  <r>
    <x v="941"/>
    <x v="4"/>
    <x v="1"/>
    <x v="2"/>
    <x v="6"/>
    <x v="1"/>
    <n v="5.86"/>
    <x v="1"/>
    <s v="Yes"/>
    <s v="Alex"/>
    <x v="0"/>
    <n v="8"/>
    <s v="Extra Shot"/>
    <n v="1"/>
  </r>
  <r>
    <x v="942"/>
    <x v="2"/>
    <x v="2"/>
    <x v="0"/>
    <x v="4"/>
    <x v="0"/>
    <n v="4.3"/>
    <x v="1"/>
    <s v="Yes"/>
    <s v="Chris"/>
    <x v="0"/>
    <n v="5"/>
    <s v="No Sugar"/>
    <n v="2"/>
  </r>
  <r>
    <x v="943"/>
    <x v="0"/>
    <x v="4"/>
    <x v="2"/>
    <x v="4"/>
    <x v="0"/>
    <n v="5.86"/>
    <x v="0"/>
    <s v="No"/>
    <s v="Jamie"/>
    <x v="0"/>
    <n v="6"/>
    <s v="Double Espresso"/>
    <n v="1"/>
  </r>
  <r>
    <x v="944"/>
    <x v="6"/>
    <x v="8"/>
    <x v="4"/>
    <x v="3"/>
    <x v="1"/>
    <n v="6.67"/>
    <x v="0"/>
    <s v="No"/>
    <s v="Chris"/>
    <x v="1"/>
    <n v="2"/>
    <s v="Whipped Cream"/>
    <n v="5"/>
  </r>
  <r>
    <x v="441"/>
    <x v="3"/>
    <x v="7"/>
    <x v="4"/>
    <x v="5"/>
    <x v="0"/>
    <n v="4.9000000000000004"/>
    <x v="1"/>
    <s v="Yes"/>
    <s v="Jamie"/>
    <x v="0"/>
    <n v="10"/>
    <s v="Almond Milk"/>
    <n v="1"/>
  </r>
  <r>
    <x v="945"/>
    <x v="3"/>
    <x v="8"/>
    <x v="3"/>
    <x v="0"/>
    <x v="0"/>
    <n v="5.15"/>
    <x v="1"/>
    <s v="No"/>
    <s v="Taylor"/>
    <x v="0"/>
    <n v="8"/>
    <s v="Whipped Cream"/>
    <n v="5"/>
  </r>
  <r>
    <x v="109"/>
    <x v="5"/>
    <x v="9"/>
    <x v="3"/>
    <x v="4"/>
    <x v="0"/>
    <n v="6.54"/>
    <x v="1"/>
    <s v="Yes"/>
    <s v="Chris"/>
    <x v="1"/>
    <n v="9"/>
    <s v="Double Espresso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B316E2-E417-4D37-9E1C-76787FBCB7DC}" name="PivotTable1" cacheId="5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8">
  <location ref="A3:D5" firstHeaderRow="1" firstDataRow="2" firstDataCol="1"/>
  <pivotFields count="18">
    <pivotField numFmtId="22" showAll="0">
      <items count="947">
        <item x="304"/>
        <item x="445"/>
        <item x="600"/>
        <item x="334"/>
        <item x="355"/>
        <item x="577"/>
        <item x="496"/>
        <item x="833"/>
        <item x="190"/>
        <item x="894"/>
        <item x="783"/>
        <item x="25"/>
        <item x="119"/>
        <item x="317"/>
        <item x="530"/>
        <item x="735"/>
        <item x="637"/>
        <item x="509"/>
        <item x="127"/>
        <item x="193"/>
        <item x="813"/>
        <item x="112"/>
        <item x="826"/>
        <item x="442"/>
        <item x="416"/>
        <item x="901"/>
        <item x="281"/>
        <item x="552"/>
        <item x="346"/>
        <item x="338"/>
        <item x="28"/>
        <item x="187"/>
        <item x="772"/>
        <item x="938"/>
        <item x="670"/>
        <item x="590"/>
        <item x="584"/>
        <item x="620"/>
        <item x="234"/>
        <item x="568"/>
        <item x="575"/>
        <item x="570"/>
        <item x="43"/>
        <item x="331"/>
        <item x="710"/>
        <item x="136"/>
        <item x="754"/>
        <item x="321"/>
        <item x="608"/>
        <item x="858"/>
        <item x="236"/>
        <item x="52"/>
        <item x="648"/>
        <item x="884"/>
        <item x="521"/>
        <item x="687"/>
        <item x="354"/>
        <item x="898"/>
        <item x="158"/>
        <item x="301"/>
        <item x="647"/>
        <item x="130"/>
        <item x="215"/>
        <item x="685"/>
        <item x="920"/>
        <item x="110"/>
        <item x="550"/>
        <item x="225"/>
        <item x="671"/>
        <item x="435"/>
        <item x="313"/>
        <item x="370"/>
        <item x="360"/>
        <item x="212"/>
        <item x="377"/>
        <item x="350"/>
        <item x="356"/>
        <item x="291"/>
        <item x="802"/>
        <item x="722"/>
        <item x="524"/>
        <item x="939"/>
        <item x="101"/>
        <item x="298"/>
        <item x="793"/>
        <item x="266"/>
        <item x="738"/>
        <item x="63"/>
        <item x="335"/>
        <item x="565"/>
        <item x="673"/>
        <item x="223"/>
        <item x="16"/>
        <item x="856"/>
        <item x="33"/>
        <item x="171"/>
        <item x="632"/>
        <item x="227"/>
        <item x="90"/>
        <item x="324"/>
        <item x="202"/>
        <item x="294"/>
        <item x="167"/>
        <item x="295"/>
        <item x="79"/>
        <item x="825"/>
        <item x="840"/>
        <item x="392"/>
        <item x="617"/>
        <item x="292"/>
        <item x="344"/>
        <item x="415"/>
        <item x="624"/>
        <item x="546"/>
        <item x="874"/>
        <item x="609"/>
        <item x="832"/>
        <item x="666"/>
        <item x="498"/>
        <item x="166"/>
        <item x="743"/>
        <item x="280"/>
        <item x="899"/>
        <item x="611"/>
        <item x="189"/>
        <item x="422"/>
        <item x="348"/>
        <item x="704"/>
        <item x="878"/>
        <item x="217"/>
        <item x="351"/>
        <item x="263"/>
        <item x="612"/>
        <item x="124"/>
        <item x="610"/>
        <item x="449"/>
        <item x="64"/>
        <item x="472"/>
        <item x="819"/>
        <item x="675"/>
        <item x="853"/>
        <item x="242"/>
        <item x="931"/>
        <item x="873"/>
        <item x="742"/>
        <item x="261"/>
        <item x="711"/>
        <item x="84"/>
        <item x="614"/>
        <item x="485"/>
        <item x="271"/>
        <item x="640"/>
        <item x="490"/>
        <item x="779"/>
        <item x="208"/>
        <item x="522"/>
        <item x="569"/>
        <item x="787"/>
        <item x="544"/>
        <item x="330"/>
        <item x="535"/>
        <item x="270"/>
        <item x="800"/>
        <item x="876"/>
        <item x="932"/>
        <item x="59"/>
        <item x="230"/>
        <item x="268"/>
        <item x="690"/>
        <item x="300"/>
        <item x="912"/>
        <item x="339"/>
        <item x="432"/>
        <item x="200"/>
        <item x="184"/>
        <item x="684"/>
        <item x="426"/>
        <item x="708"/>
        <item x="807"/>
        <item x="228"/>
        <item x="278"/>
        <item x="431"/>
        <item x="854"/>
        <item x="103"/>
        <item x="483"/>
        <item x="863"/>
        <item x="768"/>
        <item x="888"/>
        <item x="589"/>
        <item x="895"/>
        <item x="220"/>
        <item x="917"/>
        <item x="578"/>
        <item x="99"/>
        <item x="412"/>
        <item x="480"/>
        <item x="376"/>
        <item x="75"/>
        <item x="506"/>
        <item x="32"/>
        <item x="18"/>
        <item x="774"/>
        <item x="219"/>
        <item x="759"/>
        <item x="773"/>
        <item x="776"/>
        <item x="191"/>
        <item x="10"/>
        <item x="905"/>
        <item x="380"/>
        <item x="398"/>
        <item x="141"/>
        <item x="769"/>
        <item x="328"/>
        <item x="871"/>
        <item x="650"/>
        <item x="260"/>
        <item x="936"/>
        <item x="97"/>
        <item x="49"/>
        <item x="86"/>
        <item x="504"/>
        <item x="327"/>
        <item x="222"/>
        <item x="563"/>
        <item x="734"/>
        <item x="474"/>
        <item x="453"/>
        <item x="691"/>
        <item x="538"/>
        <item x="798"/>
        <item x="860"/>
        <item x="831"/>
        <item x="747"/>
        <item x="441"/>
        <item x="476"/>
        <item x="411"/>
        <item x="177"/>
        <item x="731"/>
        <item x="542"/>
        <item x="820"/>
        <item x="257"/>
        <item x="477"/>
        <item x="560"/>
        <item x="128"/>
        <item x="207"/>
        <item x="464"/>
        <item x="741"/>
        <item x="226"/>
        <item x="369"/>
        <item x="545"/>
        <item x="804"/>
        <item x="244"/>
        <item x="40"/>
        <item x="309"/>
        <item x="697"/>
        <item x="144"/>
        <item x="762"/>
        <item x="818"/>
        <item x="374"/>
        <item x="942"/>
        <item x="630"/>
        <item x="696"/>
        <item x="256"/>
        <item x="142"/>
        <item x="277"/>
        <item x="82"/>
        <item x="379"/>
        <item x="210"/>
        <item x="643"/>
        <item x="492"/>
        <item x="728"/>
        <item x="716"/>
        <item x="566"/>
        <item x="778"/>
        <item x="37"/>
        <item x="466"/>
        <item x="116"/>
        <item x="810"/>
        <item x="478"/>
        <item x="727"/>
        <item x="911"/>
        <item x="192"/>
        <item x="761"/>
        <item x="58"/>
        <item x="117"/>
        <item x="389"/>
        <item x="287"/>
        <item x="249"/>
        <item x="827"/>
        <item x="662"/>
        <item x="163"/>
        <item x="448"/>
        <item x="739"/>
        <item x="399"/>
        <item x="135"/>
        <item x="405"/>
        <item x="732"/>
        <item x="839"/>
        <item x="66"/>
        <item x="96"/>
        <item x="750"/>
        <item x="235"/>
        <item x="316"/>
        <item x="635"/>
        <item x="173"/>
        <item x="172"/>
        <item x="902"/>
        <item x="89"/>
        <item x="36"/>
        <item x="562"/>
        <item x="133"/>
        <item x="154"/>
        <item x="57"/>
        <item x="178"/>
        <item x="770"/>
        <item x="705"/>
        <item x="363"/>
        <item x="396"/>
        <item x="102"/>
        <item x="930"/>
        <item x="694"/>
        <item x="85"/>
        <item x="525"/>
        <item x="469"/>
        <item x="206"/>
        <item x="849"/>
        <item x="319"/>
        <item x="151"/>
        <item x="452"/>
        <item x="929"/>
        <item x="463"/>
        <item x="745"/>
        <item x="320"/>
        <item x="528"/>
        <item x="766"/>
        <item x="149"/>
        <item x="533"/>
        <item x="282"/>
        <item x="896"/>
        <item x="299"/>
        <item x="707"/>
        <item x="368"/>
        <item x="15"/>
        <item x="267"/>
        <item x="296"/>
        <item x="844"/>
        <item x="325"/>
        <item x="362"/>
        <item x="668"/>
        <item x="583"/>
        <item x="247"/>
        <item x="475"/>
        <item x="382"/>
        <item x="752"/>
        <item x="838"/>
        <item x="869"/>
        <item x="564"/>
        <item x="883"/>
        <item x="619"/>
        <item x="307"/>
        <item x="460"/>
        <item x="543"/>
        <item x="54"/>
        <item x="686"/>
        <item x="255"/>
        <item x="526"/>
        <item x="443"/>
        <item x="900"/>
        <item x="239"/>
        <item x="185"/>
        <item x="417"/>
        <item x="332"/>
        <item x="837"/>
        <item x="305"/>
        <item x="897"/>
        <item x="633"/>
        <item x="347"/>
        <item x="303"/>
        <item x="676"/>
        <item x="70"/>
        <item x="558"/>
        <item x="92"/>
        <item x="384"/>
        <item x="165"/>
        <item x="157"/>
        <item x="438"/>
        <item x="805"/>
        <item x="649"/>
        <item x="523"/>
        <item x="729"/>
        <item x="361"/>
        <item x="53"/>
        <item x="591"/>
        <item x="678"/>
        <item x="34"/>
        <item x="541"/>
        <item x="763"/>
        <item x="733"/>
        <item x="811"/>
        <item x="48"/>
        <item x="93"/>
        <item x="246"/>
        <item x="333"/>
        <item x="851"/>
        <item x="134"/>
        <item x="815"/>
        <item x="198"/>
        <item x="455"/>
        <item x="661"/>
        <item x="179"/>
        <item x="553"/>
        <item x="695"/>
        <item x="511"/>
        <item x="454"/>
        <item x="893"/>
        <item x="310"/>
        <item x="423"/>
        <item x="159"/>
        <item x="660"/>
        <item x="238"/>
        <item x="537"/>
        <item x="726"/>
        <item x="505"/>
        <item x="50"/>
        <item x="5"/>
        <item x="459"/>
        <item x="3"/>
        <item x="674"/>
        <item x="879"/>
        <item x="830"/>
        <item x="94"/>
        <item x="627"/>
        <item x="531"/>
        <item x="357"/>
        <item x="440"/>
        <item x="155"/>
        <item x="870"/>
        <item x="17"/>
        <item x="397"/>
        <item x="698"/>
        <item x="47"/>
        <item x="286"/>
        <item x="514"/>
        <item x="621"/>
        <item x="799"/>
        <item x="626"/>
        <item x="921"/>
        <item x="719"/>
        <item x="922"/>
        <item x="881"/>
        <item x="571"/>
        <item x="430"/>
        <item x="889"/>
        <item x="182"/>
        <item x="403"/>
        <item x="641"/>
        <item x="907"/>
        <item x="677"/>
        <item x="253"/>
        <item x="882"/>
        <item x="709"/>
        <item x="549"/>
        <item x="140"/>
        <item x="108"/>
        <item x="501"/>
        <item x="194"/>
        <item x="700"/>
        <item x="788"/>
        <item x="580"/>
        <item x="808"/>
        <item x="780"/>
        <item x="791"/>
        <item x="113"/>
        <item x="120"/>
        <item x="746"/>
        <item x="107"/>
        <item x="536"/>
        <item x="659"/>
        <item x="252"/>
        <item x="915"/>
        <item x="835"/>
        <item x="532"/>
        <item x="343"/>
        <item x="6"/>
        <item x="941"/>
        <item x="221"/>
        <item x="8"/>
        <item x="683"/>
        <item x="904"/>
        <item x="842"/>
        <item x="792"/>
        <item x="862"/>
        <item x="72"/>
        <item x="433"/>
        <item x="250"/>
        <item x="349"/>
        <item x="428"/>
        <item x="914"/>
        <item x="652"/>
        <item x="404"/>
        <item x="657"/>
        <item x="847"/>
        <item x="717"/>
        <item x="115"/>
        <item x="572"/>
        <item x="61"/>
        <item x="160"/>
        <item x="408"/>
        <item x="699"/>
        <item x="903"/>
        <item x="105"/>
        <item x="232"/>
        <item x="517"/>
        <item x="400"/>
        <item x="631"/>
        <item x="814"/>
        <item x="625"/>
        <item x="645"/>
        <item x="425"/>
        <item x="519"/>
        <item x="850"/>
        <item x="534"/>
        <item x="169"/>
        <item x="497"/>
        <item x="918"/>
        <item x="290"/>
        <item x="161"/>
        <item x="367"/>
        <item x="672"/>
        <item x="567"/>
        <item x="859"/>
        <item x="65"/>
        <item x="7"/>
        <item x="806"/>
        <item x="622"/>
        <item x="507"/>
        <item x="393"/>
        <item x="276"/>
        <item x="183"/>
        <item x="494"/>
        <item x="204"/>
        <item x="573"/>
        <item x="682"/>
        <item x="245"/>
        <item x="817"/>
        <item x="724"/>
        <item x="181"/>
        <item x="502"/>
        <item x="371"/>
        <item x="679"/>
        <item x="656"/>
        <item x="391"/>
        <item x="886"/>
        <item x="342"/>
        <item x="237"/>
        <item x="639"/>
        <item x="593"/>
        <item x="470"/>
        <item x="387"/>
        <item x="352"/>
        <item x="131"/>
        <item x="20"/>
        <item x="755"/>
        <item x="451"/>
        <item x="30"/>
        <item x="885"/>
        <item x="109"/>
        <item x="27"/>
        <item x="174"/>
        <item x="712"/>
        <item x="601"/>
        <item x="669"/>
        <item x="875"/>
        <item x="26"/>
        <item x="211"/>
        <item x="848"/>
        <item x="312"/>
        <item x="318"/>
        <item x="495"/>
        <item x="414"/>
        <item x="224"/>
        <item x="125"/>
        <item x="765"/>
        <item x="581"/>
        <item x="401"/>
        <item x="413"/>
        <item x="927"/>
        <item x="720"/>
        <item x="175"/>
        <item x="395"/>
        <item x="925"/>
        <item x="689"/>
        <item x="80"/>
        <item x="311"/>
        <item x="383"/>
        <item x="197"/>
        <item x="771"/>
        <item x="19"/>
        <item x="456"/>
        <item x="378"/>
        <item x="410"/>
        <item x="12"/>
        <item x="283"/>
        <item x="758"/>
        <item x="114"/>
        <item x="229"/>
        <item x="596"/>
        <item x="493"/>
        <item x="421"/>
        <item x="279"/>
        <item x="520"/>
        <item x="88"/>
        <item x="559"/>
        <item x="866"/>
        <item x="598"/>
        <item x="484"/>
        <item x="945"/>
        <item x="628"/>
        <item x="284"/>
        <item x="555"/>
        <item x="302"/>
        <item x="653"/>
        <item x="515"/>
        <item x="638"/>
        <item x="623"/>
        <item x="561"/>
        <item x="77"/>
        <item x="487"/>
        <item x="471"/>
        <item x="126"/>
        <item x="137"/>
        <item x="241"/>
        <item x="4"/>
        <item x="592"/>
        <item x="71"/>
        <item x="345"/>
        <item x="388"/>
        <item x="488"/>
        <item x="23"/>
        <item x="29"/>
        <item x="828"/>
        <item x="213"/>
        <item x="767"/>
        <item x="73"/>
        <item x="852"/>
        <item x="240"/>
        <item x="919"/>
        <item x="22"/>
        <item x="41"/>
        <item x="753"/>
        <item x="473"/>
        <item x="500"/>
        <item x="196"/>
        <item x="427"/>
        <item x="402"/>
        <item x="2"/>
        <item x="557"/>
        <item x="176"/>
        <item x="868"/>
        <item x="340"/>
        <item x="42"/>
        <item x="275"/>
        <item x="642"/>
        <item x="855"/>
        <item x="857"/>
        <item x="233"/>
        <item x="83"/>
        <item x="243"/>
        <item x="254"/>
        <item x="375"/>
        <item x="100"/>
        <item x="381"/>
        <item x="353"/>
        <item x="725"/>
        <item x="618"/>
        <item x="461"/>
        <item x="87"/>
        <item x="616"/>
        <item x="934"/>
        <item x="909"/>
        <item x="67"/>
        <item x="489"/>
        <item x="841"/>
        <item x="146"/>
        <item x="658"/>
        <item x="199"/>
        <item x="757"/>
        <item x="420"/>
        <item x="11"/>
        <item x="308"/>
        <item x="651"/>
        <item x="444"/>
        <item x="718"/>
        <item x="529"/>
        <item x="693"/>
        <item x="76"/>
        <item x="337"/>
        <item x="796"/>
        <item x="702"/>
        <item x="231"/>
        <item x="574"/>
        <item x="31"/>
        <item x="906"/>
        <item x="846"/>
        <item x="1"/>
        <item x="216"/>
        <item x="429"/>
        <item x="482"/>
        <item x="499"/>
        <item x="269"/>
        <item x="554"/>
        <item x="603"/>
        <item x="366"/>
        <item x="615"/>
        <item x="715"/>
        <item x="576"/>
        <item x="713"/>
        <item x="143"/>
        <item x="218"/>
        <item x="272"/>
        <item x="588"/>
        <item x="385"/>
        <item x="508"/>
        <item x="386"/>
        <item x="148"/>
        <item x="38"/>
        <item x="479"/>
        <item x="68"/>
        <item x="39"/>
        <item x="152"/>
        <item x="394"/>
        <item x="491"/>
        <item x="785"/>
        <item x="864"/>
        <item x="764"/>
        <item x="322"/>
        <item x="913"/>
        <item x="139"/>
        <item x="326"/>
        <item x="723"/>
        <item x="816"/>
        <item x="293"/>
        <item x="644"/>
        <item x="910"/>
        <item x="457"/>
        <item x="789"/>
        <item x="14"/>
        <item x="24"/>
        <item x="928"/>
        <item x="822"/>
        <item x="164"/>
        <item x="132"/>
        <item x="145"/>
        <item x="782"/>
        <item x="503"/>
        <item x="836"/>
        <item x="510"/>
        <item x="436"/>
        <item x="843"/>
        <item x="540"/>
        <item x="74"/>
        <item x="121"/>
        <item x="513"/>
        <item x="274"/>
        <item x="794"/>
        <item x="891"/>
        <item x="890"/>
        <item x="44"/>
        <item x="797"/>
        <item x="865"/>
        <item x="364"/>
        <item x="756"/>
        <item x="887"/>
        <item x="329"/>
        <item x="358"/>
        <item x="587"/>
        <item x="760"/>
        <item x="306"/>
        <item x="288"/>
        <item x="775"/>
        <item x="527"/>
        <item x="599"/>
        <item x="654"/>
        <item x="46"/>
        <item x="153"/>
        <item x="180"/>
        <item x="606"/>
        <item x="933"/>
        <item x="13"/>
        <item x="122"/>
        <item x="944"/>
        <item x="595"/>
        <item x="821"/>
        <item x="98"/>
        <item x="439"/>
        <item x="516"/>
        <item x="582"/>
        <item x="916"/>
        <item x="597"/>
        <item x="104"/>
        <item x="737"/>
        <item x="636"/>
        <item x="692"/>
        <item x="468"/>
        <item x="744"/>
        <item x="613"/>
        <item x="481"/>
        <item x="447"/>
        <item x="69"/>
        <item x="150"/>
        <item x="801"/>
        <item x="323"/>
        <item x="803"/>
        <item x="655"/>
        <item x="512"/>
        <item x="390"/>
        <item x="35"/>
        <item x="861"/>
        <item x="784"/>
        <item x="701"/>
        <item x="551"/>
        <item x="943"/>
        <item x="372"/>
        <item x="790"/>
        <item x="138"/>
        <item x="289"/>
        <item x="812"/>
        <item x="45"/>
        <item x="751"/>
        <item x="809"/>
        <item x="248"/>
        <item x="721"/>
        <item x="634"/>
        <item x="556"/>
        <item x="265"/>
        <item x="156"/>
        <item x="297"/>
        <item x="518"/>
        <item x="188"/>
        <item x="823"/>
        <item x="450"/>
        <item x="872"/>
        <item x="434"/>
        <item x="892"/>
        <item x="60"/>
        <item x="419"/>
        <item x="106"/>
        <item x="118"/>
        <item x="594"/>
        <item x="273"/>
        <item x="681"/>
        <item x="602"/>
        <item x="786"/>
        <item x="162"/>
        <item x="924"/>
        <item x="341"/>
        <item x="462"/>
        <item x="262"/>
        <item x="940"/>
        <item x="81"/>
        <item x="665"/>
        <item x="9"/>
        <item x="78"/>
        <item x="834"/>
        <item x="147"/>
        <item x="418"/>
        <item x="168"/>
        <item x="548"/>
        <item x="373"/>
        <item x="424"/>
        <item x="407"/>
        <item x="95"/>
        <item x="91"/>
        <item x="688"/>
        <item x="51"/>
        <item x="336"/>
        <item x="446"/>
        <item x="0"/>
        <item x="201"/>
        <item x="664"/>
        <item x="736"/>
        <item x="795"/>
        <item x="845"/>
        <item x="129"/>
        <item x="667"/>
        <item x="908"/>
        <item x="824"/>
        <item x="409"/>
        <item x="663"/>
        <item x="740"/>
        <item x="437"/>
        <item x="111"/>
        <item x="926"/>
        <item x="937"/>
        <item x="706"/>
        <item x="251"/>
        <item x="314"/>
        <item x="195"/>
        <item x="867"/>
        <item x="55"/>
        <item x="880"/>
        <item x="748"/>
        <item x="714"/>
        <item x="406"/>
        <item x="585"/>
        <item x="781"/>
        <item x="607"/>
        <item x="646"/>
        <item x="749"/>
        <item x="547"/>
        <item x="605"/>
        <item x="186"/>
        <item x="205"/>
        <item x="170"/>
        <item x="123"/>
        <item x="465"/>
        <item x="579"/>
        <item x="56"/>
        <item x="214"/>
        <item x="935"/>
        <item x="203"/>
        <item x="62"/>
        <item x="315"/>
        <item x="21"/>
        <item x="359"/>
        <item x="539"/>
        <item x="458"/>
        <item x="877"/>
        <item x="258"/>
        <item x="703"/>
        <item x="209"/>
        <item x="923"/>
        <item x="680"/>
        <item x="486"/>
        <item x="259"/>
        <item x="467"/>
        <item x="586"/>
        <item x="264"/>
        <item x="285"/>
        <item x="604"/>
        <item x="365"/>
        <item x="629"/>
        <item x="829"/>
        <item x="730"/>
        <item x="77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Items count="1">
    <i/>
  </rowItems>
  <colFields count="1">
    <field x="8"/>
  </colFields>
  <colItems count="3">
    <i>
      <x/>
    </i>
    <i>
      <x v="1"/>
    </i>
    <i>
      <x v="2"/>
    </i>
  </colItems>
  <dataFields count="1">
    <dataField name="Sum of Price per Unit (USD)" fld="7" baseField="5" baseItem="1" numFmtId="164"/>
  </dataFields>
  <chartFormats count="9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A3AF3-5146-4285-8465-446F8C065ABC}" name="PivotTable4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D21" firstHeaderRow="1" firstDataRow="2" firstDataCol="1"/>
  <pivotFields count="18">
    <pivotField numFmtId="22" showAll="0">
      <items count="947">
        <item x="304"/>
        <item x="445"/>
        <item x="600"/>
        <item x="334"/>
        <item x="355"/>
        <item x="577"/>
        <item x="496"/>
        <item x="833"/>
        <item x="190"/>
        <item x="894"/>
        <item x="783"/>
        <item x="25"/>
        <item x="119"/>
        <item x="317"/>
        <item x="530"/>
        <item x="735"/>
        <item x="637"/>
        <item x="509"/>
        <item x="127"/>
        <item x="193"/>
        <item x="813"/>
        <item x="112"/>
        <item x="826"/>
        <item x="442"/>
        <item x="416"/>
        <item x="901"/>
        <item x="281"/>
        <item x="552"/>
        <item x="346"/>
        <item x="338"/>
        <item x="28"/>
        <item x="187"/>
        <item x="772"/>
        <item x="938"/>
        <item x="670"/>
        <item x="590"/>
        <item x="584"/>
        <item x="620"/>
        <item x="234"/>
        <item x="568"/>
        <item x="575"/>
        <item x="570"/>
        <item x="43"/>
        <item x="331"/>
        <item x="710"/>
        <item x="136"/>
        <item x="754"/>
        <item x="321"/>
        <item x="608"/>
        <item x="858"/>
        <item x="236"/>
        <item x="52"/>
        <item x="648"/>
        <item x="884"/>
        <item x="521"/>
        <item x="687"/>
        <item x="354"/>
        <item x="898"/>
        <item x="158"/>
        <item x="301"/>
        <item x="647"/>
        <item x="130"/>
        <item x="215"/>
        <item x="685"/>
        <item x="920"/>
        <item x="110"/>
        <item x="550"/>
        <item x="225"/>
        <item x="671"/>
        <item x="435"/>
        <item x="313"/>
        <item x="370"/>
        <item x="360"/>
        <item x="212"/>
        <item x="377"/>
        <item x="350"/>
        <item x="356"/>
        <item x="291"/>
        <item x="802"/>
        <item x="722"/>
        <item x="524"/>
        <item x="939"/>
        <item x="101"/>
        <item x="298"/>
        <item x="793"/>
        <item x="266"/>
        <item x="738"/>
        <item x="63"/>
        <item x="335"/>
        <item x="565"/>
        <item x="673"/>
        <item x="223"/>
        <item x="16"/>
        <item x="856"/>
        <item x="33"/>
        <item x="171"/>
        <item x="632"/>
        <item x="227"/>
        <item x="90"/>
        <item x="324"/>
        <item x="202"/>
        <item x="294"/>
        <item x="167"/>
        <item x="295"/>
        <item x="79"/>
        <item x="825"/>
        <item x="840"/>
        <item x="392"/>
        <item x="617"/>
        <item x="292"/>
        <item x="344"/>
        <item x="415"/>
        <item x="624"/>
        <item x="546"/>
        <item x="874"/>
        <item x="609"/>
        <item x="832"/>
        <item x="666"/>
        <item x="498"/>
        <item x="166"/>
        <item x="743"/>
        <item x="280"/>
        <item x="899"/>
        <item x="611"/>
        <item x="189"/>
        <item x="422"/>
        <item x="348"/>
        <item x="704"/>
        <item x="878"/>
        <item x="217"/>
        <item x="351"/>
        <item x="263"/>
        <item x="612"/>
        <item x="124"/>
        <item x="610"/>
        <item x="449"/>
        <item x="64"/>
        <item x="472"/>
        <item x="819"/>
        <item x="675"/>
        <item x="853"/>
        <item x="242"/>
        <item x="931"/>
        <item x="873"/>
        <item x="742"/>
        <item x="261"/>
        <item x="711"/>
        <item x="84"/>
        <item x="614"/>
        <item x="485"/>
        <item x="271"/>
        <item x="640"/>
        <item x="490"/>
        <item x="779"/>
        <item x="208"/>
        <item x="522"/>
        <item x="569"/>
        <item x="787"/>
        <item x="544"/>
        <item x="330"/>
        <item x="535"/>
        <item x="270"/>
        <item x="800"/>
        <item x="876"/>
        <item x="932"/>
        <item x="59"/>
        <item x="230"/>
        <item x="268"/>
        <item x="690"/>
        <item x="300"/>
        <item x="912"/>
        <item x="339"/>
        <item x="432"/>
        <item x="200"/>
        <item x="184"/>
        <item x="684"/>
        <item x="426"/>
        <item x="708"/>
        <item x="807"/>
        <item x="228"/>
        <item x="278"/>
        <item x="431"/>
        <item x="854"/>
        <item x="103"/>
        <item x="483"/>
        <item x="863"/>
        <item x="768"/>
        <item x="888"/>
        <item x="589"/>
        <item x="895"/>
        <item x="220"/>
        <item x="917"/>
        <item x="578"/>
        <item x="99"/>
        <item x="412"/>
        <item x="480"/>
        <item x="376"/>
        <item x="75"/>
        <item x="506"/>
        <item x="32"/>
        <item x="18"/>
        <item x="774"/>
        <item x="219"/>
        <item x="759"/>
        <item x="773"/>
        <item x="776"/>
        <item x="191"/>
        <item x="10"/>
        <item x="905"/>
        <item x="380"/>
        <item x="398"/>
        <item x="141"/>
        <item x="769"/>
        <item x="328"/>
        <item x="871"/>
        <item x="650"/>
        <item x="260"/>
        <item x="936"/>
        <item x="97"/>
        <item x="49"/>
        <item x="86"/>
        <item x="504"/>
        <item x="327"/>
        <item x="222"/>
        <item x="563"/>
        <item x="734"/>
        <item x="474"/>
        <item x="453"/>
        <item x="691"/>
        <item x="538"/>
        <item x="798"/>
        <item x="860"/>
        <item x="831"/>
        <item x="747"/>
        <item x="441"/>
        <item x="476"/>
        <item x="411"/>
        <item x="177"/>
        <item x="731"/>
        <item x="542"/>
        <item x="820"/>
        <item x="257"/>
        <item x="477"/>
        <item x="560"/>
        <item x="128"/>
        <item x="207"/>
        <item x="464"/>
        <item x="741"/>
        <item x="226"/>
        <item x="369"/>
        <item x="545"/>
        <item x="804"/>
        <item x="244"/>
        <item x="40"/>
        <item x="309"/>
        <item x="697"/>
        <item x="144"/>
        <item x="762"/>
        <item x="818"/>
        <item x="374"/>
        <item x="942"/>
        <item x="630"/>
        <item x="696"/>
        <item x="256"/>
        <item x="142"/>
        <item x="277"/>
        <item x="82"/>
        <item x="379"/>
        <item x="210"/>
        <item x="643"/>
        <item x="492"/>
        <item x="728"/>
        <item x="716"/>
        <item x="566"/>
        <item x="778"/>
        <item x="37"/>
        <item x="466"/>
        <item x="116"/>
        <item x="810"/>
        <item x="478"/>
        <item x="727"/>
        <item x="911"/>
        <item x="192"/>
        <item x="761"/>
        <item x="58"/>
        <item x="117"/>
        <item x="389"/>
        <item x="287"/>
        <item x="249"/>
        <item x="827"/>
        <item x="662"/>
        <item x="163"/>
        <item x="448"/>
        <item x="739"/>
        <item x="399"/>
        <item x="135"/>
        <item x="405"/>
        <item x="732"/>
        <item x="839"/>
        <item x="66"/>
        <item x="96"/>
        <item x="750"/>
        <item x="235"/>
        <item x="316"/>
        <item x="635"/>
        <item x="173"/>
        <item x="172"/>
        <item x="902"/>
        <item x="89"/>
        <item x="36"/>
        <item x="562"/>
        <item x="133"/>
        <item x="154"/>
        <item x="57"/>
        <item x="178"/>
        <item x="770"/>
        <item x="705"/>
        <item x="363"/>
        <item x="396"/>
        <item x="102"/>
        <item x="930"/>
        <item x="694"/>
        <item x="85"/>
        <item x="525"/>
        <item x="469"/>
        <item x="206"/>
        <item x="849"/>
        <item x="319"/>
        <item x="151"/>
        <item x="452"/>
        <item x="929"/>
        <item x="463"/>
        <item x="745"/>
        <item x="320"/>
        <item x="528"/>
        <item x="766"/>
        <item x="149"/>
        <item x="533"/>
        <item x="282"/>
        <item x="896"/>
        <item x="299"/>
        <item x="707"/>
        <item x="368"/>
        <item x="15"/>
        <item x="267"/>
        <item x="296"/>
        <item x="844"/>
        <item x="325"/>
        <item x="362"/>
        <item x="668"/>
        <item x="583"/>
        <item x="247"/>
        <item x="475"/>
        <item x="382"/>
        <item x="752"/>
        <item x="838"/>
        <item x="869"/>
        <item x="564"/>
        <item x="883"/>
        <item x="619"/>
        <item x="307"/>
        <item x="460"/>
        <item x="543"/>
        <item x="54"/>
        <item x="686"/>
        <item x="255"/>
        <item x="526"/>
        <item x="443"/>
        <item x="900"/>
        <item x="239"/>
        <item x="185"/>
        <item x="417"/>
        <item x="332"/>
        <item x="837"/>
        <item x="305"/>
        <item x="897"/>
        <item x="633"/>
        <item x="347"/>
        <item x="303"/>
        <item x="676"/>
        <item x="70"/>
        <item x="558"/>
        <item x="92"/>
        <item x="384"/>
        <item x="165"/>
        <item x="157"/>
        <item x="438"/>
        <item x="805"/>
        <item x="649"/>
        <item x="523"/>
        <item x="729"/>
        <item x="361"/>
        <item x="53"/>
        <item x="591"/>
        <item x="678"/>
        <item x="34"/>
        <item x="541"/>
        <item x="763"/>
        <item x="733"/>
        <item x="811"/>
        <item x="48"/>
        <item x="93"/>
        <item x="246"/>
        <item x="333"/>
        <item x="851"/>
        <item x="134"/>
        <item x="815"/>
        <item x="198"/>
        <item x="455"/>
        <item x="661"/>
        <item x="179"/>
        <item x="553"/>
        <item x="695"/>
        <item x="511"/>
        <item x="454"/>
        <item x="893"/>
        <item x="310"/>
        <item x="423"/>
        <item x="159"/>
        <item x="660"/>
        <item x="238"/>
        <item x="537"/>
        <item x="726"/>
        <item x="505"/>
        <item x="50"/>
        <item x="5"/>
        <item x="459"/>
        <item x="3"/>
        <item x="674"/>
        <item x="879"/>
        <item x="830"/>
        <item x="94"/>
        <item x="627"/>
        <item x="531"/>
        <item x="357"/>
        <item x="440"/>
        <item x="155"/>
        <item x="870"/>
        <item x="17"/>
        <item x="397"/>
        <item x="698"/>
        <item x="47"/>
        <item x="286"/>
        <item x="514"/>
        <item x="621"/>
        <item x="799"/>
        <item x="626"/>
        <item x="921"/>
        <item x="719"/>
        <item x="922"/>
        <item x="881"/>
        <item x="571"/>
        <item x="430"/>
        <item x="889"/>
        <item x="182"/>
        <item x="403"/>
        <item x="641"/>
        <item x="907"/>
        <item x="677"/>
        <item x="253"/>
        <item x="882"/>
        <item x="709"/>
        <item x="549"/>
        <item x="140"/>
        <item x="108"/>
        <item x="501"/>
        <item x="194"/>
        <item x="700"/>
        <item x="788"/>
        <item x="580"/>
        <item x="808"/>
        <item x="780"/>
        <item x="791"/>
        <item x="113"/>
        <item x="120"/>
        <item x="746"/>
        <item x="107"/>
        <item x="536"/>
        <item x="659"/>
        <item x="252"/>
        <item x="915"/>
        <item x="835"/>
        <item x="532"/>
        <item x="343"/>
        <item x="6"/>
        <item x="941"/>
        <item x="221"/>
        <item x="8"/>
        <item x="683"/>
        <item x="904"/>
        <item x="842"/>
        <item x="792"/>
        <item x="862"/>
        <item x="72"/>
        <item x="433"/>
        <item x="250"/>
        <item x="349"/>
        <item x="428"/>
        <item x="914"/>
        <item x="652"/>
        <item x="404"/>
        <item x="657"/>
        <item x="847"/>
        <item x="717"/>
        <item x="115"/>
        <item x="572"/>
        <item x="61"/>
        <item x="160"/>
        <item x="408"/>
        <item x="699"/>
        <item x="903"/>
        <item x="105"/>
        <item x="232"/>
        <item x="517"/>
        <item x="400"/>
        <item x="631"/>
        <item x="814"/>
        <item x="625"/>
        <item x="645"/>
        <item x="425"/>
        <item x="519"/>
        <item x="850"/>
        <item x="534"/>
        <item x="169"/>
        <item x="497"/>
        <item x="918"/>
        <item x="290"/>
        <item x="161"/>
        <item x="367"/>
        <item x="672"/>
        <item x="567"/>
        <item x="859"/>
        <item x="65"/>
        <item x="7"/>
        <item x="806"/>
        <item x="622"/>
        <item x="507"/>
        <item x="393"/>
        <item x="276"/>
        <item x="183"/>
        <item x="494"/>
        <item x="204"/>
        <item x="573"/>
        <item x="682"/>
        <item x="245"/>
        <item x="817"/>
        <item x="724"/>
        <item x="181"/>
        <item x="502"/>
        <item x="371"/>
        <item x="679"/>
        <item x="656"/>
        <item x="391"/>
        <item x="886"/>
        <item x="342"/>
        <item x="237"/>
        <item x="639"/>
        <item x="593"/>
        <item x="470"/>
        <item x="387"/>
        <item x="352"/>
        <item x="131"/>
        <item x="20"/>
        <item x="755"/>
        <item x="451"/>
        <item x="30"/>
        <item x="885"/>
        <item x="109"/>
        <item x="27"/>
        <item x="174"/>
        <item x="712"/>
        <item x="601"/>
        <item x="669"/>
        <item x="875"/>
        <item x="26"/>
        <item x="211"/>
        <item x="848"/>
        <item x="312"/>
        <item x="318"/>
        <item x="495"/>
        <item x="414"/>
        <item x="224"/>
        <item x="125"/>
        <item x="765"/>
        <item x="581"/>
        <item x="401"/>
        <item x="413"/>
        <item x="927"/>
        <item x="720"/>
        <item x="175"/>
        <item x="395"/>
        <item x="925"/>
        <item x="689"/>
        <item x="80"/>
        <item x="311"/>
        <item x="383"/>
        <item x="197"/>
        <item x="771"/>
        <item x="19"/>
        <item x="456"/>
        <item x="378"/>
        <item x="410"/>
        <item x="12"/>
        <item x="283"/>
        <item x="758"/>
        <item x="114"/>
        <item x="229"/>
        <item x="596"/>
        <item x="493"/>
        <item x="421"/>
        <item x="279"/>
        <item x="520"/>
        <item x="88"/>
        <item x="559"/>
        <item x="866"/>
        <item x="598"/>
        <item x="484"/>
        <item x="945"/>
        <item x="628"/>
        <item x="284"/>
        <item x="555"/>
        <item x="302"/>
        <item x="653"/>
        <item x="515"/>
        <item x="638"/>
        <item x="623"/>
        <item x="561"/>
        <item x="77"/>
        <item x="487"/>
        <item x="471"/>
        <item x="126"/>
        <item x="137"/>
        <item x="241"/>
        <item x="4"/>
        <item x="592"/>
        <item x="71"/>
        <item x="345"/>
        <item x="388"/>
        <item x="488"/>
        <item x="23"/>
        <item x="29"/>
        <item x="828"/>
        <item x="213"/>
        <item x="767"/>
        <item x="73"/>
        <item x="852"/>
        <item x="240"/>
        <item x="919"/>
        <item x="22"/>
        <item x="41"/>
        <item x="753"/>
        <item x="473"/>
        <item x="500"/>
        <item x="196"/>
        <item x="427"/>
        <item x="402"/>
        <item x="2"/>
        <item x="557"/>
        <item x="176"/>
        <item x="868"/>
        <item x="340"/>
        <item x="42"/>
        <item x="275"/>
        <item x="642"/>
        <item x="855"/>
        <item x="857"/>
        <item x="233"/>
        <item x="83"/>
        <item x="243"/>
        <item x="254"/>
        <item x="375"/>
        <item x="100"/>
        <item x="381"/>
        <item x="353"/>
        <item x="725"/>
        <item x="618"/>
        <item x="461"/>
        <item x="87"/>
        <item x="616"/>
        <item x="934"/>
        <item x="909"/>
        <item x="67"/>
        <item x="489"/>
        <item x="841"/>
        <item x="146"/>
        <item x="658"/>
        <item x="199"/>
        <item x="757"/>
        <item x="420"/>
        <item x="11"/>
        <item x="308"/>
        <item x="651"/>
        <item x="444"/>
        <item x="718"/>
        <item x="529"/>
        <item x="693"/>
        <item x="76"/>
        <item x="337"/>
        <item x="796"/>
        <item x="702"/>
        <item x="231"/>
        <item x="574"/>
        <item x="31"/>
        <item x="906"/>
        <item x="846"/>
        <item x="1"/>
        <item x="216"/>
        <item x="429"/>
        <item x="482"/>
        <item x="499"/>
        <item x="269"/>
        <item x="554"/>
        <item x="603"/>
        <item x="366"/>
        <item x="615"/>
        <item x="715"/>
        <item x="576"/>
        <item x="713"/>
        <item x="143"/>
        <item x="218"/>
        <item x="272"/>
        <item x="588"/>
        <item x="385"/>
        <item x="508"/>
        <item x="386"/>
        <item x="148"/>
        <item x="38"/>
        <item x="479"/>
        <item x="68"/>
        <item x="39"/>
        <item x="152"/>
        <item x="394"/>
        <item x="491"/>
        <item x="785"/>
        <item x="864"/>
        <item x="764"/>
        <item x="322"/>
        <item x="913"/>
        <item x="139"/>
        <item x="326"/>
        <item x="723"/>
        <item x="816"/>
        <item x="293"/>
        <item x="644"/>
        <item x="910"/>
        <item x="457"/>
        <item x="789"/>
        <item x="14"/>
        <item x="24"/>
        <item x="928"/>
        <item x="822"/>
        <item x="164"/>
        <item x="132"/>
        <item x="145"/>
        <item x="782"/>
        <item x="503"/>
        <item x="836"/>
        <item x="510"/>
        <item x="436"/>
        <item x="843"/>
        <item x="540"/>
        <item x="74"/>
        <item x="121"/>
        <item x="513"/>
        <item x="274"/>
        <item x="794"/>
        <item x="891"/>
        <item x="890"/>
        <item x="44"/>
        <item x="797"/>
        <item x="865"/>
        <item x="364"/>
        <item x="756"/>
        <item x="887"/>
        <item x="329"/>
        <item x="358"/>
        <item x="587"/>
        <item x="760"/>
        <item x="306"/>
        <item x="288"/>
        <item x="775"/>
        <item x="527"/>
        <item x="599"/>
        <item x="654"/>
        <item x="46"/>
        <item x="153"/>
        <item x="180"/>
        <item x="606"/>
        <item x="933"/>
        <item x="13"/>
        <item x="122"/>
        <item x="944"/>
        <item x="595"/>
        <item x="821"/>
        <item x="98"/>
        <item x="439"/>
        <item x="516"/>
        <item x="582"/>
        <item x="916"/>
        <item x="597"/>
        <item x="104"/>
        <item x="737"/>
        <item x="636"/>
        <item x="692"/>
        <item x="468"/>
        <item x="744"/>
        <item x="613"/>
        <item x="481"/>
        <item x="447"/>
        <item x="69"/>
        <item x="150"/>
        <item x="801"/>
        <item x="323"/>
        <item x="803"/>
        <item x="655"/>
        <item x="512"/>
        <item x="390"/>
        <item x="35"/>
        <item x="861"/>
        <item x="784"/>
        <item x="701"/>
        <item x="551"/>
        <item x="943"/>
        <item x="372"/>
        <item x="790"/>
        <item x="138"/>
        <item x="289"/>
        <item x="812"/>
        <item x="45"/>
        <item x="751"/>
        <item x="809"/>
        <item x="248"/>
        <item x="721"/>
        <item x="634"/>
        <item x="556"/>
        <item x="265"/>
        <item x="156"/>
        <item x="297"/>
        <item x="518"/>
        <item x="188"/>
        <item x="823"/>
        <item x="450"/>
        <item x="872"/>
        <item x="434"/>
        <item x="892"/>
        <item x="60"/>
        <item x="419"/>
        <item x="106"/>
        <item x="118"/>
        <item x="594"/>
        <item x="273"/>
        <item x="681"/>
        <item x="602"/>
        <item x="786"/>
        <item x="162"/>
        <item x="924"/>
        <item x="341"/>
        <item x="462"/>
        <item x="262"/>
        <item x="940"/>
        <item x="81"/>
        <item x="665"/>
        <item x="9"/>
        <item x="78"/>
        <item x="834"/>
        <item x="147"/>
        <item x="418"/>
        <item x="168"/>
        <item x="548"/>
        <item x="373"/>
        <item x="424"/>
        <item x="407"/>
        <item x="95"/>
        <item x="91"/>
        <item x="688"/>
        <item x="51"/>
        <item x="336"/>
        <item x="446"/>
        <item x="0"/>
        <item x="201"/>
        <item x="664"/>
        <item x="736"/>
        <item x="795"/>
        <item x="845"/>
        <item x="129"/>
        <item x="667"/>
        <item x="908"/>
        <item x="824"/>
        <item x="409"/>
        <item x="663"/>
        <item x="740"/>
        <item x="437"/>
        <item x="111"/>
        <item x="926"/>
        <item x="937"/>
        <item x="706"/>
        <item x="251"/>
        <item x="314"/>
        <item x="195"/>
        <item x="867"/>
        <item x="55"/>
        <item x="880"/>
        <item x="748"/>
        <item x="714"/>
        <item x="406"/>
        <item x="585"/>
        <item x="781"/>
        <item x="607"/>
        <item x="646"/>
        <item x="749"/>
        <item x="547"/>
        <item x="605"/>
        <item x="186"/>
        <item x="205"/>
        <item x="170"/>
        <item x="123"/>
        <item x="465"/>
        <item x="579"/>
        <item x="56"/>
        <item x="214"/>
        <item x="935"/>
        <item x="203"/>
        <item x="62"/>
        <item x="315"/>
        <item x="21"/>
        <item x="359"/>
        <item x="539"/>
        <item x="458"/>
        <item x="877"/>
        <item x="258"/>
        <item x="703"/>
        <item x="209"/>
        <item x="923"/>
        <item x="680"/>
        <item x="486"/>
        <item x="259"/>
        <item x="467"/>
        <item x="586"/>
        <item x="264"/>
        <item x="285"/>
        <item x="604"/>
        <item x="365"/>
        <item x="629"/>
        <item x="829"/>
        <item x="730"/>
        <item x="77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1">
    <field x="17"/>
  </rowFields>
  <rowItems count="17"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Sum of Price per Unit (USD)" fld="7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CBD6DE-0512-4713-91AF-ED77F094BF60}" name="PivotTable7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C39" firstHeaderRow="1" firstDataRow="1" firstDataCol="0"/>
  <pivotFields count="3"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302E16-9D18-4366-9859-9D700D464A1D}" name="PivotTable5" cacheId="5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>
  <location ref="A3:F6" firstHeaderRow="1" firstDataRow="2" firstDataCol="1"/>
  <pivotFields count="18">
    <pivotField numFmtId="22" showAll="0">
      <items count="947">
        <item x="304"/>
        <item x="445"/>
        <item x="600"/>
        <item x="334"/>
        <item x="355"/>
        <item x="577"/>
        <item x="496"/>
        <item x="833"/>
        <item x="190"/>
        <item x="894"/>
        <item x="783"/>
        <item x="25"/>
        <item x="119"/>
        <item x="317"/>
        <item x="530"/>
        <item x="735"/>
        <item x="637"/>
        <item x="509"/>
        <item x="127"/>
        <item x="193"/>
        <item x="813"/>
        <item x="112"/>
        <item x="826"/>
        <item x="442"/>
        <item x="416"/>
        <item x="901"/>
        <item x="281"/>
        <item x="552"/>
        <item x="346"/>
        <item x="338"/>
        <item x="28"/>
        <item x="187"/>
        <item x="772"/>
        <item x="938"/>
        <item x="670"/>
        <item x="590"/>
        <item x="584"/>
        <item x="620"/>
        <item x="234"/>
        <item x="568"/>
        <item x="575"/>
        <item x="570"/>
        <item x="43"/>
        <item x="331"/>
        <item x="710"/>
        <item x="136"/>
        <item x="754"/>
        <item x="321"/>
        <item x="608"/>
        <item x="858"/>
        <item x="236"/>
        <item x="52"/>
        <item x="648"/>
        <item x="884"/>
        <item x="521"/>
        <item x="687"/>
        <item x="354"/>
        <item x="898"/>
        <item x="158"/>
        <item x="301"/>
        <item x="647"/>
        <item x="130"/>
        <item x="215"/>
        <item x="685"/>
        <item x="920"/>
        <item x="110"/>
        <item x="550"/>
        <item x="225"/>
        <item x="671"/>
        <item x="435"/>
        <item x="313"/>
        <item x="370"/>
        <item x="360"/>
        <item x="212"/>
        <item x="377"/>
        <item x="350"/>
        <item x="356"/>
        <item x="291"/>
        <item x="802"/>
        <item x="722"/>
        <item x="524"/>
        <item x="939"/>
        <item x="101"/>
        <item x="298"/>
        <item x="793"/>
        <item x="266"/>
        <item x="738"/>
        <item x="63"/>
        <item x="335"/>
        <item x="565"/>
        <item x="673"/>
        <item x="223"/>
        <item x="16"/>
        <item x="856"/>
        <item x="33"/>
        <item x="171"/>
        <item x="632"/>
        <item x="227"/>
        <item x="90"/>
        <item x="324"/>
        <item x="202"/>
        <item x="294"/>
        <item x="167"/>
        <item x="295"/>
        <item x="79"/>
        <item x="825"/>
        <item x="840"/>
        <item x="392"/>
        <item x="617"/>
        <item x="292"/>
        <item x="344"/>
        <item x="415"/>
        <item x="624"/>
        <item x="546"/>
        <item x="874"/>
        <item x="609"/>
        <item x="832"/>
        <item x="666"/>
        <item x="498"/>
        <item x="166"/>
        <item x="743"/>
        <item x="280"/>
        <item x="899"/>
        <item x="611"/>
        <item x="189"/>
        <item x="422"/>
        <item x="348"/>
        <item x="704"/>
        <item x="878"/>
        <item x="217"/>
        <item x="351"/>
        <item x="263"/>
        <item x="612"/>
        <item x="124"/>
        <item x="610"/>
        <item x="449"/>
        <item x="64"/>
        <item x="472"/>
        <item x="819"/>
        <item x="675"/>
        <item x="853"/>
        <item x="242"/>
        <item x="931"/>
        <item x="873"/>
        <item x="742"/>
        <item x="261"/>
        <item x="711"/>
        <item x="84"/>
        <item x="614"/>
        <item x="485"/>
        <item x="271"/>
        <item x="640"/>
        <item x="490"/>
        <item x="779"/>
        <item x="208"/>
        <item x="522"/>
        <item x="569"/>
        <item x="787"/>
        <item x="544"/>
        <item x="330"/>
        <item x="535"/>
        <item x="270"/>
        <item x="800"/>
        <item x="876"/>
        <item x="932"/>
        <item x="59"/>
        <item x="230"/>
        <item x="268"/>
        <item x="690"/>
        <item x="300"/>
        <item x="912"/>
        <item x="339"/>
        <item x="432"/>
        <item x="200"/>
        <item x="184"/>
        <item x="684"/>
        <item x="426"/>
        <item x="708"/>
        <item x="807"/>
        <item x="228"/>
        <item x="278"/>
        <item x="431"/>
        <item x="854"/>
        <item x="103"/>
        <item x="483"/>
        <item x="863"/>
        <item x="768"/>
        <item x="888"/>
        <item x="589"/>
        <item x="895"/>
        <item x="220"/>
        <item x="917"/>
        <item x="578"/>
        <item x="99"/>
        <item x="412"/>
        <item x="480"/>
        <item x="376"/>
        <item x="75"/>
        <item x="506"/>
        <item x="32"/>
        <item x="18"/>
        <item x="774"/>
        <item x="219"/>
        <item x="759"/>
        <item x="773"/>
        <item x="776"/>
        <item x="191"/>
        <item x="10"/>
        <item x="905"/>
        <item x="380"/>
        <item x="398"/>
        <item x="141"/>
        <item x="769"/>
        <item x="328"/>
        <item x="871"/>
        <item x="650"/>
        <item x="260"/>
        <item x="936"/>
        <item x="97"/>
        <item x="49"/>
        <item x="86"/>
        <item x="504"/>
        <item x="327"/>
        <item x="222"/>
        <item x="563"/>
        <item x="734"/>
        <item x="474"/>
        <item x="453"/>
        <item x="691"/>
        <item x="538"/>
        <item x="798"/>
        <item x="860"/>
        <item x="831"/>
        <item x="747"/>
        <item x="441"/>
        <item x="476"/>
        <item x="411"/>
        <item x="177"/>
        <item x="731"/>
        <item x="542"/>
        <item x="820"/>
        <item x="257"/>
        <item x="477"/>
        <item x="560"/>
        <item x="128"/>
        <item x="207"/>
        <item x="464"/>
        <item x="741"/>
        <item x="226"/>
        <item x="369"/>
        <item x="545"/>
        <item x="804"/>
        <item x="244"/>
        <item x="40"/>
        <item x="309"/>
        <item x="697"/>
        <item x="144"/>
        <item x="762"/>
        <item x="818"/>
        <item x="374"/>
        <item x="942"/>
        <item x="630"/>
        <item x="696"/>
        <item x="256"/>
        <item x="142"/>
        <item x="277"/>
        <item x="82"/>
        <item x="379"/>
        <item x="210"/>
        <item x="643"/>
        <item x="492"/>
        <item x="728"/>
        <item x="716"/>
        <item x="566"/>
        <item x="778"/>
        <item x="37"/>
        <item x="466"/>
        <item x="116"/>
        <item x="810"/>
        <item x="478"/>
        <item x="727"/>
        <item x="911"/>
        <item x="192"/>
        <item x="761"/>
        <item x="58"/>
        <item x="117"/>
        <item x="389"/>
        <item x="287"/>
        <item x="249"/>
        <item x="827"/>
        <item x="662"/>
        <item x="163"/>
        <item x="448"/>
        <item x="739"/>
        <item x="399"/>
        <item x="135"/>
        <item x="405"/>
        <item x="732"/>
        <item x="839"/>
        <item x="66"/>
        <item x="96"/>
        <item x="750"/>
        <item x="235"/>
        <item x="316"/>
        <item x="635"/>
        <item x="173"/>
        <item x="172"/>
        <item x="902"/>
        <item x="89"/>
        <item x="36"/>
        <item x="562"/>
        <item x="133"/>
        <item x="154"/>
        <item x="57"/>
        <item x="178"/>
        <item x="770"/>
        <item x="705"/>
        <item x="363"/>
        <item x="396"/>
        <item x="102"/>
        <item x="930"/>
        <item x="694"/>
        <item x="85"/>
        <item x="525"/>
        <item x="469"/>
        <item x="206"/>
        <item x="849"/>
        <item x="319"/>
        <item x="151"/>
        <item x="452"/>
        <item x="929"/>
        <item x="463"/>
        <item x="745"/>
        <item x="320"/>
        <item x="528"/>
        <item x="766"/>
        <item x="149"/>
        <item x="533"/>
        <item x="282"/>
        <item x="896"/>
        <item x="299"/>
        <item x="707"/>
        <item x="368"/>
        <item x="15"/>
        <item x="267"/>
        <item x="296"/>
        <item x="844"/>
        <item x="325"/>
        <item x="362"/>
        <item x="668"/>
        <item x="583"/>
        <item x="247"/>
        <item x="475"/>
        <item x="382"/>
        <item x="752"/>
        <item x="838"/>
        <item x="869"/>
        <item x="564"/>
        <item x="883"/>
        <item x="619"/>
        <item x="307"/>
        <item x="460"/>
        <item x="543"/>
        <item x="54"/>
        <item x="686"/>
        <item x="255"/>
        <item x="526"/>
        <item x="443"/>
        <item x="900"/>
        <item x="239"/>
        <item x="185"/>
        <item x="417"/>
        <item x="332"/>
        <item x="837"/>
        <item x="305"/>
        <item x="897"/>
        <item x="633"/>
        <item x="347"/>
        <item x="303"/>
        <item x="676"/>
        <item x="70"/>
        <item x="558"/>
        <item x="92"/>
        <item x="384"/>
        <item x="165"/>
        <item x="157"/>
        <item x="438"/>
        <item x="805"/>
        <item x="649"/>
        <item x="523"/>
        <item x="729"/>
        <item x="361"/>
        <item x="53"/>
        <item x="591"/>
        <item x="678"/>
        <item x="34"/>
        <item x="541"/>
        <item x="763"/>
        <item x="733"/>
        <item x="811"/>
        <item x="48"/>
        <item x="93"/>
        <item x="246"/>
        <item x="333"/>
        <item x="851"/>
        <item x="134"/>
        <item x="815"/>
        <item x="198"/>
        <item x="455"/>
        <item x="661"/>
        <item x="179"/>
        <item x="553"/>
        <item x="695"/>
        <item x="511"/>
        <item x="454"/>
        <item x="893"/>
        <item x="310"/>
        <item x="423"/>
        <item x="159"/>
        <item x="660"/>
        <item x="238"/>
        <item x="537"/>
        <item x="726"/>
        <item x="505"/>
        <item x="50"/>
        <item x="5"/>
        <item x="459"/>
        <item x="3"/>
        <item x="674"/>
        <item x="879"/>
        <item x="830"/>
        <item x="94"/>
        <item x="627"/>
        <item x="531"/>
        <item x="357"/>
        <item x="440"/>
        <item x="155"/>
        <item x="870"/>
        <item x="17"/>
        <item x="397"/>
        <item x="698"/>
        <item x="47"/>
        <item x="286"/>
        <item x="514"/>
        <item x="621"/>
        <item x="799"/>
        <item x="626"/>
        <item x="921"/>
        <item x="719"/>
        <item x="922"/>
        <item x="881"/>
        <item x="571"/>
        <item x="430"/>
        <item x="889"/>
        <item x="182"/>
        <item x="403"/>
        <item x="641"/>
        <item x="907"/>
        <item x="677"/>
        <item x="253"/>
        <item x="882"/>
        <item x="709"/>
        <item x="549"/>
        <item x="140"/>
        <item x="108"/>
        <item x="501"/>
        <item x="194"/>
        <item x="700"/>
        <item x="788"/>
        <item x="580"/>
        <item x="808"/>
        <item x="780"/>
        <item x="791"/>
        <item x="113"/>
        <item x="120"/>
        <item x="746"/>
        <item x="107"/>
        <item x="536"/>
        <item x="659"/>
        <item x="252"/>
        <item x="915"/>
        <item x="835"/>
        <item x="532"/>
        <item x="343"/>
        <item x="6"/>
        <item x="941"/>
        <item x="221"/>
        <item x="8"/>
        <item x="683"/>
        <item x="904"/>
        <item x="842"/>
        <item x="792"/>
        <item x="862"/>
        <item x="72"/>
        <item x="433"/>
        <item x="250"/>
        <item x="349"/>
        <item x="428"/>
        <item x="914"/>
        <item x="652"/>
        <item x="404"/>
        <item x="657"/>
        <item x="847"/>
        <item x="717"/>
        <item x="115"/>
        <item x="572"/>
        <item x="61"/>
        <item x="160"/>
        <item x="408"/>
        <item x="699"/>
        <item x="903"/>
        <item x="105"/>
        <item x="232"/>
        <item x="517"/>
        <item x="400"/>
        <item x="631"/>
        <item x="814"/>
        <item x="625"/>
        <item x="645"/>
        <item x="425"/>
        <item x="519"/>
        <item x="850"/>
        <item x="534"/>
        <item x="169"/>
        <item x="497"/>
        <item x="918"/>
        <item x="290"/>
        <item x="161"/>
        <item x="367"/>
        <item x="672"/>
        <item x="567"/>
        <item x="859"/>
        <item x="65"/>
        <item x="7"/>
        <item x="806"/>
        <item x="622"/>
        <item x="507"/>
        <item x="393"/>
        <item x="276"/>
        <item x="183"/>
        <item x="494"/>
        <item x="204"/>
        <item x="573"/>
        <item x="682"/>
        <item x="245"/>
        <item x="817"/>
        <item x="724"/>
        <item x="181"/>
        <item x="502"/>
        <item x="371"/>
        <item x="679"/>
        <item x="656"/>
        <item x="391"/>
        <item x="886"/>
        <item x="342"/>
        <item x="237"/>
        <item x="639"/>
        <item x="593"/>
        <item x="470"/>
        <item x="387"/>
        <item x="352"/>
        <item x="131"/>
        <item x="20"/>
        <item x="755"/>
        <item x="451"/>
        <item x="30"/>
        <item x="885"/>
        <item x="109"/>
        <item x="27"/>
        <item x="174"/>
        <item x="712"/>
        <item x="601"/>
        <item x="669"/>
        <item x="875"/>
        <item x="26"/>
        <item x="211"/>
        <item x="848"/>
        <item x="312"/>
        <item x="318"/>
        <item x="495"/>
        <item x="414"/>
        <item x="224"/>
        <item x="125"/>
        <item x="765"/>
        <item x="581"/>
        <item x="401"/>
        <item x="413"/>
        <item x="927"/>
        <item x="720"/>
        <item x="175"/>
        <item x="395"/>
        <item x="925"/>
        <item x="689"/>
        <item x="80"/>
        <item x="311"/>
        <item x="383"/>
        <item x="197"/>
        <item x="771"/>
        <item x="19"/>
        <item x="456"/>
        <item x="378"/>
        <item x="410"/>
        <item x="12"/>
        <item x="283"/>
        <item x="758"/>
        <item x="114"/>
        <item x="229"/>
        <item x="596"/>
        <item x="493"/>
        <item x="421"/>
        <item x="279"/>
        <item x="520"/>
        <item x="88"/>
        <item x="559"/>
        <item x="866"/>
        <item x="598"/>
        <item x="484"/>
        <item x="945"/>
        <item x="628"/>
        <item x="284"/>
        <item x="555"/>
        <item x="302"/>
        <item x="653"/>
        <item x="515"/>
        <item x="638"/>
        <item x="623"/>
        <item x="561"/>
        <item x="77"/>
        <item x="487"/>
        <item x="471"/>
        <item x="126"/>
        <item x="137"/>
        <item x="241"/>
        <item x="4"/>
        <item x="592"/>
        <item x="71"/>
        <item x="345"/>
        <item x="388"/>
        <item x="488"/>
        <item x="23"/>
        <item x="29"/>
        <item x="828"/>
        <item x="213"/>
        <item x="767"/>
        <item x="73"/>
        <item x="852"/>
        <item x="240"/>
        <item x="919"/>
        <item x="22"/>
        <item x="41"/>
        <item x="753"/>
        <item x="473"/>
        <item x="500"/>
        <item x="196"/>
        <item x="427"/>
        <item x="402"/>
        <item x="2"/>
        <item x="557"/>
        <item x="176"/>
        <item x="868"/>
        <item x="340"/>
        <item x="42"/>
        <item x="275"/>
        <item x="642"/>
        <item x="855"/>
        <item x="857"/>
        <item x="233"/>
        <item x="83"/>
        <item x="243"/>
        <item x="254"/>
        <item x="375"/>
        <item x="100"/>
        <item x="381"/>
        <item x="353"/>
        <item x="725"/>
        <item x="618"/>
        <item x="461"/>
        <item x="87"/>
        <item x="616"/>
        <item x="934"/>
        <item x="909"/>
        <item x="67"/>
        <item x="489"/>
        <item x="841"/>
        <item x="146"/>
        <item x="658"/>
        <item x="199"/>
        <item x="757"/>
        <item x="420"/>
        <item x="11"/>
        <item x="308"/>
        <item x="651"/>
        <item x="444"/>
        <item x="718"/>
        <item x="529"/>
        <item x="693"/>
        <item x="76"/>
        <item x="337"/>
        <item x="796"/>
        <item x="702"/>
        <item x="231"/>
        <item x="574"/>
        <item x="31"/>
        <item x="906"/>
        <item x="846"/>
        <item x="1"/>
        <item x="216"/>
        <item x="429"/>
        <item x="482"/>
        <item x="499"/>
        <item x="269"/>
        <item x="554"/>
        <item x="603"/>
        <item x="366"/>
        <item x="615"/>
        <item x="715"/>
        <item x="576"/>
        <item x="713"/>
        <item x="143"/>
        <item x="218"/>
        <item x="272"/>
        <item x="588"/>
        <item x="385"/>
        <item x="508"/>
        <item x="386"/>
        <item x="148"/>
        <item x="38"/>
        <item x="479"/>
        <item x="68"/>
        <item x="39"/>
        <item x="152"/>
        <item x="394"/>
        <item x="491"/>
        <item x="785"/>
        <item x="864"/>
        <item x="764"/>
        <item x="322"/>
        <item x="913"/>
        <item x="139"/>
        <item x="326"/>
        <item x="723"/>
        <item x="816"/>
        <item x="293"/>
        <item x="644"/>
        <item x="910"/>
        <item x="457"/>
        <item x="789"/>
        <item x="14"/>
        <item x="24"/>
        <item x="928"/>
        <item x="822"/>
        <item x="164"/>
        <item x="132"/>
        <item x="145"/>
        <item x="782"/>
        <item x="503"/>
        <item x="836"/>
        <item x="510"/>
        <item x="436"/>
        <item x="843"/>
        <item x="540"/>
        <item x="74"/>
        <item x="121"/>
        <item x="513"/>
        <item x="274"/>
        <item x="794"/>
        <item x="891"/>
        <item x="890"/>
        <item x="44"/>
        <item x="797"/>
        <item x="865"/>
        <item x="364"/>
        <item x="756"/>
        <item x="887"/>
        <item x="329"/>
        <item x="358"/>
        <item x="587"/>
        <item x="760"/>
        <item x="306"/>
        <item x="288"/>
        <item x="775"/>
        <item x="527"/>
        <item x="599"/>
        <item x="654"/>
        <item x="46"/>
        <item x="153"/>
        <item x="180"/>
        <item x="606"/>
        <item x="933"/>
        <item x="13"/>
        <item x="122"/>
        <item x="944"/>
        <item x="595"/>
        <item x="821"/>
        <item x="98"/>
        <item x="439"/>
        <item x="516"/>
        <item x="582"/>
        <item x="916"/>
        <item x="597"/>
        <item x="104"/>
        <item x="737"/>
        <item x="636"/>
        <item x="692"/>
        <item x="468"/>
        <item x="744"/>
        <item x="613"/>
        <item x="481"/>
        <item x="447"/>
        <item x="69"/>
        <item x="150"/>
        <item x="801"/>
        <item x="323"/>
        <item x="803"/>
        <item x="655"/>
        <item x="512"/>
        <item x="390"/>
        <item x="35"/>
        <item x="861"/>
        <item x="784"/>
        <item x="701"/>
        <item x="551"/>
        <item x="943"/>
        <item x="372"/>
        <item x="790"/>
        <item x="138"/>
        <item x="289"/>
        <item x="812"/>
        <item x="45"/>
        <item x="751"/>
        <item x="809"/>
        <item x="248"/>
        <item x="721"/>
        <item x="634"/>
        <item x="556"/>
        <item x="265"/>
        <item x="156"/>
        <item x="297"/>
        <item x="518"/>
        <item x="188"/>
        <item x="823"/>
        <item x="450"/>
        <item x="872"/>
        <item x="434"/>
        <item x="892"/>
        <item x="60"/>
        <item x="419"/>
        <item x="106"/>
        <item x="118"/>
        <item x="594"/>
        <item x="273"/>
        <item x="681"/>
        <item x="602"/>
        <item x="786"/>
        <item x="162"/>
        <item x="924"/>
        <item x="341"/>
        <item x="462"/>
        <item x="262"/>
        <item x="940"/>
        <item x="81"/>
        <item x="665"/>
        <item x="9"/>
        <item x="78"/>
        <item x="834"/>
        <item x="147"/>
        <item x="418"/>
        <item x="168"/>
        <item x="548"/>
        <item x="373"/>
        <item x="424"/>
        <item x="407"/>
        <item x="95"/>
        <item x="91"/>
        <item x="688"/>
        <item x="51"/>
        <item x="336"/>
        <item x="446"/>
        <item x="0"/>
        <item x="201"/>
        <item x="664"/>
        <item x="736"/>
        <item x="795"/>
        <item x="845"/>
        <item x="129"/>
        <item x="667"/>
        <item x="908"/>
        <item x="824"/>
        <item x="409"/>
        <item x="663"/>
        <item x="740"/>
        <item x="437"/>
        <item x="111"/>
        <item x="926"/>
        <item x="937"/>
        <item x="706"/>
        <item x="251"/>
        <item x="314"/>
        <item x="195"/>
        <item x="867"/>
        <item x="55"/>
        <item x="880"/>
        <item x="748"/>
        <item x="714"/>
        <item x="406"/>
        <item x="585"/>
        <item x="781"/>
        <item x="607"/>
        <item x="646"/>
        <item x="749"/>
        <item x="547"/>
        <item x="605"/>
        <item x="186"/>
        <item x="205"/>
        <item x="170"/>
        <item x="123"/>
        <item x="465"/>
        <item x="579"/>
        <item x="56"/>
        <item x="214"/>
        <item x="935"/>
        <item x="203"/>
        <item x="62"/>
        <item x="315"/>
        <item x="21"/>
        <item x="359"/>
        <item x="539"/>
        <item x="458"/>
        <item x="877"/>
        <item x="258"/>
        <item x="703"/>
        <item x="209"/>
        <item x="923"/>
        <item x="680"/>
        <item x="486"/>
        <item x="259"/>
        <item x="467"/>
        <item x="586"/>
        <item x="264"/>
        <item x="285"/>
        <item x="604"/>
        <item x="365"/>
        <item x="629"/>
        <item x="829"/>
        <item x="730"/>
        <item x="777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axis="axisCol" showAll="0">
      <items count="6">
        <item x="2"/>
        <item x="4"/>
        <item x="3"/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</pivotFields>
  <rowFields count="1">
    <field x="2"/>
  </rowFields>
  <rowItems count="2">
    <i>
      <x/>
    </i>
    <i>
      <x v="1"/>
    </i>
  </rowItems>
  <colFields count="1">
    <field x="4"/>
  </colFields>
  <colItems count="5">
    <i>
      <x/>
    </i>
    <i>
      <x v="1"/>
    </i>
    <i>
      <x v="2"/>
    </i>
    <i>
      <x v="3"/>
    </i>
    <i>
      <x v="4"/>
    </i>
  </colItems>
  <dataFields count="1">
    <dataField name="Count of Price per Unit (USD)" fld="7" subtotal="count" baseField="14" baseItem="35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D20FEE-6086-447E-94F7-3E7F69DFFF86}" name="PivotTable8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F19:L21" firstHeaderRow="1" firstDataRow="2" firstDataCol="1"/>
  <pivotFields count="3"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>
      <items count="6">
        <item x="2"/>
        <item x="4"/>
        <item x="3"/>
        <item x="0"/>
        <item x="1"/>
        <item t="default"/>
      </items>
    </pivotField>
  </pivotFields>
  <rowItems count="1">
    <i/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Weekday" fld="1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7999CF-9255-4ED6-AA28-89FDD9280785}" name="PivotTable1" cacheId="49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outline="1" outlineData="1" multipleFieldFilters="0" rowHeaderCaption="Hour/Day" colHeaderCaption=" ">
  <location ref="A3:H14" firstHeaderRow="1" firstDataRow="2" firstDataCol="1"/>
  <pivotFields count="14">
    <pivotField showAll="0">
      <items count="947">
        <item x="304"/>
        <item x="445"/>
        <item x="600"/>
        <item x="334"/>
        <item x="355"/>
        <item x="577"/>
        <item x="496"/>
        <item x="833"/>
        <item x="190"/>
        <item x="894"/>
        <item x="783"/>
        <item x="25"/>
        <item x="119"/>
        <item x="317"/>
        <item x="530"/>
        <item x="735"/>
        <item x="637"/>
        <item x="509"/>
        <item x="127"/>
        <item x="193"/>
        <item x="813"/>
        <item x="112"/>
        <item x="826"/>
        <item x="442"/>
        <item x="416"/>
        <item x="901"/>
        <item x="281"/>
        <item x="552"/>
        <item x="346"/>
        <item x="338"/>
        <item x="28"/>
        <item x="187"/>
        <item x="772"/>
        <item x="938"/>
        <item x="670"/>
        <item x="590"/>
        <item x="584"/>
        <item x="620"/>
        <item x="234"/>
        <item x="568"/>
        <item x="575"/>
        <item x="570"/>
        <item x="43"/>
        <item x="331"/>
        <item x="710"/>
        <item x="136"/>
        <item x="754"/>
        <item x="321"/>
        <item x="608"/>
        <item x="858"/>
        <item x="236"/>
        <item x="52"/>
        <item x="648"/>
        <item x="884"/>
        <item x="521"/>
        <item x="687"/>
        <item x="354"/>
        <item x="898"/>
        <item x="158"/>
        <item x="301"/>
        <item x="647"/>
        <item x="130"/>
        <item x="215"/>
        <item x="685"/>
        <item x="920"/>
        <item x="110"/>
        <item x="550"/>
        <item x="225"/>
        <item x="671"/>
        <item x="435"/>
        <item x="313"/>
        <item x="370"/>
        <item x="360"/>
        <item x="212"/>
        <item x="377"/>
        <item x="350"/>
        <item x="356"/>
        <item x="291"/>
        <item x="802"/>
        <item x="722"/>
        <item x="524"/>
        <item x="939"/>
        <item x="101"/>
        <item x="298"/>
        <item x="793"/>
        <item x="266"/>
        <item x="738"/>
        <item x="63"/>
        <item x="335"/>
        <item x="565"/>
        <item x="673"/>
        <item x="223"/>
        <item x="16"/>
        <item x="856"/>
        <item x="33"/>
        <item x="171"/>
        <item x="632"/>
        <item x="227"/>
        <item x="90"/>
        <item x="324"/>
        <item x="202"/>
        <item x="294"/>
        <item x="167"/>
        <item x="295"/>
        <item x="79"/>
        <item x="825"/>
        <item x="840"/>
        <item x="392"/>
        <item x="617"/>
        <item x="292"/>
        <item x="344"/>
        <item x="415"/>
        <item x="624"/>
        <item x="546"/>
        <item x="874"/>
        <item x="609"/>
        <item x="832"/>
        <item x="666"/>
        <item x="498"/>
        <item x="166"/>
        <item x="743"/>
        <item x="280"/>
        <item x="899"/>
        <item x="611"/>
        <item x="189"/>
        <item x="422"/>
        <item x="348"/>
        <item x="704"/>
        <item x="878"/>
        <item x="217"/>
        <item x="351"/>
        <item x="263"/>
        <item x="612"/>
        <item x="124"/>
        <item x="610"/>
        <item x="449"/>
        <item x="64"/>
        <item x="472"/>
        <item x="819"/>
        <item x="675"/>
        <item x="853"/>
        <item x="242"/>
        <item x="931"/>
        <item x="873"/>
        <item x="742"/>
        <item x="261"/>
        <item x="711"/>
        <item x="84"/>
        <item x="614"/>
        <item x="485"/>
        <item x="271"/>
        <item x="640"/>
        <item x="490"/>
        <item x="779"/>
        <item x="208"/>
        <item x="522"/>
        <item x="569"/>
        <item x="787"/>
        <item x="544"/>
        <item x="330"/>
        <item x="535"/>
        <item x="270"/>
        <item x="800"/>
        <item x="876"/>
        <item x="932"/>
        <item x="59"/>
        <item x="230"/>
        <item x="268"/>
        <item x="690"/>
        <item x="300"/>
        <item x="912"/>
        <item x="339"/>
        <item x="432"/>
        <item x="200"/>
        <item x="184"/>
        <item x="684"/>
        <item x="426"/>
        <item x="708"/>
        <item x="807"/>
        <item x="228"/>
        <item x="278"/>
        <item x="431"/>
        <item x="854"/>
        <item x="103"/>
        <item x="483"/>
        <item x="863"/>
        <item x="768"/>
        <item x="888"/>
        <item x="589"/>
        <item x="895"/>
        <item x="220"/>
        <item x="917"/>
        <item x="578"/>
        <item x="99"/>
        <item x="412"/>
        <item x="480"/>
        <item x="376"/>
        <item x="75"/>
        <item x="506"/>
        <item x="32"/>
        <item x="18"/>
        <item x="774"/>
        <item x="219"/>
        <item x="759"/>
        <item x="773"/>
        <item x="776"/>
        <item x="191"/>
        <item x="10"/>
        <item x="905"/>
        <item x="380"/>
        <item x="398"/>
        <item x="141"/>
        <item x="769"/>
        <item x="328"/>
        <item x="871"/>
        <item x="650"/>
        <item x="260"/>
        <item x="936"/>
        <item x="97"/>
        <item x="49"/>
        <item x="86"/>
        <item x="504"/>
        <item x="327"/>
        <item x="222"/>
        <item x="563"/>
        <item x="734"/>
        <item x="474"/>
        <item x="453"/>
        <item x="691"/>
        <item x="538"/>
        <item x="798"/>
        <item x="860"/>
        <item x="831"/>
        <item x="747"/>
        <item x="441"/>
        <item x="476"/>
        <item x="411"/>
        <item x="177"/>
        <item x="731"/>
        <item x="542"/>
        <item x="820"/>
        <item x="257"/>
        <item x="477"/>
        <item x="560"/>
        <item x="128"/>
        <item x="207"/>
        <item x="464"/>
        <item x="741"/>
        <item x="226"/>
        <item x="369"/>
        <item x="545"/>
        <item x="804"/>
        <item x="244"/>
        <item x="40"/>
        <item x="309"/>
        <item x="697"/>
        <item x="144"/>
        <item x="762"/>
        <item x="818"/>
        <item x="374"/>
        <item x="942"/>
        <item x="630"/>
        <item x="696"/>
        <item x="256"/>
        <item x="142"/>
        <item x="277"/>
        <item x="82"/>
        <item x="379"/>
        <item x="210"/>
        <item x="643"/>
        <item x="492"/>
        <item x="728"/>
        <item x="716"/>
        <item x="566"/>
        <item x="778"/>
        <item x="37"/>
        <item x="466"/>
        <item x="116"/>
        <item x="810"/>
        <item x="478"/>
        <item x="727"/>
        <item x="911"/>
        <item x="192"/>
        <item x="761"/>
        <item x="58"/>
        <item x="117"/>
        <item x="389"/>
        <item x="287"/>
        <item x="249"/>
        <item x="827"/>
        <item x="662"/>
        <item x="163"/>
        <item x="448"/>
        <item x="739"/>
        <item x="399"/>
        <item x="135"/>
        <item x="405"/>
        <item x="732"/>
        <item x="839"/>
        <item x="66"/>
        <item x="96"/>
        <item x="750"/>
        <item x="235"/>
        <item x="316"/>
        <item x="635"/>
        <item x="173"/>
        <item x="172"/>
        <item x="902"/>
        <item x="89"/>
        <item x="36"/>
        <item x="562"/>
        <item x="133"/>
        <item x="154"/>
        <item x="57"/>
        <item x="178"/>
        <item x="770"/>
        <item x="705"/>
        <item x="363"/>
        <item x="396"/>
        <item x="102"/>
        <item x="930"/>
        <item x="694"/>
        <item x="85"/>
        <item x="525"/>
        <item x="469"/>
        <item x="206"/>
        <item x="849"/>
        <item x="319"/>
        <item x="151"/>
        <item x="452"/>
        <item x="929"/>
        <item x="463"/>
        <item x="745"/>
        <item x="320"/>
        <item x="528"/>
        <item x="766"/>
        <item x="149"/>
        <item x="533"/>
        <item x="282"/>
        <item x="896"/>
        <item x="299"/>
        <item x="707"/>
        <item x="368"/>
        <item x="15"/>
        <item x="267"/>
        <item x="296"/>
        <item x="844"/>
        <item x="325"/>
        <item x="362"/>
        <item x="668"/>
        <item x="583"/>
        <item x="247"/>
        <item x="475"/>
        <item x="382"/>
        <item x="752"/>
        <item x="838"/>
        <item x="869"/>
        <item x="564"/>
        <item x="883"/>
        <item x="619"/>
        <item x="307"/>
        <item x="460"/>
        <item x="543"/>
        <item x="54"/>
        <item x="686"/>
        <item x="255"/>
        <item x="526"/>
        <item x="443"/>
        <item x="900"/>
        <item x="239"/>
        <item x="185"/>
        <item x="417"/>
        <item x="332"/>
        <item x="837"/>
        <item x="305"/>
        <item x="897"/>
        <item x="633"/>
        <item x="347"/>
        <item x="303"/>
        <item x="676"/>
        <item x="70"/>
        <item x="558"/>
        <item x="92"/>
        <item x="384"/>
        <item x="165"/>
        <item x="157"/>
        <item x="438"/>
        <item x="805"/>
        <item x="649"/>
        <item x="523"/>
        <item x="729"/>
        <item x="361"/>
        <item x="53"/>
        <item x="591"/>
        <item x="678"/>
        <item x="34"/>
        <item x="541"/>
        <item x="763"/>
        <item x="733"/>
        <item x="811"/>
        <item x="48"/>
        <item x="93"/>
        <item x="246"/>
        <item x="333"/>
        <item x="851"/>
        <item x="134"/>
        <item x="815"/>
        <item x="198"/>
        <item x="455"/>
        <item x="661"/>
        <item x="179"/>
        <item x="553"/>
        <item x="695"/>
        <item x="511"/>
        <item x="454"/>
        <item x="893"/>
        <item x="310"/>
        <item x="423"/>
        <item x="159"/>
        <item x="660"/>
        <item x="238"/>
        <item x="537"/>
        <item x="726"/>
        <item x="505"/>
        <item x="50"/>
        <item x="5"/>
        <item x="459"/>
        <item x="3"/>
        <item x="674"/>
        <item x="879"/>
        <item x="830"/>
        <item x="94"/>
        <item x="627"/>
        <item x="531"/>
        <item x="357"/>
        <item x="440"/>
        <item x="155"/>
        <item x="870"/>
        <item x="17"/>
        <item x="397"/>
        <item x="698"/>
        <item x="47"/>
        <item x="286"/>
        <item x="514"/>
        <item x="621"/>
        <item x="799"/>
        <item x="626"/>
        <item x="921"/>
        <item x="719"/>
        <item x="922"/>
        <item x="881"/>
        <item x="571"/>
        <item x="430"/>
        <item x="889"/>
        <item x="182"/>
        <item x="403"/>
        <item x="641"/>
        <item x="907"/>
        <item x="677"/>
        <item x="253"/>
        <item x="882"/>
        <item x="709"/>
        <item x="549"/>
        <item x="140"/>
        <item x="108"/>
        <item x="501"/>
        <item x="194"/>
        <item x="700"/>
        <item x="788"/>
        <item x="580"/>
        <item x="808"/>
        <item x="780"/>
        <item x="791"/>
        <item x="113"/>
        <item x="120"/>
        <item x="746"/>
        <item x="107"/>
        <item x="536"/>
        <item x="659"/>
        <item x="252"/>
        <item x="915"/>
        <item x="835"/>
        <item x="532"/>
        <item x="343"/>
        <item x="6"/>
        <item x="941"/>
        <item x="221"/>
        <item x="8"/>
        <item x="683"/>
        <item x="904"/>
        <item x="842"/>
        <item x="792"/>
        <item x="862"/>
        <item x="72"/>
        <item x="433"/>
        <item x="250"/>
        <item x="349"/>
        <item x="428"/>
        <item x="914"/>
        <item x="652"/>
        <item x="404"/>
        <item x="657"/>
        <item x="847"/>
        <item x="717"/>
        <item x="115"/>
        <item x="572"/>
        <item x="61"/>
        <item x="160"/>
        <item x="408"/>
        <item x="699"/>
        <item x="903"/>
        <item x="105"/>
        <item x="232"/>
        <item x="517"/>
        <item x="400"/>
        <item x="631"/>
        <item x="814"/>
        <item x="625"/>
        <item x="645"/>
        <item x="425"/>
        <item x="519"/>
        <item x="850"/>
        <item x="534"/>
        <item x="169"/>
        <item x="497"/>
        <item x="918"/>
        <item x="290"/>
        <item x="161"/>
        <item x="367"/>
        <item x="672"/>
        <item x="567"/>
        <item x="859"/>
        <item x="65"/>
        <item x="7"/>
        <item x="806"/>
        <item x="622"/>
        <item x="507"/>
        <item x="393"/>
        <item x="276"/>
        <item x="183"/>
        <item x="494"/>
        <item x="204"/>
        <item x="573"/>
        <item x="682"/>
        <item x="245"/>
        <item x="817"/>
        <item x="724"/>
        <item x="181"/>
        <item x="502"/>
        <item x="371"/>
        <item x="679"/>
        <item x="656"/>
        <item x="391"/>
        <item x="886"/>
        <item x="342"/>
        <item x="237"/>
        <item x="639"/>
        <item x="593"/>
        <item x="470"/>
        <item x="387"/>
        <item x="352"/>
        <item x="131"/>
        <item x="20"/>
        <item x="755"/>
        <item x="451"/>
        <item x="30"/>
        <item x="885"/>
        <item x="109"/>
        <item x="27"/>
        <item x="174"/>
        <item x="712"/>
        <item x="601"/>
        <item x="669"/>
        <item x="875"/>
        <item x="26"/>
        <item x="211"/>
        <item x="848"/>
        <item x="312"/>
        <item x="318"/>
        <item x="495"/>
        <item x="414"/>
        <item x="224"/>
        <item x="125"/>
        <item x="765"/>
        <item x="581"/>
        <item x="401"/>
        <item x="413"/>
        <item x="927"/>
        <item x="720"/>
        <item x="175"/>
        <item x="395"/>
        <item x="925"/>
        <item x="689"/>
        <item x="80"/>
        <item x="311"/>
        <item x="383"/>
        <item x="197"/>
        <item x="771"/>
        <item x="19"/>
        <item x="456"/>
        <item x="378"/>
        <item x="410"/>
        <item x="12"/>
        <item x="283"/>
        <item x="758"/>
        <item x="114"/>
        <item x="229"/>
        <item x="596"/>
        <item x="493"/>
        <item x="421"/>
        <item x="279"/>
        <item x="520"/>
        <item x="88"/>
        <item x="559"/>
        <item x="866"/>
        <item x="598"/>
        <item x="484"/>
        <item x="945"/>
        <item x="628"/>
        <item x="284"/>
        <item x="555"/>
        <item x="302"/>
        <item x="653"/>
        <item x="515"/>
        <item x="638"/>
        <item x="623"/>
        <item x="561"/>
        <item x="77"/>
        <item x="487"/>
        <item x="471"/>
        <item x="126"/>
        <item x="137"/>
        <item x="241"/>
        <item x="4"/>
        <item x="592"/>
        <item x="71"/>
        <item x="345"/>
        <item x="388"/>
        <item x="488"/>
        <item x="23"/>
        <item x="29"/>
        <item x="828"/>
        <item x="213"/>
        <item x="767"/>
        <item x="73"/>
        <item x="852"/>
        <item x="240"/>
        <item x="919"/>
        <item x="22"/>
        <item x="41"/>
        <item x="753"/>
        <item x="473"/>
        <item x="500"/>
        <item x="196"/>
        <item x="427"/>
        <item x="402"/>
        <item x="2"/>
        <item x="557"/>
        <item x="176"/>
        <item x="868"/>
        <item x="340"/>
        <item x="42"/>
        <item x="275"/>
        <item x="642"/>
        <item x="855"/>
        <item x="857"/>
        <item x="233"/>
        <item x="83"/>
        <item x="243"/>
        <item x="254"/>
        <item x="375"/>
        <item x="100"/>
        <item x="381"/>
        <item x="353"/>
        <item x="725"/>
        <item x="618"/>
        <item x="461"/>
        <item x="87"/>
        <item x="616"/>
        <item x="934"/>
        <item x="909"/>
        <item x="67"/>
        <item x="489"/>
        <item x="841"/>
        <item x="146"/>
        <item x="658"/>
        <item x="199"/>
        <item x="757"/>
        <item x="420"/>
        <item x="11"/>
        <item x="308"/>
        <item x="651"/>
        <item x="444"/>
        <item x="718"/>
        <item x="529"/>
        <item x="693"/>
        <item x="76"/>
        <item x="337"/>
        <item x="796"/>
        <item x="702"/>
        <item x="231"/>
        <item x="574"/>
        <item x="31"/>
        <item x="906"/>
        <item x="846"/>
        <item x="1"/>
        <item x="216"/>
        <item x="429"/>
        <item x="482"/>
        <item x="499"/>
        <item x="269"/>
        <item x="554"/>
        <item x="603"/>
        <item x="366"/>
        <item x="615"/>
        <item x="715"/>
        <item x="576"/>
        <item x="713"/>
        <item x="143"/>
        <item x="218"/>
        <item x="272"/>
        <item x="588"/>
        <item x="385"/>
        <item x="508"/>
        <item x="386"/>
        <item x="148"/>
        <item x="38"/>
        <item x="479"/>
        <item x="68"/>
        <item x="39"/>
        <item x="152"/>
        <item x="394"/>
        <item x="491"/>
        <item x="785"/>
        <item x="864"/>
        <item x="764"/>
        <item x="322"/>
        <item x="913"/>
        <item x="139"/>
        <item x="326"/>
        <item x="723"/>
        <item x="816"/>
        <item x="293"/>
        <item x="644"/>
        <item x="910"/>
        <item x="457"/>
        <item x="789"/>
        <item x="14"/>
        <item x="24"/>
        <item x="928"/>
        <item x="822"/>
        <item x="164"/>
        <item x="132"/>
        <item x="145"/>
        <item x="782"/>
        <item x="503"/>
        <item x="836"/>
        <item x="510"/>
        <item x="436"/>
        <item x="843"/>
        <item x="540"/>
        <item x="74"/>
        <item x="121"/>
        <item x="513"/>
        <item x="274"/>
        <item x="794"/>
        <item x="891"/>
        <item x="890"/>
        <item x="44"/>
        <item x="797"/>
        <item x="865"/>
        <item x="364"/>
        <item x="756"/>
        <item x="887"/>
        <item x="329"/>
        <item x="358"/>
        <item x="587"/>
        <item x="760"/>
        <item x="306"/>
        <item x="288"/>
        <item x="775"/>
        <item x="527"/>
        <item x="599"/>
        <item x="654"/>
        <item x="46"/>
        <item x="153"/>
        <item x="180"/>
        <item x="606"/>
        <item x="933"/>
        <item x="13"/>
        <item x="122"/>
        <item x="944"/>
        <item x="595"/>
        <item x="821"/>
        <item x="98"/>
        <item x="439"/>
        <item x="516"/>
        <item x="582"/>
        <item x="916"/>
        <item x="597"/>
        <item x="104"/>
        <item x="737"/>
        <item x="636"/>
        <item x="692"/>
        <item x="468"/>
        <item x="744"/>
        <item x="613"/>
        <item x="481"/>
        <item x="447"/>
        <item x="69"/>
        <item x="150"/>
        <item x="801"/>
        <item x="323"/>
        <item x="803"/>
        <item x="655"/>
        <item x="512"/>
        <item x="390"/>
        <item x="35"/>
        <item x="861"/>
        <item x="784"/>
        <item x="701"/>
        <item x="551"/>
        <item x="943"/>
        <item x="372"/>
        <item x="790"/>
        <item x="138"/>
        <item x="289"/>
        <item x="812"/>
        <item x="45"/>
        <item x="751"/>
        <item x="809"/>
        <item x="248"/>
        <item x="721"/>
        <item x="634"/>
        <item x="556"/>
        <item x="265"/>
        <item x="156"/>
        <item x="297"/>
        <item x="518"/>
        <item x="188"/>
        <item x="823"/>
        <item x="450"/>
        <item x="872"/>
        <item x="434"/>
        <item x="892"/>
        <item x="60"/>
        <item x="419"/>
        <item x="106"/>
        <item x="118"/>
        <item x="594"/>
        <item x="273"/>
        <item x="681"/>
        <item x="602"/>
        <item x="786"/>
        <item x="162"/>
        <item x="924"/>
        <item x="341"/>
        <item x="462"/>
        <item x="262"/>
        <item x="940"/>
        <item x="81"/>
        <item x="665"/>
        <item x="9"/>
        <item x="78"/>
        <item x="834"/>
        <item x="147"/>
        <item x="418"/>
        <item x="168"/>
        <item x="548"/>
        <item x="373"/>
        <item x="424"/>
        <item x="407"/>
        <item x="95"/>
        <item x="91"/>
        <item x="688"/>
        <item x="51"/>
        <item x="336"/>
        <item x="446"/>
        <item x="0"/>
        <item x="201"/>
        <item x="664"/>
        <item x="736"/>
        <item x="795"/>
        <item x="845"/>
        <item x="129"/>
        <item x="667"/>
        <item x="908"/>
        <item x="824"/>
        <item x="409"/>
        <item x="663"/>
        <item x="740"/>
        <item x="437"/>
        <item x="111"/>
        <item x="926"/>
        <item x="937"/>
        <item x="706"/>
        <item x="251"/>
        <item x="314"/>
        <item x="195"/>
        <item x="867"/>
        <item x="55"/>
        <item x="880"/>
        <item x="748"/>
        <item x="714"/>
        <item x="406"/>
        <item x="585"/>
        <item x="781"/>
        <item x="607"/>
        <item x="646"/>
        <item x="749"/>
        <item x="547"/>
        <item x="605"/>
        <item x="186"/>
        <item x="205"/>
        <item x="170"/>
        <item x="123"/>
        <item x="465"/>
        <item x="579"/>
        <item x="56"/>
        <item x="214"/>
        <item x="935"/>
        <item x="203"/>
        <item x="62"/>
        <item x="315"/>
        <item x="21"/>
        <item x="359"/>
        <item x="539"/>
        <item x="458"/>
        <item x="877"/>
        <item x="258"/>
        <item x="703"/>
        <item x="209"/>
        <item x="923"/>
        <item x="680"/>
        <item x="486"/>
        <item x="259"/>
        <item x="467"/>
        <item x="586"/>
        <item x="264"/>
        <item x="285"/>
        <item x="604"/>
        <item x="365"/>
        <item x="629"/>
        <item x="829"/>
        <item x="730"/>
        <item x="777"/>
        <item t="default"/>
      </items>
    </pivotField>
    <pivotField axis="axisCol" showAll="0">
      <items count="8">
        <item x="0"/>
        <item x="4"/>
        <item x="5"/>
        <item x="3"/>
        <item x="2"/>
        <item x="1"/>
        <item x="6"/>
        <item t="default"/>
      </items>
    </pivotField>
    <pivotField axis="axisRow" showAll="0">
      <items count="11">
        <item sd="0" x="4"/>
        <item sd="0" x="5"/>
        <item sd="0" x="1"/>
        <item sd="0" x="2"/>
        <item sd="0" x="6"/>
        <item sd="0" x="8"/>
        <item sd="0" x="9"/>
        <item sd="0" x="3"/>
        <item sd="0" x="7"/>
        <item sd="0" x="0"/>
        <item t="default"/>
      </items>
    </pivotField>
    <pivotField axis="axisRow" showAll="0">
      <items count="6">
        <item x="2"/>
        <item x="4"/>
        <item x="3"/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 " fld="6" subtotal="count" baseField="2" baseItem="0" numFmtId="165"/>
  </dataFields>
  <formats count="18">
    <format dxfId="36">
      <pivotArea dataOnly="0" labelOnly="1" fieldPosition="0">
        <references count="1">
          <reference field="2" count="0"/>
        </references>
      </pivotArea>
    </format>
    <format dxfId="37">
      <pivotArea outline="0" collapsedLevelsAreSubtotals="1" fieldPosition="0"/>
    </format>
    <format dxfId="38">
      <pivotArea field="1" type="button" dataOnly="0" labelOnly="1" outline="0" axis="axisCol" fieldPosition="0"/>
    </format>
    <format dxfId="39">
      <pivotArea field="2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41">
      <pivotArea dataOnly="0" labelOnly="1" fieldPosition="0">
        <references count="1">
          <reference field="1" count="0"/>
        </references>
      </pivotArea>
    </format>
    <format dxfId="42">
      <pivotArea dataOnly="0" labelOnly="1" fieldPosition="0">
        <references count="1">
          <reference field="2" count="0"/>
        </references>
      </pivotArea>
    </format>
    <format dxfId="43">
      <pivotArea dataOnly="0" labelOnly="1" fieldPosition="0">
        <references count="1">
          <reference field="1" count="0"/>
        </references>
      </pivotArea>
    </format>
    <format dxfId="44">
      <pivotArea dataOnly="0" labelOnly="1" fieldPosition="0">
        <references count="1">
          <reference field="2" count="0"/>
        </references>
      </pivotArea>
    </format>
    <format dxfId="45">
      <pivotArea dataOnly="0" labelOnly="1" fieldPosition="0">
        <references count="1">
          <reference field="1" count="0"/>
        </references>
      </pivotArea>
    </format>
    <format dxfId="46">
      <pivotArea type="all" dataOnly="0" outline="0" fieldPosition="0"/>
    </format>
    <format dxfId="47">
      <pivotArea outline="0" collapsedLevelsAreSubtotals="1" fieldPosition="0"/>
    </format>
    <format dxfId="48">
      <pivotArea type="origin" dataOnly="0" labelOnly="1" outline="0" fieldPosition="0"/>
    </format>
    <format dxfId="49">
      <pivotArea type="topRight" dataOnly="0" labelOnly="1" outline="0" fieldPosition="0"/>
    </format>
    <format dxfId="50">
      <pivotArea dataOnly="0" labelOnly="1" fieldPosition="0">
        <references count="1">
          <reference field="2" count="0"/>
        </references>
      </pivotArea>
    </format>
    <format dxfId="51">
      <pivotArea dataOnly="0" labelOnly="1" fieldPosition="0">
        <references count="1">
          <reference field="1" count="0"/>
        </references>
      </pivotArea>
    </format>
    <format dxfId="52">
      <pivotArea dataOnly="0" labelOnly="1" fieldPosition="0">
        <references count="1">
          <reference field="1" count="0"/>
        </references>
      </pivotArea>
    </format>
    <format dxfId="53">
      <pivotArea type="origin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6">
  <location ref="A3:B7" firstHeaderRow="1" firstDataRow="1" firstDataCol="1"/>
  <pivotFields count="18">
    <pivotField numFmtId="22" showAll="0">
      <items count="947">
        <item x="304"/>
        <item x="445"/>
        <item x="600"/>
        <item x="334"/>
        <item x="355"/>
        <item x="577"/>
        <item x="496"/>
        <item x="833"/>
        <item x="190"/>
        <item x="894"/>
        <item x="783"/>
        <item x="25"/>
        <item x="119"/>
        <item x="317"/>
        <item x="530"/>
        <item x="735"/>
        <item x="637"/>
        <item x="509"/>
        <item x="127"/>
        <item x="193"/>
        <item x="813"/>
        <item x="112"/>
        <item x="826"/>
        <item x="442"/>
        <item x="416"/>
        <item x="901"/>
        <item x="281"/>
        <item x="552"/>
        <item x="346"/>
        <item x="338"/>
        <item x="28"/>
        <item x="187"/>
        <item x="772"/>
        <item x="938"/>
        <item x="670"/>
        <item x="590"/>
        <item x="584"/>
        <item x="620"/>
        <item x="234"/>
        <item x="568"/>
        <item x="575"/>
        <item x="570"/>
        <item x="43"/>
        <item x="331"/>
        <item x="710"/>
        <item x="136"/>
        <item x="754"/>
        <item x="321"/>
        <item x="608"/>
        <item x="858"/>
        <item x="236"/>
        <item x="52"/>
        <item x="648"/>
        <item x="884"/>
        <item x="521"/>
        <item x="687"/>
        <item x="354"/>
        <item x="898"/>
        <item x="158"/>
        <item x="301"/>
        <item x="647"/>
        <item x="130"/>
        <item x="215"/>
        <item x="685"/>
        <item x="920"/>
        <item x="110"/>
        <item x="550"/>
        <item x="225"/>
        <item x="671"/>
        <item x="435"/>
        <item x="313"/>
        <item x="370"/>
        <item x="360"/>
        <item x="212"/>
        <item x="377"/>
        <item x="350"/>
        <item x="356"/>
        <item x="291"/>
        <item x="802"/>
        <item x="722"/>
        <item x="524"/>
        <item x="939"/>
        <item x="101"/>
        <item x="298"/>
        <item x="793"/>
        <item x="266"/>
        <item x="738"/>
        <item x="63"/>
        <item x="335"/>
        <item x="565"/>
        <item x="673"/>
        <item x="223"/>
        <item x="16"/>
        <item x="856"/>
        <item x="33"/>
        <item x="171"/>
        <item x="632"/>
        <item x="227"/>
        <item x="90"/>
        <item x="324"/>
        <item x="202"/>
        <item x="294"/>
        <item x="167"/>
        <item x="295"/>
        <item x="79"/>
        <item x="825"/>
        <item x="840"/>
        <item x="392"/>
        <item x="617"/>
        <item x="292"/>
        <item x="344"/>
        <item x="415"/>
        <item x="624"/>
        <item x="546"/>
        <item x="874"/>
        <item x="609"/>
        <item x="832"/>
        <item x="666"/>
        <item x="498"/>
        <item x="166"/>
        <item x="743"/>
        <item x="280"/>
        <item x="899"/>
        <item x="611"/>
        <item x="189"/>
        <item x="422"/>
        <item x="348"/>
        <item x="704"/>
        <item x="878"/>
        <item x="217"/>
        <item x="351"/>
        <item x="263"/>
        <item x="612"/>
        <item x="124"/>
        <item x="610"/>
        <item x="449"/>
        <item x="64"/>
        <item x="472"/>
        <item x="819"/>
        <item x="675"/>
        <item x="853"/>
        <item x="242"/>
        <item x="931"/>
        <item x="873"/>
        <item x="742"/>
        <item x="261"/>
        <item x="711"/>
        <item x="84"/>
        <item x="614"/>
        <item x="485"/>
        <item x="271"/>
        <item x="640"/>
        <item x="490"/>
        <item x="779"/>
        <item x="208"/>
        <item x="522"/>
        <item x="569"/>
        <item x="787"/>
        <item x="544"/>
        <item x="330"/>
        <item x="535"/>
        <item x="270"/>
        <item x="800"/>
        <item x="876"/>
        <item x="932"/>
        <item x="59"/>
        <item x="230"/>
        <item x="268"/>
        <item x="690"/>
        <item x="300"/>
        <item x="912"/>
        <item x="339"/>
        <item x="432"/>
        <item x="200"/>
        <item x="184"/>
        <item x="684"/>
        <item x="426"/>
        <item x="708"/>
        <item x="807"/>
        <item x="228"/>
        <item x="278"/>
        <item x="431"/>
        <item x="854"/>
        <item x="103"/>
        <item x="483"/>
        <item x="863"/>
        <item x="768"/>
        <item x="888"/>
        <item x="589"/>
        <item x="895"/>
        <item x="220"/>
        <item x="917"/>
        <item x="578"/>
        <item x="99"/>
        <item x="412"/>
        <item x="480"/>
        <item x="376"/>
        <item x="75"/>
        <item x="506"/>
        <item x="32"/>
        <item x="18"/>
        <item x="774"/>
        <item x="219"/>
        <item x="759"/>
        <item x="773"/>
        <item x="776"/>
        <item x="191"/>
        <item x="10"/>
        <item x="905"/>
        <item x="380"/>
        <item x="398"/>
        <item x="141"/>
        <item x="769"/>
        <item x="328"/>
        <item x="871"/>
        <item x="650"/>
        <item x="260"/>
        <item x="936"/>
        <item x="97"/>
        <item x="49"/>
        <item x="86"/>
        <item x="504"/>
        <item x="327"/>
        <item x="222"/>
        <item x="563"/>
        <item x="734"/>
        <item x="474"/>
        <item x="453"/>
        <item x="691"/>
        <item x="538"/>
        <item x="798"/>
        <item x="860"/>
        <item x="831"/>
        <item x="747"/>
        <item x="441"/>
        <item x="476"/>
        <item x="411"/>
        <item x="177"/>
        <item x="731"/>
        <item x="542"/>
        <item x="820"/>
        <item x="257"/>
        <item x="477"/>
        <item x="560"/>
        <item x="128"/>
        <item x="207"/>
        <item x="464"/>
        <item x="741"/>
        <item x="226"/>
        <item x="369"/>
        <item x="545"/>
        <item x="804"/>
        <item x="244"/>
        <item x="40"/>
        <item x="309"/>
        <item x="697"/>
        <item x="144"/>
        <item x="762"/>
        <item x="818"/>
        <item x="374"/>
        <item x="942"/>
        <item x="630"/>
        <item x="696"/>
        <item x="256"/>
        <item x="142"/>
        <item x="277"/>
        <item x="82"/>
        <item x="379"/>
        <item x="210"/>
        <item x="643"/>
        <item x="492"/>
        <item x="728"/>
        <item x="716"/>
        <item x="566"/>
        <item x="778"/>
        <item x="37"/>
        <item x="466"/>
        <item x="116"/>
        <item x="810"/>
        <item x="478"/>
        <item x="727"/>
        <item x="911"/>
        <item x="192"/>
        <item x="761"/>
        <item x="58"/>
        <item x="117"/>
        <item x="389"/>
        <item x="287"/>
        <item x="249"/>
        <item x="827"/>
        <item x="662"/>
        <item x="163"/>
        <item x="448"/>
        <item x="739"/>
        <item x="399"/>
        <item x="135"/>
        <item x="405"/>
        <item x="732"/>
        <item x="839"/>
        <item x="66"/>
        <item x="96"/>
        <item x="750"/>
        <item x="235"/>
        <item x="316"/>
        <item x="635"/>
        <item x="173"/>
        <item x="172"/>
        <item x="902"/>
        <item x="89"/>
        <item x="36"/>
        <item x="562"/>
        <item x="133"/>
        <item x="154"/>
        <item x="57"/>
        <item x="178"/>
        <item x="770"/>
        <item x="705"/>
        <item x="363"/>
        <item x="396"/>
        <item x="102"/>
        <item x="930"/>
        <item x="694"/>
        <item x="85"/>
        <item x="525"/>
        <item x="469"/>
        <item x="206"/>
        <item x="849"/>
        <item x="319"/>
        <item x="151"/>
        <item x="452"/>
        <item x="929"/>
        <item x="463"/>
        <item x="745"/>
        <item x="320"/>
        <item x="528"/>
        <item x="766"/>
        <item x="149"/>
        <item x="533"/>
        <item x="282"/>
        <item x="896"/>
        <item x="299"/>
        <item x="707"/>
        <item x="368"/>
        <item x="15"/>
        <item x="267"/>
        <item x="296"/>
        <item x="844"/>
        <item x="325"/>
        <item x="362"/>
        <item x="668"/>
        <item x="583"/>
        <item x="247"/>
        <item x="475"/>
        <item x="382"/>
        <item x="752"/>
        <item x="838"/>
        <item x="869"/>
        <item x="564"/>
        <item x="883"/>
        <item x="619"/>
        <item x="307"/>
        <item x="460"/>
        <item x="543"/>
        <item x="54"/>
        <item x="686"/>
        <item x="255"/>
        <item x="526"/>
        <item x="443"/>
        <item x="900"/>
        <item x="239"/>
        <item x="185"/>
        <item x="417"/>
        <item x="332"/>
        <item x="837"/>
        <item x="305"/>
        <item x="897"/>
        <item x="633"/>
        <item x="347"/>
        <item x="303"/>
        <item x="676"/>
        <item x="70"/>
        <item x="558"/>
        <item x="92"/>
        <item x="384"/>
        <item x="165"/>
        <item x="157"/>
        <item x="438"/>
        <item x="805"/>
        <item x="649"/>
        <item x="523"/>
        <item x="729"/>
        <item x="361"/>
        <item x="53"/>
        <item x="591"/>
        <item x="678"/>
        <item x="34"/>
        <item x="541"/>
        <item x="763"/>
        <item x="733"/>
        <item x="811"/>
        <item x="48"/>
        <item x="93"/>
        <item x="246"/>
        <item x="333"/>
        <item x="851"/>
        <item x="134"/>
        <item x="815"/>
        <item x="198"/>
        <item x="455"/>
        <item x="661"/>
        <item x="179"/>
        <item x="553"/>
        <item x="695"/>
        <item x="511"/>
        <item x="454"/>
        <item x="893"/>
        <item x="310"/>
        <item x="423"/>
        <item x="159"/>
        <item x="660"/>
        <item x="238"/>
        <item x="537"/>
        <item x="726"/>
        <item x="505"/>
        <item x="50"/>
        <item x="5"/>
        <item x="459"/>
        <item x="3"/>
        <item x="674"/>
        <item x="879"/>
        <item x="830"/>
        <item x="94"/>
        <item x="627"/>
        <item x="531"/>
        <item x="357"/>
        <item x="440"/>
        <item x="155"/>
        <item x="870"/>
        <item x="17"/>
        <item x="397"/>
        <item x="698"/>
        <item x="47"/>
        <item x="286"/>
        <item x="514"/>
        <item x="621"/>
        <item x="799"/>
        <item x="626"/>
        <item x="921"/>
        <item x="719"/>
        <item x="922"/>
        <item x="881"/>
        <item x="571"/>
        <item x="430"/>
        <item x="889"/>
        <item x="182"/>
        <item x="403"/>
        <item x="641"/>
        <item x="907"/>
        <item x="677"/>
        <item x="253"/>
        <item x="882"/>
        <item x="709"/>
        <item x="549"/>
        <item x="140"/>
        <item x="108"/>
        <item x="501"/>
        <item x="194"/>
        <item x="700"/>
        <item x="788"/>
        <item x="580"/>
        <item x="808"/>
        <item x="780"/>
        <item x="791"/>
        <item x="113"/>
        <item x="120"/>
        <item x="746"/>
        <item x="107"/>
        <item x="536"/>
        <item x="659"/>
        <item x="252"/>
        <item x="915"/>
        <item x="835"/>
        <item x="532"/>
        <item x="343"/>
        <item x="6"/>
        <item x="941"/>
        <item x="221"/>
        <item x="8"/>
        <item x="683"/>
        <item x="904"/>
        <item x="842"/>
        <item x="792"/>
        <item x="862"/>
        <item x="72"/>
        <item x="433"/>
        <item x="250"/>
        <item x="349"/>
        <item x="428"/>
        <item x="914"/>
        <item x="652"/>
        <item x="404"/>
        <item x="657"/>
        <item x="847"/>
        <item x="717"/>
        <item x="115"/>
        <item x="572"/>
        <item x="61"/>
        <item x="160"/>
        <item x="408"/>
        <item x="699"/>
        <item x="903"/>
        <item x="105"/>
        <item x="232"/>
        <item x="517"/>
        <item x="400"/>
        <item x="631"/>
        <item x="814"/>
        <item x="625"/>
        <item x="645"/>
        <item x="425"/>
        <item x="519"/>
        <item x="850"/>
        <item x="534"/>
        <item x="169"/>
        <item x="497"/>
        <item x="918"/>
        <item x="290"/>
        <item x="161"/>
        <item x="367"/>
        <item x="672"/>
        <item x="567"/>
        <item x="859"/>
        <item x="65"/>
        <item x="7"/>
        <item x="806"/>
        <item x="622"/>
        <item x="507"/>
        <item x="393"/>
        <item x="276"/>
        <item x="183"/>
        <item x="494"/>
        <item x="204"/>
        <item x="573"/>
        <item x="682"/>
        <item x="245"/>
        <item x="817"/>
        <item x="724"/>
        <item x="181"/>
        <item x="502"/>
        <item x="371"/>
        <item x="679"/>
        <item x="656"/>
        <item x="391"/>
        <item x="886"/>
        <item x="342"/>
        <item x="237"/>
        <item x="639"/>
        <item x="593"/>
        <item x="470"/>
        <item x="387"/>
        <item x="352"/>
        <item x="131"/>
        <item x="20"/>
        <item x="755"/>
        <item x="451"/>
        <item x="30"/>
        <item x="885"/>
        <item x="109"/>
        <item x="27"/>
        <item x="174"/>
        <item x="712"/>
        <item x="601"/>
        <item x="669"/>
        <item x="875"/>
        <item x="26"/>
        <item x="211"/>
        <item x="848"/>
        <item x="312"/>
        <item x="318"/>
        <item x="495"/>
        <item x="414"/>
        <item x="224"/>
        <item x="125"/>
        <item x="765"/>
        <item x="581"/>
        <item x="401"/>
        <item x="413"/>
        <item x="927"/>
        <item x="720"/>
        <item x="175"/>
        <item x="395"/>
        <item x="925"/>
        <item x="689"/>
        <item x="80"/>
        <item x="311"/>
        <item x="383"/>
        <item x="197"/>
        <item x="771"/>
        <item x="19"/>
        <item x="456"/>
        <item x="378"/>
        <item x="410"/>
        <item x="12"/>
        <item x="283"/>
        <item x="758"/>
        <item x="114"/>
        <item x="229"/>
        <item x="596"/>
        <item x="493"/>
        <item x="421"/>
        <item x="279"/>
        <item x="520"/>
        <item x="88"/>
        <item x="559"/>
        <item x="866"/>
        <item x="598"/>
        <item x="484"/>
        <item x="945"/>
        <item x="628"/>
        <item x="284"/>
        <item x="555"/>
        <item x="302"/>
        <item x="653"/>
        <item x="515"/>
        <item x="638"/>
        <item x="623"/>
        <item x="561"/>
        <item x="77"/>
        <item x="487"/>
        <item x="471"/>
        <item x="126"/>
        <item x="137"/>
        <item x="241"/>
        <item x="4"/>
        <item x="592"/>
        <item x="71"/>
        <item x="345"/>
        <item x="388"/>
        <item x="488"/>
        <item x="23"/>
        <item x="29"/>
        <item x="828"/>
        <item x="213"/>
        <item x="767"/>
        <item x="73"/>
        <item x="852"/>
        <item x="240"/>
        <item x="919"/>
        <item x="22"/>
        <item x="41"/>
        <item x="753"/>
        <item x="473"/>
        <item x="500"/>
        <item x="196"/>
        <item x="427"/>
        <item x="402"/>
        <item x="2"/>
        <item x="557"/>
        <item x="176"/>
        <item x="868"/>
        <item x="340"/>
        <item x="42"/>
        <item x="275"/>
        <item x="642"/>
        <item x="855"/>
        <item x="857"/>
        <item x="233"/>
        <item x="83"/>
        <item x="243"/>
        <item x="254"/>
        <item x="375"/>
        <item x="100"/>
        <item x="381"/>
        <item x="353"/>
        <item x="725"/>
        <item x="618"/>
        <item x="461"/>
        <item x="87"/>
        <item x="616"/>
        <item x="934"/>
        <item x="909"/>
        <item x="67"/>
        <item x="489"/>
        <item x="841"/>
        <item x="146"/>
        <item x="658"/>
        <item x="199"/>
        <item x="757"/>
        <item x="420"/>
        <item x="11"/>
        <item x="308"/>
        <item x="651"/>
        <item x="444"/>
        <item x="718"/>
        <item x="529"/>
        <item x="693"/>
        <item x="76"/>
        <item x="337"/>
        <item x="796"/>
        <item x="702"/>
        <item x="231"/>
        <item x="574"/>
        <item x="31"/>
        <item x="906"/>
        <item x="846"/>
        <item x="1"/>
        <item x="216"/>
        <item x="429"/>
        <item x="482"/>
        <item x="499"/>
        <item x="269"/>
        <item x="554"/>
        <item x="603"/>
        <item x="366"/>
        <item x="615"/>
        <item x="715"/>
        <item x="576"/>
        <item x="713"/>
        <item x="143"/>
        <item x="218"/>
        <item x="272"/>
        <item x="588"/>
        <item x="385"/>
        <item x="508"/>
        <item x="386"/>
        <item x="148"/>
        <item x="38"/>
        <item x="479"/>
        <item x="68"/>
        <item x="39"/>
        <item x="152"/>
        <item x="394"/>
        <item x="491"/>
        <item x="785"/>
        <item x="864"/>
        <item x="764"/>
        <item x="322"/>
        <item x="913"/>
        <item x="139"/>
        <item x="326"/>
        <item x="723"/>
        <item x="816"/>
        <item x="293"/>
        <item x="644"/>
        <item x="910"/>
        <item x="457"/>
        <item x="789"/>
        <item x="14"/>
        <item x="24"/>
        <item x="928"/>
        <item x="822"/>
        <item x="164"/>
        <item x="132"/>
        <item x="145"/>
        <item x="782"/>
        <item x="503"/>
        <item x="836"/>
        <item x="510"/>
        <item x="436"/>
        <item x="843"/>
        <item x="540"/>
        <item x="74"/>
        <item x="121"/>
        <item x="513"/>
        <item x="274"/>
        <item x="794"/>
        <item x="891"/>
        <item x="890"/>
        <item x="44"/>
        <item x="797"/>
        <item x="865"/>
        <item x="364"/>
        <item x="756"/>
        <item x="887"/>
        <item x="329"/>
        <item x="358"/>
        <item x="587"/>
        <item x="760"/>
        <item x="306"/>
        <item x="288"/>
        <item x="775"/>
        <item x="527"/>
        <item x="599"/>
        <item x="654"/>
        <item x="46"/>
        <item x="153"/>
        <item x="180"/>
        <item x="606"/>
        <item x="933"/>
        <item x="13"/>
        <item x="122"/>
        <item x="944"/>
        <item x="595"/>
        <item x="821"/>
        <item x="98"/>
        <item x="439"/>
        <item x="516"/>
        <item x="582"/>
        <item x="916"/>
        <item x="597"/>
        <item x="104"/>
        <item x="737"/>
        <item x="636"/>
        <item x="692"/>
        <item x="468"/>
        <item x="744"/>
        <item x="613"/>
        <item x="481"/>
        <item x="447"/>
        <item x="69"/>
        <item x="150"/>
        <item x="801"/>
        <item x="323"/>
        <item x="803"/>
        <item x="655"/>
        <item x="512"/>
        <item x="390"/>
        <item x="35"/>
        <item x="861"/>
        <item x="784"/>
        <item x="701"/>
        <item x="551"/>
        <item x="943"/>
        <item x="372"/>
        <item x="790"/>
        <item x="138"/>
        <item x="289"/>
        <item x="812"/>
        <item x="45"/>
        <item x="751"/>
        <item x="809"/>
        <item x="248"/>
        <item x="721"/>
        <item x="634"/>
        <item x="556"/>
        <item x="265"/>
        <item x="156"/>
        <item x="297"/>
        <item x="518"/>
        <item x="188"/>
        <item x="823"/>
        <item x="450"/>
        <item x="872"/>
        <item x="434"/>
        <item x="892"/>
        <item x="60"/>
        <item x="419"/>
        <item x="106"/>
        <item x="118"/>
        <item x="594"/>
        <item x="273"/>
        <item x="681"/>
        <item x="602"/>
        <item x="786"/>
        <item x="162"/>
        <item x="924"/>
        <item x="341"/>
        <item x="462"/>
        <item x="262"/>
        <item x="940"/>
        <item x="81"/>
        <item x="665"/>
        <item x="9"/>
        <item x="78"/>
        <item x="834"/>
        <item x="147"/>
        <item x="418"/>
        <item x="168"/>
        <item x="548"/>
        <item x="373"/>
        <item x="424"/>
        <item x="407"/>
        <item x="95"/>
        <item x="91"/>
        <item x="688"/>
        <item x="51"/>
        <item x="336"/>
        <item x="446"/>
        <item x="0"/>
        <item x="201"/>
        <item x="664"/>
        <item x="736"/>
        <item x="795"/>
        <item x="845"/>
        <item x="129"/>
        <item x="667"/>
        <item x="908"/>
        <item x="824"/>
        <item x="409"/>
        <item x="663"/>
        <item x="740"/>
        <item x="437"/>
        <item x="111"/>
        <item x="926"/>
        <item x="937"/>
        <item x="706"/>
        <item x="251"/>
        <item x="314"/>
        <item x="195"/>
        <item x="867"/>
        <item x="55"/>
        <item x="880"/>
        <item x="748"/>
        <item x="714"/>
        <item x="406"/>
        <item x="585"/>
        <item x="781"/>
        <item x="607"/>
        <item x="646"/>
        <item x="749"/>
        <item x="547"/>
        <item x="605"/>
        <item x="186"/>
        <item x="205"/>
        <item x="170"/>
        <item x="123"/>
        <item x="465"/>
        <item x="579"/>
        <item x="56"/>
        <item x="214"/>
        <item x="935"/>
        <item x="203"/>
        <item x="62"/>
        <item x="315"/>
        <item x="21"/>
        <item x="359"/>
        <item x="539"/>
        <item x="458"/>
        <item x="877"/>
        <item x="258"/>
        <item x="703"/>
        <item x="209"/>
        <item x="923"/>
        <item x="680"/>
        <item x="486"/>
        <item x="259"/>
        <item x="467"/>
        <item x="586"/>
        <item x="264"/>
        <item x="285"/>
        <item x="604"/>
        <item x="365"/>
        <item x="629"/>
        <item x="829"/>
        <item x="730"/>
        <item x="777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ales Channel" fld="6" subtotal="count" showDataAs="percentOfCol" baseField="3" baseItem="0" numFmtId="1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8">
  <location ref="A3:B6" firstHeaderRow="1" firstDataRow="1" firstDataCol="1"/>
  <pivotFields count="18">
    <pivotField numFmtId="22" showAll="0">
      <items count="947">
        <item x="304"/>
        <item x="445"/>
        <item x="600"/>
        <item x="334"/>
        <item x="355"/>
        <item x="577"/>
        <item x="496"/>
        <item x="833"/>
        <item x="190"/>
        <item x="894"/>
        <item x="783"/>
        <item x="25"/>
        <item x="119"/>
        <item x="317"/>
        <item x="530"/>
        <item x="735"/>
        <item x="637"/>
        <item x="509"/>
        <item x="127"/>
        <item x="193"/>
        <item x="813"/>
        <item x="112"/>
        <item x="826"/>
        <item x="442"/>
        <item x="416"/>
        <item x="901"/>
        <item x="281"/>
        <item x="552"/>
        <item x="346"/>
        <item x="338"/>
        <item x="28"/>
        <item x="187"/>
        <item x="772"/>
        <item x="938"/>
        <item x="670"/>
        <item x="590"/>
        <item x="584"/>
        <item x="620"/>
        <item x="234"/>
        <item x="568"/>
        <item x="575"/>
        <item x="570"/>
        <item x="43"/>
        <item x="331"/>
        <item x="710"/>
        <item x="136"/>
        <item x="754"/>
        <item x="321"/>
        <item x="608"/>
        <item x="858"/>
        <item x="236"/>
        <item x="52"/>
        <item x="648"/>
        <item x="884"/>
        <item x="521"/>
        <item x="687"/>
        <item x="354"/>
        <item x="898"/>
        <item x="158"/>
        <item x="301"/>
        <item x="647"/>
        <item x="130"/>
        <item x="215"/>
        <item x="685"/>
        <item x="920"/>
        <item x="110"/>
        <item x="550"/>
        <item x="225"/>
        <item x="671"/>
        <item x="435"/>
        <item x="313"/>
        <item x="370"/>
        <item x="360"/>
        <item x="212"/>
        <item x="377"/>
        <item x="350"/>
        <item x="356"/>
        <item x="291"/>
        <item x="802"/>
        <item x="722"/>
        <item x="524"/>
        <item x="939"/>
        <item x="101"/>
        <item x="298"/>
        <item x="793"/>
        <item x="266"/>
        <item x="738"/>
        <item x="63"/>
        <item x="335"/>
        <item x="565"/>
        <item x="673"/>
        <item x="223"/>
        <item x="16"/>
        <item x="856"/>
        <item x="33"/>
        <item x="171"/>
        <item x="632"/>
        <item x="227"/>
        <item x="90"/>
        <item x="324"/>
        <item x="202"/>
        <item x="294"/>
        <item x="167"/>
        <item x="295"/>
        <item x="79"/>
        <item x="825"/>
        <item x="840"/>
        <item x="392"/>
        <item x="617"/>
        <item x="292"/>
        <item x="344"/>
        <item x="415"/>
        <item x="624"/>
        <item x="546"/>
        <item x="874"/>
        <item x="609"/>
        <item x="832"/>
        <item x="666"/>
        <item x="498"/>
        <item x="166"/>
        <item x="743"/>
        <item x="280"/>
        <item x="899"/>
        <item x="611"/>
        <item x="189"/>
        <item x="422"/>
        <item x="348"/>
        <item x="704"/>
        <item x="878"/>
        <item x="217"/>
        <item x="351"/>
        <item x="263"/>
        <item x="612"/>
        <item x="124"/>
        <item x="610"/>
        <item x="449"/>
        <item x="64"/>
        <item x="472"/>
        <item x="819"/>
        <item x="675"/>
        <item x="853"/>
        <item x="242"/>
        <item x="931"/>
        <item x="873"/>
        <item x="742"/>
        <item x="261"/>
        <item x="711"/>
        <item x="84"/>
        <item x="614"/>
        <item x="485"/>
        <item x="271"/>
        <item x="640"/>
        <item x="490"/>
        <item x="779"/>
        <item x="208"/>
        <item x="522"/>
        <item x="569"/>
        <item x="787"/>
        <item x="544"/>
        <item x="330"/>
        <item x="535"/>
        <item x="270"/>
        <item x="800"/>
        <item x="876"/>
        <item x="932"/>
        <item x="59"/>
        <item x="230"/>
        <item x="268"/>
        <item x="690"/>
        <item x="300"/>
        <item x="912"/>
        <item x="339"/>
        <item x="432"/>
        <item x="200"/>
        <item x="184"/>
        <item x="684"/>
        <item x="426"/>
        <item x="708"/>
        <item x="807"/>
        <item x="228"/>
        <item x="278"/>
        <item x="431"/>
        <item x="854"/>
        <item x="103"/>
        <item x="483"/>
        <item x="863"/>
        <item x="768"/>
        <item x="888"/>
        <item x="589"/>
        <item x="895"/>
        <item x="220"/>
        <item x="917"/>
        <item x="578"/>
        <item x="99"/>
        <item x="412"/>
        <item x="480"/>
        <item x="376"/>
        <item x="75"/>
        <item x="506"/>
        <item x="32"/>
        <item x="18"/>
        <item x="774"/>
        <item x="219"/>
        <item x="759"/>
        <item x="773"/>
        <item x="776"/>
        <item x="191"/>
        <item x="10"/>
        <item x="905"/>
        <item x="380"/>
        <item x="398"/>
        <item x="141"/>
        <item x="769"/>
        <item x="328"/>
        <item x="871"/>
        <item x="650"/>
        <item x="260"/>
        <item x="936"/>
        <item x="97"/>
        <item x="49"/>
        <item x="86"/>
        <item x="504"/>
        <item x="327"/>
        <item x="222"/>
        <item x="563"/>
        <item x="734"/>
        <item x="474"/>
        <item x="453"/>
        <item x="691"/>
        <item x="538"/>
        <item x="798"/>
        <item x="860"/>
        <item x="831"/>
        <item x="747"/>
        <item x="441"/>
        <item x="476"/>
        <item x="411"/>
        <item x="177"/>
        <item x="731"/>
        <item x="542"/>
        <item x="820"/>
        <item x="257"/>
        <item x="477"/>
        <item x="560"/>
        <item x="128"/>
        <item x="207"/>
        <item x="464"/>
        <item x="741"/>
        <item x="226"/>
        <item x="369"/>
        <item x="545"/>
        <item x="804"/>
        <item x="244"/>
        <item x="40"/>
        <item x="309"/>
        <item x="697"/>
        <item x="144"/>
        <item x="762"/>
        <item x="818"/>
        <item x="374"/>
        <item x="942"/>
        <item x="630"/>
        <item x="696"/>
        <item x="256"/>
        <item x="142"/>
        <item x="277"/>
        <item x="82"/>
        <item x="379"/>
        <item x="210"/>
        <item x="643"/>
        <item x="492"/>
        <item x="728"/>
        <item x="716"/>
        <item x="566"/>
        <item x="778"/>
        <item x="37"/>
        <item x="466"/>
        <item x="116"/>
        <item x="810"/>
        <item x="478"/>
        <item x="727"/>
        <item x="911"/>
        <item x="192"/>
        <item x="761"/>
        <item x="58"/>
        <item x="117"/>
        <item x="389"/>
        <item x="287"/>
        <item x="249"/>
        <item x="827"/>
        <item x="662"/>
        <item x="163"/>
        <item x="448"/>
        <item x="739"/>
        <item x="399"/>
        <item x="135"/>
        <item x="405"/>
        <item x="732"/>
        <item x="839"/>
        <item x="66"/>
        <item x="96"/>
        <item x="750"/>
        <item x="235"/>
        <item x="316"/>
        <item x="635"/>
        <item x="173"/>
        <item x="172"/>
        <item x="902"/>
        <item x="89"/>
        <item x="36"/>
        <item x="562"/>
        <item x="133"/>
        <item x="154"/>
        <item x="57"/>
        <item x="178"/>
        <item x="770"/>
        <item x="705"/>
        <item x="363"/>
        <item x="396"/>
        <item x="102"/>
        <item x="930"/>
        <item x="694"/>
        <item x="85"/>
        <item x="525"/>
        <item x="469"/>
        <item x="206"/>
        <item x="849"/>
        <item x="319"/>
        <item x="151"/>
        <item x="452"/>
        <item x="929"/>
        <item x="463"/>
        <item x="745"/>
        <item x="320"/>
        <item x="528"/>
        <item x="766"/>
        <item x="149"/>
        <item x="533"/>
        <item x="282"/>
        <item x="896"/>
        <item x="299"/>
        <item x="707"/>
        <item x="368"/>
        <item x="15"/>
        <item x="267"/>
        <item x="296"/>
        <item x="844"/>
        <item x="325"/>
        <item x="362"/>
        <item x="668"/>
        <item x="583"/>
        <item x="247"/>
        <item x="475"/>
        <item x="382"/>
        <item x="752"/>
        <item x="838"/>
        <item x="869"/>
        <item x="564"/>
        <item x="883"/>
        <item x="619"/>
        <item x="307"/>
        <item x="460"/>
        <item x="543"/>
        <item x="54"/>
        <item x="686"/>
        <item x="255"/>
        <item x="526"/>
        <item x="443"/>
        <item x="900"/>
        <item x="239"/>
        <item x="185"/>
        <item x="417"/>
        <item x="332"/>
        <item x="837"/>
        <item x="305"/>
        <item x="897"/>
        <item x="633"/>
        <item x="347"/>
        <item x="303"/>
        <item x="676"/>
        <item x="70"/>
        <item x="558"/>
        <item x="92"/>
        <item x="384"/>
        <item x="165"/>
        <item x="157"/>
        <item x="438"/>
        <item x="805"/>
        <item x="649"/>
        <item x="523"/>
        <item x="729"/>
        <item x="361"/>
        <item x="53"/>
        <item x="591"/>
        <item x="678"/>
        <item x="34"/>
        <item x="541"/>
        <item x="763"/>
        <item x="733"/>
        <item x="811"/>
        <item x="48"/>
        <item x="93"/>
        <item x="246"/>
        <item x="333"/>
        <item x="851"/>
        <item x="134"/>
        <item x="815"/>
        <item x="198"/>
        <item x="455"/>
        <item x="661"/>
        <item x="179"/>
        <item x="553"/>
        <item x="695"/>
        <item x="511"/>
        <item x="454"/>
        <item x="893"/>
        <item x="310"/>
        <item x="423"/>
        <item x="159"/>
        <item x="660"/>
        <item x="238"/>
        <item x="537"/>
        <item x="726"/>
        <item x="505"/>
        <item x="50"/>
        <item x="5"/>
        <item x="459"/>
        <item x="3"/>
        <item x="674"/>
        <item x="879"/>
        <item x="830"/>
        <item x="94"/>
        <item x="627"/>
        <item x="531"/>
        <item x="357"/>
        <item x="440"/>
        <item x="155"/>
        <item x="870"/>
        <item x="17"/>
        <item x="397"/>
        <item x="698"/>
        <item x="47"/>
        <item x="286"/>
        <item x="514"/>
        <item x="621"/>
        <item x="799"/>
        <item x="626"/>
        <item x="921"/>
        <item x="719"/>
        <item x="922"/>
        <item x="881"/>
        <item x="571"/>
        <item x="430"/>
        <item x="889"/>
        <item x="182"/>
        <item x="403"/>
        <item x="641"/>
        <item x="907"/>
        <item x="677"/>
        <item x="253"/>
        <item x="882"/>
        <item x="709"/>
        <item x="549"/>
        <item x="140"/>
        <item x="108"/>
        <item x="501"/>
        <item x="194"/>
        <item x="700"/>
        <item x="788"/>
        <item x="580"/>
        <item x="808"/>
        <item x="780"/>
        <item x="791"/>
        <item x="113"/>
        <item x="120"/>
        <item x="746"/>
        <item x="107"/>
        <item x="536"/>
        <item x="659"/>
        <item x="252"/>
        <item x="915"/>
        <item x="835"/>
        <item x="532"/>
        <item x="343"/>
        <item x="6"/>
        <item x="941"/>
        <item x="221"/>
        <item x="8"/>
        <item x="683"/>
        <item x="904"/>
        <item x="842"/>
        <item x="792"/>
        <item x="862"/>
        <item x="72"/>
        <item x="433"/>
        <item x="250"/>
        <item x="349"/>
        <item x="428"/>
        <item x="914"/>
        <item x="652"/>
        <item x="404"/>
        <item x="657"/>
        <item x="847"/>
        <item x="717"/>
        <item x="115"/>
        <item x="572"/>
        <item x="61"/>
        <item x="160"/>
        <item x="408"/>
        <item x="699"/>
        <item x="903"/>
        <item x="105"/>
        <item x="232"/>
        <item x="517"/>
        <item x="400"/>
        <item x="631"/>
        <item x="814"/>
        <item x="625"/>
        <item x="645"/>
        <item x="425"/>
        <item x="519"/>
        <item x="850"/>
        <item x="534"/>
        <item x="169"/>
        <item x="497"/>
        <item x="918"/>
        <item x="290"/>
        <item x="161"/>
        <item x="367"/>
        <item x="672"/>
        <item x="567"/>
        <item x="859"/>
        <item x="65"/>
        <item x="7"/>
        <item x="806"/>
        <item x="622"/>
        <item x="507"/>
        <item x="393"/>
        <item x="276"/>
        <item x="183"/>
        <item x="494"/>
        <item x="204"/>
        <item x="573"/>
        <item x="682"/>
        <item x="245"/>
        <item x="817"/>
        <item x="724"/>
        <item x="181"/>
        <item x="502"/>
        <item x="371"/>
        <item x="679"/>
        <item x="656"/>
        <item x="391"/>
        <item x="886"/>
        <item x="342"/>
        <item x="237"/>
        <item x="639"/>
        <item x="593"/>
        <item x="470"/>
        <item x="387"/>
        <item x="352"/>
        <item x="131"/>
        <item x="20"/>
        <item x="755"/>
        <item x="451"/>
        <item x="30"/>
        <item x="885"/>
        <item x="109"/>
        <item x="27"/>
        <item x="174"/>
        <item x="712"/>
        <item x="601"/>
        <item x="669"/>
        <item x="875"/>
        <item x="26"/>
        <item x="211"/>
        <item x="848"/>
        <item x="312"/>
        <item x="318"/>
        <item x="495"/>
        <item x="414"/>
        <item x="224"/>
        <item x="125"/>
        <item x="765"/>
        <item x="581"/>
        <item x="401"/>
        <item x="413"/>
        <item x="927"/>
        <item x="720"/>
        <item x="175"/>
        <item x="395"/>
        <item x="925"/>
        <item x="689"/>
        <item x="80"/>
        <item x="311"/>
        <item x="383"/>
        <item x="197"/>
        <item x="771"/>
        <item x="19"/>
        <item x="456"/>
        <item x="378"/>
        <item x="410"/>
        <item x="12"/>
        <item x="283"/>
        <item x="758"/>
        <item x="114"/>
        <item x="229"/>
        <item x="596"/>
        <item x="493"/>
        <item x="421"/>
        <item x="279"/>
        <item x="520"/>
        <item x="88"/>
        <item x="559"/>
        <item x="866"/>
        <item x="598"/>
        <item x="484"/>
        <item x="945"/>
        <item x="628"/>
        <item x="284"/>
        <item x="555"/>
        <item x="302"/>
        <item x="653"/>
        <item x="515"/>
        <item x="638"/>
        <item x="623"/>
        <item x="561"/>
        <item x="77"/>
        <item x="487"/>
        <item x="471"/>
        <item x="126"/>
        <item x="137"/>
        <item x="241"/>
        <item x="4"/>
        <item x="592"/>
        <item x="71"/>
        <item x="345"/>
        <item x="388"/>
        <item x="488"/>
        <item x="23"/>
        <item x="29"/>
        <item x="828"/>
        <item x="213"/>
        <item x="767"/>
        <item x="73"/>
        <item x="852"/>
        <item x="240"/>
        <item x="919"/>
        <item x="22"/>
        <item x="41"/>
        <item x="753"/>
        <item x="473"/>
        <item x="500"/>
        <item x="196"/>
        <item x="427"/>
        <item x="402"/>
        <item x="2"/>
        <item x="557"/>
        <item x="176"/>
        <item x="868"/>
        <item x="340"/>
        <item x="42"/>
        <item x="275"/>
        <item x="642"/>
        <item x="855"/>
        <item x="857"/>
        <item x="233"/>
        <item x="83"/>
        <item x="243"/>
        <item x="254"/>
        <item x="375"/>
        <item x="100"/>
        <item x="381"/>
        <item x="353"/>
        <item x="725"/>
        <item x="618"/>
        <item x="461"/>
        <item x="87"/>
        <item x="616"/>
        <item x="934"/>
        <item x="909"/>
        <item x="67"/>
        <item x="489"/>
        <item x="841"/>
        <item x="146"/>
        <item x="658"/>
        <item x="199"/>
        <item x="757"/>
        <item x="420"/>
        <item x="11"/>
        <item x="308"/>
        <item x="651"/>
        <item x="444"/>
        <item x="718"/>
        <item x="529"/>
        <item x="693"/>
        <item x="76"/>
        <item x="337"/>
        <item x="796"/>
        <item x="702"/>
        <item x="231"/>
        <item x="574"/>
        <item x="31"/>
        <item x="906"/>
        <item x="846"/>
        <item x="1"/>
        <item x="216"/>
        <item x="429"/>
        <item x="482"/>
        <item x="499"/>
        <item x="269"/>
        <item x="554"/>
        <item x="603"/>
        <item x="366"/>
        <item x="615"/>
        <item x="715"/>
        <item x="576"/>
        <item x="713"/>
        <item x="143"/>
        <item x="218"/>
        <item x="272"/>
        <item x="588"/>
        <item x="385"/>
        <item x="508"/>
        <item x="386"/>
        <item x="148"/>
        <item x="38"/>
        <item x="479"/>
        <item x="68"/>
        <item x="39"/>
        <item x="152"/>
        <item x="394"/>
        <item x="491"/>
        <item x="785"/>
        <item x="864"/>
        <item x="764"/>
        <item x="322"/>
        <item x="913"/>
        <item x="139"/>
        <item x="326"/>
        <item x="723"/>
        <item x="816"/>
        <item x="293"/>
        <item x="644"/>
        <item x="910"/>
        <item x="457"/>
        <item x="789"/>
        <item x="14"/>
        <item x="24"/>
        <item x="928"/>
        <item x="822"/>
        <item x="164"/>
        <item x="132"/>
        <item x="145"/>
        <item x="782"/>
        <item x="503"/>
        <item x="836"/>
        <item x="510"/>
        <item x="436"/>
        <item x="843"/>
        <item x="540"/>
        <item x="74"/>
        <item x="121"/>
        <item x="513"/>
        <item x="274"/>
        <item x="794"/>
        <item x="891"/>
        <item x="890"/>
        <item x="44"/>
        <item x="797"/>
        <item x="865"/>
        <item x="364"/>
        <item x="756"/>
        <item x="887"/>
        <item x="329"/>
        <item x="358"/>
        <item x="587"/>
        <item x="760"/>
        <item x="306"/>
        <item x="288"/>
        <item x="775"/>
        <item x="527"/>
        <item x="599"/>
        <item x="654"/>
        <item x="46"/>
        <item x="153"/>
        <item x="180"/>
        <item x="606"/>
        <item x="933"/>
        <item x="13"/>
        <item x="122"/>
        <item x="944"/>
        <item x="595"/>
        <item x="821"/>
        <item x="98"/>
        <item x="439"/>
        <item x="516"/>
        <item x="582"/>
        <item x="916"/>
        <item x="597"/>
        <item x="104"/>
        <item x="737"/>
        <item x="636"/>
        <item x="692"/>
        <item x="468"/>
        <item x="744"/>
        <item x="613"/>
        <item x="481"/>
        <item x="447"/>
        <item x="69"/>
        <item x="150"/>
        <item x="801"/>
        <item x="323"/>
        <item x="803"/>
        <item x="655"/>
        <item x="512"/>
        <item x="390"/>
        <item x="35"/>
        <item x="861"/>
        <item x="784"/>
        <item x="701"/>
        <item x="551"/>
        <item x="943"/>
        <item x="372"/>
        <item x="790"/>
        <item x="138"/>
        <item x="289"/>
        <item x="812"/>
        <item x="45"/>
        <item x="751"/>
        <item x="809"/>
        <item x="248"/>
        <item x="721"/>
        <item x="634"/>
        <item x="556"/>
        <item x="265"/>
        <item x="156"/>
        <item x="297"/>
        <item x="518"/>
        <item x="188"/>
        <item x="823"/>
        <item x="450"/>
        <item x="872"/>
        <item x="434"/>
        <item x="892"/>
        <item x="60"/>
        <item x="419"/>
        <item x="106"/>
        <item x="118"/>
        <item x="594"/>
        <item x="273"/>
        <item x="681"/>
        <item x="602"/>
        <item x="786"/>
        <item x="162"/>
        <item x="924"/>
        <item x="341"/>
        <item x="462"/>
        <item x="262"/>
        <item x="940"/>
        <item x="81"/>
        <item x="665"/>
        <item x="9"/>
        <item x="78"/>
        <item x="834"/>
        <item x="147"/>
        <item x="418"/>
        <item x="168"/>
        <item x="548"/>
        <item x="373"/>
        <item x="424"/>
        <item x="407"/>
        <item x="95"/>
        <item x="91"/>
        <item x="688"/>
        <item x="51"/>
        <item x="336"/>
        <item x="446"/>
        <item x="0"/>
        <item x="201"/>
        <item x="664"/>
        <item x="736"/>
        <item x="795"/>
        <item x="845"/>
        <item x="129"/>
        <item x="667"/>
        <item x="908"/>
        <item x="824"/>
        <item x="409"/>
        <item x="663"/>
        <item x="740"/>
        <item x="437"/>
        <item x="111"/>
        <item x="926"/>
        <item x="937"/>
        <item x="706"/>
        <item x="251"/>
        <item x="314"/>
        <item x="195"/>
        <item x="867"/>
        <item x="55"/>
        <item x="880"/>
        <item x="748"/>
        <item x="714"/>
        <item x="406"/>
        <item x="585"/>
        <item x="781"/>
        <item x="607"/>
        <item x="646"/>
        <item x="749"/>
        <item x="547"/>
        <item x="605"/>
        <item x="186"/>
        <item x="205"/>
        <item x="170"/>
        <item x="123"/>
        <item x="465"/>
        <item x="579"/>
        <item x="56"/>
        <item x="214"/>
        <item x="935"/>
        <item x="203"/>
        <item x="62"/>
        <item x="315"/>
        <item x="21"/>
        <item x="359"/>
        <item x="539"/>
        <item x="458"/>
        <item x="877"/>
        <item x="258"/>
        <item x="703"/>
        <item x="209"/>
        <item x="923"/>
        <item x="680"/>
        <item x="486"/>
        <item x="259"/>
        <item x="467"/>
        <item x="586"/>
        <item x="264"/>
        <item x="285"/>
        <item x="604"/>
        <item x="365"/>
        <item x="629"/>
        <item x="829"/>
        <item x="730"/>
        <item x="77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Promotion Applied" fld="9" subtotal="count" showDataAs="percentOfCol" baseField="6" baseItem="0" numFmtId="1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CD281-000E-467B-9FEF-8299C42EB0B0}" name="PivotTable2" cacheId="6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21">
  <location ref="A3:B10" firstHeaderRow="1" firstDataRow="1" firstDataCol="1"/>
  <pivotFields count="14">
    <pivotField axis="axisRow" numFmtId="22" showAll="0" defaultSubtotal="0">
      <items count="946">
        <item x="304"/>
        <item x="445"/>
        <item x="600"/>
        <item x="334"/>
        <item x="355"/>
        <item x="577"/>
        <item x="496"/>
        <item x="833"/>
        <item x="190"/>
        <item x="894"/>
        <item x="783"/>
        <item x="25"/>
        <item x="119"/>
        <item x="317"/>
        <item x="530"/>
        <item x="735"/>
        <item x="637"/>
        <item x="509"/>
        <item x="127"/>
        <item x="193"/>
        <item x="813"/>
        <item x="112"/>
        <item x="826"/>
        <item x="442"/>
        <item x="416"/>
        <item x="901"/>
        <item x="281"/>
        <item x="552"/>
        <item x="346"/>
        <item x="338"/>
        <item x="28"/>
        <item x="187"/>
        <item x="772"/>
        <item x="938"/>
        <item x="670"/>
        <item x="590"/>
        <item x="584"/>
        <item x="620"/>
        <item x="234"/>
        <item x="568"/>
        <item x="575"/>
        <item x="570"/>
        <item x="43"/>
        <item x="331"/>
        <item x="710"/>
        <item x="136"/>
        <item x="754"/>
        <item x="321"/>
        <item x="608"/>
        <item x="858"/>
        <item x="236"/>
        <item x="52"/>
        <item x="648"/>
        <item x="884"/>
        <item x="521"/>
        <item x="687"/>
        <item x="354"/>
        <item x="898"/>
        <item x="158"/>
        <item x="301"/>
        <item x="647"/>
        <item x="130"/>
        <item x="215"/>
        <item x="685"/>
        <item x="920"/>
        <item x="110"/>
        <item x="550"/>
        <item x="225"/>
        <item x="671"/>
        <item x="435"/>
        <item x="313"/>
        <item x="370"/>
        <item x="360"/>
        <item x="212"/>
        <item x="377"/>
        <item x="350"/>
        <item x="356"/>
        <item x="291"/>
        <item x="802"/>
        <item x="722"/>
        <item x="524"/>
        <item x="939"/>
        <item x="101"/>
        <item x="298"/>
        <item x="793"/>
        <item x="266"/>
        <item x="738"/>
        <item x="63"/>
        <item x="335"/>
        <item x="565"/>
        <item x="673"/>
        <item x="223"/>
        <item x="16"/>
        <item x="856"/>
        <item x="33"/>
        <item x="171"/>
        <item x="632"/>
        <item x="227"/>
        <item x="90"/>
        <item x="324"/>
        <item x="202"/>
        <item x="294"/>
        <item x="167"/>
        <item x="295"/>
        <item x="79"/>
        <item x="825"/>
        <item x="840"/>
        <item x="392"/>
        <item x="617"/>
        <item x="292"/>
        <item x="344"/>
        <item x="415"/>
        <item x="624"/>
        <item x="546"/>
        <item x="874"/>
        <item x="609"/>
        <item x="832"/>
        <item x="666"/>
        <item x="498"/>
        <item x="166"/>
        <item x="743"/>
        <item x="280"/>
        <item x="899"/>
        <item x="611"/>
        <item x="189"/>
        <item x="422"/>
        <item x="348"/>
        <item x="704"/>
        <item x="878"/>
        <item x="217"/>
        <item x="351"/>
        <item x="263"/>
        <item x="612"/>
        <item x="124"/>
        <item x="610"/>
        <item x="449"/>
        <item x="64"/>
        <item x="472"/>
        <item x="819"/>
        <item x="675"/>
        <item x="853"/>
        <item x="242"/>
        <item x="931"/>
        <item x="873"/>
        <item x="742"/>
        <item x="261"/>
        <item x="711"/>
        <item x="84"/>
        <item x="614"/>
        <item x="485"/>
        <item x="271"/>
        <item x="640"/>
        <item x="490"/>
        <item x="779"/>
        <item x="208"/>
        <item x="522"/>
        <item x="569"/>
        <item x="787"/>
        <item x="544"/>
        <item x="330"/>
        <item x="535"/>
        <item x="270"/>
        <item x="800"/>
        <item x="876"/>
        <item x="932"/>
        <item x="59"/>
        <item x="230"/>
        <item x="268"/>
        <item x="690"/>
        <item x="300"/>
        <item x="912"/>
        <item x="339"/>
        <item x="432"/>
        <item x="200"/>
        <item x="184"/>
        <item x="684"/>
        <item x="426"/>
        <item x="708"/>
        <item x="807"/>
        <item x="228"/>
        <item x="278"/>
        <item x="431"/>
        <item x="854"/>
        <item x="103"/>
        <item x="483"/>
        <item x="863"/>
        <item x="768"/>
        <item x="888"/>
        <item x="589"/>
        <item x="895"/>
        <item x="220"/>
        <item x="917"/>
        <item x="578"/>
        <item x="99"/>
        <item x="412"/>
        <item x="480"/>
        <item x="376"/>
        <item x="75"/>
        <item x="506"/>
        <item x="32"/>
        <item x="18"/>
        <item x="774"/>
        <item x="219"/>
        <item x="759"/>
        <item x="773"/>
        <item x="776"/>
        <item x="191"/>
        <item x="10"/>
        <item x="905"/>
        <item x="380"/>
        <item x="398"/>
        <item x="141"/>
        <item x="769"/>
        <item x="328"/>
        <item x="871"/>
        <item x="650"/>
        <item x="260"/>
        <item x="936"/>
        <item x="97"/>
        <item x="49"/>
        <item x="86"/>
        <item x="504"/>
        <item x="327"/>
        <item x="222"/>
        <item x="563"/>
        <item x="734"/>
        <item x="474"/>
        <item x="453"/>
        <item x="691"/>
        <item x="538"/>
        <item x="798"/>
        <item x="860"/>
        <item x="831"/>
        <item x="747"/>
        <item x="441"/>
        <item x="476"/>
        <item x="411"/>
        <item x="177"/>
        <item x="731"/>
        <item x="542"/>
        <item x="820"/>
        <item x="257"/>
        <item x="477"/>
        <item x="560"/>
        <item x="128"/>
        <item x="207"/>
        <item x="464"/>
        <item x="741"/>
        <item x="226"/>
        <item x="369"/>
        <item x="545"/>
        <item x="804"/>
        <item x="244"/>
        <item x="40"/>
        <item x="309"/>
        <item x="697"/>
        <item x="144"/>
        <item x="762"/>
        <item x="818"/>
        <item x="374"/>
        <item x="942"/>
        <item x="630"/>
        <item x="696"/>
        <item x="256"/>
        <item x="142"/>
        <item x="277"/>
        <item x="82"/>
        <item x="379"/>
        <item x="210"/>
        <item x="643"/>
        <item x="492"/>
        <item x="728"/>
        <item x="716"/>
        <item x="566"/>
        <item x="778"/>
        <item x="37"/>
        <item x="466"/>
        <item x="116"/>
        <item x="810"/>
        <item x="478"/>
        <item x="727"/>
        <item x="911"/>
        <item x="192"/>
        <item x="761"/>
        <item x="58"/>
        <item x="117"/>
        <item x="389"/>
        <item x="287"/>
        <item x="249"/>
        <item x="827"/>
        <item x="662"/>
        <item x="163"/>
        <item x="448"/>
        <item x="739"/>
        <item x="399"/>
        <item x="135"/>
        <item x="405"/>
        <item x="732"/>
        <item x="839"/>
        <item x="66"/>
        <item x="96"/>
        <item x="750"/>
        <item x="235"/>
        <item x="316"/>
        <item x="635"/>
        <item x="173"/>
        <item x="172"/>
        <item x="902"/>
        <item x="89"/>
        <item x="36"/>
        <item x="562"/>
        <item x="133"/>
        <item x="154"/>
        <item x="57"/>
        <item x="178"/>
        <item x="770"/>
        <item x="705"/>
        <item x="363"/>
        <item x="396"/>
        <item x="102"/>
        <item x="930"/>
        <item x="694"/>
        <item x="85"/>
        <item x="525"/>
        <item x="469"/>
        <item x="206"/>
        <item x="849"/>
        <item x="319"/>
        <item x="151"/>
        <item x="452"/>
        <item x="929"/>
        <item x="463"/>
        <item x="745"/>
        <item x="320"/>
        <item x="528"/>
        <item x="766"/>
        <item x="149"/>
        <item x="533"/>
        <item x="282"/>
        <item x="896"/>
        <item x="299"/>
        <item x="707"/>
        <item x="368"/>
        <item x="15"/>
        <item x="267"/>
        <item x="296"/>
        <item x="844"/>
        <item x="325"/>
        <item x="362"/>
        <item x="668"/>
        <item x="583"/>
        <item x="247"/>
        <item x="475"/>
        <item x="382"/>
        <item x="752"/>
        <item x="838"/>
        <item x="869"/>
        <item x="564"/>
        <item x="883"/>
        <item x="619"/>
        <item x="307"/>
        <item x="460"/>
        <item x="543"/>
        <item x="54"/>
        <item x="686"/>
        <item x="255"/>
        <item x="526"/>
        <item x="443"/>
        <item x="900"/>
        <item x="239"/>
        <item x="185"/>
        <item x="417"/>
        <item x="332"/>
        <item x="837"/>
        <item x="305"/>
        <item x="897"/>
        <item x="633"/>
        <item x="347"/>
        <item x="303"/>
        <item x="676"/>
        <item x="70"/>
        <item x="558"/>
        <item x="92"/>
        <item x="384"/>
        <item x="165"/>
        <item x="157"/>
        <item x="438"/>
        <item x="805"/>
        <item x="649"/>
        <item x="523"/>
        <item x="729"/>
        <item x="361"/>
        <item x="53"/>
        <item x="591"/>
        <item x="678"/>
        <item x="34"/>
        <item x="541"/>
        <item x="763"/>
        <item x="733"/>
        <item x="811"/>
        <item x="48"/>
        <item x="93"/>
        <item x="246"/>
        <item x="333"/>
        <item x="851"/>
        <item x="134"/>
        <item x="815"/>
        <item x="198"/>
        <item x="455"/>
        <item x="661"/>
        <item x="179"/>
        <item x="553"/>
        <item x="695"/>
        <item x="511"/>
        <item x="454"/>
        <item x="893"/>
        <item x="310"/>
        <item x="423"/>
        <item x="159"/>
        <item x="660"/>
        <item x="238"/>
        <item x="537"/>
        <item x="726"/>
        <item x="505"/>
        <item x="50"/>
        <item x="5"/>
        <item x="459"/>
        <item x="3"/>
        <item x="674"/>
        <item x="879"/>
        <item x="830"/>
        <item x="94"/>
        <item x="627"/>
        <item x="531"/>
        <item x="357"/>
        <item x="440"/>
        <item x="155"/>
        <item x="870"/>
        <item x="17"/>
        <item x="397"/>
        <item x="698"/>
        <item x="47"/>
        <item x="286"/>
        <item x="514"/>
        <item x="621"/>
        <item x="799"/>
        <item x="626"/>
        <item x="921"/>
        <item x="719"/>
        <item x="922"/>
        <item x="881"/>
        <item x="571"/>
        <item x="430"/>
        <item x="889"/>
        <item x="182"/>
        <item x="403"/>
        <item x="641"/>
        <item x="907"/>
        <item x="677"/>
        <item x="253"/>
        <item x="882"/>
        <item x="709"/>
        <item x="549"/>
        <item x="140"/>
        <item x="108"/>
        <item x="501"/>
        <item x="194"/>
        <item x="700"/>
        <item x="788"/>
        <item x="580"/>
        <item x="808"/>
        <item x="780"/>
        <item x="791"/>
        <item x="113"/>
        <item x="120"/>
        <item x="746"/>
        <item x="107"/>
        <item x="536"/>
        <item x="659"/>
        <item x="252"/>
        <item x="915"/>
        <item x="835"/>
        <item x="532"/>
        <item x="343"/>
        <item x="6"/>
        <item x="941"/>
        <item x="221"/>
        <item x="8"/>
        <item x="683"/>
        <item x="904"/>
        <item x="842"/>
        <item x="792"/>
        <item x="862"/>
        <item x="72"/>
        <item x="433"/>
        <item x="250"/>
        <item x="349"/>
        <item x="428"/>
        <item x="914"/>
        <item x="652"/>
        <item x="404"/>
        <item x="657"/>
        <item x="847"/>
        <item x="717"/>
        <item x="115"/>
        <item x="572"/>
        <item x="61"/>
        <item x="160"/>
        <item x="408"/>
        <item x="699"/>
        <item x="903"/>
        <item x="105"/>
        <item x="232"/>
        <item x="517"/>
        <item x="400"/>
        <item x="631"/>
        <item x="814"/>
        <item x="625"/>
        <item x="645"/>
        <item x="425"/>
        <item x="519"/>
        <item x="850"/>
        <item x="534"/>
        <item x="169"/>
        <item x="497"/>
        <item x="918"/>
        <item x="290"/>
        <item x="161"/>
        <item x="367"/>
        <item x="672"/>
        <item x="567"/>
        <item x="859"/>
        <item x="65"/>
        <item x="7"/>
        <item x="806"/>
        <item x="622"/>
        <item x="507"/>
        <item x="393"/>
        <item x="276"/>
        <item x="183"/>
        <item x="494"/>
        <item x="204"/>
        <item x="573"/>
        <item x="682"/>
        <item x="245"/>
        <item x="817"/>
        <item x="724"/>
        <item x="181"/>
        <item x="502"/>
        <item x="371"/>
        <item x="679"/>
        <item x="656"/>
        <item x="391"/>
        <item x="886"/>
        <item x="342"/>
        <item x="237"/>
        <item x="639"/>
        <item x="593"/>
        <item x="470"/>
        <item x="387"/>
        <item x="352"/>
        <item x="131"/>
        <item x="20"/>
        <item x="755"/>
        <item x="451"/>
        <item x="30"/>
        <item x="885"/>
        <item x="109"/>
        <item x="27"/>
        <item x="174"/>
        <item x="712"/>
        <item x="601"/>
        <item x="669"/>
        <item x="875"/>
        <item x="26"/>
        <item x="211"/>
        <item x="848"/>
        <item x="312"/>
        <item x="318"/>
        <item x="495"/>
        <item x="414"/>
        <item x="224"/>
        <item x="125"/>
        <item x="765"/>
        <item x="581"/>
        <item x="401"/>
        <item x="413"/>
        <item x="927"/>
        <item x="720"/>
        <item x="175"/>
        <item x="395"/>
        <item x="925"/>
        <item x="689"/>
        <item x="80"/>
        <item x="311"/>
        <item x="383"/>
        <item x="197"/>
        <item x="771"/>
        <item x="19"/>
        <item x="456"/>
        <item x="378"/>
        <item x="410"/>
        <item x="12"/>
        <item x="283"/>
        <item x="758"/>
        <item x="114"/>
        <item x="229"/>
        <item x="596"/>
        <item x="493"/>
        <item x="421"/>
        <item x="279"/>
        <item x="520"/>
        <item x="88"/>
        <item x="559"/>
        <item x="866"/>
        <item x="598"/>
        <item x="484"/>
        <item x="945"/>
        <item x="628"/>
        <item x="284"/>
        <item x="555"/>
        <item x="302"/>
        <item x="653"/>
        <item x="515"/>
        <item x="638"/>
        <item x="623"/>
        <item x="561"/>
        <item x="77"/>
        <item x="487"/>
        <item x="471"/>
        <item x="126"/>
        <item x="137"/>
        <item x="241"/>
        <item x="4"/>
        <item x="592"/>
        <item x="71"/>
        <item x="345"/>
        <item x="388"/>
        <item x="488"/>
        <item x="23"/>
        <item x="29"/>
        <item x="828"/>
        <item x="213"/>
        <item x="767"/>
        <item x="73"/>
        <item x="852"/>
        <item x="240"/>
        <item x="919"/>
        <item x="22"/>
        <item x="41"/>
        <item x="753"/>
        <item x="473"/>
        <item x="500"/>
        <item x="196"/>
        <item x="427"/>
        <item x="402"/>
        <item x="2"/>
        <item x="557"/>
        <item x="176"/>
        <item x="868"/>
        <item x="340"/>
        <item x="42"/>
        <item x="275"/>
        <item x="642"/>
        <item x="855"/>
        <item x="857"/>
        <item x="233"/>
        <item x="83"/>
        <item x="243"/>
        <item x="254"/>
        <item x="375"/>
        <item x="100"/>
        <item x="381"/>
        <item x="353"/>
        <item x="725"/>
        <item x="618"/>
        <item x="461"/>
        <item x="87"/>
        <item x="616"/>
        <item x="934"/>
        <item x="909"/>
        <item x="67"/>
        <item x="489"/>
        <item x="841"/>
        <item x="146"/>
        <item x="658"/>
        <item x="199"/>
        <item x="757"/>
        <item x="420"/>
        <item x="11"/>
        <item x="308"/>
        <item x="651"/>
        <item x="444"/>
        <item x="718"/>
        <item x="529"/>
        <item x="693"/>
        <item x="76"/>
        <item x="337"/>
        <item x="796"/>
        <item x="702"/>
        <item x="231"/>
        <item x="574"/>
        <item x="31"/>
        <item x="906"/>
        <item x="846"/>
        <item x="1"/>
        <item x="216"/>
        <item x="429"/>
        <item x="482"/>
        <item x="499"/>
        <item x="269"/>
        <item x="554"/>
        <item x="603"/>
        <item x="366"/>
        <item x="615"/>
        <item x="715"/>
        <item x="576"/>
        <item x="713"/>
        <item x="143"/>
        <item x="218"/>
        <item x="272"/>
        <item x="588"/>
        <item x="385"/>
        <item x="508"/>
        <item x="386"/>
        <item x="148"/>
        <item x="38"/>
        <item x="479"/>
        <item x="68"/>
        <item x="39"/>
        <item x="152"/>
        <item x="394"/>
        <item x="491"/>
        <item x="785"/>
        <item x="864"/>
        <item x="764"/>
        <item x="322"/>
        <item x="913"/>
        <item x="139"/>
        <item x="326"/>
        <item x="723"/>
        <item x="816"/>
        <item x="293"/>
        <item x="644"/>
        <item x="910"/>
        <item x="457"/>
        <item x="789"/>
        <item x="14"/>
        <item x="24"/>
        <item x="928"/>
        <item x="822"/>
        <item x="164"/>
        <item x="132"/>
        <item x="145"/>
        <item x="782"/>
        <item x="503"/>
        <item x="836"/>
        <item x="510"/>
        <item x="436"/>
        <item x="843"/>
        <item x="540"/>
        <item x="74"/>
        <item x="121"/>
        <item x="513"/>
        <item x="274"/>
        <item x="794"/>
        <item x="891"/>
        <item x="890"/>
        <item x="44"/>
        <item x="797"/>
        <item x="865"/>
        <item x="364"/>
        <item x="756"/>
        <item x="887"/>
        <item x="329"/>
        <item x="358"/>
        <item x="587"/>
        <item x="760"/>
        <item x="306"/>
        <item x="288"/>
        <item x="775"/>
        <item x="527"/>
        <item x="599"/>
        <item x="654"/>
        <item x="46"/>
        <item x="153"/>
        <item x="180"/>
        <item x="606"/>
        <item x="933"/>
        <item x="13"/>
        <item x="122"/>
        <item x="944"/>
        <item x="595"/>
        <item x="821"/>
        <item x="98"/>
        <item x="439"/>
        <item x="516"/>
        <item x="582"/>
        <item x="916"/>
        <item x="597"/>
        <item x="104"/>
        <item x="737"/>
        <item x="636"/>
        <item x="692"/>
        <item x="468"/>
        <item x="744"/>
        <item x="613"/>
        <item x="481"/>
        <item x="447"/>
        <item x="69"/>
        <item x="150"/>
        <item x="801"/>
        <item x="323"/>
        <item x="803"/>
        <item x="655"/>
        <item x="512"/>
        <item x="390"/>
        <item x="35"/>
        <item x="861"/>
        <item x="784"/>
        <item x="701"/>
        <item x="551"/>
        <item x="943"/>
        <item x="372"/>
        <item x="790"/>
        <item x="138"/>
        <item x="289"/>
        <item x="812"/>
        <item x="45"/>
        <item x="751"/>
        <item x="809"/>
        <item x="248"/>
        <item x="721"/>
        <item x="634"/>
        <item x="556"/>
        <item x="265"/>
        <item x="156"/>
        <item x="297"/>
        <item x="518"/>
        <item x="188"/>
        <item x="823"/>
        <item x="450"/>
        <item x="872"/>
        <item x="434"/>
        <item x="892"/>
        <item x="60"/>
        <item x="419"/>
        <item x="106"/>
        <item x="118"/>
        <item x="594"/>
        <item x="273"/>
        <item x="681"/>
        <item x="602"/>
        <item x="786"/>
        <item x="162"/>
        <item x="924"/>
        <item x="341"/>
        <item x="462"/>
        <item x="262"/>
        <item x="940"/>
        <item x="81"/>
        <item x="665"/>
        <item x="9"/>
        <item x="78"/>
        <item x="834"/>
        <item x="147"/>
        <item x="418"/>
        <item x="168"/>
        <item x="548"/>
        <item x="373"/>
        <item x="424"/>
        <item x="407"/>
        <item x="95"/>
        <item x="91"/>
        <item x="688"/>
        <item x="51"/>
        <item x="336"/>
        <item x="446"/>
        <item x="0"/>
        <item x="201"/>
        <item x="664"/>
        <item x="736"/>
        <item x="795"/>
        <item x="845"/>
        <item x="129"/>
        <item x="667"/>
        <item x="908"/>
        <item x="824"/>
        <item x="409"/>
        <item x="663"/>
        <item x="740"/>
        <item x="437"/>
        <item x="111"/>
        <item x="926"/>
        <item x="937"/>
        <item x="706"/>
        <item x="251"/>
        <item x="314"/>
        <item x="195"/>
        <item x="867"/>
        <item x="55"/>
        <item x="880"/>
        <item x="748"/>
        <item x="714"/>
        <item x="406"/>
        <item x="585"/>
        <item x="781"/>
        <item x="607"/>
        <item x="646"/>
        <item x="749"/>
        <item x="547"/>
        <item x="605"/>
        <item x="186"/>
        <item x="205"/>
        <item x="170"/>
        <item x="123"/>
        <item x="465"/>
        <item x="579"/>
        <item x="56"/>
        <item x="214"/>
        <item x="935"/>
        <item x="203"/>
        <item x="62"/>
        <item x="315"/>
        <item x="21"/>
        <item x="359"/>
        <item x="539"/>
        <item x="458"/>
        <item x="877"/>
        <item x="258"/>
        <item x="703"/>
        <item x="209"/>
        <item x="923"/>
        <item x="680"/>
        <item x="486"/>
        <item x="259"/>
        <item x="467"/>
        <item x="586"/>
        <item x="264"/>
        <item x="285"/>
        <item x="604"/>
        <item x="365"/>
        <item x="629"/>
        <item x="829"/>
        <item x="730"/>
        <item x="777"/>
      </items>
    </pivotField>
    <pivotField showAll="0" defaultSubtotal="0"/>
    <pivotField showAll="0" defaultSubtotal="0">
      <items count="10">
        <item x="4"/>
        <item x="5"/>
        <item x="1"/>
        <item x="2"/>
        <item x="6"/>
        <item x="8"/>
        <item x="9"/>
        <item x="3"/>
        <item x="7"/>
        <item x="0"/>
      </items>
    </pivotField>
    <pivotField showAll="0" defaultSubtotal="0"/>
    <pivotField axis="axisRow" showAll="0" defaultSubtotal="0">
      <items count="7">
        <item sd="0" x="5"/>
        <item sd="0" x="4"/>
        <item sd="0" x="1"/>
        <item sd="0" x="6"/>
        <item sd="0" x="3"/>
        <item sd="0" x="0"/>
        <item sd="0" x="2"/>
      </items>
    </pivotField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>
      <items count="3">
        <item x="1"/>
        <item x="2"/>
        <item x="0"/>
      </items>
    </pivotField>
    <pivotField showAll="0" defaultSubtotal="0"/>
    <pivotField showAll="0" defaultSubtotal="0"/>
    <pivotField showAll="0" defaultSubtotal="0"/>
  </pivotFields>
  <rowFields count="2">
    <field x="4"/>
    <field x="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Price per Unit (USD)" fld="6" baseField="0" baseItem="0"/>
  </dataFields>
  <chartFormats count="6"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F8800B-31B9-40B5-89B0-119E3BC570F5}" name="PivotTable2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6">
  <location ref="A3:B9" firstHeaderRow="1" firstDataRow="1" firstDataCol="1"/>
  <pivotFields count="14">
    <pivotField showAll="0"/>
    <pivotField showAll="0"/>
    <pivotField showAll="0"/>
    <pivotField axis="axisRow" showAll="0">
      <items count="6">
        <item x="2"/>
        <item x="4"/>
        <item x="3"/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rice per Unit (USD)" fld="6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46B3EC-F6E1-4F29-8574-38B8331C2C23}" name="PivotTable10" cacheId="49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outline="1" outlineData="1" multipleFieldFilters="0" rowHeaderCaption="Hour/Day" colHeaderCaption=" ">
  <location ref="T35:AA46" firstHeaderRow="1" firstDataRow="2" firstDataCol="1"/>
  <pivotFields count="14">
    <pivotField showAll="0">
      <items count="947">
        <item x="304"/>
        <item x="445"/>
        <item x="600"/>
        <item x="334"/>
        <item x="355"/>
        <item x="577"/>
        <item x="496"/>
        <item x="833"/>
        <item x="190"/>
        <item x="894"/>
        <item x="783"/>
        <item x="25"/>
        <item x="119"/>
        <item x="317"/>
        <item x="530"/>
        <item x="735"/>
        <item x="637"/>
        <item x="509"/>
        <item x="127"/>
        <item x="193"/>
        <item x="813"/>
        <item x="112"/>
        <item x="826"/>
        <item x="442"/>
        <item x="416"/>
        <item x="901"/>
        <item x="281"/>
        <item x="552"/>
        <item x="346"/>
        <item x="338"/>
        <item x="28"/>
        <item x="187"/>
        <item x="772"/>
        <item x="938"/>
        <item x="670"/>
        <item x="590"/>
        <item x="584"/>
        <item x="620"/>
        <item x="234"/>
        <item x="568"/>
        <item x="575"/>
        <item x="570"/>
        <item x="43"/>
        <item x="331"/>
        <item x="710"/>
        <item x="136"/>
        <item x="754"/>
        <item x="321"/>
        <item x="608"/>
        <item x="858"/>
        <item x="236"/>
        <item x="52"/>
        <item x="648"/>
        <item x="884"/>
        <item x="521"/>
        <item x="687"/>
        <item x="354"/>
        <item x="898"/>
        <item x="158"/>
        <item x="301"/>
        <item x="647"/>
        <item x="130"/>
        <item x="215"/>
        <item x="685"/>
        <item x="920"/>
        <item x="110"/>
        <item x="550"/>
        <item x="225"/>
        <item x="671"/>
        <item x="435"/>
        <item x="313"/>
        <item x="370"/>
        <item x="360"/>
        <item x="212"/>
        <item x="377"/>
        <item x="350"/>
        <item x="356"/>
        <item x="291"/>
        <item x="802"/>
        <item x="722"/>
        <item x="524"/>
        <item x="939"/>
        <item x="101"/>
        <item x="298"/>
        <item x="793"/>
        <item x="266"/>
        <item x="738"/>
        <item x="63"/>
        <item x="335"/>
        <item x="565"/>
        <item x="673"/>
        <item x="223"/>
        <item x="16"/>
        <item x="856"/>
        <item x="33"/>
        <item x="171"/>
        <item x="632"/>
        <item x="227"/>
        <item x="90"/>
        <item x="324"/>
        <item x="202"/>
        <item x="294"/>
        <item x="167"/>
        <item x="295"/>
        <item x="79"/>
        <item x="825"/>
        <item x="840"/>
        <item x="392"/>
        <item x="617"/>
        <item x="292"/>
        <item x="344"/>
        <item x="415"/>
        <item x="624"/>
        <item x="546"/>
        <item x="874"/>
        <item x="609"/>
        <item x="832"/>
        <item x="666"/>
        <item x="498"/>
        <item x="166"/>
        <item x="743"/>
        <item x="280"/>
        <item x="899"/>
        <item x="611"/>
        <item x="189"/>
        <item x="422"/>
        <item x="348"/>
        <item x="704"/>
        <item x="878"/>
        <item x="217"/>
        <item x="351"/>
        <item x="263"/>
        <item x="612"/>
        <item x="124"/>
        <item x="610"/>
        <item x="449"/>
        <item x="64"/>
        <item x="472"/>
        <item x="819"/>
        <item x="675"/>
        <item x="853"/>
        <item x="242"/>
        <item x="931"/>
        <item x="873"/>
        <item x="742"/>
        <item x="261"/>
        <item x="711"/>
        <item x="84"/>
        <item x="614"/>
        <item x="485"/>
        <item x="271"/>
        <item x="640"/>
        <item x="490"/>
        <item x="779"/>
        <item x="208"/>
        <item x="522"/>
        <item x="569"/>
        <item x="787"/>
        <item x="544"/>
        <item x="330"/>
        <item x="535"/>
        <item x="270"/>
        <item x="800"/>
        <item x="876"/>
        <item x="932"/>
        <item x="59"/>
        <item x="230"/>
        <item x="268"/>
        <item x="690"/>
        <item x="300"/>
        <item x="912"/>
        <item x="339"/>
        <item x="432"/>
        <item x="200"/>
        <item x="184"/>
        <item x="684"/>
        <item x="426"/>
        <item x="708"/>
        <item x="807"/>
        <item x="228"/>
        <item x="278"/>
        <item x="431"/>
        <item x="854"/>
        <item x="103"/>
        <item x="483"/>
        <item x="863"/>
        <item x="768"/>
        <item x="888"/>
        <item x="589"/>
        <item x="895"/>
        <item x="220"/>
        <item x="917"/>
        <item x="578"/>
        <item x="99"/>
        <item x="412"/>
        <item x="480"/>
        <item x="376"/>
        <item x="75"/>
        <item x="506"/>
        <item x="32"/>
        <item x="18"/>
        <item x="774"/>
        <item x="219"/>
        <item x="759"/>
        <item x="773"/>
        <item x="776"/>
        <item x="191"/>
        <item x="10"/>
        <item x="905"/>
        <item x="380"/>
        <item x="398"/>
        <item x="141"/>
        <item x="769"/>
        <item x="328"/>
        <item x="871"/>
        <item x="650"/>
        <item x="260"/>
        <item x="936"/>
        <item x="97"/>
        <item x="49"/>
        <item x="86"/>
        <item x="504"/>
        <item x="327"/>
        <item x="222"/>
        <item x="563"/>
        <item x="734"/>
        <item x="474"/>
        <item x="453"/>
        <item x="691"/>
        <item x="538"/>
        <item x="798"/>
        <item x="860"/>
        <item x="831"/>
        <item x="747"/>
        <item x="441"/>
        <item x="476"/>
        <item x="411"/>
        <item x="177"/>
        <item x="731"/>
        <item x="542"/>
        <item x="820"/>
        <item x="257"/>
        <item x="477"/>
        <item x="560"/>
        <item x="128"/>
        <item x="207"/>
        <item x="464"/>
        <item x="741"/>
        <item x="226"/>
        <item x="369"/>
        <item x="545"/>
        <item x="804"/>
        <item x="244"/>
        <item x="40"/>
        <item x="309"/>
        <item x="697"/>
        <item x="144"/>
        <item x="762"/>
        <item x="818"/>
        <item x="374"/>
        <item x="942"/>
        <item x="630"/>
        <item x="696"/>
        <item x="256"/>
        <item x="142"/>
        <item x="277"/>
        <item x="82"/>
        <item x="379"/>
        <item x="210"/>
        <item x="643"/>
        <item x="492"/>
        <item x="728"/>
        <item x="716"/>
        <item x="566"/>
        <item x="778"/>
        <item x="37"/>
        <item x="466"/>
        <item x="116"/>
        <item x="810"/>
        <item x="478"/>
        <item x="727"/>
        <item x="911"/>
        <item x="192"/>
        <item x="761"/>
        <item x="58"/>
        <item x="117"/>
        <item x="389"/>
        <item x="287"/>
        <item x="249"/>
        <item x="827"/>
        <item x="662"/>
        <item x="163"/>
        <item x="448"/>
        <item x="739"/>
        <item x="399"/>
        <item x="135"/>
        <item x="405"/>
        <item x="732"/>
        <item x="839"/>
        <item x="66"/>
        <item x="96"/>
        <item x="750"/>
        <item x="235"/>
        <item x="316"/>
        <item x="635"/>
        <item x="173"/>
        <item x="172"/>
        <item x="902"/>
        <item x="89"/>
        <item x="36"/>
        <item x="562"/>
        <item x="133"/>
        <item x="154"/>
        <item x="57"/>
        <item x="178"/>
        <item x="770"/>
        <item x="705"/>
        <item x="363"/>
        <item x="396"/>
        <item x="102"/>
        <item x="930"/>
        <item x="694"/>
        <item x="85"/>
        <item x="525"/>
        <item x="469"/>
        <item x="206"/>
        <item x="849"/>
        <item x="319"/>
        <item x="151"/>
        <item x="452"/>
        <item x="929"/>
        <item x="463"/>
        <item x="745"/>
        <item x="320"/>
        <item x="528"/>
        <item x="766"/>
        <item x="149"/>
        <item x="533"/>
        <item x="282"/>
        <item x="896"/>
        <item x="299"/>
        <item x="707"/>
        <item x="368"/>
        <item x="15"/>
        <item x="267"/>
        <item x="296"/>
        <item x="844"/>
        <item x="325"/>
        <item x="362"/>
        <item x="668"/>
        <item x="583"/>
        <item x="247"/>
        <item x="475"/>
        <item x="382"/>
        <item x="752"/>
        <item x="838"/>
        <item x="869"/>
        <item x="564"/>
        <item x="883"/>
        <item x="619"/>
        <item x="307"/>
        <item x="460"/>
        <item x="543"/>
        <item x="54"/>
        <item x="686"/>
        <item x="255"/>
        <item x="526"/>
        <item x="443"/>
        <item x="900"/>
        <item x="239"/>
        <item x="185"/>
        <item x="417"/>
        <item x="332"/>
        <item x="837"/>
        <item x="305"/>
        <item x="897"/>
        <item x="633"/>
        <item x="347"/>
        <item x="303"/>
        <item x="676"/>
        <item x="70"/>
        <item x="558"/>
        <item x="92"/>
        <item x="384"/>
        <item x="165"/>
        <item x="157"/>
        <item x="438"/>
        <item x="805"/>
        <item x="649"/>
        <item x="523"/>
        <item x="729"/>
        <item x="361"/>
        <item x="53"/>
        <item x="591"/>
        <item x="678"/>
        <item x="34"/>
        <item x="541"/>
        <item x="763"/>
        <item x="733"/>
        <item x="811"/>
        <item x="48"/>
        <item x="93"/>
        <item x="246"/>
        <item x="333"/>
        <item x="851"/>
        <item x="134"/>
        <item x="815"/>
        <item x="198"/>
        <item x="455"/>
        <item x="661"/>
        <item x="179"/>
        <item x="553"/>
        <item x="695"/>
        <item x="511"/>
        <item x="454"/>
        <item x="893"/>
        <item x="310"/>
        <item x="423"/>
        <item x="159"/>
        <item x="660"/>
        <item x="238"/>
        <item x="537"/>
        <item x="726"/>
        <item x="505"/>
        <item x="50"/>
        <item x="5"/>
        <item x="459"/>
        <item x="3"/>
        <item x="674"/>
        <item x="879"/>
        <item x="830"/>
        <item x="94"/>
        <item x="627"/>
        <item x="531"/>
        <item x="357"/>
        <item x="440"/>
        <item x="155"/>
        <item x="870"/>
        <item x="17"/>
        <item x="397"/>
        <item x="698"/>
        <item x="47"/>
        <item x="286"/>
        <item x="514"/>
        <item x="621"/>
        <item x="799"/>
        <item x="626"/>
        <item x="921"/>
        <item x="719"/>
        <item x="922"/>
        <item x="881"/>
        <item x="571"/>
        <item x="430"/>
        <item x="889"/>
        <item x="182"/>
        <item x="403"/>
        <item x="641"/>
        <item x="907"/>
        <item x="677"/>
        <item x="253"/>
        <item x="882"/>
        <item x="709"/>
        <item x="549"/>
        <item x="140"/>
        <item x="108"/>
        <item x="501"/>
        <item x="194"/>
        <item x="700"/>
        <item x="788"/>
        <item x="580"/>
        <item x="808"/>
        <item x="780"/>
        <item x="791"/>
        <item x="113"/>
        <item x="120"/>
        <item x="746"/>
        <item x="107"/>
        <item x="536"/>
        <item x="659"/>
        <item x="252"/>
        <item x="915"/>
        <item x="835"/>
        <item x="532"/>
        <item x="343"/>
        <item x="6"/>
        <item x="941"/>
        <item x="221"/>
        <item x="8"/>
        <item x="683"/>
        <item x="904"/>
        <item x="842"/>
        <item x="792"/>
        <item x="862"/>
        <item x="72"/>
        <item x="433"/>
        <item x="250"/>
        <item x="349"/>
        <item x="428"/>
        <item x="914"/>
        <item x="652"/>
        <item x="404"/>
        <item x="657"/>
        <item x="847"/>
        <item x="717"/>
        <item x="115"/>
        <item x="572"/>
        <item x="61"/>
        <item x="160"/>
        <item x="408"/>
        <item x="699"/>
        <item x="903"/>
        <item x="105"/>
        <item x="232"/>
        <item x="517"/>
        <item x="400"/>
        <item x="631"/>
        <item x="814"/>
        <item x="625"/>
        <item x="645"/>
        <item x="425"/>
        <item x="519"/>
        <item x="850"/>
        <item x="534"/>
        <item x="169"/>
        <item x="497"/>
        <item x="918"/>
        <item x="290"/>
        <item x="161"/>
        <item x="367"/>
        <item x="672"/>
        <item x="567"/>
        <item x="859"/>
        <item x="65"/>
        <item x="7"/>
        <item x="806"/>
        <item x="622"/>
        <item x="507"/>
        <item x="393"/>
        <item x="276"/>
        <item x="183"/>
        <item x="494"/>
        <item x="204"/>
        <item x="573"/>
        <item x="682"/>
        <item x="245"/>
        <item x="817"/>
        <item x="724"/>
        <item x="181"/>
        <item x="502"/>
        <item x="371"/>
        <item x="679"/>
        <item x="656"/>
        <item x="391"/>
        <item x="886"/>
        <item x="342"/>
        <item x="237"/>
        <item x="639"/>
        <item x="593"/>
        <item x="470"/>
        <item x="387"/>
        <item x="352"/>
        <item x="131"/>
        <item x="20"/>
        <item x="755"/>
        <item x="451"/>
        <item x="30"/>
        <item x="885"/>
        <item x="109"/>
        <item x="27"/>
        <item x="174"/>
        <item x="712"/>
        <item x="601"/>
        <item x="669"/>
        <item x="875"/>
        <item x="26"/>
        <item x="211"/>
        <item x="848"/>
        <item x="312"/>
        <item x="318"/>
        <item x="495"/>
        <item x="414"/>
        <item x="224"/>
        <item x="125"/>
        <item x="765"/>
        <item x="581"/>
        <item x="401"/>
        <item x="413"/>
        <item x="927"/>
        <item x="720"/>
        <item x="175"/>
        <item x="395"/>
        <item x="925"/>
        <item x="689"/>
        <item x="80"/>
        <item x="311"/>
        <item x="383"/>
        <item x="197"/>
        <item x="771"/>
        <item x="19"/>
        <item x="456"/>
        <item x="378"/>
        <item x="410"/>
        <item x="12"/>
        <item x="283"/>
        <item x="758"/>
        <item x="114"/>
        <item x="229"/>
        <item x="596"/>
        <item x="493"/>
        <item x="421"/>
        <item x="279"/>
        <item x="520"/>
        <item x="88"/>
        <item x="559"/>
        <item x="866"/>
        <item x="598"/>
        <item x="484"/>
        <item x="945"/>
        <item x="628"/>
        <item x="284"/>
        <item x="555"/>
        <item x="302"/>
        <item x="653"/>
        <item x="515"/>
        <item x="638"/>
        <item x="623"/>
        <item x="561"/>
        <item x="77"/>
        <item x="487"/>
        <item x="471"/>
        <item x="126"/>
        <item x="137"/>
        <item x="241"/>
        <item x="4"/>
        <item x="592"/>
        <item x="71"/>
        <item x="345"/>
        <item x="388"/>
        <item x="488"/>
        <item x="23"/>
        <item x="29"/>
        <item x="828"/>
        <item x="213"/>
        <item x="767"/>
        <item x="73"/>
        <item x="852"/>
        <item x="240"/>
        <item x="919"/>
        <item x="22"/>
        <item x="41"/>
        <item x="753"/>
        <item x="473"/>
        <item x="500"/>
        <item x="196"/>
        <item x="427"/>
        <item x="402"/>
        <item x="2"/>
        <item x="557"/>
        <item x="176"/>
        <item x="868"/>
        <item x="340"/>
        <item x="42"/>
        <item x="275"/>
        <item x="642"/>
        <item x="855"/>
        <item x="857"/>
        <item x="233"/>
        <item x="83"/>
        <item x="243"/>
        <item x="254"/>
        <item x="375"/>
        <item x="100"/>
        <item x="381"/>
        <item x="353"/>
        <item x="725"/>
        <item x="618"/>
        <item x="461"/>
        <item x="87"/>
        <item x="616"/>
        <item x="934"/>
        <item x="909"/>
        <item x="67"/>
        <item x="489"/>
        <item x="841"/>
        <item x="146"/>
        <item x="658"/>
        <item x="199"/>
        <item x="757"/>
        <item x="420"/>
        <item x="11"/>
        <item x="308"/>
        <item x="651"/>
        <item x="444"/>
        <item x="718"/>
        <item x="529"/>
        <item x="693"/>
        <item x="76"/>
        <item x="337"/>
        <item x="796"/>
        <item x="702"/>
        <item x="231"/>
        <item x="574"/>
        <item x="31"/>
        <item x="906"/>
        <item x="846"/>
        <item x="1"/>
        <item x="216"/>
        <item x="429"/>
        <item x="482"/>
        <item x="499"/>
        <item x="269"/>
        <item x="554"/>
        <item x="603"/>
        <item x="366"/>
        <item x="615"/>
        <item x="715"/>
        <item x="576"/>
        <item x="713"/>
        <item x="143"/>
        <item x="218"/>
        <item x="272"/>
        <item x="588"/>
        <item x="385"/>
        <item x="508"/>
        <item x="386"/>
        <item x="148"/>
        <item x="38"/>
        <item x="479"/>
        <item x="68"/>
        <item x="39"/>
        <item x="152"/>
        <item x="394"/>
        <item x="491"/>
        <item x="785"/>
        <item x="864"/>
        <item x="764"/>
        <item x="322"/>
        <item x="913"/>
        <item x="139"/>
        <item x="326"/>
        <item x="723"/>
        <item x="816"/>
        <item x="293"/>
        <item x="644"/>
        <item x="910"/>
        <item x="457"/>
        <item x="789"/>
        <item x="14"/>
        <item x="24"/>
        <item x="928"/>
        <item x="822"/>
        <item x="164"/>
        <item x="132"/>
        <item x="145"/>
        <item x="782"/>
        <item x="503"/>
        <item x="836"/>
        <item x="510"/>
        <item x="436"/>
        <item x="843"/>
        <item x="540"/>
        <item x="74"/>
        <item x="121"/>
        <item x="513"/>
        <item x="274"/>
        <item x="794"/>
        <item x="891"/>
        <item x="890"/>
        <item x="44"/>
        <item x="797"/>
        <item x="865"/>
        <item x="364"/>
        <item x="756"/>
        <item x="887"/>
        <item x="329"/>
        <item x="358"/>
        <item x="587"/>
        <item x="760"/>
        <item x="306"/>
        <item x="288"/>
        <item x="775"/>
        <item x="527"/>
        <item x="599"/>
        <item x="654"/>
        <item x="46"/>
        <item x="153"/>
        <item x="180"/>
        <item x="606"/>
        <item x="933"/>
        <item x="13"/>
        <item x="122"/>
        <item x="944"/>
        <item x="595"/>
        <item x="821"/>
        <item x="98"/>
        <item x="439"/>
        <item x="516"/>
        <item x="582"/>
        <item x="916"/>
        <item x="597"/>
        <item x="104"/>
        <item x="737"/>
        <item x="636"/>
        <item x="692"/>
        <item x="468"/>
        <item x="744"/>
        <item x="613"/>
        <item x="481"/>
        <item x="447"/>
        <item x="69"/>
        <item x="150"/>
        <item x="801"/>
        <item x="323"/>
        <item x="803"/>
        <item x="655"/>
        <item x="512"/>
        <item x="390"/>
        <item x="35"/>
        <item x="861"/>
        <item x="784"/>
        <item x="701"/>
        <item x="551"/>
        <item x="943"/>
        <item x="372"/>
        <item x="790"/>
        <item x="138"/>
        <item x="289"/>
        <item x="812"/>
        <item x="45"/>
        <item x="751"/>
        <item x="809"/>
        <item x="248"/>
        <item x="721"/>
        <item x="634"/>
        <item x="556"/>
        <item x="265"/>
        <item x="156"/>
        <item x="297"/>
        <item x="518"/>
        <item x="188"/>
        <item x="823"/>
        <item x="450"/>
        <item x="872"/>
        <item x="434"/>
        <item x="892"/>
        <item x="60"/>
        <item x="419"/>
        <item x="106"/>
        <item x="118"/>
        <item x="594"/>
        <item x="273"/>
        <item x="681"/>
        <item x="602"/>
        <item x="786"/>
        <item x="162"/>
        <item x="924"/>
        <item x="341"/>
        <item x="462"/>
        <item x="262"/>
        <item x="940"/>
        <item x="81"/>
        <item x="665"/>
        <item x="9"/>
        <item x="78"/>
        <item x="834"/>
        <item x="147"/>
        <item x="418"/>
        <item x="168"/>
        <item x="548"/>
        <item x="373"/>
        <item x="424"/>
        <item x="407"/>
        <item x="95"/>
        <item x="91"/>
        <item x="688"/>
        <item x="51"/>
        <item x="336"/>
        <item x="446"/>
        <item x="0"/>
        <item x="201"/>
        <item x="664"/>
        <item x="736"/>
        <item x="795"/>
        <item x="845"/>
        <item x="129"/>
        <item x="667"/>
        <item x="908"/>
        <item x="824"/>
        <item x="409"/>
        <item x="663"/>
        <item x="740"/>
        <item x="437"/>
        <item x="111"/>
        <item x="926"/>
        <item x="937"/>
        <item x="706"/>
        <item x="251"/>
        <item x="314"/>
        <item x="195"/>
        <item x="867"/>
        <item x="55"/>
        <item x="880"/>
        <item x="748"/>
        <item x="714"/>
        <item x="406"/>
        <item x="585"/>
        <item x="781"/>
        <item x="607"/>
        <item x="646"/>
        <item x="749"/>
        <item x="547"/>
        <item x="605"/>
        <item x="186"/>
        <item x="205"/>
        <item x="170"/>
        <item x="123"/>
        <item x="465"/>
        <item x="579"/>
        <item x="56"/>
        <item x="214"/>
        <item x="935"/>
        <item x="203"/>
        <item x="62"/>
        <item x="315"/>
        <item x="21"/>
        <item x="359"/>
        <item x="539"/>
        <item x="458"/>
        <item x="877"/>
        <item x="258"/>
        <item x="703"/>
        <item x="209"/>
        <item x="923"/>
        <item x="680"/>
        <item x="486"/>
        <item x="259"/>
        <item x="467"/>
        <item x="586"/>
        <item x="264"/>
        <item x="285"/>
        <item x="604"/>
        <item x="365"/>
        <item x="629"/>
        <item x="829"/>
        <item x="730"/>
        <item x="777"/>
        <item t="default"/>
      </items>
    </pivotField>
    <pivotField axis="axisCol" showAll="0">
      <items count="8">
        <item x="0"/>
        <item x="4"/>
        <item x="5"/>
        <item x="3"/>
        <item x="2"/>
        <item x="1"/>
        <item x="6"/>
        <item t="default"/>
      </items>
    </pivotField>
    <pivotField axis="axisRow" showAll="0">
      <items count="11">
        <item sd="0" x="4"/>
        <item sd="0" x="5"/>
        <item sd="0" x="1"/>
        <item sd="0" x="2"/>
        <item sd="0" x="6"/>
        <item sd="0" x="8"/>
        <item sd="0" x="9"/>
        <item sd="0" x="3"/>
        <item sd="0" x="7"/>
        <item sd="0" x="0"/>
        <item t="default"/>
      </items>
    </pivotField>
    <pivotField axis="axisRow" showAll="0">
      <items count="6">
        <item x="2"/>
        <item x="4"/>
        <item x="3"/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 " fld="6" subtotal="count" baseField="2" baseItem="0" numFmtId="165"/>
  </dataFields>
  <formats count="18">
    <format dxfId="18">
      <pivotArea dataOnly="0" labelOnly="1" fieldPosition="0">
        <references count="1">
          <reference field="2" count="0"/>
        </references>
      </pivotArea>
    </format>
    <format dxfId="19">
      <pivotArea outline="0" collapsedLevelsAreSubtotals="1" fieldPosition="0"/>
    </format>
    <format dxfId="20">
      <pivotArea field="1" type="button" dataOnly="0" labelOnly="1" outline="0" axis="axisCol" fieldPosition="0"/>
    </format>
    <format dxfId="21">
      <pivotArea field="2" type="button" dataOnly="0" labelOnly="1" outline="0" axis="axisRow" fieldPosition="0"/>
    </format>
    <format dxfId="22">
      <pivotArea dataOnly="0" labelOnly="1" fieldPosition="0">
        <references count="1">
          <reference field="1" count="0"/>
        </references>
      </pivotArea>
    </format>
    <format dxfId="23">
      <pivotArea dataOnly="0" labelOnly="1" fieldPosition="0">
        <references count="1">
          <reference field="1" count="0"/>
        </references>
      </pivotArea>
    </format>
    <format dxfId="24">
      <pivotArea dataOnly="0" labelOnly="1" fieldPosition="0">
        <references count="1">
          <reference field="2" count="0"/>
        </references>
      </pivotArea>
    </format>
    <format dxfId="25">
      <pivotArea dataOnly="0" labelOnly="1" fieldPosition="0">
        <references count="1">
          <reference field="1" count="0"/>
        </references>
      </pivotArea>
    </format>
    <format dxfId="26">
      <pivotArea dataOnly="0" labelOnly="1" fieldPosition="0">
        <references count="1">
          <reference field="2" count="0"/>
        </references>
      </pivotArea>
    </format>
    <format dxfId="27">
      <pivotArea dataOnly="0" labelOnly="1" fieldPosition="0">
        <references count="1">
          <reference field="1" count="0"/>
        </references>
      </pivotArea>
    </format>
    <format dxfId="28">
      <pivotArea type="all" dataOnly="0" outline="0" fieldPosition="0"/>
    </format>
    <format dxfId="29">
      <pivotArea outline="0" collapsedLevelsAreSubtotals="1" fieldPosition="0"/>
    </format>
    <format dxfId="30">
      <pivotArea type="origin" dataOnly="0" labelOnly="1" outline="0" fieldPosition="0"/>
    </format>
    <format dxfId="31">
      <pivotArea type="topRight" dataOnly="0" labelOnly="1" outline="0" fieldPosition="0"/>
    </format>
    <format dxfId="32">
      <pivotArea dataOnly="0" labelOnly="1" fieldPosition="0">
        <references count="1">
          <reference field="2" count="0"/>
        </references>
      </pivotArea>
    </format>
    <format dxfId="33">
      <pivotArea dataOnly="0" labelOnly="1" fieldPosition="0">
        <references count="1">
          <reference field="1" count="0"/>
        </references>
      </pivotArea>
    </format>
    <format dxfId="34">
      <pivotArea dataOnly="0" labelOnly="1" fieldPosition="0">
        <references count="1">
          <reference field="1" count="0"/>
        </references>
      </pivotArea>
    </format>
    <format dxfId="35">
      <pivotArea type="origin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A30610-C82C-4904-8FFF-6C188FA40BA8}" name="Table2" displayName="Table2" ref="A3:L310" totalsRowShown="0">
  <autoFilter ref="A3:L310" xr:uid="{30A30610-C82C-4904-8FFF-6C188FA40BA8}"/>
  <tableColumns count="12">
    <tableColumn id="1" xr3:uid="{255AEEDA-99EC-40AA-9A40-3FD9A4AEA9CC}" name="Date" dataDxfId="58"/>
    <tableColumn id="2" xr3:uid="{331DDD64-2D69-402B-9477-180DC135D591}" name="State"/>
    <tableColumn id="3" xr3:uid="{B5EA9ECE-CB80-4C9D-91E1-25A94735645C}" name="Coffee Type"/>
    <tableColumn id="4" xr3:uid="{2F224909-650B-4613-ABAC-F2FD667CE2AB}" name="Sales Channel"/>
    <tableColumn id="5" xr3:uid="{7E337DF9-1569-40BD-97B5-F7E4ACB4F406}" name="Price per Unit (USD)"/>
    <tableColumn id="6" xr3:uid="{45D1E94A-7533-4333-A690-E89664D0136B}" name="Payment Method"/>
    <tableColumn id="7" xr3:uid="{81BECB3D-3B3D-4AD4-A2D2-83DEDC0E895F}" name="Promotion Applied"/>
    <tableColumn id="8" xr3:uid="{D34DFC97-392B-4A0E-866F-99F629EE084F}" name="Barista Name"/>
    <tableColumn id="9" xr3:uid="{AA71D4AF-7EDF-4BC9-BDD6-28AB0F09EBDB}" name="Customer Type"/>
    <tableColumn id="10" xr3:uid="{6A9EAB58-A8F2-41B6-BC54-1692A1EF24DF}" name="Wait Time (Minutes)"/>
    <tableColumn id="11" xr3:uid="{BB22E379-12F3-4A27-A039-1A9CC404010C}" name="Special Request"/>
    <tableColumn id="12" xr3:uid="{71929D1E-FCF3-4A64-B672-B25460250AEA}" name="Order 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DC8604-8041-443F-B3A3-6CA9A3C5DFFF}" name="Table3" displayName="Table3" ref="A14:C19" totalsRowShown="0">
  <autoFilter ref="A14:C19" xr:uid="{3FDC8604-8041-443F-B3A3-6CA9A3C5DFFF}"/>
  <tableColumns count="3">
    <tableColumn id="1" xr3:uid="{BFD36AF2-F364-4995-AE3E-1E0C4260283A}" name="Row Labels"/>
    <tableColumn id="2" xr3:uid="{75A08725-2970-40C3-9608-07A8367BA697}" name="Weekday"/>
    <tableColumn id="3" xr3:uid="{1DFC4631-6388-4134-8CDF-3038FD846148}" name="Weeken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ffee_Sales" displayName="Coffee_Sales" ref="A1:O1001" totalsRowShown="0">
  <autoFilter ref="A1:O1001" xr:uid="{00000000-0009-0000-0100-000001000000}"/>
  <tableColumns count="15">
    <tableColumn id="1" xr3:uid="{00000000-0010-0000-0000-000001000000}" name="Date" dataDxfId="57"/>
    <tableColumn id="15" xr3:uid="{3158042A-2917-459F-8DA8-E8C9498C25A3}" name="Column1" dataDxfId="56">
      <calculatedColumnFormula>(TEXT(A2,"ddd"))</calculatedColumnFormula>
    </tableColumn>
    <tableColumn id="14" xr3:uid="{A6D9B1CD-EFFF-4F93-9CF2-86FD08732F75}" name="Day_Type" dataDxfId="55">
      <calculatedColumnFormula>IF(OR(TEXT(A2,"ddd")="Sat",TEXT(A2,"ddd")="Sun"),"Weekend","Weekday")</calculatedColumnFormula>
    </tableColumn>
    <tableColumn id="13" xr3:uid="{9987E7BE-8AF5-45DB-8625-777CEA629B14}" name="Days" dataDxfId="54">
      <calculatedColumnFormula array="1">TEXT\DAY(Coffee_Sales[[#This Row],[Date]],"ddd")</calculatedColumnFormula>
    </tableColumn>
    <tableColumn id="2" xr3:uid="{00000000-0010-0000-0000-000002000000}" name="State"/>
    <tableColumn id="3" xr3:uid="{00000000-0010-0000-0000-000003000000}" name="Coffee Type"/>
    <tableColumn id="4" xr3:uid="{00000000-0010-0000-0000-000004000000}" name="Sales Channel"/>
    <tableColumn id="5" xr3:uid="{00000000-0010-0000-0000-000005000000}" name="Price per Unit (USD)"/>
    <tableColumn id="6" xr3:uid="{00000000-0010-0000-0000-000006000000}" name="Payment Method"/>
    <tableColumn id="7" xr3:uid="{00000000-0010-0000-0000-000007000000}" name="Promotion Applied"/>
    <tableColumn id="8" xr3:uid="{00000000-0010-0000-0000-000008000000}" name="Barista Name"/>
    <tableColumn id="9" xr3:uid="{00000000-0010-0000-0000-000009000000}" name="Customer Type"/>
    <tableColumn id="10" xr3:uid="{00000000-0010-0000-0000-00000A000000}" name="Wait Time (Minutes)"/>
    <tableColumn id="11" xr3:uid="{00000000-0010-0000-0000-00000B000000}" name="Special Request"/>
    <tableColumn id="12" xr3:uid="{00000000-0010-0000-0000-00000C000000}" name="Order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table" Target="../tables/table2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CB22-4368-44FB-B66C-DACFBA53321D}">
  <dimension ref="A3:E5"/>
  <sheetViews>
    <sheetView workbookViewId="0">
      <selection activeCell="C24" sqref="C24"/>
    </sheetView>
  </sheetViews>
  <sheetFormatPr defaultRowHeight="14.5" x14ac:dyDescent="0.35"/>
  <cols>
    <col min="1" max="1" width="23.7265625" bestFit="1" customWidth="1"/>
    <col min="2" max="2" width="15.26953125" bestFit="1" customWidth="1"/>
    <col min="3" max="3" width="10.26953125" bestFit="1" customWidth="1"/>
    <col min="4" max="4" width="10.08984375" bestFit="1" customWidth="1"/>
    <col min="5" max="5" width="10.7265625" bestFit="1" customWidth="1"/>
  </cols>
  <sheetData>
    <row r="3" spans="1:5" x14ac:dyDescent="0.35">
      <c r="B3" s="2" t="s">
        <v>52</v>
      </c>
    </row>
    <row r="4" spans="1:5" x14ac:dyDescent="0.35">
      <c r="B4" t="s">
        <v>15</v>
      </c>
      <c r="C4" t="s">
        <v>30</v>
      </c>
      <c r="D4" t="s">
        <v>28</v>
      </c>
      <c r="E4" t="s">
        <v>56</v>
      </c>
    </row>
    <row r="5" spans="1:5" x14ac:dyDescent="0.35">
      <c r="A5" t="s">
        <v>53</v>
      </c>
      <c r="B5" s="15">
        <v>1517.8699999999997</v>
      </c>
      <c r="C5" s="15">
        <v>1796.8299999999986</v>
      </c>
      <c r="D5" s="15">
        <v>1666.8500000000001</v>
      </c>
      <c r="E5" s="15">
        <f>SUM(B5:D5)</f>
        <v>4981.5499999999984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BB26-35C3-4C01-8510-8BC92E7CCC3E}">
  <dimension ref="A1:L310"/>
  <sheetViews>
    <sheetView topLeftCell="A10" workbookViewId="0">
      <selection activeCell="A27" sqref="A27"/>
    </sheetView>
  </sheetViews>
  <sheetFormatPr defaultRowHeight="14.5" x14ac:dyDescent="0.35"/>
  <cols>
    <col min="1" max="1" width="15.54296875" bestFit="1" customWidth="1"/>
    <col min="2" max="2" width="8.81640625" bestFit="1" customWidth="1"/>
    <col min="3" max="3" width="17" bestFit="1" customWidth="1"/>
    <col min="4" max="4" width="14.54296875" bestFit="1" customWidth="1"/>
    <col min="5" max="5" width="19.81640625" bestFit="1" customWidth="1"/>
    <col min="6" max="6" width="17.81640625" bestFit="1" customWidth="1"/>
    <col min="7" max="7" width="19" bestFit="1" customWidth="1"/>
    <col min="8" max="8" width="14.26953125" bestFit="1" customWidth="1"/>
    <col min="9" max="9" width="15.81640625" bestFit="1" customWidth="1"/>
    <col min="10" max="10" width="20.453125" bestFit="1" customWidth="1"/>
    <col min="11" max="11" width="16.1796875" bestFit="1" customWidth="1"/>
    <col min="12" max="12" width="13.7265625" bestFit="1" customWidth="1"/>
  </cols>
  <sheetData>
    <row r="1" spans="1:12" x14ac:dyDescent="0.35">
      <c r="A1" s="14" t="s">
        <v>54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5">
      <c r="A4" s="1">
        <v>45655.741666666669</v>
      </c>
      <c r="B4" t="s">
        <v>12</v>
      </c>
      <c r="C4" t="s">
        <v>13</v>
      </c>
      <c r="D4" t="s">
        <v>14</v>
      </c>
      <c r="E4">
        <v>4.6399999999999997</v>
      </c>
      <c r="F4" t="s">
        <v>15</v>
      </c>
      <c r="G4" t="s">
        <v>16</v>
      </c>
      <c r="H4" t="s">
        <v>17</v>
      </c>
      <c r="I4" t="s">
        <v>18</v>
      </c>
      <c r="J4">
        <v>9</v>
      </c>
      <c r="K4" t="s">
        <v>19</v>
      </c>
      <c r="L4">
        <v>5</v>
      </c>
    </row>
    <row r="5" spans="1:12" x14ac:dyDescent="0.35">
      <c r="A5" s="1">
        <v>45653.425000000003</v>
      </c>
      <c r="B5" t="s">
        <v>20</v>
      </c>
      <c r="C5" t="s">
        <v>21</v>
      </c>
      <c r="D5" t="s">
        <v>22</v>
      </c>
      <c r="E5">
        <v>4.16</v>
      </c>
      <c r="F5" t="s">
        <v>15</v>
      </c>
      <c r="G5" t="s">
        <v>23</v>
      </c>
      <c r="H5" t="s">
        <v>24</v>
      </c>
      <c r="I5" t="s">
        <v>18</v>
      </c>
      <c r="J5">
        <v>6</v>
      </c>
      <c r="K5" t="s">
        <v>25</v>
      </c>
      <c r="L5">
        <v>5</v>
      </c>
    </row>
    <row r="6" spans="1:12" x14ac:dyDescent="0.35">
      <c r="A6" s="1">
        <v>45654.549305555556</v>
      </c>
      <c r="B6" t="s">
        <v>43</v>
      </c>
      <c r="C6" t="s">
        <v>34</v>
      </c>
      <c r="D6" t="s">
        <v>22</v>
      </c>
      <c r="E6">
        <v>6.67</v>
      </c>
      <c r="F6" t="s">
        <v>15</v>
      </c>
      <c r="G6" t="s">
        <v>16</v>
      </c>
      <c r="H6" t="s">
        <v>24</v>
      </c>
      <c r="I6" t="s">
        <v>32</v>
      </c>
      <c r="J6">
        <v>2</v>
      </c>
      <c r="K6" t="s">
        <v>33</v>
      </c>
      <c r="L6">
        <v>5</v>
      </c>
    </row>
    <row r="7" spans="1:12" x14ac:dyDescent="0.35">
      <c r="A7" s="1">
        <v>45655.334722222222</v>
      </c>
      <c r="B7" t="s">
        <v>26</v>
      </c>
      <c r="C7" t="s">
        <v>38</v>
      </c>
      <c r="D7" t="s">
        <v>14</v>
      </c>
      <c r="E7">
        <v>5.86</v>
      </c>
      <c r="F7" t="s">
        <v>15</v>
      </c>
      <c r="G7" t="s">
        <v>16</v>
      </c>
      <c r="H7" t="s">
        <v>42</v>
      </c>
      <c r="I7" t="s">
        <v>18</v>
      </c>
      <c r="J7">
        <v>6</v>
      </c>
      <c r="K7" t="s">
        <v>37</v>
      </c>
      <c r="L7">
        <v>1</v>
      </c>
    </row>
    <row r="8" spans="1:12" x14ac:dyDescent="0.35">
      <c r="A8" s="1">
        <v>45641.594444444447</v>
      </c>
      <c r="B8" t="s">
        <v>43</v>
      </c>
      <c r="C8" t="s">
        <v>44</v>
      </c>
      <c r="D8" t="s">
        <v>22</v>
      </c>
      <c r="E8">
        <v>4.1399999999999997</v>
      </c>
      <c r="F8" t="s">
        <v>15</v>
      </c>
      <c r="G8" t="s">
        <v>16</v>
      </c>
      <c r="H8" t="s">
        <v>45</v>
      </c>
      <c r="I8" t="s">
        <v>40</v>
      </c>
      <c r="J8">
        <v>5</v>
      </c>
      <c r="K8" t="s">
        <v>33</v>
      </c>
      <c r="L8">
        <v>1</v>
      </c>
    </row>
    <row r="9" spans="1:12" x14ac:dyDescent="0.35">
      <c r="A9" s="1">
        <v>45656.618055555555</v>
      </c>
      <c r="B9" t="s">
        <v>43</v>
      </c>
      <c r="C9" t="s">
        <v>21</v>
      </c>
      <c r="D9" t="s">
        <v>14</v>
      </c>
      <c r="E9">
        <v>5.55</v>
      </c>
      <c r="F9" t="s">
        <v>15</v>
      </c>
      <c r="G9" t="s">
        <v>23</v>
      </c>
      <c r="H9" t="s">
        <v>17</v>
      </c>
      <c r="I9" t="s">
        <v>18</v>
      </c>
      <c r="J9">
        <v>3</v>
      </c>
      <c r="K9" t="s">
        <v>36</v>
      </c>
      <c r="L9">
        <v>1</v>
      </c>
    </row>
    <row r="10" spans="1:12" x14ac:dyDescent="0.35">
      <c r="A10" s="1">
        <v>45649.45</v>
      </c>
      <c r="B10" t="s">
        <v>26</v>
      </c>
      <c r="C10" t="s">
        <v>38</v>
      </c>
      <c r="D10" t="s">
        <v>14</v>
      </c>
      <c r="E10">
        <v>5.17</v>
      </c>
      <c r="F10" t="s">
        <v>15</v>
      </c>
      <c r="G10" t="s">
        <v>16</v>
      </c>
      <c r="H10" t="s">
        <v>24</v>
      </c>
      <c r="I10" t="s">
        <v>18</v>
      </c>
      <c r="J10">
        <v>7</v>
      </c>
      <c r="K10" t="s">
        <v>39</v>
      </c>
      <c r="L10">
        <v>5</v>
      </c>
    </row>
    <row r="11" spans="1:12" x14ac:dyDescent="0.35">
      <c r="A11" s="1">
        <v>45650.416666666664</v>
      </c>
      <c r="B11" t="s">
        <v>20</v>
      </c>
      <c r="C11" t="s">
        <v>38</v>
      </c>
      <c r="D11" t="s">
        <v>22</v>
      </c>
      <c r="E11">
        <v>4.49</v>
      </c>
      <c r="F11" t="s">
        <v>15</v>
      </c>
      <c r="G11" t="s">
        <v>16</v>
      </c>
      <c r="H11" t="s">
        <v>24</v>
      </c>
      <c r="I11" t="s">
        <v>40</v>
      </c>
      <c r="J11">
        <v>3</v>
      </c>
      <c r="K11" t="s">
        <v>36</v>
      </c>
      <c r="L11">
        <v>2</v>
      </c>
    </row>
    <row r="12" spans="1:12" x14ac:dyDescent="0.35">
      <c r="A12" s="1">
        <v>45643.421527777777</v>
      </c>
      <c r="B12" t="s">
        <v>20</v>
      </c>
      <c r="C12" t="s">
        <v>27</v>
      </c>
      <c r="D12" t="s">
        <v>22</v>
      </c>
      <c r="E12">
        <v>3.72</v>
      </c>
      <c r="F12" t="s">
        <v>15</v>
      </c>
      <c r="G12" t="s">
        <v>16</v>
      </c>
      <c r="H12" t="s">
        <v>42</v>
      </c>
      <c r="I12" t="s">
        <v>18</v>
      </c>
      <c r="J12">
        <v>9</v>
      </c>
      <c r="K12" t="s">
        <v>47</v>
      </c>
      <c r="L12">
        <v>4</v>
      </c>
    </row>
    <row r="13" spans="1:12" x14ac:dyDescent="0.35">
      <c r="A13" s="1">
        <v>45655.640277777777</v>
      </c>
      <c r="B13" t="s">
        <v>43</v>
      </c>
      <c r="C13" t="s">
        <v>44</v>
      </c>
      <c r="D13" t="s">
        <v>22</v>
      </c>
      <c r="E13">
        <v>3.56</v>
      </c>
      <c r="F13" t="s">
        <v>15</v>
      </c>
      <c r="G13" t="s">
        <v>16</v>
      </c>
      <c r="H13" t="s">
        <v>17</v>
      </c>
      <c r="I13" t="s">
        <v>18</v>
      </c>
      <c r="J13">
        <v>6</v>
      </c>
      <c r="K13" t="s">
        <v>39</v>
      </c>
      <c r="L13">
        <v>1</v>
      </c>
    </row>
    <row r="14" spans="1:12" x14ac:dyDescent="0.35">
      <c r="A14" s="1">
        <v>45653.352083333331</v>
      </c>
      <c r="B14" t="s">
        <v>20</v>
      </c>
      <c r="C14" t="s">
        <v>27</v>
      </c>
      <c r="D14" t="s">
        <v>22</v>
      </c>
      <c r="E14">
        <v>4.03</v>
      </c>
      <c r="F14" t="s">
        <v>15</v>
      </c>
      <c r="G14" t="s">
        <v>16</v>
      </c>
      <c r="H14" t="s">
        <v>17</v>
      </c>
      <c r="I14" t="s">
        <v>18</v>
      </c>
      <c r="J14">
        <v>4</v>
      </c>
      <c r="K14" t="s">
        <v>33</v>
      </c>
      <c r="L14">
        <v>4</v>
      </c>
    </row>
    <row r="15" spans="1:12" x14ac:dyDescent="0.35">
      <c r="A15" s="1">
        <v>45653.693749999999</v>
      </c>
      <c r="B15" t="s">
        <v>12</v>
      </c>
      <c r="C15" t="s">
        <v>46</v>
      </c>
      <c r="D15" t="s">
        <v>22</v>
      </c>
      <c r="E15">
        <v>4.6399999999999997</v>
      </c>
      <c r="F15" t="s">
        <v>15</v>
      </c>
      <c r="G15" t="s">
        <v>16</v>
      </c>
      <c r="H15" t="s">
        <v>24</v>
      </c>
      <c r="I15" t="s">
        <v>40</v>
      </c>
      <c r="J15">
        <v>2</v>
      </c>
      <c r="K15" t="s">
        <v>33</v>
      </c>
      <c r="L15">
        <v>3</v>
      </c>
    </row>
    <row r="16" spans="1:12" x14ac:dyDescent="0.35">
      <c r="A16" s="1">
        <v>45650.72152777778</v>
      </c>
      <c r="B16" t="s">
        <v>20</v>
      </c>
      <c r="C16" t="s">
        <v>34</v>
      </c>
      <c r="D16" t="s">
        <v>35</v>
      </c>
      <c r="E16">
        <v>6.89</v>
      </c>
      <c r="F16" t="s">
        <v>15</v>
      </c>
      <c r="G16" t="s">
        <v>23</v>
      </c>
      <c r="H16" t="s">
        <v>29</v>
      </c>
      <c r="I16" t="s">
        <v>32</v>
      </c>
      <c r="J16">
        <v>8</v>
      </c>
      <c r="K16" t="s">
        <v>25</v>
      </c>
      <c r="L16">
        <v>3</v>
      </c>
    </row>
    <row r="17" spans="1:12" x14ac:dyDescent="0.35">
      <c r="A17" s="1">
        <v>45650.738194444442</v>
      </c>
      <c r="B17" t="s">
        <v>20</v>
      </c>
      <c r="C17" t="s">
        <v>13</v>
      </c>
      <c r="D17" t="s">
        <v>35</v>
      </c>
      <c r="E17">
        <v>6.12</v>
      </c>
      <c r="F17" t="s">
        <v>15</v>
      </c>
      <c r="G17" t="s">
        <v>23</v>
      </c>
      <c r="H17" t="s">
        <v>45</v>
      </c>
      <c r="I17" t="s">
        <v>32</v>
      </c>
      <c r="J17">
        <v>2</v>
      </c>
      <c r="K17" t="s">
        <v>47</v>
      </c>
      <c r="L17">
        <v>1</v>
      </c>
    </row>
    <row r="18" spans="1:12" x14ac:dyDescent="0.35">
      <c r="A18" s="1">
        <v>45648.67291666667</v>
      </c>
      <c r="B18" t="s">
        <v>26</v>
      </c>
      <c r="C18" t="s">
        <v>34</v>
      </c>
      <c r="D18" t="s">
        <v>14</v>
      </c>
      <c r="E18">
        <v>4.7699999999999996</v>
      </c>
      <c r="F18" t="s">
        <v>15</v>
      </c>
      <c r="G18" t="s">
        <v>23</v>
      </c>
      <c r="H18" t="s">
        <v>17</v>
      </c>
      <c r="I18" t="s">
        <v>32</v>
      </c>
      <c r="J18">
        <v>4</v>
      </c>
      <c r="K18" t="s">
        <v>25</v>
      </c>
      <c r="L18">
        <v>4</v>
      </c>
    </row>
    <row r="19" spans="1:12" x14ac:dyDescent="0.35">
      <c r="A19" s="1">
        <v>45646.71597222222</v>
      </c>
      <c r="B19" t="s">
        <v>12</v>
      </c>
      <c r="C19" t="s">
        <v>44</v>
      </c>
      <c r="D19" t="s">
        <v>14</v>
      </c>
      <c r="E19">
        <v>3.72</v>
      </c>
      <c r="F19" t="s">
        <v>15</v>
      </c>
      <c r="G19" t="s">
        <v>16</v>
      </c>
      <c r="H19" t="s">
        <v>42</v>
      </c>
      <c r="I19" t="s">
        <v>40</v>
      </c>
      <c r="J19">
        <v>10</v>
      </c>
      <c r="K19" t="s">
        <v>36</v>
      </c>
      <c r="L19">
        <v>4</v>
      </c>
    </row>
    <row r="20" spans="1:12" x14ac:dyDescent="0.35">
      <c r="A20" s="1">
        <v>45642.546527777777</v>
      </c>
      <c r="B20" t="s">
        <v>12</v>
      </c>
      <c r="C20" t="s">
        <v>13</v>
      </c>
      <c r="D20" t="s">
        <v>35</v>
      </c>
      <c r="E20">
        <v>3.54</v>
      </c>
      <c r="F20" t="s">
        <v>15</v>
      </c>
      <c r="G20" t="s">
        <v>16</v>
      </c>
      <c r="H20" t="s">
        <v>31</v>
      </c>
      <c r="I20" t="s">
        <v>18</v>
      </c>
      <c r="J20">
        <v>2</v>
      </c>
      <c r="K20" t="s">
        <v>39</v>
      </c>
      <c r="L20">
        <v>3</v>
      </c>
    </row>
    <row r="21" spans="1:12" x14ac:dyDescent="0.35">
      <c r="A21" s="1">
        <v>45648.595833333333</v>
      </c>
      <c r="B21" t="s">
        <v>12</v>
      </c>
      <c r="C21" t="s">
        <v>38</v>
      </c>
      <c r="D21" t="s">
        <v>35</v>
      </c>
      <c r="E21">
        <v>4.25</v>
      </c>
      <c r="F21" t="s">
        <v>15</v>
      </c>
      <c r="G21" t="s">
        <v>23</v>
      </c>
      <c r="H21" t="s">
        <v>31</v>
      </c>
      <c r="I21" t="s">
        <v>32</v>
      </c>
      <c r="J21">
        <v>6</v>
      </c>
      <c r="K21" t="s">
        <v>33</v>
      </c>
      <c r="L21">
        <v>4</v>
      </c>
    </row>
    <row r="22" spans="1:12" x14ac:dyDescent="0.35">
      <c r="A22" s="1">
        <v>45648.664583333331</v>
      </c>
      <c r="B22" t="s">
        <v>26</v>
      </c>
      <c r="C22" t="s">
        <v>21</v>
      </c>
      <c r="D22" t="s">
        <v>35</v>
      </c>
      <c r="E22">
        <v>3.51</v>
      </c>
      <c r="F22" t="s">
        <v>15</v>
      </c>
      <c r="G22" t="s">
        <v>23</v>
      </c>
      <c r="H22" t="s">
        <v>31</v>
      </c>
      <c r="I22" t="s">
        <v>18</v>
      </c>
      <c r="J22">
        <v>2</v>
      </c>
      <c r="K22" t="s">
        <v>33</v>
      </c>
      <c r="L22">
        <v>4</v>
      </c>
    </row>
    <row r="23" spans="1:12" x14ac:dyDescent="0.35">
      <c r="A23" s="1">
        <v>45649.573611111111</v>
      </c>
      <c r="B23" t="s">
        <v>12</v>
      </c>
      <c r="C23" t="s">
        <v>34</v>
      </c>
      <c r="D23" t="s">
        <v>14</v>
      </c>
      <c r="E23">
        <v>6.12</v>
      </c>
      <c r="F23" t="s">
        <v>15</v>
      </c>
      <c r="G23" t="s">
        <v>16</v>
      </c>
      <c r="H23" t="s">
        <v>17</v>
      </c>
      <c r="I23" t="s">
        <v>32</v>
      </c>
      <c r="J23">
        <v>2</v>
      </c>
      <c r="K23" t="s">
        <v>37</v>
      </c>
      <c r="L23">
        <v>4</v>
      </c>
    </row>
    <row r="24" spans="1:12" x14ac:dyDescent="0.35">
      <c r="A24" s="1">
        <v>45650.588194444441</v>
      </c>
      <c r="B24" t="s">
        <v>20</v>
      </c>
      <c r="C24" t="s">
        <v>21</v>
      </c>
      <c r="D24" t="s">
        <v>22</v>
      </c>
      <c r="E24">
        <v>5.9</v>
      </c>
      <c r="F24" t="s">
        <v>15</v>
      </c>
      <c r="G24" t="s">
        <v>16</v>
      </c>
      <c r="H24" t="s">
        <v>45</v>
      </c>
      <c r="I24" t="s">
        <v>32</v>
      </c>
      <c r="J24">
        <v>7</v>
      </c>
      <c r="K24" t="s">
        <v>25</v>
      </c>
      <c r="L24">
        <v>5</v>
      </c>
    </row>
    <row r="25" spans="1:12" x14ac:dyDescent="0.35">
      <c r="A25" s="1">
        <v>45656.647222222222</v>
      </c>
      <c r="B25" t="s">
        <v>43</v>
      </c>
      <c r="C25" t="s">
        <v>27</v>
      </c>
      <c r="D25" t="s">
        <v>22</v>
      </c>
      <c r="E25">
        <v>3.43</v>
      </c>
      <c r="F25" t="s">
        <v>15</v>
      </c>
      <c r="G25" t="s">
        <v>16</v>
      </c>
      <c r="H25" t="s">
        <v>42</v>
      </c>
      <c r="I25" t="s">
        <v>40</v>
      </c>
      <c r="J25">
        <v>4</v>
      </c>
      <c r="K25" t="s">
        <v>39</v>
      </c>
      <c r="L25">
        <v>1</v>
      </c>
    </row>
    <row r="26" spans="1:12" x14ac:dyDescent="0.35">
      <c r="A26" s="1">
        <v>45652.396527777775</v>
      </c>
      <c r="B26" t="s">
        <v>26</v>
      </c>
      <c r="C26" t="s">
        <v>27</v>
      </c>
      <c r="D26" t="s">
        <v>22</v>
      </c>
      <c r="E26">
        <v>5.42</v>
      </c>
      <c r="F26" t="s">
        <v>15</v>
      </c>
      <c r="G26" t="s">
        <v>23</v>
      </c>
      <c r="H26" t="s">
        <v>24</v>
      </c>
      <c r="I26" t="s">
        <v>18</v>
      </c>
      <c r="J26">
        <v>3</v>
      </c>
      <c r="K26" t="s">
        <v>33</v>
      </c>
      <c r="L26">
        <v>1</v>
      </c>
    </row>
    <row r="27" spans="1:12" x14ac:dyDescent="0.35">
      <c r="A27" s="1">
        <v>45643.344444444447</v>
      </c>
      <c r="B27" t="s">
        <v>41</v>
      </c>
      <c r="C27" t="s">
        <v>13</v>
      </c>
      <c r="D27" t="s">
        <v>22</v>
      </c>
      <c r="E27">
        <v>4.9000000000000004</v>
      </c>
      <c r="F27" t="s">
        <v>15</v>
      </c>
      <c r="G27" t="s">
        <v>23</v>
      </c>
      <c r="H27" t="s">
        <v>17</v>
      </c>
      <c r="I27" t="s">
        <v>40</v>
      </c>
      <c r="J27">
        <v>8</v>
      </c>
      <c r="K27" t="s">
        <v>37</v>
      </c>
      <c r="L27">
        <v>1</v>
      </c>
    </row>
    <row r="28" spans="1:12" x14ac:dyDescent="0.35">
      <c r="A28" s="1">
        <v>45649.504166666666</v>
      </c>
      <c r="B28" t="s">
        <v>12</v>
      </c>
      <c r="C28" t="s">
        <v>46</v>
      </c>
      <c r="D28" t="s">
        <v>14</v>
      </c>
      <c r="E28">
        <v>3.59</v>
      </c>
      <c r="F28" t="s">
        <v>15</v>
      </c>
      <c r="G28" t="s">
        <v>16</v>
      </c>
      <c r="H28" t="s">
        <v>29</v>
      </c>
      <c r="I28" t="s">
        <v>32</v>
      </c>
      <c r="J28">
        <v>9</v>
      </c>
      <c r="K28" t="s">
        <v>37</v>
      </c>
      <c r="L28">
        <v>3</v>
      </c>
    </row>
    <row r="29" spans="1:12" x14ac:dyDescent="0.35">
      <c r="A29" s="1">
        <v>45642.711111111108</v>
      </c>
      <c r="B29" t="s">
        <v>41</v>
      </c>
      <c r="C29" t="s">
        <v>27</v>
      </c>
      <c r="D29" t="s">
        <v>14</v>
      </c>
      <c r="E29">
        <v>5.8</v>
      </c>
      <c r="F29" t="s">
        <v>15</v>
      </c>
      <c r="G29" t="s">
        <v>23</v>
      </c>
      <c r="H29" t="s">
        <v>29</v>
      </c>
      <c r="I29" t="s">
        <v>40</v>
      </c>
      <c r="J29">
        <v>6</v>
      </c>
      <c r="K29" t="s">
        <v>25</v>
      </c>
      <c r="L29">
        <v>4</v>
      </c>
    </row>
    <row r="30" spans="1:12" x14ac:dyDescent="0.35">
      <c r="A30" s="1">
        <v>45650.654166666667</v>
      </c>
      <c r="B30" t="s">
        <v>41</v>
      </c>
      <c r="C30" t="s">
        <v>44</v>
      </c>
      <c r="D30" t="s">
        <v>35</v>
      </c>
      <c r="E30">
        <v>5.29</v>
      </c>
      <c r="F30" t="s">
        <v>15</v>
      </c>
      <c r="G30" t="s">
        <v>23</v>
      </c>
      <c r="H30" t="s">
        <v>31</v>
      </c>
      <c r="I30" t="s">
        <v>40</v>
      </c>
      <c r="J30">
        <v>8</v>
      </c>
      <c r="K30" t="s">
        <v>47</v>
      </c>
      <c r="L30">
        <v>4</v>
      </c>
    </row>
    <row r="31" spans="1:12" x14ac:dyDescent="0.35">
      <c r="A31" s="1">
        <v>45655.527083333334</v>
      </c>
      <c r="B31" t="s">
        <v>26</v>
      </c>
      <c r="C31" t="s">
        <v>34</v>
      </c>
      <c r="D31" t="s">
        <v>22</v>
      </c>
      <c r="E31">
        <v>5.36</v>
      </c>
      <c r="F31" t="s">
        <v>15</v>
      </c>
      <c r="G31" t="s">
        <v>16</v>
      </c>
      <c r="H31" t="s">
        <v>24</v>
      </c>
      <c r="I31" t="s">
        <v>32</v>
      </c>
      <c r="J31">
        <v>4</v>
      </c>
      <c r="K31" t="s">
        <v>36</v>
      </c>
      <c r="L31">
        <v>3</v>
      </c>
    </row>
    <row r="32" spans="1:12" x14ac:dyDescent="0.35">
      <c r="A32" s="1">
        <v>45641.558333333334</v>
      </c>
      <c r="B32" t="s">
        <v>26</v>
      </c>
      <c r="C32" t="s">
        <v>46</v>
      </c>
      <c r="D32" t="s">
        <v>22</v>
      </c>
      <c r="E32">
        <v>6.97</v>
      </c>
      <c r="F32" t="s">
        <v>15</v>
      </c>
      <c r="G32" t="s">
        <v>16</v>
      </c>
      <c r="H32" t="s">
        <v>29</v>
      </c>
      <c r="I32" t="s">
        <v>18</v>
      </c>
      <c r="J32">
        <v>5</v>
      </c>
      <c r="K32" t="s">
        <v>36</v>
      </c>
      <c r="L32">
        <v>2</v>
      </c>
    </row>
    <row r="33" spans="1:12" x14ac:dyDescent="0.35">
      <c r="A33" s="1">
        <v>45644.344444444447</v>
      </c>
      <c r="B33" t="s">
        <v>26</v>
      </c>
      <c r="C33" t="s">
        <v>44</v>
      </c>
      <c r="D33" t="s">
        <v>14</v>
      </c>
      <c r="E33">
        <v>3.1</v>
      </c>
      <c r="F33" t="s">
        <v>15</v>
      </c>
      <c r="G33" t="s">
        <v>23</v>
      </c>
      <c r="H33" t="s">
        <v>42</v>
      </c>
      <c r="I33" t="s">
        <v>40</v>
      </c>
      <c r="J33">
        <v>7</v>
      </c>
      <c r="K33" t="s">
        <v>37</v>
      </c>
      <c r="L33">
        <v>2</v>
      </c>
    </row>
    <row r="34" spans="1:12" x14ac:dyDescent="0.35">
      <c r="A34" s="1">
        <v>45650.595138888886</v>
      </c>
      <c r="B34" t="s">
        <v>26</v>
      </c>
      <c r="C34" t="s">
        <v>44</v>
      </c>
      <c r="D34" t="s">
        <v>22</v>
      </c>
      <c r="E34">
        <v>5.35</v>
      </c>
      <c r="F34" t="s">
        <v>15</v>
      </c>
      <c r="G34" t="s">
        <v>16</v>
      </c>
      <c r="H34" t="s">
        <v>31</v>
      </c>
      <c r="I34" t="s">
        <v>32</v>
      </c>
      <c r="J34">
        <v>7</v>
      </c>
      <c r="K34" t="s">
        <v>37</v>
      </c>
      <c r="L34">
        <v>1</v>
      </c>
    </row>
    <row r="35" spans="1:12" x14ac:dyDescent="0.35">
      <c r="A35" s="1">
        <v>45653.478472222225</v>
      </c>
      <c r="B35" t="s">
        <v>26</v>
      </c>
      <c r="C35" t="s">
        <v>27</v>
      </c>
      <c r="D35" t="s">
        <v>22</v>
      </c>
      <c r="E35">
        <v>3.76</v>
      </c>
      <c r="F35" t="s">
        <v>15</v>
      </c>
      <c r="G35" t="s">
        <v>16</v>
      </c>
      <c r="H35" t="s">
        <v>31</v>
      </c>
      <c r="I35" t="s">
        <v>32</v>
      </c>
      <c r="J35">
        <v>8</v>
      </c>
      <c r="K35" t="s">
        <v>47</v>
      </c>
      <c r="L35">
        <v>2</v>
      </c>
    </row>
    <row r="36" spans="1:12" x14ac:dyDescent="0.35">
      <c r="A36" s="1">
        <v>45644.411805555559</v>
      </c>
      <c r="B36" t="s">
        <v>41</v>
      </c>
      <c r="C36" t="s">
        <v>27</v>
      </c>
      <c r="D36" t="s">
        <v>22</v>
      </c>
      <c r="E36">
        <v>4.0599999999999996</v>
      </c>
      <c r="F36" t="s">
        <v>15</v>
      </c>
      <c r="G36" t="s">
        <v>16</v>
      </c>
      <c r="H36" t="s">
        <v>17</v>
      </c>
      <c r="I36" t="s">
        <v>18</v>
      </c>
      <c r="J36">
        <v>3</v>
      </c>
      <c r="K36" t="s">
        <v>19</v>
      </c>
      <c r="L36">
        <v>5</v>
      </c>
    </row>
    <row r="37" spans="1:12" x14ac:dyDescent="0.35">
      <c r="A37" s="1">
        <v>45642.657638888886</v>
      </c>
      <c r="B37" t="s">
        <v>12</v>
      </c>
      <c r="C37" t="s">
        <v>27</v>
      </c>
      <c r="D37" t="s">
        <v>14</v>
      </c>
      <c r="E37">
        <v>6.23</v>
      </c>
      <c r="F37" t="s">
        <v>15</v>
      </c>
      <c r="G37" t="s">
        <v>23</v>
      </c>
      <c r="H37" t="s">
        <v>29</v>
      </c>
      <c r="I37" t="s">
        <v>18</v>
      </c>
      <c r="J37">
        <v>7</v>
      </c>
      <c r="K37" t="s">
        <v>47</v>
      </c>
      <c r="L37">
        <v>3</v>
      </c>
    </row>
    <row r="38" spans="1:12" x14ac:dyDescent="0.35">
      <c r="A38" s="1">
        <v>45655.490972222222</v>
      </c>
      <c r="B38" t="s">
        <v>12</v>
      </c>
      <c r="C38" t="s">
        <v>27</v>
      </c>
      <c r="D38" t="s">
        <v>14</v>
      </c>
      <c r="E38">
        <v>5.93</v>
      </c>
      <c r="F38" t="s">
        <v>15</v>
      </c>
      <c r="G38" t="s">
        <v>23</v>
      </c>
      <c r="H38" t="s">
        <v>45</v>
      </c>
      <c r="I38" t="s">
        <v>32</v>
      </c>
      <c r="J38">
        <v>5</v>
      </c>
      <c r="K38" t="s">
        <v>37</v>
      </c>
      <c r="L38">
        <v>5</v>
      </c>
    </row>
    <row r="39" spans="1:12" x14ac:dyDescent="0.35">
      <c r="A39" s="1">
        <v>45654.729861111111</v>
      </c>
      <c r="B39" t="s">
        <v>20</v>
      </c>
      <c r="C39" t="s">
        <v>44</v>
      </c>
      <c r="D39" t="s">
        <v>35</v>
      </c>
      <c r="E39">
        <v>6.75</v>
      </c>
      <c r="F39" t="s">
        <v>15</v>
      </c>
      <c r="G39" t="s">
        <v>16</v>
      </c>
      <c r="H39" t="s">
        <v>31</v>
      </c>
      <c r="I39" t="s">
        <v>18</v>
      </c>
      <c r="J39">
        <v>2</v>
      </c>
      <c r="K39" t="s">
        <v>37</v>
      </c>
      <c r="L39">
        <v>2</v>
      </c>
    </row>
    <row r="40" spans="1:12" x14ac:dyDescent="0.35">
      <c r="A40" s="1">
        <v>45646.427083333336</v>
      </c>
      <c r="B40" t="s">
        <v>20</v>
      </c>
      <c r="C40" t="s">
        <v>44</v>
      </c>
      <c r="D40" t="s">
        <v>35</v>
      </c>
      <c r="E40">
        <v>6.06</v>
      </c>
      <c r="F40" t="s">
        <v>15</v>
      </c>
      <c r="G40" t="s">
        <v>16</v>
      </c>
      <c r="H40" t="s">
        <v>24</v>
      </c>
      <c r="I40" t="s">
        <v>40</v>
      </c>
      <c r="J40">
        <v>5</v>
      </c>
      <c r="K40" t="s">
        <v>33</v>
      </c>
      <c r="L40">
        <v>4</v>
      </c>
    </row>
    <row r="41" spans="1:12" x14ac:dyDescent="0.35">
      <c r="A41" s="1">
        <v>45645.52847222222</v>
      </c>
      <c r="B41" t="s">
        <v>20</v>
      </c>
      <c r="C41" t="s">
        <v>34</v>
      </c>
      <c r="D41" t="s">
        <v>35</v>
      </c>
      <c r="E41">
        <v>5.4</v>
      </c>
      <c r="F41" t="s">
        <v>15</v>
      </c>
      <c r="G41" t="s">
        <v>23</v>
      </c>
      <c r="H41" t="s">
        <v>29</v>
      </c>
      <c r="I41" t="s">
        <v>40</v>
      </c>
      <c r="J41">
        <v>5</v>
      </c>
      <c r="K41" t="s">
        <v>39</v>
      </c>
      <c r="L41">
        <v>2</v>
      </c>
    </row>
    <row r="42" spans="1:12" x14ac:dyDescent="0.35">
      <c r="A42" s="1">
        <v>45647.404166666667</v>
      </c>
      <c r="B42" t="s">
        <v>12</v>
      </c>
      <c r="C42" t="s">
        <v>27</v>
      </c>
      <c r="D42" t="s">
        <v>14</v>
      </c>
      <c r="E42">
        <v>6.6</v>
      </c>
      <c r="F42" t="s">
        <v>15</v>
      </c>
      <c r="G42" t="s">
        <v>16</v>
      </c>
      <c r="H42" t="s">
        <v>24</v>
      </c>
      <c r="I42" t="s">
        <v>32</v>
      </c>
      <c r="J42">
        <v>7</v>
      </c>
      <c r="K42" t="s">
        <v>37</v>
      </c>
      <c r="L42">
        <v>3</v>
      </c>
    </row>
    <row r="43" spans="1:12" x14ac:dyDescent="0.35">
      <c r="A43" s="1">
        <v>45656.477083333331</v>
      </c>
      <c r="B43" t="s">
        <v>12</v>
      </c>
      <c r="C43" t="s">
        <v>44</v>
      </c>
      <c r="D43" t="s">
        <v>22</v>
      </c>
      <c r="E43">
        <v>5.88</v>
      </c>
      <c r="F43" t="s">
        <v>15</v>
      </c>
      <c r="G43" t="s">
        <v>16</v>
      </c>
      <c r="H43" t="s">
        <v>17</v>
      </c>
      <c r="I43" t="s">
        <v>18</v>
      </c>
      <c r="J43">
        <v>2</v>
      </c>
      <c r="K43" t="s">
        <v>36</v>
      </c>
      <c r="L43">
        <v>3</v>
      </c>
    </row>
    <row r="44" spans="1:12" x14ac:dyDescent="0.35">
      <c r="A44" s="1">
        <v>45651.513194444444</v>
      </c>
      <c r="B44" t="s">
        <v>43</v>
      </c>
      <c r="C44" t="s">
        <v>21</v>
      </c>
      <c r="D44" t="s">
        <v>35</v>
      </c>
      <c r="E44">
        <v>5.0999999999999996</v>
      </c>
      <c r="F44" t="s">
        <v>15</v>
      </c>
      <c r="G44" t="s">
        <v>16</v>
      </c>
      <c r="H44" t="s">
        <v>31</v>
      </c>
      <c r="I44" t="s">
        <v>18</v>
      </c>
      <c r="J44">
        <v>9</v>
      </c>
      <c r="K44" t="s">
        <v>36</v>
      </c>
      <c r="L44">
        <v>4</v>
      </c>
    </row>
    <row r="45" spans="1:12" x14ac:dyDescent="0.35">
      <c r="A45" s="1">
        <v>45643.748611111114</v>
      </c>
      <c r="B45" t="s">
        <v>26</v>
      </c>
      <c r="C45" t="s">
        <v>13</v>
      </c>
      <c r="D45" t="s">
        <v>35</v>
      </c>
      <c r="E45">
        <v>4.71</v>
      </c>
      <c r="F45" t="s">
        <v>15</v>
      </c>
      <c r="G45" t="s">
        <v>23</v>
      </c>
      <c r="H45" t="s">
        <v>17</v>
      </c>
      <c r="I45" t="s">
        <v>40</v>
      </c>
      <c r="J45">
        <v>2</v>
      </c>
      <c r="K45" t="s">
        <v>39</v>
      </c>
      <c r="L45">
        <v>2</v>
      </c>
    </row>
    <row r="46" spans="1:12" x14ac:dyDescent="0.35">
      <c r="A46" s="1">
        <v>45649.523611111108</v>
      </c>
      <c r="B46" t="s">
        <v>43</v>
      </c>
      <c r="C46" t="s">
        <v>44</v>
      </c>
      <c r="D46" t="s">
        <v>35</v>
      </c>
      <c r="E46">
        <v>4.6900000000000004</v>
      </c>
      <c r="F46" t="s">
        <v>15</v>
      </c>
      <c r="G46" t="s">
        <v>16</v>
      </c>
      <c r="H46" t="s">
        <v>45</v>
      </c>
      <c r="I46" t="s">
        <v>18</v>
      </c>
      <c r="J46">
        <v>6</v>
      </c>
      <c r="K46" t="s">
        <v>36</v>
      </c>
      <c r="L46">
        <v>5</v>
      </c>
    </row>
    <row r="47" spans="1:12" x14ac:dyDescent="0.35">
      <c r="A47" s="1">
        <v>45654.730555555558</v>
      </c>
      <c r="B47" t="s">
        <v>12</v>
      </c>
      <c r="C47" t="s">
        <v>21</v>
      </c>
      <c r="D47" t="s">
        <v>22</v>
      </c>
      <c r="E47">
        <v>5.16</v>
      </c>
      <c r="F47" t="s">
        <v>15</v>
      </c>
      <c r="G47" t="s">
        <v>16</v>
      </c>
      <c r="H47" t="s">
        <v>17</v>
      </c>
      <c r="I47" t="s">
        <v>40</v>
      </c>
      <c r="J47">
        <v>9</v>
      </c>
      <c r="K47" t="s">
        <v>19</v>
      </c>
      <c r="L47">
        <v>3</v>
      </c>
    </row>
    <row r="48" spans="1:12" x14ac:dyDescent="0.35">
      <c r="A48" s="1">
        <v>45641.720138888886</v>
      </c>
      <c r="B48" t="s">
        <v>20</v>
      </c>
      <c r="C48" t="s">
        <v>44</v>
      </c>
      <c r="D48" t="s">
        <v>35</v>
      </c>
      <c r="E48">
        <v>6.21</v>
      </c>
      <c r="F48" t="s">
        <v>15</v>
      </c>
      <c r="G48" t="s">
        <v>23</v>
      </c>
      <c r="H48" t="s">
        <v>29</v>
      </c>
      <c r="I48" t="s">
        <v>32</v>
      </c>
      <c r="J48">
        <v>4</v>
      </c>
      <c r="K48" t="s">
        <v>25</v>
      </c>
      <c r="L48">
        <v>4</v>
      </c>
    </row>
    <row r="49" spans="1:12" x14ac:dyDescent="0.35">
      <c r="A49" s="1">
        <v>45655.398611111108</v>
      </c>
      <c r="B49" t="s">
        <v>20</v>
      </c>
      <c r="C49" t="s">
        <v>21</v>
      </c>
      <c r="D49" t="s">
        <v>22</v>
      </c>
      <c r="E49">
        <v>4.55</v>
      </c>
      <c r="F49" t="s">
        <v>15</v>
      </c>
      <c r="G49" t="s">
        <v>16</v>
      </c>
      <c r="H49" t="s">
        <v>24</v>
      </c>
      <c r="I49" t="s">
        <v>40</v>
      </c>
      <c r="J49">
        <v>5</v>
      </c>
      <c r="K49" t="s">
        <v>47</v>
      </c>
      <c r="L49">
        <v>2</v>
      </c>
    </row>
    <row r="50" spans="1:12" x14ac:dyDescent="0.35">
      <c r="A50" s="1">
        <v>45642.550694444442</v>
      </c>
      <c r="B50" t="s">
        <v>12</v>
      </c>
      <c r="C50" t="s">
        <v>34</v>
      </c>
      <c r="D50" t="s">
        <v>14</v>
      </c>
      <c r="E50">
        <v>4.3</v>
      </c>
      <c r="F50" t="s">
        <v>15</v>
      </c>
      <c r="G50" t="s">
        <v>23</v>
      </c>
      <c r="H50" t="s">
        <v>24</v>
      </c>
      <c r="I50" t="s">
        <v>32</v>
      </c>
      <c r="J50">
        <v>5</v>
      </c>
      <c r="K50" t="s">
        <v>39</v>
      </c>
      <c r="L50">
        <v>2</v>
      </c>
    </row>
    <row r="51" spans="1:12" x14ac:dyDescent="0.35">
      <c r="A51" s="1">
        <v>45652.557638888888</v>
      </c>
      <c r="B51" t="s">
        <v>26</v>
      </c>
      <c r="C51" t="s">
        <v>44</v>
      </c>
      <c r="D51" t="s">
        <v>22</v>
      </c>
      <c r="E51">
        <v>5.08</v>
      </c>
      <c r="F51" t="s">
        <v>15</v>
      </c>
      <c r="G51" t="s">
        <v>16</v>
      </c>
      <c r="H51" t="s">
        <v>29</v>
      </c>
      <c r="I51" t="s">
        <v>18</v>
      </c>
      <c r="J51">
        <v>7</v>
      </c>
      <c r="K51" t="s">
        <v>33</v>
      </c>
      <c r="L51">
        <v>4</v>
      </c>
    </row>
    <row r="52" spans="1:12" x14ac:dyDescent="0.35">
      <c r="A52" s="1">
        <v>45646.538888888892</v>
      </c>
      <c r="B52" t="s">
        <v>26</v>
      </c>
      <c r="C52" t="s">
        <v>44</v>
      </c>
      <c r="D52" t="s">
        <v>22</v>
      </c>
      <c r="E52">
        <v>6.02</v>
      </c>
      <c r="F52" t="s">
        <v>15</v>
      </c>
      <c r="G52" t="s">
        <v>16</v>
      </c>
      <c r="H52" t="s">
        <v>45</v>
      </c>
      <c r="I52" t="s">
        <v>18</v>
      </c>
      <c r="J52">
        <v>7</v>
      </c>
      <c r="K52" t="s">
        <v>19</v>
      </c>
      <c r="L52">
        <v>4</v>
      </c>
    </row>
    <row r="53" spans="1:12" x14ac:dyDescent="0.35">
      <c r="A53" s="1">
        <v>45649.606944444444</v>
      </c>
      <c r="B53" t="s">
        <v>20</v>
      </c>
      <c r="C53" t="s">
        <v>21</v>
      </c>
      <c r="D53" t="s">
        <v>35</v>
      </c>
      <c r="E53">
        <v>5.3</v>
      </c>
      <c r="F53" t="s">
        <v>15</v>
      </c>
      <c r="G53" t="s">
        <v>16</v>
      </c>
      <c r="H53" t="s">
        <v>45</v>
      </c>
      <c r="I53" t="s">
        <v>40</v>
      </c>
      <c r="J53">
        <v>4</v>
      </c>
      <c r="K53" t="s">
        <v>47</v>
      </c>
      <c r="L53">
        <v>5</v>
      </c>
    </row>
    <row r="54" spans="1:12" x14ac:dyDescent="0.35">
      <c r="A54" s="1">
        <v>45648.427777777775</v>
      </c>
      <c r="B54" t="s">
        <v>20</v>
      </c>
      <c r="C54" t="s">
        <v>44</v>
      </c>
      <c r="D54" t="s">
        <v>35</v>
      </c>
      <c r="E54">
        <v>6.31</v>
      </c>
      <c r="F54" t="s">
        <v>15</v>
      </c>
      <c r="G54" t="s">
        <v>23</v>
      </c>
      <c r="H54" t="s">
        <v>29</v>
      </c>
      <c r="I54" t="s">
        <v>32</v>
      </c>
      <c r="J54">
        <v>7</v>
      </c>
      <c r="K54" t="s">
        <v>36</v>
      </c>
      <c r="L54">
        <v>4</v>
      </c>
    </row>
    <row r="55" spans="1:12" x14ac:dyDescent="0.35">
      <c r="A55" s="1">
        <v>45646.730555555558</v>
      </c>
      <c r="B55" t="s">
        <v>41</v>
      </c>
      <c r="C55" t="s">
        <v>44</v>
      </c>
      <c r="D55" t="s">
        <v>14</v>
      </c>
      <c r="E55">
        <v>5.59</v>
      </c>
      <c r="F55" t="s">
        <v>15</v>
      </c>
      <c r="G55" t="s">
        <v>16</v>
      </c>
      <c r="H55" t="s">
        <v>42</v>
      </c>
      <c r="I55" t="s">
        <v>18</v>
      </c>
      <c r="J55">
        <v>10</v>
      </c>
      <c r="K55" t="s">
        <v>37</v>
      </c>
      <c r="L55">
        <v>4</v>
      </c>
    </row>
    <row r="56" spans="1:12" x14ac:dyDescent="0.35">
      <c r="A56" s="1">
        <v>45641.727083333331</v>
      </c>
      <c r="B56" t="s">
        <v>41</v>
      </c>
      <c r="C56" t="s">
        <v>34</v>
      </c>
      <c r="D56" t="s">
        <v>14</v>
      </c>
      <c r="E56">
        <v>3.36</v>
      </c>
      <c r="F56" t="s">
        <v>15</v>
      </c>
      <c r="G56" t="s">
        <v>23</v>
      </c>
      <c r="H56" t="s">
        <v>31</v>
      </c>
      <c r="I56" t="s">
        <v>40</v>
      </c>
      <c r="J56">
        <v>2</v>
      </c>
      <c r="K56" t="s">
        <v>19</v>
      </c>
      <c r="L56">
        <v>5</v>
      </c>
    </row>
    <row r="57" spans="1:12" x14ac:dyDescent="0.35">
      <c r="A57" s="1">
        <v>45642.613194444442</v>
      </c>
      <c r="B57" t="s">
        <v>43</v>
      </c>
      <c r="C57" t="s">
        <v>13</v>
      </c>
      <c r="D57" t="s">
        <v>22</v>
      </c>
      <c r="E57">
        <v>5.16</v>
      </c>
      <c r="F57" t="s">
        <v>15</v>
      </c>
      <c r="G57" t="s">
        <v>23</v>
      </c>
      <c r="H57" t="s">
        <v>45</v>
      </c>
      <c r="I57" t="s">
        <v>32</v>
      </c>
      <c r="J57">
        <v>8</v>
      </c>
      <c r="K57" t="s">
        <v>37</v>
      </c>
      <c r="L57">
        <v>2</v>
      </c>
    </row>
    <row r="58" spans="1:12" x14ac:dyDescent="0.35">
      <c r="A58" s="1">
        <v>45647.395138888889</v>
      </c>
      <c r="B58" t="s">
        <v>12</v>
      </c>
      <c r="C58" t="s">
        <v>44</v>
      </c>
      <c r="D58" t="s">
        <v>14</v>
      </c>
      <c r="E58">
        <v>4.6100000000000003</v>
      </c>
      <c r="F58" t="s">
        <v>15</v>
      </c>
      <c r="G58" t="s">
        <v>23</v>
      </c>
      <c r="H58" t="s">
        <v>42</v>
      </c>
      <c r="I58" t="s">
        <v>18</v>
      </c>
      <c r="J58">
        <v>4</v>
      </c>
      <c r="K58" t="s">
        <v>33</v>
      </c>
      <c r="L58">
        <v>1</v>
      </c>
    </row>
    <row r="59" spans="1:12" x14ac:dyDescent="0.35">
      <c r="A59" s="1">
        <v>45649.42083333333</v>
      </c>
      <c r="B59" t="s">
        <v>20</v>
      </c>
      <c r="C59" t="s">
        <v>34</v>
      </c>
      <c r="D59" t="s">
        <v>35</v>
      </c>
      <c r="E59">
        <v>6.72</v>
      </c>
      <c r="F59" t="s">
        <v>15</v>
      </c>
      <c r="G59" t="s">
        <v>23</v>
      </c>
      <c r="H59" t="s">
        <v>31</v>
      </c>
      <c r="I59" t="s">
        <v>18</v>
      </c>
      <c r="J59">
        <v>7</v>
      </c>
      <c r="K59" t="s">
        <v>19</v>
      </c>
      <c r="L59">
        <v>4</v>
      </c>
    </row>
    <row r="60" spans="1:12" x14ac:dyDescent="0.35">
      <c r="A60" s="1">
        <v>45654.55972222222</v>
      </c>
      <c r="B60" t="s">
        <v>26</v>
      </c>
      <c r="C60" t="s">
        <v>27</v>
      </c>
      <c r="D60" t="s">
        <v>35</v>
      </c>
      <c r="E60">
        <v>5.27</v>
      </c>
      <c r="F60" t="s">
        <v>15</v>
      </c>
      <c r="G60" t="s">
        <v>16</v>
      </c>
      <c r="H60" t="s">
        <v>29</v>
      </c>
      <c r="I60" t="s">
        <v>18</v>
      </c>
      <c r="J60">
        <v>4</v>
      </c>
      <c r="K60" t="s">
        <v>25</v>
      </c>
      <c r="L60">
        <v>5</v>
      </c>
    </row>
    <row r="61" spans="1:12" x14ac:dyDescent="0.35">
      <c r="A61" s="1">
        <v>45653.628472222219</v>
      </c>
      <c r="B61" t="s">
        <v>41</v>
      </c>
      <c r="C61" t="s">
        <v>34</v>
      </c>
      <c r="D61" t="s">
        <v>14</v>
      </c>
      <c r="E61">
        <v>5.14</v>
      </c>
      <c r="F61" t="s">
        <v>15</v>
      </c>
      <c r="G61" t="s">
        <v>16</v>
      </c>
      <c r="H61" t="s">
        <v>45</v>
      </c>
      <c r="I61" t="s">
        <v>18</v>
      </c>
      <c r="J61">
        <v>5</v>
      </c>
      <c r="K61" t="s">
        <v>36</v>
      </c>
      <c r="L61">
        <v>3</v>
      </c>
    </row>
    <row r="62" spans="1:12" x14ac:dyDescent="0.35">
      <c r="A62" s="1">
        <v>45647.695138888892</v>
      </c>
      <c r="B62" t="s">
        <v>20</v>
      </c>
      <c r="C62" t="s">
        <v>38</v>
      </c>
      <c r="D62" t="s">
        <v>14</v>
      </c>
      <c r="E62">
        <v>6.94</v>
      </c>
      <c r="F62" t="s">
        <v>15</v>
      </c>
      <c r="G62" t="s">
        <v>16</v>
      </c>
      <c r="H62" t="s">
        <v>45</v>
      </c>
      <c r="I62" t="s">
        <v>40</v>
      </c>
      <c r="J62">
        <v>3</v>
      </c>
      <c r="K62" t="s">
        <v>36</v>
      </c>
      <c r="L62">
        <v>3</v>
      </c>
    </row>
    <row r="63" spans="1:12" x14ac:dyDescent="0.35">
      <c r="A63" s="1">
        <v>45643.572916666664</v>
      </c>
      <c r="B63" t="s">
        <v>41</v>
      </c>
      <c r="C63" t="s">
        <v>46</v>
      </c>
      <c r="D63" t="s">
        <v>14</v>
      </c>
      <c r="E63">
        <v>4.04</v>
      </c>
      <c r="F63" t="s">
        <v>15</v>
      </c>
      <c r="G63" t="s">
        <v>23</v>
      </c>
      <c r="H63" t="s">
        <v>17</v>
      </c>
      <c r="I63" t="s">
        <v>32</v>
      </c>
      <c r="J63">
        <v>6</v>
      </c>
      <c r="K63" t="s">
        <v>19</v>
      </c>
      <c r="L63">
        <v>3</v>
      </c>
    </row>
    <row r="64" spans="1:12" x14ac:dyDescent="0.35">
      <c r="A64" s="1">
        <v>45655.539583333331</v>
      </c>
      <c r="B64" t="s">
        <v>43</v>
      </c>
      <c r="C64" t="s">
        <v>38</v>
      </c>
      <c r="D64" t="s">
        <v>22</v>
      </c>
      <c r="E64">
        <v>5.07</v>
      </c>
      <c r="F64" t="s">
        <v>15</v>
      </c>
      <c r="G64" t="s">
        <v>23</v>
      </c>
      <c r="H64" t="s">
        <v>24</v>
      </c>
      <c r="I64" t="s">
        <v>18</v>
      </c>
      <c r="J64">
        <v>9</v>
      </c>
      <c r="K64" t="s">
        <v>33</v>
      </c>
      <c r="L64">
        <v>2</v>
      </c>
    </row>
    <row r="65" spans="1:12" x14ac:dyDescent="0.35">
      <c r="A65" s="1">
        <v>45643.68472222222</v>
      </c>
      <c r="B65" t="s">
        <v>26</v>
      </c>
      <c r="C65" t="s">
        <v>21</v>
      </c>
      <c r="D65" t="s">
        <v>22</v>
      </c>
      <c r="E65">
        <v>5.52</v>
      </c>
      <c r="F65" t="s">
        <v>15</v>
      </c>
      <c r="G65" t="s">
        <v>23</v>
      </c>
      <c r="H65" t="s">
        <v>42</v>
      </c>
      <c r="I65" t="s">
        <v>32</v>
      </c>
      <c r="J65">
        <v>8</v>
      </c>
      <c r="K65" t="s">
        <v>25</v>
      </c>
      <c r="L65">
        <v>1</v>
      </c>
    </row>
    <row r="66" spans="1:12" x14ac:dyDescent="0.35">
      <c r="A66" s="1">
        <v>45656.626388888886</v>
      </c>
      <c r="B66" t="s">
        <v>12</v>
      </c>
      <c r="C66" t="s">
        <v>34</v>
      </c>
      <c r="D66" t="s">
        <v>35</v>
      </c>
      <c r="E66">
        <v>5.24</v>
      </c>
      <c r="F66" t="s">
        <v>15</v>
      </c>
      <c r="G66" t="s">
        <v>16</v>
      </c>
      <c r="H66" t="s">
        <v>29</v>
      </c>
      <c r="I66" t="s">
        <v>18</v>
      </c>
      <c r="J66">
        <v>4</v>
      </c>
      <c r="K66" t="s">
        <v>39</v>
      </c>
      <c r="L66">
        <v>3</v>
      </c>
    </row>
    <row r="67" spans="1:12" x14ac:dyDescent="0.35">
      <c r="A67" s="1">
        <v>45650.419444444444</v>
      </c>
      <c r="B67" t="s">
        <v>20</v>
      </c>
      <c r="C67" t="s">
        <v>46</v>
      </c>
      <c r="D67" t="s">
        <v>22</v>
      </c>
      <c r="E67">
        <v>4.34</v>
      </c>
      <c r="F67" t="s">
        <v>15</v>
      </c>
      <c r="G67" t="s">
        <v>23</v>
      </c>
      <c r="H67" t="s">
        <v>29</v>
      </c>
      <c r="I67" t="s">
        <v>32</v>
      </c>
      <c r="J67">
        <v>2</v>
      </c>
      <c r="K67" t="s">
        <v>19</v>
      </c>
      <c r="L67">
        <v>3</v>
      </c>
    </row>
    <row r="68" spans="1:12" x14ac:dyDescent="0.35">
      <c r="A68" s="1">
        <v>45647.63958333333</v>
      </c>
      <c r="B68" t="s">
        <v>26</v>
      </c>
      <c r="C68" t="s">
        <v>38</v>
      </c>
      <c r="D68" t="s">
        <v>14</v>
      </c>
      <c r="E68">
        <v>6.03</v>
      </c>
      <c r="F68" t="s">
        <v>15</v>
      </c>
      <c r="G68" t="s">
        <v>23</v>
      </c>
      <c r="H68" t="s">
        <v>17</v>
      </c>
      <c r="I68" t="s">
        <v>18</v>
      </c>
      <c r="J68">
        <v>4</v>
      </c>
      <c r="K68" t="s">
        <v>36</v>
      </c>
      <c r="L68">
        <v>5</v>
      </c>
    </row>
    <row r="69" spans="1:12" x14ac:dyDescent="0.35">
      <c r="A69" s="1">
        <v>45654.713194444441</v>
      </c>
      <c r="B69" t="s">
        <v>12</v>
      </c>
      <c r="C69" t="s">
        <v>13</v>
      </c>
      <c r="D69" t="s">
        <v>35</v>
      </c>
      <c r="E69">
        <v>5.72</v>
      </c>
      <c r="F69" t="s">
        <v>15</v>
      </c>
      <c r="G69" t="s">
        <v>16</v>
      </c>
      <c r="H69" t="s">
        <v>31</v>
      </c>
      <c r="I69" t="s">
        <v>32</v>
      </c>
      <c r="J69">
        <v>4</v>
      </c>
      <c r="K69" t="s">
        <v>39</v>
      </c>
      <c r="L69">
        <v>1</v>
      </c>
    </row>
    <row r="70" spans="1:12" x14ac:dyDescent="0.35">
      <c r="A70" s="1">
        <v>45642.453472222223</v>
      </c>
      <c r="B70" t="s">
        <v>41</v>
      </c>
      <c r="C70" t="s">
        <v>38</v>
      </c>
      <c r="D70" t="s">
        <v>14</v>
      </c>
      <c r="E70">
        <v>3.98</v>
      </c>
      <c r="F70" t="s">
        <v>15</v>
      </c>
      <c r="G70" t="s">
        <v>16</v>
      </c>
      <c r="H70" t="s">
        <v>42</v>
      </c>
      <c r="I70" t="s">
        <v>18</v>
      </c>
      <c r="J70">
        <v>9</v>
      </c>
      <c r="K70" t="s">
        <v>47</v>
      </c>
      <c r="L70">
        <v>3</v>
      </c>
    </row>
    <row r="71" spans="1:12" x14ac:dyDescent="0.35">
      <c r="A71" s="1">
        <v>45656.362500000003</v>
      </c>
      <c r="B71" t="s">
        <v>26</v>
      </c>
      <c r="C71" t="s">
        <v>46</v>
      </c>
      <c r="D71" t="s">
        <v>22</v>
      </c>
      <c r="E71">
        <v>4.2300000000000004</v>
      </c>
      <c r="F71" t="s">
        <v>15</v>
      </c>
      <c r="G71" t="s">
        <v>16</v>
      </c>
      <c r="H71" t="s">
        <v>31</v>
      </c>
      <c r="I71" t="s">
        <v>18</v>
      </c>
      <c r="J71">
        <v>10</v>
      </c>
      <c r="K71" t="s">
        <v>37</v>
      </c>
      <c r="L71">
        <v>1</v>
      </c>
    </row>
    <row r="72" spans="1:12" x14ac:dyDescent="0.35">
      <c r="A72" s="1">
        <v>45653.52847222222</v>
      </c>
      <c r="B72" t="s">
        <v>20</v>
      </c>
      <c r="C72" t="s">
        <v>13</v>
      </c>
      <c r="D72" t="s">
        <v>22</v>
      </c>
      <c r="E72">
        <v>4.96</v>
      </c>
      <c r="F72" t="s">
        <v>15</v>
      </c>
      <c r="G72" t="s">
        <v>16</v>
      </c>
      <c r="H72" t="s">
        <v>45</v>
      </c>
      <c r="I72" t="s">
        <v>18</v>
      </c>
      <c r="J72">
        <v>4</v>
      </c>
      <c r="K72" t="s">
        <v>47</v>
      </c>
      <c r="L72">
        <v>1</v>
      </c>
    </row>
    <row r="73" spans="1:12" x14ac:dyDescent="0.35">
      <c r="A73" s="1">
        <v>45654.34097222222</v>
      </c>
      <c r="B73" t="s">
        <v>12</v>
      </c>
      <c r="C73" t="s">
        <v>21</v>
      </c>
      <c r="D73" t="s">
        <v>14</v>
      </c>
      <c r="E73">
        <v>5.88</v>
      </c>
      <c r="F73" t="s">
        <v>15</v>
      </c>
      <c r="G73" t="s">
        <v>16</v>
      </c>
      <c r="H73" t="s">
        <v>31</v>
      </c>
      <c r="I73" t="s">
        <v>18</v>
      </c>
      <c r="J73">
        <v>4</v>
      </c>
      <c r="K73" t="s">
        <v>47</v>
      </c>
      <c r="L73">
        <v>2</v>
      </c>
    </row>
    <row r="74" spans="1:12" x14ac:dyDescent="0.35">
      <c r="A74" s="1">
        <v>45642.503472222219</v>
      </c>
      <c r="B74" t="s">
        <v>12</v>
      </c>
      <c r="C74" t="s">
        <v>21</v>
      </c>
      <c r="D74" t="s">
        <v>14</v>
      </c>
      <c r="E74">
        <v>6.29</v>
      </c>
      <c r="F74" t="s">
        <v>15</v>
      </c>
      <c r="G74" t="s">
        <v>16</v>
      </c>
      <c r="H74" t="s">
        <v>17</v>
      </c>
      <c r="I74" t="s">
        <v>32</v>
      </c>
      <c r="J74">
        <v>7</v>
      </c>
      <c r="K74" t="s">
        <v>33</v>
      </c>
      <c r="L74">
        <v>3</v>
      </c>
    </row>
    <row r="75" spans="1:12" x14ac:dyDescent="0.35">
      <c r="A75" s="1">
        <v>45651.670138888891</v>
      </c>
      <c r="B75" t="s">
        <v>43</v>
      </c>
      <c r="C75" t="s">
        <v>46</v>
      </c>
      <c r="D75" t="s">
        <v>22</v>
      </c>
      <c r="E75">
        <v>3.32</v>
      </c>
      <c r="F75" t="s">
        <v>15</v>
      </c>
      <c r="G75" t="s">
        <v>16</v>
      </c>
      <c r="H75" t="s">
        <v>17</v>
      </c>
      <c r="I75" t="s">
        <v>40</v>
      </c>
      <c r="J75">
        <v>6</v>
      </c>
      <c r="K75" t="s">
        <v>33</v>
      </c>
      <c r="L75">
        <v>2</v>
      </c>
    </row>
    <row r="76" spans="1:12" x14ac:dyDescent="0.35">
      <c r="A76" s="1">
        <v>45649.518055555556</v>
      </c>
      <c r="B76" t="s">
        <v>43</v>
      </c>
      <c r="C76" t="s">
        <v>27</v>
      </c>
      <c r="D76" t="s">
        <v>14</v>
      </c>
      <c r="E76">
        <v>3.97</v>
      </c>
      <c r="F76" t="s">
        <v>15</v>
      </c>
      <c r="G76" t="s">
        <v>23</v>
      </c>
      <c r="H76" t="s">
        <v>24</v>
      </c>
      <c r="I76" t="s">
        <v>18</v>
      </c>
      <c r="J76">
        <v>10</v>
      </c>
      <c r="K76" t="s">
        <v>25</v>
      </c>
      <c r="L76">
        <v>2</v>
      </c>
    </row>
    <row r="77" spans="1:12" x14ac:dyDescent="0.35">
      <c r="A77" s="1">
        <v>45655.344444444447</v>
      </c>
      <c r="B77" t="s">
        <v>43</v>
      </c>
      <c r="C77" t="s">
        <v>21</v>
      </c>
      <c r="D77" t="s">
        <v>35</v>
      </c>
      <c r="E77">
        <v>3.71</v>
      </c>
      <c r="F77" t="s">
        <v>15</v>
      </c>
      <c r="G77" t="s">
        <v>16</v>
      </c>
      <c r="H77" t="s">
        <v>17</v>
      </c>
      <c r="I77" t="s">
        <v>18</v>
      </c>
      <c r="J77">
        <v>5</v>
      </c>
      <c r="K77" t="s">
        <v>25</v>
      </c>
      <c r="L77">
        <v>2</v>
      </c>
    </row>
    <row r="78" spans="1:12" x14ac:dyDescent="0.35">
      <c r="A78" s="1">
        <v>45649.361111111109</v>
      </c>
      <c r="B78" t="s">
        <v>12</v>
      </c>
      <c r="C78" t="s">
        <v>13</v>
      </c>
      <c r="D78" t="s">
        <v>22</v>
      </c>
      <c r="E78">
        <v>3.83</v>
      </c>
      <c r="F78" t="s">
        <v>15</v>
      </c>
      <c r="G78" t="s">
        <v>16</v>
      </c>
      <c r="H78" t="s">
        <v>31</v>
      </c>
      <c r="I78" t="s">
        <v>32</v>
      </c>
      <c r="J78">
        <v>2</v>
      </c>
      <c r="K78" t="s">
        <v>33</v>
      </c>
      <c r="L78">
        <v>5</v>
      </c>
    </row>
    <row r="79" spans="1:12" x14ac:dyDescent="0.35">
      <c r="A79" s="1">
        <v>45643.522222222222</v>
      </c>
      <c r="B79" t="s">
        <v>20</v>
      </c>
      <c r="C79" t="s">
        <v>34</v>
      </c>
      <c r="D79" t="s">
        <v>22</v>
      </c>
      <c r="E79">
        <v>5.65</v>
      </c>
      <c r="F79" t="s">
        <v>15</v>
      </c>
      <c r="G79" t="s">
        <v>16</v>
      </c>
      <c r="H79" t="s">
        <v>17</v>
      </c>
      <c r="I79" t="s">
        <v>18</v>
      </c>
      <c r="J79">
        <v>8</v>
      </c>
      <c r="K79" t="s">
        <v>19</v>
      </c>
      <c r="L79">
        <v>1</v>
      </c>
    </row>
    <row r="80" spans="1:12" x14ac:dyDescent="0.35">
      <c r="A80" s="1">
        <v>45655.598611111112</v>
      </c>
      <c r="B80" t="s">
        <v>43</v>
      </c>
      <c r="C80" t="s">
        <v>13</v>
      </c>
      <c r="D80" t="s">
        <v>22</v>
      </c>
      <c r="E80">
        <v>5.9</v>
      </c>
      <c r="F80" t="s">
        <v>15</v>
      </c>
      <c r="G80" t="s">
        <v>23</v>
      </c>
      <c r="H80" t="s">
        <v>42</v>
      </c>
      <c r="I80" t="s">
        <v>32</v>
      </c>
      <c r="J80">
        <v>3</v>
      </c>
      <c r="K80" t="s">
        <v>36</v>
      </c>
      <c r="L80">
        <v>4</v>
      </c>
    </row>
    <row r="81" spans="1:12" x14ac:dyDescent="0.35">
      <c r="A81" s="1">
        <v>45645.526388888888</v>
      </c>
      <c r="B81" t="s">
        <v>20</v>
      </c>
      <c r="C81" t="s">
        <v>44</v>
      </c>
      <c r="D81" t="s">
        <v>14</v>
      </c>
      <c r="E81">
        <v>3.79</v>
      </c>
      <c r="F81" t="s">
        <v>15</v>
      </c>
      <c r="G81" t="s">
        <v>16</v>
      </c>
      <c r="H81" t="s">
        <v>31</v>
      </c>
      <c r="I81" t="s">
        <v>32</v>
      </c>
      <c r="J81">
        <v>3</v>
      </c>
      <c r="K81" t="s">
        <v>33</v>
      </c>
      <c r="L81">
        <v>5</v>
      </c>
    </row>
    <row r="82" spans="1:12" x14ac:dyDescent="0.35">
      <c r="A82" s="1">
        <v>45651.620138888888</v>
      </c>
      <c r="B82" t="s">
        <v>41</v>
      </c>
      <c r="C82" t="s">
        <v>27</v>
      </c>
      <c r="D82" t="s">
        <v>14</v>
      </c>
      <c r="E82">
        <v>4.2</v>
      </c>
      <c r="F82" t="s">
        <v>15</v>
      </c>
      <c r="G82" t="s">
        <v>23</v>
      </c>
      <c r="H82" t="s">
        <v>42</v>
      </c>
      <c r="I82" t="s">
        <v>32</v>
      </c>
      <c r="J82">
        <v>2</v>
      </c>
      <c r="K82" t="s">
        <v>39</v>
      </c>
      <c r="L82">
        <v>2</v>
      </c>
    </row>
    <row r="83" spans="1:12" x14ac:dyDescent="0.35">
      <c r="A83" s="1">
        <v>45651.374305555553</v>
      </c>
      <c r="B83" t="s">
        <v>12</v>
      </c>
      <c r="C83" t="s">
        <v>21</v>
      </c>
      <c r="D83" t="s">
        <v>14</v>
      </c>
      <c r="E83">
        <v>6.18</v>
      </c>
      <c r="F83" t="s">
        <v>15</v>
      </c>
      <c r="G83" t="s">
        <v>23</v>
      </c>
      <c r="H83" t="s">
        <v>29</v>
      </c>
      <c r="I83" t="s">
        <v>18</v>
      </c>
      <c r="J83">
        <v>5</v>
      </c>
      <c r="K83" t="s">
        <v>37</v>
      </c>
      <c r="L83">
        <v>3</v>
      </c>
    </row>
    <row r="84" spans="1:12" x14ac:dyDescent="0.35">
      <c r="A84" s="1">
        <v>45646.633333333331</v>
      </c>
      <c r="B84" t="s">
        <v>20</v>
      </c>
      <c r="C84" t="s">
        <v>13</v>
      </c>
      <c r="D84" t="s">
        <v>35</v>
      </c>
      <c r="E84">
        <v>4.2300000000000004</v>
      </c>
      <c r="F84" t="s">
        <v>15</v>
      </c>
      <c r="G84" t="s">
        <v>16</v>
      </c>
      <c r="H84" t="s">
        <v>45</v>
      </c>
      <c r="I84" t="s">
        <v>32</v>
      </c>
      <c r="J84">
        <v>5</v>
      </c>
      <c r="K84" t="s">
        <v>19</v>
      </c>
      <c r="L84">
        <v>4</v>
      </c>
    </row>
    <row r="85" spans="1:12" x14ac:dyDescent="0.35">
      <c r="A85" s="1">
        <v>45653.584027777775</v>
      </c>
      <c r="B85" t="s">
        <v>26</v>
      </c>
      <c r="C85" t="s">
        <v>38</v>
      </c>
      <c r="D85" t="s">
        <v>14</v>
      </c>
      <c r="E85">
        <v>3.96</v>
      </c>
      <c r="F85" t="s">
        <v>15</v>
      </c>
      <c r="G85" t="s">
        <v>16</v>
      </c>
      <c r="H85" t="s">
        <v>17</v>
      </c>
      <c r="I85" t="s">
        <v>18</v>
      </c>
      <c r="J85">
        <v>10</v>
      </c>
      <c r="K85" t="s">
        <v>33</v>
      </c>
      <c r="L85">
        <v>5</v>
      </c>
    </row>
    <row r="86" spans="1:12" x14ac:dyDescent="0.35">
      <c r="A86" s="1">
        <v>45645.435416666667</v>
      </c>
      <c r="B86" t="s">
        <v>26</v>
      </c>
      <c r="C86" t="s">
        <v>46</v>
      </c>
      <c r="D86" t="s">
        <v>35</v>
      </c>
      <c r="E86">
        <v>3.26</v>
      </c>
      <c r="F86" t="s">
        <v>15</v>
      </c>
      <c r="G86" t="s">
        <v>16</v>
      </c>
      <c r="H86" t="s">
        <v>24</v>
      </c>
      <c r="I86" t="s">
        <v>18</v>
      </c>
      <c r="J86">
        <v>5</v>
      </c>
      <c r="K86" t="s">
        <v>25</v>
      </c>
      <c r="L86">
        <v>2</v>
      </c>
    </row>
    <row r="87" spans="1:12" x14ac:dyDescent="0.35">
      <c r="A87" s="1">
        <v>45644.42291666667</v>
      </c>
      <c r="B87" t="s">
        <v>26</v>
      </c>
      <c r="C87" t="s">
        <v>21</v>
      </c>
      <c r="D87" t="s">
        <v>22</v>
      </c>
      <c r="E87">
        <v>4.3</v>
      </c>
      <c r="F87" t="s">
        <v>15</v>
      </c>
      <c r="G87" t="s">
        <v>16</v>
      </c>
      <c r="H87" t="s">
        <v>45</v>
      </c>
      <c r="I87" t="s">
        <v>18</v>
      </c>
      <c r="J87">
        <v>6</v>
      </c>
      <c r="K87" t="s">
        <v>25</v>
      </c>
      <c r="L87">
        <v>2</v>
      </c>
    </row>
    <row r="88" spans="1:12" x14ac:dyDescent="0.35">
      <c r="A88" s="1">
        <v>45656.51458333333</v>
      </c>
      <c r="B88" t="s">
        <v>12</v>
      </c>
      <c r="C88" t="s">
        <v>13</v>
      </c>
      <c r="D88" t="s">
        <v>35</v>
      </c>
      <c r="E88">
        <v>4.46</v>
      </c>
      <c r="F88" t="s">
        <v>15</v>
      </c>
      <c r="G88" t="s">
        <v>16</v>
      </c>
      <c r="H88" t="s">
        <v>45</v>
      </c>
      <c r="I88" t="s">
        <v>32</v>
      </c>
      <c r="J88">
        <v>8</v>
      </c>
      <c r="K88" t="s">
        <v>39</v>
      </c>
      <c r="L88">
        <v>1</v>
      </c>
    </row>
    <row r="89" spans="1:12" x14ac:dyDescent="0.35">
      <c r="A89" s="1">
        <v>45643.465277777781</v>
      </c>
      <c r="B89" t="s">
        <v>41</v>
      </c>
      <c r="C89" t="s">
        <v>46</v>
      </c>
      <c r="D89" t="s">
        <v>14</v>
      </c>
      <c r="E89">
        <v>6.17</v>
      </c>
      <c r="F89" t="s">
        <v>15</v>
      </c>
      <c r="G89" t="s">
        <v>16</v>
      </c>
      <c r="H89" t="s">
        <v>17</v>
      </c>
      <c r="I89" t="s">
        <v>40</v>
      </c>
      <c r="J89">
        <v>10</v>
      </c>
      <c r="K89" t="s">
        <v>39</v>
      </c>
      <c r="L89">
        <v>1</v>
      </c>
    </row>
    <row r="90" spans="1:12" x14ac:dyDescent="0.35">
      <c r="A90" s="1">
        <v>45646.570138888892</v>
      </c>
      <c r="B90" t="s">
        <v>43</v>
      </c>
      <c r="C90" t="s">
        <v>46</v>
      </c>
      <c r="D90" t="s">
        <v>35</v>
      </c>
      <c r="E90">
        <v>6.35</v>
      </c>
      <c r="F90" t="s">
        <v>15</v>
      </c>
      <c r="G90" t="s">
        <v>16</v>
      </c>
      <c r="H90" t="s">
        <v>29</v>
      </c>
      <c r="I90" t="s">
        <v>40</v>
      </c>
      <c r="J90">
        <v>3</v>
      </c>
      <c r="K90" t="s">
        <v>37</v>
      </c>
      <c r="L90">
        <v>5</v>
      </c>
    </row>
    <row r="91" spans="1:12" x14ac:dyDescent="0.35">
      <c r="A91" s="1">
        <v>45642.506944444445</v>
      </c>
      <c r="B91" t="s">
        <v>43</v>
      </c>
      <c r="C91" t="s">
        <v>44</v>
      </c>
      <c r="D91" t="s">
        <v>22</v>
      </c>
      <c r="E91">
        <v>4.66</v>
      </c>
      <c r="F91" t="s">
        <v>15</v>
      </c>
      <c r="G91" t="s">
        <v>23</v>
      </c>
      <c r="H91" t="s">
        <v>45</v>
      </c>
      <c r="I91" t="s">
        <v>40</v>
      </c>
      <c r="J91">
        <v>7</v>
      </c>
      <c r="K91" t="s">
        <v>39</v>
      </c>
      <c r="L91">
        <v>3</v>
      </c>
    </row>
    <row r="92" spans="1:12" x14ac:dyDescent="0.35">
      <c r="A92" s="1">
        <v>45656.355555555558</v>
      </c>
      <c r="B92" t="s">
        <v>43</v>
      </c>
      <c r="C92" t="s">
        <v>21</v>
      </c>
      <c r="D92" t="s">
        <v>35</v>
      </c>
      <c r="E92">
        <v>5.65</v>
      </c>
      <c r="F92" t="s">
        <v>15</v>
      </c>
      <c r="G92" t="s">
        <v>23</v>
      </c>
      <c r="H92" t="s">
        <v>31</v>
      </c>
      <c r="I92" t="s">
        <v>18</v>
      </c>
      <c r="J92">
        <v>10</v>
      </c>
      <c r="K92" t="s">
        <v>47</v>
      </c>
      <c r="L92">
        <v>1</v>
      </c>
    </row>
    <row r="93" spans="1:12" x14ac:dyDescent="0.35">
      <c r="A93" s="1">
        <v>45651.498611111114</v>
      </c>
      <c r="B93" t="s">
        <v>43</v>
      </c>
      <c r="C93" t="s">
        <v>27</v>
      </c>
      <c r="D93" t="s">
        <v>35</v>
      </c>
      <c r="E93">
        <v>4.17</v>
      </c>
      <c r="F93" t="s">
        <v>15</v>
      </c>
      <c r="G93" t="s">
        <v>16</v>
      </c>
      <c r="H93" t="s">
        <v>45</v>
      </c>
      <c r="I93" t="s">
        <v>40</v>
      </c>
      <c r="J93">
        <v>4</v>
      </c>
      <c r="K93" t="s">
        <v>19</v>
      </c>
      <c r="L93">
        <v>3</v>
      </c>
    </row>
    <row r="94" spans="1:12" x14ac:dyDescent="0.35">
      <c r="A94" s="1">
        <v>45656.746527777781</v>
      </c>
      <c r="B94" t="s">
        <v>20</v>
      </c>
      <c r="C94" t="s">
        <v>13</v>
      </c>
      <c r="D94" t="s">
        <v>14</v>
      </c>
      <c r="E94">
        <v>6.82</v>
      </c>
      <c r="F94" t="s">
        <v>15</v>
      </c>
      <c r="G94" t="s">
        <v>23</v>
      </c>
      <c r="H94" t="s">
        <v>42</v>
      </c>
      <c r="I94" t="s">
        <v>32</v>
      </c>
      <c r="J94">
        <v>4</v>
      </c>
      <c r="K94" t="s">
        <v>39</v>
      </c>
      <c r="L94">
        <v>2</v>
      </c>
    </row>
    <row r="95" spans="1:12" x14ac:dyDescent="0.35">
      <c r="A95" s="1">
        <v>45647.645138888889</v>
      </c>
      <c r="B95" t="s">
        <v>12</v>
      </c>
      <c r="C95" t="s">
        <v>21</v>
      </c>
      <c r="D95" t="s">
        <v>35</v>
      </c>
      <c r="E95">
        <v>6.45</v>
      </c>
      <c r="F95" t="s">
        <v>15</v>
      </c>
      <c r="G95" t="s">
        <v>23</v>
      </c>
      <c r="H95" t="s">
        <v>24</v>
      </c>
      <c r="I95" t="s">
        <v>18</v>
      </c>
      <c r="J95">
        <v>8</v>
      </c>
      <c r="K95" t="s">
        <v>19</v>
      </c>
      <c r="L95">
        <v>3</v>
      </c>
    </row>
    <row r="96" spans="1:12" x14ac:dyDescent="0.35">
      <c r="A96" s="1">
        <v>45645.497916666667</v>
      </c>
      <c r="B96" t="s">
        <v>12</v>
      </c>
      <c r="C96" t="s">
        <v>44</v>
      </c>
      <c r="D96" t="s">
        <v>14</v>
      </c>
      <c r="E96">
        <v>4.46</v>
      </c>
      <c r="F96" t="s">
        <v>15</v>
      </c>
      <c r="G96" t="s">
        <v>23</v>
      </c>
      <c r="H96" t="s">
        <v>24</v>
      </c>
      <c r="I96" t="s">
        <v>40</v>
      </c>
      <c r="J96">
        <v>2</v>
      </c>
      <c r="K96" t="s">
        <v>39</v>
      </c>
      <c r="L96">
        <v>3</v>
      </c>
    </row>
    <row r="97" spans="1:12" x14ac:dyDescent="0.35">
      <c r="A97" s="1">
        <v>45645.572222222225</v>
      </c>
      <c r="B97" t="s">
        <v>43</v>
      </c>
      <c r="C97" t="s">
        <v>38</v>
      </c>
      <c r="D97" t="s">
        <v>14</v>
      </c>
      <c r="E97">
        <v>5.87</v>
      </c>
      <c r="F97" t="s">
        <v>15</v>
      </c>
      <c r="G97" t="s">
        <v>16</v>
      </c>
      <c r="H97" t="s">
        <v>29</v>
      </c>
      <c r="I97" t="s">
        <v>18</v>
      </c>
      <c r="J97">
        <v>10</v>
      </c>
      <c r="K97" t="s">
        <v>19</v>
      </c>
      <c r="L97">
        <v>5</v>
      </c>
    </row>
    <row r="98" spans="1:12" x14ac:dyDescent="0.35">
      <c r="A98" s="1">
        <v>45647.704861111109</v>
      </c>
      <c r="B98" t="s">
        <v>43</v>
      </c>
      <c r="C98" t="s">
        <v>44</v>
      </c>
      <c r="D98" t="s">
        <v>35</v>
      </c>
      <c r="E98">
        <v>4.25</v>
      </c>
      <c r="F98" t="s">
        <v>15</v>
      </c>
      <c r="G98" t="s">
        <v>23</v>
      </c>
      <c r="H98" t="s">
        <v>24</v>
      </c>
      <c r="I98" t="s">
        <v>18</v>
      </c>
      <c r="J98">
        <v>4</v>
      </c>
      <c r="K98" t="s">
        <v>19</v>
      </c>
      <c r="L98">
        <v>4</v>
      </c>
    </row>
    <row r="99" spans="1:12" x14ac:dyDescent="0.35">
      <c r="A99" s="1">
        <v>45652.640277777777</v>
      </c>
      <c r="B99" t="s">
        <v>41</v>
      </c>
      <c r="C99" t="s">
        <v>34</v>
      </c>
      <c r="D99" t="s">
        <v>22</v>
      </c>
      <c r="E99">
        <v>5.61</v>
      </c>
      <c r="F99" t="s">
        <v>15</v>
      </c>
      <c r="G99" t="s">
        <v>16</v>
      </c>
      <c r="H99" t="s">
        <v>17</v>
      </c>
      <c r="I99" t="s">
        <v>32</v>
      </c>
      <c r="J99">
        <v>7</v>
      </c>
      <c r="K99" t="s">
        <v>36</v>
      </c>
      <c r="L99">
        <v>2</v>
      </c>
    </row>
    <row r="100" spans="1:12" x14ac:dyDescent="0.35">
      <c r="A100" s="1">
        <v>45655.418749999997</v>
      </c>
      <c r="B100" t="s">
        <v>26</v>
      </c>
      <c r="C100" t="s">
        <v>46</v>
      </c>
      <c r="D100" t="s">
        <v>14</v>
      </c>
      <c r="E100">
        <v>3.13</v>
      </c>
      <c r="F100" t="s">
        <v>15</v>
      </c>
      <c r="G100" t="s">
        <v>16</v>
      </c>
      <c r="H100" t="s">
        <v>45</v>
      </c>
      <c r="I100" t="s">
        <v>18</v>
      </c>
      <c r="J100">
        <v>7</v>
      </c>
      <c r="K100" t="s">
        <v>19</v>
      </c>
      <c r="L100">
        <v>5</v>
      </c>
    </row>
    <row r="101" spans="1:12" x14ac:dyDescent="0.35">
      <c r="A101" s="1">
        <v>45653.352083333331</v>
      </c>
      <c r="B101" t="s">
        <v>12</v>
      </c>
      <c r="C101" t="s">
        <v>21</v>
      </c>
      <c r="D101" t="s">
        <v>22</v>
      </c>
      <c r="E101">
        <v>3.62</v>
      </c>
      <c r="F101" t="s">
        <v>15</v>
      </c>
      <c r="G101" t="s">
        <v>23</v>
      </c>
      <c r="H101" t="s">
        <v>24</v>
      </c>
      <c r="I101" t="s">
        <v>32</v>
      </c>
      <c r="J101">
        <v>3</v>
      </c>
      <c r="K101" t="s">
        <v>47</v>
      </c>
      <c r="L101">
        <v>2</v>
      </c>
    </row>
    <row r="102" spans="1:12" x14ac:dyDescent="0.35">
      <c r="A102" s="1">
        <v>45646.690972222219</v>
      </c>
      <c r="B102" t="s">
        <v>12</v>
      </c>
      <c r="C102" t="s">
        <v>13</v>
      </c>
      <c r="D102" t="s">
        <v>22</v>
      </c>
      <c r="E102">
        <v>3.27</v>
      </c>
      <c r="F102" t="s">
        <v>15</v>
      </c>
      <c r="G102" t="s">
        <v>23</v>
      </c>
      <c r="H102" t="s">
        <v>24</v>
      </c>
      <c r="I102" t="s">
        <v>18</v>
      </c>
      <c r="J102">
        <v>4</v>
      </c>
      <c r="K102" t="s">
        <v>39</v>
      </c>
      <c r="L102">
        <v>1</v>
      </c>
    </row>
    <row r="103" spans="1:12" x14ac:dyDescent="0.35">
      <c r="A103" s="1">
        <v>45656.464583333334</v>
      </c>
      <c r="B103" t="s">
        <v>26</v>
      </c>
      <c r="C103" t="s">
        <v>34</v>
      </c>
      <c r="D103" t="s">
        <v>22</v>
      </c>
      <c r="E103">
        <v>3.21</v>
      </c>
      <c r="F103" t="s">
        <v>15</v>
      </c>
      <c r="G103" t="s">
        <v>16</v>
      </c>
      <c r="H103" t="s">
        <v>45</v>
      </c>
      <c r="I103" t="s">
        <v>32</v>
      </c>
      <c r="J103">
        <v>3</v>
      </c>
      <c r="K103" t="s">
        <v>37</v>
      </c>
      <c r="L103">
        <v>3</v>
      </c>
    </row>
    <row r="104" spans="1:12" x14ac:dyDescent="0.35">
      <c r="A104" s="1">
        <v>45654.561805555553</v>
      </c>
      <c r="B104" t="s">
        <v>26</v>
      </c>
      <c r="C104" t="s">
        <v>27</v>
      </c>
      <c r="D104" t="s">
        <v>35</v>
      </c>
      <c r="E104">
        <v>4.7</v>
      </c>
      <c r="F104" t="s">
        <v>15</v>
      </c>
      <c r="G104" t="s">
        <v>23</v>
      </c>
      <c r="H104" t="s">
        <v>29</v>
      </c>
      <c r="I104" t="s">
        <v>40</v>
      </c>
      <c r="J104">
        <v>8</v>
      </c>
      <c r="K104" t="s">
        <v>36</v>
      </c>
      <c r="L104">
        <v>4</v>
      </c>
    </row>
    <row r="105" spans="1:12" x14ac:dyDescent="0.35">
      <c r="A105" s="1">
        <v>45644.390972222223</v>
      </c>
      <c r="B105" t="s">
        <v>41</v>
      </c>
      <c r="C105" t="s">
        <v>46</v>
      </c>
      <c r="D105" t="s">
        <v>35</v>
      </c>
      <c r="E105">
        <v>5.24</v>
      </c>
      <c r="F105" t="s">
        <v>15</v>
      </c>
      <c r="G105" t="s">
        <v>16</v>
      </c>
      <c r="H105" t="s">
        <v>31</v>
      </c>
      <c r="I105" t="s">
        <v>32</v>
      </c>
      <c r="J105">
        <v>8</v>
      </c>
      <c r="K105" t="s">
        <v>25</v>
      </c>
      <c r="L105">
        <v>4</v>
      </c>
    </row>
    <row r="106" spans="1:12" x14ac:dyDescent="0.35">
      <c r="A106" s="1">
        <v>45647.417361111111</v>
      </c>
      <c r="B106" t="s">
        <v>20</v>
      </c>
      <c r="C106" t="s">
        <v>46</v>
      </c>
      <c r="D106" t="s">
        <v>22</v>
      </c>
      <c r="E106">
        <v>4.95</v>
      </c>
      <c r="F106" t="s">
        <v>15</v>
      </c>
      <c r="G106" t="s">
        <v>16</v>
      </c>
      <c r="H106" t="s">
        <v>24</v>
      </c>
      <c r="I106" t="s">
        <v>40</v>
      </c>
      <c r="J106">
        <v>9</v>
      </c>
      <c r="K106" t="s">
        <v>36</v>
      </c>
      <c r="L106">
        <v>4</v>
      </c>
    </row>
    <row r="107" spans="1:12" x14ac:dyDescent="0.35">
      <c r="A107" s="1">
        <v>45656.681944444441</v>
      </c>
      <c r="B107" t="s">
        <v>41</v>
      </c>
      <c r="C107" t="s">
        <v>38</v>
      </c>
      <c r="D107" t="s">
        <v>35</v>
      </c>
      <c r="E107">
        <v>6.35</v>
      </c>
      <c r="F107" t="s">
        <v>15</v>
      </c>
      <c r="G107" t="s">
        <v>16</v>
      </c>
      <c r="H107" t="s">
        <v>31</v>
      </c>
      <c r="I107" t="s">
        <v>32</v>
      </c>
      <c r="J107">
        <v>4</v>
      </c>
      <c r="K107" t="s">
        <v>37</v>
      </c>
      <c r="L107">
        <v>4</v>
      </c>
    </row>
    <row r="108" spans="1:12" x14ac:dyDescent="0.35">
      <c r="A108" s="1">
        <v>45646.501388888886</v>
      </c>
      <c r="B108" t="s">
        <v>41</v>
      </c>
      <c r="C108" t="s">
        <v>27</v>
      </c>
      <c r="D108" t="s">
        <v>14</v>
      </c>
      <c r="E108">
        <v>4.49</v>
      </c>
      <c r="F108" t="s">
        <v>15</v>
      </c>
      <c r="G108" t="s">
        <v>16</v>
      </c>
      <c r="H108" t="s">
        <v>24</v>
      </c>
      <c r="I108" t="s">
        <v>32</v>
      </c>
      <c r="J108">
        <v>2</v>
      </c>
      <c r="K108" t="s">
        <v>33</v>
      </c>
      <c r="L108">
        <v>2</v>
      </c>
    </row>
    <row r="109" spans="1:12" x14ac:dyDescent="0.35">
      <c r="A109" s="1">
        <v>45653.39166666667</v>
      </c>
      <c r="B109" t="s">
        <v>20</v>
      </c>
      <c r="C109" t="s">
        <v>13</v>
      </c>
      <c r="D109" t="s">
        <v>22</v>
      </c>
      <c r="E109">
        <v>4.84</v>
      </c>
      <c r="F109" t="s">
        <v>15</v>
      </c>
      <c r="G109" t="s">
        <v>16</v>
      </c>
      <c r="H109" t="s">
        <v>31</v>
      </c>
      <c r="I109" t="s">
        <v>18</v>
      </c>
      <c r="J109">
        <v>8</v>
      </c>
      <c r="K109" t="s">
        <v>37</v>
      </c>
      <c r="L109">
        <v>4</v>
      </c>
    </row>
    <row r="110" spans="1:12" x14ac:dyDescent="0.35">
      <c r="A110" s="1">
        <v>45654.604166666664</v>
      </c>
      <c r="B110" t="s">
        <v>41</v>
      </c>
      <c r="C110" t="s">
        <v>34</v>
      </c>
      <c r="D110" t="s">
        <v>35</v>
      </c>
      <c r="E110">
        <v>4.8099999999999996</v>
      </c>
      <c r="F110" t="s">
        <v>15</v>
      </c>
      <c r="G110" t="s">
        <v>16</v>
      </c>
      <c r="H110" t="s">
        <v>42</v>
      </c>
      <c r="I110" t="s">
        <v>18</v>
      </c>
      <c r="J110">
        <v>4</v>
      </c>
      <c r="K110" t="s">
        <v>33</v>
      </c>
      <c r="L110">
        <v>2</v>
      </c>
    </row>
    <row r="111" spans="1:12" x14ac:dyDescent="0.35">
      <c r="A111" s="1">
        <v>45648.35</v>
      </c>
      <c r="B111" t="s">
        <v>41</v>
      </c>
      <c r="C111" t="s">
        <v>34</v>
      </c>
      <c r="D111" t="s">
        <v>22</v>
      </c>
      <c r="E111">
        <v>4.5199999999999996</v>
      </c>
      <c r="F111" t="s">
        <v>15</v>
      </c>
      <c r="G111" t="s">
        <v>16</v>
      </c>
      <c r="H111" t="s">
        <v>45</v>
      </c>
      <c r="I111" t="s">
        <v>32</v>
      </c>
      <c r="J111">
        <v>8</v>
      </c>
      <c r="K111" t="s">
        <v>39</v>
      </c>
      <c r="L111">
        <v>4</v>
      </c>
    </row>
    <row r="112" spans="1:12" x14ac:dyDescent="0.35">
      <c r="A112" s="1">
        <v>45646.510416666664</v>
      </c>
      <c r="B112" t="s">
        <v>43</v>
      </c>
      <c r="C112" t="s">
        <v>27</v>
      </c>
      <c r="D112" t="s">
        <v>22</v>
      </c>
      <c r="E112">
        <v>5.4</v>
      </c>
      <c r="F112" t="s">
        <v>15</v>
      </c>
      <c r="G112" t="s">
        <v>23</v>
      </c>
      <c r="H112" t="s">
        <v>45</v>
      </c>
      <c r="I112" t="s">
        <v>18</v>
      </c>
      <c r="J112">
        <v>5</v>
      </c>
      <c r="K112" t="s">
        <v>19</v>
      </c>
      <c r="L112">
        <v>1</v>
      </c>
    </row>
    <row r="113" spans="1:12" x14ac:dyDescent="0.35">
      <c r="A113" s="1">
        <v>45654.634027777778</v>
      </c>
      <c r="B113" t="s">
        <v>20</v>
      </c>
      <c r="C113" t="s">
        <v>13</v>
      </c>
      <c r="D113" t="s">
        <v>14</v>
      </c>
      <c r="E113">
        <v>4.63</v>
      </c>
      <c r="F113" t="s">
        <v>15</v>
      </c>
      <c r="G113" t="s">
        <v>16</v>
      </c>
      <c r="H113" t="s">
        <v>17</v>
      </c>
      <c r="I113" t="s">
        <v>18</v>
      </c>
      <c r="J113">
        <v>8</v>
      </c>
      <c r="K113" t="s">
        <v>33</v>
      </c>
      <c r="L113">
        <v>5</v>
      </c>
    </row>
    <row r="114" spans="1:12" x14ac:dyDescent="0.35">
      <c r="A114" s="1">
        <v>45642.334722222222</v>
      </c>
      <c r="B114" t="s">
        <v>26</v>
      </c>
      <c r="C114" t="s">
        <v>34</v>
      </c>
      <c r="D114" t="s">
        <v>14</v>
      </c>
      <c r="E114">
        <v>5.19</v>
      </c>
      <c r="F114" t="s">
        <v>15</v>
      </c>
      <c r="G114" t="s">
        <v>23</v>
      </c>
      <c r="H114" t="s">
        <v>29</v>
      </c>
      <c r="I114" t="s">
        <v>18</v>
      </c>
      <c r="J114">
        <v>8</v>
      </c>
      <c r="K114" t="s">
        <v>36</v>
      </c>
      <c r="L114">
        <v>1</v>
      </c>
    </row>
    <row r="115" spans="1:12" x14ac:dyDescent="0.35">
      <c r="A115" s="1">
        <v>45647.502083333333</v>
      </c>
      <c r="B115" t="s">
        <v>12</v>
      </c>
      <c r="C115" t="s">
        <v>44</v>
      </c>
      <c r="D115" t="s">
        <v>22</v>
      </c>
      <c r="E115">
        <v>5.38</v>
      </c>
      <c r="F115" t="s">
        <v>15</v>
      </c>
      <c r="G115" t="s">
        <v>16</v>
      </c>
      <c r="H115" t="s">
        <v>42</v>
      </c>
      <c r="I115" t="s">
        <v>32</v>
      </c>
      <c r="J115">
        <v>3</v>
      </c>
      <c r="K115" t="s">
        <v>36</v>
      </c>
      <c r="L115">
        <v>2</v>
      </c>
    </row>
    <row r="116" spans="1:12" x14ac:dyDescent="0.35">
      <c r="A116" s="1">
        <v>45642.39166666667</v>
      </c>
      <c r="B116" t="s">
        <v>41</v>
      </c>
      <c r="C116" t="s">
        <v>46</v>
      </c>
      <c r="D116" t="s">
        <v>14</v>
      </c>
      <c r="E116">
        <v>3.27</v>
      </c>
      <c r="F116" t="s">
        <v>15</v>
      </c>
      <c r="G116" t="s">
        <v>16</v>
      </c>
      <c r="H116" t="s">
        <v>42</v>
      </c>
      <c r="I116" t="s">
        <v>18</v>
      </c>
      <c r="J116">
        <v>6</v>
      </c>
      <c r="K116" t="s">
        <v>37</v>
      </c>
      <c r="L116">
        <v>5</v>
      </c>
    </row>
    <row r="117" spans="1:12" x14ac:dyDescent="0.35">
      <c r="A117" s="1">
        <v>45655.581944444442</v>
      </c>
      <c r="B117" t="s">
        <v>20</v>
      </c>
      <c r="C117" t="s">
        <v>38</v>
      </c>
      <c r="D117" t="s">
        <v>14</v>
      </c>
      <c r="E117">
        <v>4.3899999999999997</v>
      </c>
      <c r="F117" t="s">
        <v>15</v>
      </c>
      <c r="G117" t="s">
        <v>23</v>
      </c>
      <c r="H117" t="s">
        <v>24</v>
      </c>
      <c r="I117" t="s">
        <v>18</v>
      </c>
      <c r="J117">
        <v>8</v>
      </c>
      <c r="K117" t="s">
        <v>47</v>
      </c>
      <c r="L117">
        <v>3</v>
      </c>
    </row>
    <row r="118" spans="1:12" x14ac:dyDescent="0.35">
      <c r="A118" s="1">
        <v>45656.689583333333</v>
      </c>
      <c r="B118" t="s">
        <v>41</v>
      </c>
      <c r="C118" t="s">
        <v>44</v>
      </c>
      <c r="D118" t="s">
        <v>14</v>
      </c>
      <c r="E118">
        <v>4.01</v>
      </c>
      <c r="F118" t="s">
        <v>15</v>
      </c>
      <c r="G118" t="s">
        <v>16</v>
      </c>
      <c r="H118" t="s">
        <v>24</v>
      </c>
      <c r="I118" t="s">
        <v>18</v>
      </c>
      <c r="J118">
        <v>10</v>
      </c>
      <c r="K118" t="s">
        <v>36</v>
      </c>
      <c r="L118">
        <v>3</v>
      </c>
    </row>
    <row r="119" spans="1:12" x14ac:dyDescent="0.35">
      <c r="A119" s="1">
        <v>45647.670138888891</v>
      </c>
      <c r="B119" t="s">
        <v>20</v>
      </c>
      <c r="C119" t="s">
        <v>21</v>
      </c>
      <c r="D119" t="s">
        <v>35</v>
      </c>
      <c r="E119">
        <v>3.16</v>
      </c>
      <c r="F119" t="s">
        <v>15</v>
      </c>
      <c r="G119" t="s">
        <v>16</v>
      </c>
      <c r="H119" t="s">
        <v>24</v>
      </c>
      <c r="I119" t="s">
        <v>32</v>
      </c>
      <c r="J119">
        <v>7</v>
      </c>
      <c r="K119" t="s">
        <v>47</v>
      </c>
      <c r="L119">
        <v>5</v>
      </c>
    </row>
    <row r="120" spans="1:12" x14ac:dyDescent="0.35">
      <c r="A120" s="1">
        <v>45645.663194444445</v>
      </c>
      <c r="B120" t="s">
        <v>12</v>
      </c>
      <c r="C120" t="s">
        <v>21</v>
      </c>
      <c r="D120" t="s">
        <v>35</v>
      </c>
      <c r="E120">
        <v>6.08</v>
      </c>
      <c r="F120" t="s">
        <v>15</v>
      </c>
      <c r="G120" t="s">
        <v>16</v>
      </c>
      <c r="H120" t="s">
        <v>45</v>
      </c>
      <c r="I120" t="s">
        <v>32</v>
      </c>
      <c r="J120">
        <v>2</v>
      </c>
      <c r="K120" t="s">
        <v>25</v>
      </c>
      <c r="L120">
        <v>1</v>
      </c>
    </row>
    <row r="121" spans="1:12" x14ac:dyDescent="0.35">
      <c r="A121" s="1">
        <v>45649.623611111114</v>
      </c>
      <c r="B121" t="s">
        <v>41</v>
      </c>
      <c r="C121" t="s">
        <v>46</v>
      </c>
      <c r="D121" t="s">
        <v>14</v>
      </c>
      <c r="E121">
        <v>3</v>
      </c>
      <c r="F121" t="s">
        <v>15</v>
      </c>
      <c r="G121" t="s">
        <v>16</v>
      </c>
      <c r="H121" t="s">
        <v>45</v>
      </c>
      <c r="I121" t="s">
        <v>40</v>
      </c>
      <c r="J121">
        <v>2</v>
      </c>
      <c r="K121" t="s">
        <v>39</v>
      </c>
      <c r="L121">
        <v>4</v>
      </c>
    </row>
    <row r="122" spans="1:12" x14ac:dyDescent="0.35">
      <c r="A122" s="1">
        <v>45649.606249999997</v>
      </c>
      <c r="B122" t="s">
        <v>12</v>
      </c>
      <c r="C122" t="s">
        <v>27</v>
      </c>
      <c r="D122" t="s">
        <v>35</v>
      </c>
      <c r="E122">
        <v>4.4000000000000004</v>
      </c>
      <c r="F122" t="s">
        <v>15</v>
      </c>
      <c r="G122" t="s">
        <v>23</v>
      </c>
      <c r="H122" t="s">
        <v>17</v>
      </c>
      <c r="I122" t="s">
        <v>18</v>
      </c>
      <c r="J122">
        <v>9</v>
      </c>
      <c r="K122" t="s">
        <v>36</v>
      </c>
      <c r="L122">
        <v>2</v>
      </c>
    </row>
    <row r="123" spans="1:12" x14ac:dyDescent="0.35">
      <c r="A123" s="1">
        <v>45645.613888888889</v>
      </c>
      <c r="B123" t="s">
        <v>26</v>
      </c>
      <c r="C123" t="s">
        <v>21</v>
      </c>
      <c r="D123" t="s">
        <v>14</v>
      </c>
      <c r="E123">
        <v>5.9</v>
      </c>
      <c r="F123" t="s">
        <v>15</v>
      </c>
      <c r="G123" t="s">
        <v>16</v>
      </c>
      <c r="H123" t="s">
        <v>17</v>
      </c>
      <c r="I123" t="s">
        <v>18</v>
      </c>
      <c r="J123">
        <v>10</v>
      </c>
      <c r="K123" t="s">
        <v>33</v>
      </c>
      <c r="L123">
        <v>3</v>
      </c>
    </row>
    <row r="124" spans="1:12" x14ac:dyDescent="0.35">
      <c r="A124" s="1">
        <v>45654.713888888888</v>
      </c>
      <c r="B124" t="s">
        <v>20</v>
      </c>
      <c r="C124" t="s">
        <v>21</v>
      </c>
      <c r="D124" t="s">
        <v>35</v>
      </c>
      <c r="E124">
        <v>4.59</v>
      </c>
      <c r="F124" t="s">
        <v>15</v>
      </c>
      <c r="G124" t="s">
        <v>23</v>
      </c>
      <c r="H124" t="s">
        <v>31</v>
      </c>
      <c r="I124" t="s">
        <v>18</v>
      </c>
      <c r="J124">
        <v>2</v>
      </c>
      <c r="K124" t="s">
        <v>37</v>
      </c>
      <c r="L124">
        <v>1</v>
      </c>
    </row>
    <row r="125" spans="1:12" x14ac:dyDescent="0.35">
      <c r="A125" s="1">
        <v>45649.574305555558</v>
      </c>
      <c r="B125" t="s">
        <v>43</v>
      </c>
      <c r="C125" t="s">
        <v>46</v>
      </c>
      <c r="D125" t="s">
        <v>14</v>
      </c>
      <c r="E125">
        <v>5.32</v>
      </c>
      <c r="F125" t="s">
        <v>15</v>
      </c>
      <c r="G125" t="s">
        <v>16</v>
      </c>
      <c r="H125" t="s">
        <v>24</v>
      </c>
      <c r="I125" t="s">
        <v>32</v>
      </c>
      <c r="J125">
        <v>4</v>
      </c>
      <c r="K125" t="s">
        <v>33</v>
      </c>
      <c r="L125">
        <v>4</v>
      </c>
    </row>
    <row r="126" spans="1:12" x14ac:dyDescent="0.35">
      <c r="A126" s="1">
        <v>45653.345833333333</v>
      </c>
      <c r="B126" t="s">
        <v>43</v>
      </c>
      <c r="C126" t="s">
        <v>13</v>
      </c>
      <c r="D126" t="s">
        <v>35</v>
      </c>
      <c r="E126">
        <v>4.47</v>
      </c>
      <c r="F126" t="s">
        <v>15</v>
      </c>
      <c r="G126" t="s">
        <v>23</v>
      </c>
      <c r="H126" t="s">
        <v>24</v>
      </c>
      <c r="I126" t="s">
        <v>18</v>
      </c>
      <c r="J126">
        <v>7</v>
      </c>
      <c r="K126" t="s">
        <v>19</v>
      </c>
      <c r="L126">
        <v>5</v>
      </c>
    </row>
    <row r="127" spans="1:12" x14ac:dyDescent="0.35">
      <c r="A127" s="1">
        <v>45644.500694444447</v>
      </c>
      <c r="B127" t="s">
        <v>43</v>
      </c>
      <c r="C127" t="s">
        <v>21</v>
      </c>
      <c r="D127" t="s">
        <v>14</v>
      </c>
      <c r="E127">
        <v>3.94</v>
      </c>
      <c r="F127" t="s">
        <v>15</v>
      </c>
      <c r="G127" t="s">
        <v>23</v>
      </c>
      <c r="H127" t="s">
        <v>45</v>
      </c>
      <c r="I127" t="s">
        <v>40</v>
      </c>
      <c r="J127">
        <v>8</v>
      </c>
      <c r="K127" t="s">
        <v>37</v>
      </c>
      <c r="L127">
        <v>4</v>
      </c>
    </row>
    <row r="128" spans="1:12" x14ac:dyDescent="0.35">
      <c r="A128" s="1">
        <v>45648.700694444444</v>
      </c>
      <c r="B128" t="s">
        <v>12</v>
      </c>
      <c r="C128" t="s">
        <v>27</v>
      </c>
      <c r="D128" t="s">
        <v>14</v>
      </c>
      <c r="E128">
        <v>3.45</v>
      </c>
      <c r="F128" t="s">
        <v>15</v>
      </c>
      <c r="G128" t="s">
        <v>23</v>
      </c>
      <c r="H128" t="s">
        <v>45</v>
      </c>
      <c r="I128" t="s">
        <v>40</v>
      </c>
      <c r="J128">
        <v>5</v>
      </c>
      <c r="K128" t="s">
        <v>33</v>
      </c>
      <c r="L128">
        <v>5</v>
      </c>
    </row>
    <row r="129" spans="1:12" x14ac:dyDescent="0.35">
      <c r="A129" s="1">
        <v>45643.491666666669</v>
      </c>
      <c r="B129" t="s">
        <v>41</v>
      </c>
      <c r="C129" t="s">
        <v>34</v>
      </c>
      <c r="D129" t="s">
        <v>22</v>
      </c>
      <c r="E129">
        <v>3.78</v>
      </c>
      <c r="F129" t="s">
        <v>15</v>
      </c>
      <c r="G129" t="s">
        <v>16</v>
      </c>
      <c r="H129" t="s">
        <v>29</v>
      </c>
      <c r="I129" t="s">
        <v>18</v>
      </c>
      <c r="J129">
        <v>6</v>
      </c>
      <c r="K129" t="s">
        <v>25</v>
      </c>
      <c r="L129">
        <v>1</v>
      </c>
    </row>
    <row r="130" spans="1:12" x14ac:dyDescent="0.35">
      <c r="A130" s="1">
        <v>45645.464583333334</v>
      </c>
      <c r="B130" t="s">
        <v>43</v>
      </c>
      <c r="C130" t="s">
        <v>13</v>
      </c>
      <c r="D130" t="s">
        <v>14</v>
      </c>
      <c r="E130">
        <v>5.61</v>
      </c>
      <c r="F130" t="s">
        <v>15</v>
      </c>
      <c r="G130" t="s">
        <v>23</v>
      </c>
      <c r="H130" t="s">
        <v>24</v>
      </c>
      <c r="I130" t="s">
        <v>32</v>
      </c>
      <c r="J130">
        <v>4</v>
      </c>
      <c r="K130" t="s">
        <v>25</v>
      </c>
      <c r="L130">
        <v>4</v>
      </c>
    </row>
    <row r="131" spans="1:12" x14ac:dyDescent="0.35">
      <c r="A131" s="1">
        <v>45651.556944444441</v>
      </c>
      <c r="B131" t="s">
        <v>41</v>
      </c>
      <c r="C131" t="s">
        <v>46</v>
      </c>
      <c r="D131" t="s">
        <v>35</v>
      </c>
      <c r="E131">
        <v>3.58</v>
      </c>
      <c r="F131" t="s">
        <v>15</v>
      </c>
      <c r="G131" t="s">
        <v>16</v>
      </c>
      <c r="H131" t="s">
        <v>42</v>
      </c>
      <c r="I131" t="s">
        <v>32</v>
      </c>
      <c r="J131">
        <v>10</v>
      </c>
      <c r="K131" t="s">
        <v>36</v>
      </c>
      <c r="L131">
        <v>2</v>
      </c>
    </row>
    <row r="132" spans="1:12" x14ac:dyDescent="0.35">
      <c r="A132" s="1">
        <v>45648.50277777778</v>
      </c>
      <c r="B132" t="s">
        <v>12</v>
      </c>
      <c r="C132" t="s">
        <v>46</v>
      </c>
      <c r="D132" t="s">
        <v>14</v>
      </c>
      <c r="E132">
        <v>6.17</v>
      </c>
      <c r="F132" t="s">
        <v>15</v>
      </c>
      <c r="G132" t="s">
        <v>23</v>
      </c>
      <c r="H132" t="s">
        <v>24</v>
      </c>
      <c r="I132" t="s">
        <v>40</v>
      </c>
      <c r="J132">
        <v>9</v>
      </c>
      <c r="K132" t="s">
        <v>36</v>
      </c>
      <c r="L132">
        <v>2</v>
      </c>
    </row>
    <row r="133" spans="1:12" x14ac:dyDescent="0.35">
      <c r="A133" s="1">
        <v>45648.663888888892</v>
      </c>
      <c r="B133" t="s">
        <v>26</v>
      </c>
      <c r="C133" t="s">
        <v>34</v>
      </c>
      <c r="D133" t="s">
        <v>35</v>
      </c>
      <c r="E133">
        <v>6.52</v>
      </c>
      <c r="F133" t="s">
        <v>15</v>
      </c>
      <c r="G133" t="s">
        <v>23</v>
      </c>
      <c r="H133" t="s">
        <v>31</v>
      </c>
      <c r="I133" t="s">
        <v>32</v>
      </c>
      <c r="J133">
        <v>3</v>
      </c>
      <c r="K133" t="s">
        <v>37</v>
      </c>
      <c r="L133">
        <v>4</v>
      </c>
    </row>
    <row r="134" spans="1:12" x14ac:dyDescent="0.35">
      <c r="A134" s="1">
        <v>45649.743055555555</v>
      </c>
      <c r="B134" t="s">
        <v>43</v>
      </c>
      <c r="C134" t="s">
        <v>44</v>
      </c>
      <c r="D134" t="s">
        <v>14</v>
      </c>
      <c r="E134">
        <v>6.61</v>
      </c>
      <c r="F134" t="s">
        <v>15</v>
      </c>
      <c r="G134" t="s">
        <v>23</v>
      </c>
      <c r="H134" t="s">
        <v>45</v>
      </c>
      <c r="I134" t="s">
        <v>18</v>
      </c>
      <c r="J134">
        <v>5</v>
      </c>
      <c r="K134" t="s">
        <v>33</v>
      </c>
      <c r="L134">
        <v>2</v>
      </c>
    </row>
    <row r="135" spans="1:12" x14ac:dyDescent="0.35">
      <c r="A135" s="1">
        <v>45651.61041666667</v>
      </c>
      <c r="B135" t="s">
        <v>26</v>
      </c>
      <c r="C135" t="s">
        <v>38</v>
      </c>
      <c r="D135" t="s">
        <v>14</v>
      </c>
      <c r="E135">
        <v>5.12</v>
      </c>
      <c r="F135" t="s">
        <v>15</v>
      </c>
      <c r="G135" t="s">
        <v>16</v>
      </c>
      <c r="H135" t="s">
        <v>45</v>
      </c>
      <c r="I135" t="s">
        <v>40</v>
      </c>
      <c r="J135">
        <v>7</v>
      </c>
      <c r="K135" t="s">
        <v>37</v>
      </c>
      <c r="L135">
        <v>4</v>
      </c>
    </row>
    <row r="136" spans="1:12" x14ac:dyDescent="0.35">
      <c r="A136" s="1">
        <v>45641.631249999999</v>
      </c>
      <c r="B136" t="s">
        <v>43</v>
      </c>
      <c r="C136" t="s">
        <v>34</v>
      </c>
      <c r="D136" t="s">
        <v>14</v>
      </c>
      <c r="E136">
        <v>3.09</v>
      </c>
      <c r="F136" t="s">
        <v>15</v>
      </c>
      <c r="G136" t="s">
        <v>23</v>
      </c>
      <c r="H136" t="s">
        <v>24</v>
      </c>
      <c r="I136" t="s">
        <v>18</v>
      </c>
      <c r="J136">
        <v>6</v>
      </c>
      <c r="K136" t="s">
        <v>36</v>
      </c>
      <c r="L136">
        <v>2</v>
      </c>
    </row>
    <row r="137" spans="1:12" x14ac:dyDescent="0.35">
      <c r="A137" s="1">
        <v>45650.586111111108</v>
      </c>
      <c r="B137" t="s">
        <v>26</v>
      </c>
      <c r="C137" t="s">
        <v>44</v>
      </c>
      <c r="D137" t="s">
        <v>14</v>
      </c>
      <c r="E137">
        <v>5.24</v>
      </c>
      <c r="F137" t="s">
        <v>15</v>
      </c>
      <c r="G137" t="s">
        <v>16</v>
      </c>
      <c r="H137" t="s">
        <v>42</v>
      </c>
      <c r="I137" t="s">
        <v>40</v>
      </c>
      <c r="J137">
        <v>8</v>
      </c>
      <c r="K137" t="s">
        <v>36</v>
      </c>
      <c r="L137">
        <v>5</v>
      </c>
    </row>
    <row r="138" spans="1:12" x14ac:dyDescent="0.35">
      <c r="A138" s="1">
        <v>45642.625</v>
      </c>
      <c r="B138" t="s">
        <v>26</v>
      </c>
      <c r="C138" t="s">
        <v>34</v>
      </c>
      <c r="D138" t="s">
        <v>35</v>
      </c>
      <c r="E138">
        <v>6.09</v>
      </c>
      <c r="F138" t="s">
        <v>15</v>
      </c>
      <c r="G138" t="s">
        <v>23</v>
      </c>
      <c r="H138" t="s">
        <v>31</v>
      </c>
      <c r="I138" t="s">
        <v>32</v>
      </c>
      <c r="J138">
        <v>7</v>
      </c>
      <c r="K138" t="s">
        <v>25</v>
      </c>
      <c r="L138">
        <v>3</v>
      </c>
    </row>
    <row r="139" spans="1:12" x14ac:dyDescent="0.35">
      <c r="A139" s="1">
        <v>45653.465277777781</v>
      </c>
      <c r="B139" t="s">
        <v>12</v>
      </c>
      <c r="C139" t="s">
        <v>44</v>
      </c>
      <c r="D139" t="s">
        <v>35</v>
      </c>
      <c r="E139">
        <v>4.1900000000000004</v>
      </c>
      <c r="F139" t="s">
        <v>15</v>
      </c>
      <c r="G139" t="s">
        <v>16</v>
      </c>
      <c r="H139" t="s">
        <v>17</v>
      </c>
      <c r="I139" t="s">
        <v>32</v>
      </c>
      <c r="J139">
        <v>6</v>
      </c>
      <c r="K139" t="s">
        <v>33</v>
      </c>
      <c r="L139">
        <v>3</v>
      </c>
    </row>
    <row r="140" spans="1:12" x14ac:dyDescent="0.35">
      <c r="A140" s="1">
        <v>45646.70416666667</v>
      </c>
      <c r="B140" t="s">
        <v>12</v>
      </c>
      <c r="C140" t="s">
        <v>46</v>
      </c>
      <c r="D140" t="s">
        <v>35</v>
      </c>
      <c r="E140">
        <v>4.37</v>
      </c>
      <c r="F140" t="s">
        <v>15</v>
      </c>
      <c r="G140" t="s">
        <v>16</v>
      </c>
      <c r="H140" t="s">
        <v>31</v>
      </c>
      <c r="I140" t="s">
        <v>40</v>
      </c>
      <c r="J140">
        <v>9</v>
      </c>
      <c r="K140" t="s">
        <v>47</v>
      </c>
      <c r="L140">
        <v>3</v>
      </c>
    </row>
    <row r="141" spans="1:12" x14ac:dyDescent="0.35">
      <c r="A141" s="1">
        <v>45645.700694444444</v>
      </c>
      <c r="B141" t="s">
        <v>20</v>
      </c>
      <c r="C141" t="s">
        <v>27</v>
      </c>
      <c r="D141" t="s">
        <v>22</v>
      </c>
      <c r="E141">
        <v>4.2300000000000004</v>
      </c>
      <c r="F141" t="s">
        <v>15</v>
      </c>
      <c r="G141" t="s">
        <v>16</v>
      </c>
      <c r="H141" t="s">
        <v>24</v>
      </c>
      <c r="I141" t="s">
        <v>40</v>
      </c>
      <c r="J141">
        <v>10</v>
      </c>
      <c r="K141" t="s">
        <v>37</v>
      </c>
      <c r="L141">
        <v>2</v>
      </c>
    </row>
    <row r="142" spans="1:12" x14ac:dyDescent="0.35">
      <c r="A142" s="1">
        <v>45641.709027777775</v>
      </c>
      <c r="B142" t="s">
        <v>43</v>
      </c>
      <c r="C142" t="s">
        <v>46</v>
      </c>
      <c r="D142" t="s">
        <v>14</v>
      </c>
      <c r="E142">
        <v>6.62</v>
      </c>
      <c r="F142" t="s">
        <v>15</v>
      </c>
      <c r="G142" t="s">
        <v>16</v>
      </c>
      <c r="H142" t="s">
        <v>29</v>
      </c>
      <c r="I142" t="s">
        <v>18</v>
      </c>
      <c r="J142">
        <v>6</v>
      </c>
      <c r="K142" t="s">
        <v>19</v>
      </c>
      <c r="L142">
        <v>4</v>
      </c>
    </row>
    <row r="143" spans="1:12" x14ac:dyDescent="0.35">
      <c r="A143" s="1">
        <v>45651.651388888888</v>
      </c>
      <c r="B143" t="s">
        <v>43</v>
      </c>
      <c r="C143" t="s">
        <v>21</v>
      </c>
      <c r="D143" t="s">
        <v>35</v>
      </c>
      <c r="E143">
        <v>5.26</v>
      </c>
      <c r="F143" t="s">
        <v>15</v>
      </c>
      <c r="G143" t="s">
        <v>16</v>
      </c>
      <c r="H143" t="s">
        <v>42</v>
      </c>
      <c r="I143" t="s">
        <v>32</v>
      </c>
      <c r="J143">
        <v>4</v>
      </c>
      <c r="K143" t="s">
        <v>39</v>
      </c>
      <c r="L143">
        <v>4</v>
      </c>
    </row>
    <row r="144" spans="1:12" x14ac:dyDescent="0.35">
      <c r="A144" s="1">
        <v>45656.554166666669</v>
      </c>
      <c r="B144" t="s">
        <v>26</v>
      </c>
      <c r="C144" t="s">
        <v>34</v>
      </c>
      <c r="D144" t="s">
        <v>35</v>
      </c>
      <c r="E144">
        <v>6.93</v>
      </c>
      <c r="F144" t="s">
        <v>15</v>
      </c>
      <c r="G144" t="s">
        <v>23</v>
      </c>
      <c r="H144" t="s">
        <v>31</v>
      </c>
      <c r="I144" t="s">
        <v>18</v>
      </c>
      <c r="J144">
        <v>8</v>
      </c>
      <c r="K144" t="s">
        <v>36</v>
      </c>
      <c r="L144">
        <v>3</v>
      </c>
    </row>
    <row r="145" spans="1:12" x14ac:dyDescent="0.35">
      <c r="A145" s="1">
        <v>45655.590277777781</v>
      </c>
      <c r="B145" t="s">
        <v>41</v>
      </c>
      <c r="C145" t="s">
        <v>38</v>
      </c>
      <c r="D145" t="s">
        <v>35</v>
      </c>
      <c r="E145">
        <v>4.88</v>
      </c>
      <c r="F145" t="s">
        <v>15</v>
      </c>
      <c r="G145" t="s">
        <v>23</v>
      </c>
      <c r="H145" t="s">
        <v>29</v>
      </c>
      <c r="I145" t="s">
        <v>18</v>
      </c>
      <c r="J145">
        <v>4</v>
      </c>
      <c r="K145" t="s">
        <v>25</v>
      </c>
      <c r="L145">
        <v>1</v>
      </c>
    </row>
    <row r="146" spans="1:12" x14ac:dyDescent="0.35">
      <c r="A146" s="1">
        <v>45648.748611111114</v>
      </c>
      <c r="B146" t="s">
        <v>43</v>
      </c>
      <c r="C146" t="s">
        <v>13</v>
      </c>
      <c r="D146" t="s">
        <v>14</v>
      </c>
      <c r="E146">
        <v>3.8</v>
      </c>
      <c r="F146" t="s">
        <v>15</v>
      </c>
      <c r="G146" t="s">
        <v>23</v>
      </c>
      <c r="H146" t="s">
        <v>17</v>
      </c>
      <c r="I146" t="s">
        <v>32</v>
      </c>
      <c r="J146">
        <v>4</v>
      </c>
      <c r="K146" t="s">
        <v>47</v>
      </c>
      <c r="L146">
        <v>5</v>
      </c>
    </row>
    <row r="147" spans="1:12" x14ac:dyDescent="0.35">
      <c r="A147" s="1">
        <v>45644.705555555556</v>
      </c>
      <c r="B147" t="s">
        <v>20</v>
      </c>
      <c r="C147" t="s">
        <v>44</v>
      </c>
      <c r="D147" t="s">
        <v>22</v>
      </c>
      <c r="E147">
        <v>6.75</v>
      </c>
      <c r="F147" t="s">
        <v>15</v>
      </c>
      <c r="G147" t="s">
        <v>23</v>
      </c>
      <c r="H147" t="s">
        <v>42</v>
      </c>
      <c r="I147" t="s">
        <v>40</v>
      </c>
      <c r="J147">
        <v>5</v>
      </c>
      <c r="K147" t="s">
        <v>25</v>
      </c>
      <c r="L147">
        <v>5</v>
      </c>
    </row>
    <row r="148" spans="1:12" x14ac:dyDescent="0.35">
      <c r="A148" s="1">
        <v>45654.550694444442</v>
      </c>
      <c r="B148" t="s">
        <v>12</v>
      </c>
      <c r="C148" t="s">
        <v>46</v>
      </c>
      <c r="D148" t="s">
        <v>22</v>
      </c>
      <c r="E148">
        <v>4.84</v>
      </c>
      <c r="F148" t="s">
        <v>15</v>
      </c>
      <c r="G148" t="s">
        <v>16</v>
      </c>
      <c r="H148" t="s">
        <v>42</v>
      </c>
      <c r="I148" t="s">
        <v>32</v>
      </c>
      <c r="J148">
        <v>7</v>
      </c>
      <c r="K148" t="s">
        <v>47</v>
      </c>
      <c r="L148">
        <v>3</v>
      </c>
    </row>
    <row r="149" spans="1:12" x14ac:dyDescent="0.35">
      <c r="A149" s="1">
        <v>45653.481944444444</v>
      </c>
      <c r="B149" t="s">
        <v>12</v>
      </c>
      <c r="C149" t="s">
        <v>44</v>
      </c>
      <c r="D149" t="s">
        <v>22</v>
      </c>
      <c r="E149">
        <v>4.2699999999999996</v>
      </c>
      <c r="F149" t="s">
        <v>15</v>
      </c>
      <c r="G149" t="s">
        <v>23</v>
      </c>
      <c r="H149" t="s">
        <v>29</v>
      </c>
      <c r="I149" t="s">
        <v>18</v>
      </c>
      <c r="J149">
        <v>5</v>
      </c>
      <c r="K149" t="s">
        <v>33</v>
      </c>
      <c r="L149">
        <v>5</v>
      </c>
    </row>
    <row r="150" spans="1:12" x14ac:dyDescent="0.35">
      <c r="A150" s="1">
        <v>45655.574305555558</v>
      </c>
      <c r="B150" t="s">
        <v>26</v>
      </c>
      <c r="C150" t="s">
        <v>46</v>
      </c>
      <c r="D150" t="s">
        <v>22</v>
      </c>
      <c r="E150">
        <v>3.58</v>
      </c>
      <c r="F150" t="s">
        <v>15</v>
      </c>
      <c r="G150" t="s">
        <v>16</v>
      </c>
      <c r="H150" t="s">
        <v>45</v>
      </c>
      <c r="I150" t="s">
        <v>18</v>
      </c>
      <c r="J150">
        <v>5</v>
      </c>
      <c r="K150" t="s">
        <v>25</v>
      </c>
      <c r="L150">
        <v>2</v>
      </c>
    </row>
    <row r="151" spans="1:12" x14ac:dyDescent="0.35">
      <c r="A151" s="1">
        <v>45650.569444444445</v>
      </c>
      <c r="B151" t="s">
        <v>12</v>
      </c>
      <c r="C151" t="s">
        <v>46</v>
      </c>
      <c r="D151" t="s">
        <v>14</v>
      </c>
      <c r="E151">
        <v>4.82</v>
      </c>
      <c r="F151" t="s">
        <v>15</v>
      </c>
      <c r="G151" t="s">
        <v>23</v>
      </c>
      <c r="H151" t="s">
        <v>17</v>
      </c>
      <c r="I151" t="s">
        <v>32</v>
      </c>
      <c r="J151">
        <v>4</v>
      </c>
      <c r="K151" t="s">
        <v>25</v>
      </c>
      <c r="L151">
        <v>3</v>
      </c>
    </row>
    <row r="152" spans="1:12" x14ac:dyDescent="0.35">
      <c r="A152" s="1">
        <v>45647.667361111111</v>
      </c>
      <c r="B152" t="s">
        <v>41</v>
      </c>
      <c r="C152" t="s">
        <v>44</v>
      </c>
      <c r="D152" t="s">
        <v>14</v>
      </c>
      <c r="E152">
        <v>5.9</v>
      </c>
      <c r="F152" t="s">
        <v>15</v>
      </c>
      <c r="G152" t="s">
        <v>16</v>
      </c>
      <c r="H152" t="s">
        <v>29</v>
      </c>
      <c r="I152" t="s">
        <v>40</v>
      </c>
      <c r="J152">
        <v>3</v>
      </c>
      <c r="K152" t="s">
        <v>19</v>
      </c>
      <c r="L152">
        <v>2</v>
      </c>
    </row>
    <row r="153" spans="1:12" x14ac:dyDescent="0.35">
      <c r="A153" s="1">
        <v>45655.663194444445</v>
      </c>
      <c r="B153" t="s">
        <v>20</v>
      </c>
      <c r="C153" t="s">
        <v>46</v>
      </c>
      <c r="D153" t="s">
        <v>14</v>
      </c>
      <c r="E153">
        <v>4.22</v>
      </c>
      <c r="F153" t="s">
        <v>15</v>
      </c>
      <c r="G153" t="s">
        <v>23</v>
      </c>
      <c r="H153" t="s">
        <v>24</v>
      </c>
      <c r="I153" t="s">
        <v>32</v>
      </c>
      <c r="J153">
        <v>10</v>
      </c>
      <c r="K153" t="s">
        <v>39</v>
      </c>
      <c r="L153">
        <v>2</v>
      </c>
    </row>
    <row r="154" spans="1:12" x14ac:dyDescent="0.35">
      <c r="A154" s="1">
        <v>45653.519444444442</v>
      </c>
      <c r="B154" t="s">
        <v>41</v>
      </c>
      <c r="C154" t="s">
        <v>34</v>
      </c>
      <c r="D154" t="s">
        <v>14</v>
      </c>
      <c r="E154">
        <v>5.34</v>
      </c>
      <c r="F154" t="s">
        <v>15</v>
      </c>
      <c r="G154" t="s">
        <v>16</v>
      </c>
      <c r="H154" t="s">
        <v>42</v>
      </c>
      <c r="I154" t="s">
        <v>32</v>
      </c>
      <c r="J154">
        <v>9</v>
      </c>
      <c r="K154" t="s">
        <v>25</v>
      </c>
      <c r="L154">
        <v>4</v>
      </c>
    </row>
    <row r="155" spans="1:12" x14ac:dyDescent="0.35">
      <c r="A155" s="1">
        <v>45654.420138888891</v>
      </c>
      <c r="B155" t="s">
        <v>26</v>
      </c>
      <c r="C155" t="s">
        <v>27</v>
      </c>
      <c r="D155" t="s">
        <v>22</v>
      </c>
      <c r="E155">
        <v>5.46</v>
      </c>
      <c r="F155" t="s">
        <v>15</v>
      </c>
      <c r="G155" t="s">
        <v>23</v>
      </c>
      <c r="H155" t="s">
        <v>42</v>
      </c>
      <c r="I155" t="s">
        <v>18</v>
      </c>
      <c r="J155">
        <v>2</v>
      </c>
      <c r="K155" t="s">
        <v>19</v>
      </c>
      <c r="L155">
        <v>5</v>
      </c>
    </row>
    <row r="156" spans="1:12" x14ac:dyDescent="0.35">
      <c r="A156" s="1">
        <v>45641.388888888891</v>
      </c>
      <c r="B156" t="s">
        <v>41</v>
      </c>
      <c r="C156" t="s">
        <v>46</v>
      </c>
      <c r="D156" t="s">
        <v>35</v>
      </c>
      <c r="E156">
        <v>4.5599999999999996</v>
      </c>
      <c r="F156" t="s">
        <v>15</v>
      </c>
      <c r="G156" t="s">
        <v>16</v>
      </c>
      <c r="H156" t="s">
        <v>45</v>
      </c>
      <c r="I156" t="s">
        <v>18</v>
      </c>
      <c r="J156">
        <v>2</v>
      </c>
      <c r="K156" t="s">
        <v>37</v>
      </c>
      <c r="L156">
        <v>1</v>
      </c>
    </row>
    <row r="157" spans="1:12" x14ac:dyDescent="0.35">
      <c r="A157" s="1">
        <v>45653.470833333333</v>
      </c>
      <c r="B157" t="s">
        <v>43</v>
      </c>
      <c r="C157" t="s">
        <v>27</v>
      </c>
      <c r="D157" t="s">
        <v>22</v>
      </c>
      <c r="E157">
        <v>6.05</v>
      </c>
      <c r="F157" t="s">
        <v>15</v>
      </c>
      <c r="G157" t="s">
        <v>16</v>
      </c>
      <c r="H157" t="s">
        <v>42</v>
      </c>
      <c r="I157" t="s">
        <v>32</v>
      </c>
      <c r="J157">
        <v>8</v>
      </c>
      <c r="K157" t="s">
        <v>39</v>
      </c>
      <c r="L157">
        <v>4</v>
      </c>
    </row>
    <row r="158" spans="1:12" x14ac:dyDescent="0.35">
      <c r="A158" s="1">
        <v>45643.515277777777</v>
      </c>
      <c r="B158" t="s">
        <v>20</v>
      </c>
      <c r="C158" t="s">
        <v>44</v>
      </c>
      <c r="D158" t="s">
        <v>22</v>
      </c>
      <c r="E158">
        <v>6.52</v>
      </c>
      <c r="F158" t="s">
        <v>15</v>
      </c>
      <c r="G158" t="s">
        <v>23</v>
      </c>
      <c r="H158" t="s">
        <v>17</v>
      </c>
      <c r="I158" t="s">
        <v>32</v>
      </c>
      <c r="J158">
        <v>8</v>
      </c>
      <c r="K158" t="s">
        <v>36</v>
      </c>
      <c r="L158">
        <v>2</v>
      </c>
    </row>
    <row r="159" spans="1:12" x14ac:dyDescent="0.35">
      <c r="A159" s="1">
        <v>45641.656944444447</v>
      </c>
      <c r="B159" t="s">
        <v>26</v>
      </c>
      <c r="C159" t="s">
        <v>34</v>
      </c>
      <c r="D159" t="s">
        <v>14</v>
      </c>
      <c r="E159">
        <v>3.38</v>
      </c>
      <c r="F159" t="s">
        <v>15</v>
      </c>
      <c r="G159" t="s">
        <v>16</v>
      </c>
      <c r="H159" t="s">
        <v>42</v>
      </c>
      <c r="I159" t="s">
        <v>32</v>
      </c>
      <c r="J159">
        <v>9</v>
      </c>
      <c r="K159" t="s">
        <v>36</v>
      </c>
      <c r="L159">
        <v>3</v>
      </c>
    </row>
    <row r="160" spans="1:12" x14ac:dyDescent="0.35">
      <c r="A160" s="1">
        <v>45642.525000000001</v>
      </c>
      <c r="B160" t="s">
        <v>43</v>
      </c>
      <c r="C160" t="s">
        <v>44</v>
      </c>
      <c r="D160" t="s">
        <v>14</v>
      </c>
      <c r="E160">
        <v>5.85</v>
      </c>
      <c r="F160" t="s">
        <v>15</v>
      </c>
      <c r="G160" t="s">
        <v>16</v>
      </c>
      <c r="H160" t="s">
        <v>45</v>
      </c>
      <c r="I160" t="s">
        <v>40</v>
      </c>
      <c r="J160">
        <v>8</v>
      </c>
      <c r="K160" t="s">
        <v>36</v>
      </c>
      <c r="L160">
        <v>4</v>
      </c>
    </row>
    <row r="161" spans="1:12" x14ac:dyDescent="0.35">
      <c r="A161" s="1">
        <v>45648.556250000001</v>
      </c>
      <c r="B161" t="s">
        <v>20</v>
      </c>
      <c r="C161" t="s">
        <v>46</v>
      </c>
      <c r="D161" t="s">
        <v>22</v>
      </c>
      <c r="E161">
        <v>5.74</v>
      </c>
      <c r="F161" t="s">
        <v>15</v>
      </c>
      <c r="G161" t="s">
        <v>16</v>
      </c>
      <c r="H161" t="s">
        <v>24</v>
      </c>
      <c r="I161" t="s">
        <v>18</v>
      </c>
      <c r="J161">
        <v>2</v>
      </c>
      <c r="K161" t="s">
        <v>37</v>
      </c>
      <c r="L161">
        <v>1</v>
      </c>
    </row>
    <row r="162" spans="1:12" x14ac:dyDescent="0.35">
      <c r="A162" s="1">
        <v>45647.417361111111</v>
      </c>
      <c r="B162" t="s">
        <v>41</v>
      </c>
      <c r="C162" t="s">
        <v>46</v>
      </c>
      <c r="D162" t="s">
        <v>35</v>
      </c>
      <c r="E162">
        <v>5.6</v>
      </c>
      <c r="F162" t="s">
        <v>15</v>
      </c>
      <c r="G162" t="s">
        <v>16</v>
      </c>
      <c r="H162" t="s">
        <v>45</v>
      </c>
      <c r="I162" t="s">
        <v>40</v>
      </c>
      <c r="J162">
        <v>3</v>
      </c>
      <c r="K162" t="s">
        <v>19</v>
      </c>
      <c r="L162">
        <v>3</v>
      </c>
    </row>
    <row r="163" spans="1:12" x14ac:dyDescent="0.35">
      <c r="A163" s="1">
        <v>45647.629166666666</v>
      </c>
      <c r="B163" t="s">
        <v>43</v>
      </c>
      <c r="C163" t="s">
        <v>38</v>
      </c>
      <c r="D163" t="s">
        <v>22</v>
      </c>
      <c r="E163">
        <v>5.56</v>
      </c>
      <c r="F163" t="s">
        <v>15</v>
      </c>
      <c r="G163" t="s">
        <v>23</v>
      </c>
      <c r="H163" t="s">
        <v>17</v>
      </c>
      <c r="I163" t="s">
        <v>40</v>
      </c>
      <c r="J163">
        <v>10</v>
      </c>
      <c r="K163" t="s">
        <v>36</v>
      </c>
      <c r="L163">
        <v>1</v>
      </c>
    </row>
    <row r="164" spans="1:12" x14ac:dyDescent="0.35">
      <c r="A164" s="1">
        <v>45654.729861111111</v>
      </c>
      <c r="B164" t="s">
        <v>26</v>
      </c>
      <c r="C164" t="s">
        <v>27</v>
      </c>
      <c r="D164" t="s">
        <v>14</v>
      </c>
      <c r="E164">
        <v>3.28</v>
      </c>
      <c r="F164" t="s">
        <v>15</v>
      </c>
      <c r="G164" t="s">
        <v>16</v>
      </c>
      <c r="H164" t="s">
        <v>17</v>
      </c>
      <c r="I164" t="s">
        <v>40</v>
      </c>
      <c r="J164">
        <v>6</v>
      </c>
      <c r="K164" t="s">
        <v>19</v>
      </c>
      <c r="L164">
        <v>5</v>
      </c>
    </row>
    <row r="165" spans="1:12" x14ac:dyDescent="0.35">
      <c r="A165" s="1">
        <v>45642.349305555559</v>
      </c>
      <c r="B165" t="s">
        <v>41</v>
      </c>
      <c r="C165" t="s">
        <v>13</v>
      </c>
      <c r="D165" t="s">
        <v>14</v>
      </c>
      <c r="E165">
        <v>4.3099999999999996</v>
      </c>
      <c r="F165" t="s">
        <v>15</v>
      </c>
      <c r="G165" t="s">
        <v>16</v>
      </c>
      <c r="H165" t="s">
        <v>17</v>
      </c>
      <c r="I165" t="s">
        <v>40</v>
      </c>
      <c r="J165">
        <v>4</v>
      </c>
      <c r="K165" t="s">
        <v>37</v>
      </c>
      <c r="L165">
        <v>4</v>
      </c>
    </row>
    <row r="166" spans="1:12" x14ac:dyDescent="0.35">
      <c r="A166" s="1">
        <v>45651.615972222222</v>
      </c>
      <c r="B166" t="s">
        <v>43</v>
      </c>
      <c r="C166" t="s">
        <v>44</v>
      </c>
      <c r="D166" t="s">
        <v>22</v>
      </c>
      <c r="E166">
        <v>6.21</v>
      </c>
      <c r="F166" t="s">
        <v>15</v>
      </c>
      <c r="G166" t="s">
        <v>16</v>
      </c>
      <c r="H166" t="s">
        <v>24</v>
      </c>
      <c r="I166" t="s">
        <v>32</v>
      </c>
      <c r="J166">
        <v>5</v>
      </c>
      <c r="K166" t="s">
        <v>47</v>
      </c>
      <c r="L166">
        <v>5</v>
      </c>
    </row>
    <row r="167" spans="1:12" x14ac:dyDescent="0.35">
      <c r="A167" s="1">
        <v>45649.636805555558</v>
      </c>
      <c r="B167" t="s">
        <v>20</v>
      </c>
      <c r="C167" t="s">
        <v>13</v>
      </c>
      <c r="D167" t="s">
        <v>14</v>
      </c>
      <c r="E167">
        <v>4.78</v>
      </c>
      <c r="F167" t="s">
        <v>15</v>
      </c>
      <c r="G167" t="s">
        <v>23</v>
      </c>
      <c r="H167" t="s">
        <v>31</v>
      </c>
      <c r="I167" t="s">
        <v>32</v>
      </c>
      <c r="J167">
        <v>9</v>
      </c>
      <c r="K167" t="s">
        <v>25</v>
      </c>
      <c r="L167">
        <v>4</v>
      </c>
    </row>
    <row r="168" spans="1:12" x14ac:dyDescent="0.35">
      <c r="A168" s="1">
        <v>45650.387499999997</v>
      </c>
      <c r="B168" t="s">
        <v>12</v>
      </c>
      <c r="C168" t="s">
        <v>34</v>
      </c>
      <c r="D168" t="s">
        <v>35</v>
      </c>
      <c r="E168">
        <v>6.37</v>
      </c>
      <c r="F168" t="s">
        <v>15</v>
      </c>
      <c r="G168" t="s">
        <v>16</v>
      </c>
      <c r="H168" t="s">
        <v>31</v>
      </c>
      <c r="I168" t="s">
        <v>40</v>
      </c>
      <c r="J168">
        <v>8</v>
      </c>
      <c r="K168" t="s">
        <v>36</v>
      </c>
      <c r="L168">
        <v>2</v>
      </c>
    </row>
    <row r="169" spans="1:12" x14ac:dyDescent="0.35">
      <c r="A169" s="1">
        <v>45647.587500000001</v>
      </c>
      <c r="B169" t="s">
        <v>43</v>
      </c>
      <c r="C169" t="s">
        <v>38</v>
      </c>
      <c r="D169" t="s">
        <v>35</v>
      </c>
      <c r="E169">
        <v>6.88</v>
      </c>
      <c r="F169" t="s">
        <v>15</v>
      </c>
      <c r="G169" t="s">
        <v>23</v>
      </c>
      <c r="H169" t="s">
        <v>42</v>
      </c>
      <c r="I169" t="s">
        <v>40</v>
      </c>
      <c r="J169">
        <v>5</v>
      </c>
      <c r="K169" t="s">
        <v>37</v>
      </c>
      <c r="L169">
        <v>2</v>
      </c>
    </row>
    <row r="170" spans="1:12" x14ac:dyDescent="0.35">
      <c r="A170" s="1">
        <v>45655.423611111109</v>
      </c>
      <c r="B170" t="s">
        <v>43</v>
      </c>
      <c r="C170" t="s">
        <v>13</v>
      </c>
      <c r="D170" t="s">
        <v>14</v>
      </c>
      <c r="E170">
        <v>3.76</v>
      </c>
      <c r="F170" t="s">
        <v>15</v>
      </c>
      <c r="G170" t="s">
        <v>16</v>
      </c>
      <c r="H170" t="s">
        <v>31</v>
      </c>
      <c r="I170" t="s">
        <v>18</v>
      </c>
      <c r="J170">
        <v>4</v>
      </c>
      <c r="K170" t="s">
        <v>25</v>
      </c>
      <c r="L170">
        <v>5</v>
      </c>
    </row>
    <row r="171" spans="1:12" x14ac:dyDescent="0.35">
      <c r="A171" s="1">
        <v>45641.54583333333</v>
      </c>
      <c r="B171" t="s">
        <v>43</v>
      </c>
      <c r="C171" t="s">
        <v>46</v>
      </c>
      <c r="D171" t="s">
        <v>14</v>
      </c>
      <c r="E171">
        <v>5.92</v>
      </c>
      <c r="F171" t="s">
        <v>15</v>
      </c>
      <c r="G171" t="s">
        <v>16</v>
      </c>
      <c r="H171" t="s">
        <v>45</v>
      </c>
      <c r="I171" t="s">
        <v>32</v>
      </c>
      <c r="J171">
        <v>7</v>
      </c>
      <c r="K171" t="s">
        <v>36</v>
      </c>
      <c r="L171">
        <v>3</v>
      </c>
    </row>
    <row r="172" spans="1:12" x14ac:dyDescent="0.35">
      <c r="A172" s="1">
        <v>45656.552083333336</v>
      </c>
      <c r="B172" t="s">
        <v>12</v>
      </c>
      <c r="C172" t="s">
        <v>21</v>
      </c>
      <c r="D172" t="s">
        <v>35</v>
      </c>
      <c r="E172">
        <v>6.85</v>
      </c>
      <c r="F172" t="s">
        <v>15</v>
      </c>
      <c r="G172" t="s">
        <v>23</v>
      </c>
      <c r="H172" t="s">
        <v>45</v>
      </c>
      <c r="I172" t="s">
        <v>40</v>
      </c>
      <c r="J172">
        <v>6</v>
      </c>
      <c r="K172" t="s">
        <v>33</v>
      </c>
      <c r="L172">
        <v>3</v>
      </c>
    </row>
    <row r="173" spans="1:12" x14ac:dyDescent="0.35">
      <c r="A173" s="1">
        <v>45642.695833333331</v>
      </c>
      <c r="B173" t="s">
        <v>20</v>
      </c>
      <c r="C173" t="s">
        <v>44</v>
      </c>
      <c r="D173" t="s">
        <v>22</v>
      </c>
      <c r="E173">
        <v>3.56</v>
      </c>
      <c r="F173" t="s">
        <v>15</v>
      </c>
      <c r="G173" t="s">
        <v>23</v>
      </c>
      <c r="H173" t="s">
        <v>17</v>
      </c>
      <c r="I173" t="s">
        <v>40</v>
      </c>
      <c r="J173">
        <v>3</v>
      </c>
      <c r="K173" t="s">
        <v>36</v>
      </c>
      <c r="L173">
        <v>3</v>
      </c>
    </row>
    <row r="174" spans="1:12" x14ac:dyDescent="0.35">
      <c r="A174" s="1">
        <v>45642.643750000003</v>
      </c>
      <c r="B174" t="s">
        <v>41</v>
      </c>
      <c r="C174" t="s">
        <v>27</v>
      </c>
      <c r="D174" t="s">
        <v>35</v>
      </c>
      <c r="E174">
        <v>5.77</v>
      </c>
      <c r="F174" t="s">
        <v>15</v>
      </c>
      <c r="G174" t="s">
        <v>16</v>
      </c>
      <c r="H174" t="s">
        <v>17</v>
      </c>
      <c r="I174" t="s">
        <v>18</v>
      </c>
      <c r="J174">
        <v>3</v>
      </c>
      <c r="K174" t="s">
        <v>39</v>
      </c>
      <c r="L174">
        <v>5</v>
      </c>
    </row>
    <row r="175" spans="1:12" x14ac:dyDescent="0.35">
      <c r="A175" s="1">
        <v>45643.533333333333</v>
      </c>
      <c r="B175" t="s">
        <v>43</v>
      </c>
      <c r="C175" t="s">
        <v>13</v>
      </c>
      <c r="D175" t="s">
        <v>35</v>
      </c>
      <c r="E175">
        <v>3.47</v>
      </c>
      <c r="F175" t="s">
        <v>15</v>
      </c>
      <c r="G175" t="s">
        <v>23</v>
      </c>
      <c r="H175" t="s">
        <v>45</v>
      </c>
      <c r="I175" t="s">
        <v>18</v>
      </c>
      <c r="J175">
        <v>9</v>
      </c>
      <c r="K175" t="s">
        <v>36</v>
      </c>
      <c r="L175">
        <v>4</v>
      </c>
    </row>
    <row r="176" spans="1:12" x14ac:dyDescent="0.35">
      <c r="A176" s="1">
        <v>45650.367361111108</v>
      </c>
      <c r="B176" t="s">
        <v>12</v>
      </c>
      <c r="C176" t="s">
        <v>21</v>
      </c>
      <c r="D176" t="s">
        <v>14</v>
      </c>
      <c r="E176">
        <v>6.72</v>
      </c>
      <c r="F176" t="s">
        <v>15</v>
      </c>
      <c r="G176" t="s">
        <v>23</v>
      </c>
      <c r="H176" t="s">
        <v>17</v>
      </c>
      <c r="I176" t="s">
        <v>40</v>
      </c>
      <c r="J176">
        <v>2</v>
      </c>
      <c r="K176" t="s">
        <v>25</v>
      </c>
      <c r="L176">
        <v>1</v>
      </c>
    </row>
    <row r="177" spans="1:12" x14ac:dyDescent="0.35">
      <c r="A177" s="1">
        <v>45647.46875</v>
      </c>
      <c r="B177" t="s">
        <v>43</v>
      </c>
      <c r="C177" t="s">
        <v>13</v>
      </c>
      <c r="D177" t="s">
        <v>14</v>
      </c>
      <c r="E177">
        <v>6.85</v>
      </c>
      <c r="F177" t="s">
        <v>15</v>
      </c>
      <c r="G177" t="s">
        <v>23</v>
      </c>
      <c r="H177" t="s">
        <v>42</v>
      </c>
      <c r="I177" t="s">
        <v>40</v>
      </c>
      <c r="J177">
        <v>4</v>
      </c>
      <c r="K177" t="s">
        <v>36</v>
      </c>
      <c r="L177">
        <v>4</v>
      </c>
    </row>
    <row r="178" spans="1:12" x14ac:dyDescent="0.35">
      <c r="A178" s="1">
        <v>45644.734722222223</v>
      </c>
      <c r="B178" t="s">
        <v>26</v>
      </c>
      <c r="C178" t="s">
        <v>13</v>
      </c>
      <c r="D178" t="s">
        <v>22</v>
      </c>
      <c r="E178">
        <v>3.56</v>
      </c>
      <c r="F178" t="s">
        <v>15</v>
      </c>
      <c r="G178" t="s">
        <v>23</v>
      </c>
      <c r="H178" t="s">
        <v>17</v>
      </c>
      <c r="I178" t="s">
        <v>32</v>
      </c>
      <c r="J178">
        <v>4</v>
      </c>
      <c r="K178" t="s">
        <v>19</v>
      </c>
      <c r="L178">
        <v>4</v>
      </c>
    </row>
    <row r="179" spans="1:12" x14ac:dyDescent="0.35">
      <c r="A179" s="1">
        <v>45647.68472222222</v>
      </c>
      <c r="B179" t="s">
        <v>12</v>
      </c>
      <c r="C179" t="s">
        <v>46</v>
      </c>
      <c r="D179" t="s">
        <v>22</v>
      </c>
      <c r="E179">
        <v>3.54</v>
      </c>
      <c r="F179" t="s">
        <v>15</v>
      </c>
      <c r="G179" t="s">
        <v>23</v>
      </c>
      <c r="H179" t="s">
        <v>29</v>
      </c>
      <c r="I179" t="s">
        <v>32</v>
      </c>
      <c r="J179">
        <v>10</v>
      </c>
      <c r="K179" t="s">
        <v>19</v>
      </c>
      <c r="L179">
        <v>3</v>
      </c>
    </row>
    <row r="180" spans="1:12" x14ac:dyDescent="0.35">
      <c r="A180" s="1">
        <v>45646.413888888892</v>
      </c>
      <c r="B180" t="s">
        <v>20</v>
      </c>
      <c r="C180" t="s">
        <v>46</v>
      </c>
      <c r="D180" t="s">
        <v>22</v>
      </c>
      <c r="E180">
        <v>6.07</v>
      </c>
      <c r="F180" t="s">
        <v>15</v>
      </c>
      <c r="G180" t="s">
        <v>23</v>
      </c>
      <c r="H180" t="s">
        <v>45</v>
      </c>
      <c r="I180" t="s">
        <v>18</v>
      </c>
      <c r="J180">
        <v>4</v>
      </c>
      <c r="K180" t="s">
        <v>47</v>
      </c>
      <c r="L180">
        <v>1</v>
      </c>
    </row>
    <row r="181" spans="1:12" x14ac:dyDescent="0.35">
      <c r="A181" s="1">
        <v>45653.746527777781</v>
      </c>
      <c r="B181" t="s">
        <v>41</v>
      </c>
      <c r="C181" t="s">
        <v>38</v>
      </c>
      <c r="D181" t="s">
        <v>14</v>
      </c>
      <c r="E181">
        <v>6.2</v>
      </c>
      <c r="F181" t="s">
        <v>15</v>
      </c>
      <c r="G181" t="s">
        <v>23</v>
      </c>
      <c r="H181" t="s">
        <v>45</v>
      </c>
      <c r="I181" t="s">
        <v>18</v>
      </c>
      <c r="J181">
        <v>4</v>
      </c>
      <c r="K181" t="s">
        <v>47</v>
      </c>
      <c r="L181">
        <v>2</v>
      </c>
    </row>
    <row r="182" spans="1:12" x14ac:dyDescent="0.35">
      <c r="A182" s="1">
        <v>45648.404166666667</v>
      </c>
      <c r="B182" t="s">
        <v>43</v>
      </c>
      <c r="C182" t="s">
        <v>21</v>
      </c>
      <c r="D182" t="s">
        <v>35</v>
      </c>
      <c r="E182">
        <v>4.05</v>
      </c>
      <c r="F182" t="s">
        <v>15</v>
      </c>
      <c r="G182" t="s">
        <v>16</v>
      </c>
      <c r="H182" t="s">
        <v>45</v>
      </c>
      <c r="I182" t="s">
        <v>40</v>
      </c>
      <c r="J182">
        <v>10</v>
      </c>
      <c r="K182" t="s">
        <v>36</v>
      </c>
      <c r="L182">
        <v>1</v>
      </c>
    </row>
    <row r="183" spans="1:12" x14ac:dyDescent="0.35">
      <c r="A183" s="1">
        <v>45652.48541666667</v>
      </c>
      <c r="B183" t="s">
        <v>26</v>
      </c>
      <c r="C183" t="s">
        <v>13</v>
      </c>
      <c r="D183" t="s">
        <v>14</v>
      </c>
      <c r="E183">
        <v>4.5</v>
      </c>
      <c r="F183" t="s">
        <v>15</v>
      </c>
      <c r="G183" t="s">
        <v>23</v>
      </c>
      <c r="H183" t="s">
        <v>17</v>
      </c>
      <c r="I183" t="s">
        <v>32</v>
      </c>
      <c r="J183">
        <v>5</v>
      </c>
      <c r="K183" t="s">
        <v>19</v>
      </c>
      <c r="L183">
        <v>1</v>
      </c>
    </row>
    <row r="184" spans="1:12" x14ac:dyDescent="0.35">
      <c r="A184" s="1">
        <v>45649.407638888886</v>
      </c>
      <c r="B184" t="s">
        <v>43</v>
      </c>
      <c r="C184" t="s">
        <v>44</v>
      </c>
      <c r="D184" t="s">
        <v>35</v>
      </c>
      <c r="E184">
        <v>6.7</v>
      </c>
      <c r="F184" t="s">
        <v>15</v>
      </c>
      <c r="G184" t="s">
        <v>23</v>
      </c>
      <c r="H184" t="s">
        <v>24</v>
      </c>
      <c r="I184" t="s">
        <v>32</v>
      </c>
      <c r="J184">
        <v>9</v>
      </c>
      <c r="K184" t="s">
        <v>33</v>
      </c>
      <c r="L184">
        <v>5</v>
      </c>
    </row>
    <row r="185" spans="1:12" x14ac:dyDescent="0.35">
      <c r="A185" s="1">
        <v>45646.654166666667</v>
      </c>
      <c r="B185" t="s">
        <v>41</v>
      </c>
      <c r="C185" t="s">
        <v>38</v>
      </c>
      <c r="D185" t="s">
        <v>35</v>
      </c>
      <c r="E185">
        <v>5.31</v>
      </c>
      <c r="F185" t="s">
        <v>15</v>
      </c>
      <c r="G185" t="s">
        <v>23</v>
      </c>
      <c r="H185" t="s">
        <v>24</v>
      </c>
      <c r="I185" t="s">
        <v>32</v>
      </c>
      <c r="J185">
        <v>7</v>
      </c>
      <c r="K185" t="s">
        <v>19</v>
      </c>
      <c r="L185">
        <v>2</v>
      </c>
    </row>
    <row r="186" spans="1:12" x14ac:dyDescent="0.35">
      <c r="A186" s="1">
        <v>45649.426388888889</v>
      </c>
      <c r="B186" t="s">
        <v>26</v>
      </c>
      <c r="C186" t="s">
        <v>44</v>
      </c>
      <c r="D186" t="s">
        <v>14</v>
      </c>
      <c r="E186">
        <v>5.87</v>
      </c>
      <c r="F186" t="s">
        <v>15</v>
      </c>
      <c r="G186" t="s">
        <v>23</v>
      </c>
      <c r="H186" t="s">
        <v>17</v>
      </c>
      <c r="I186" t="s">
        <v>40</v>
      </c>
      <c r="J186">
        <v>6</v>
      </c>
      <c r="K186" t="s">
        <v>36</v>
      </c>
      <c r="L186">
        <v>3</v>
      </c>
    </row>
    <row r="187" spans="1:12" x14ac:dyDescent="0.35">
      <c r="A187" s="1">
        <v>45654.46875</v>
      </c>
      <c r="B187" t="s">
        <v>41</v>
      </c>
      <c r="C187" t="s">
        <v>13</v>
      </c>
      <c r="D187" t="s">
        <v>22</v>
      </c>
      <c r="E187">
        <v>5.9</v>
      </c>
      <c r="F187" t="s">
        <v>15</v>
      </c>
      <c r="G187" t="s">
        <v>23</v>
      </c>
      <c r="H187" t="s">
        <v>45</v>
      </c>
      <c r="I187" t="s">
        <v>40</v>
      </c>
      <c r="J187">
        <v>5</v>
      </c>
      <c r="K187" t="s">
        <v>25</v>
      </c>
      <c r="L187">
        <v>2</v>
      </c>
    </row>
    <row r="188" spans="1:12" x14ac:dyDescent="0.35">
      <c r="A188" s="1">
        <v>45650.512499999997</v>
      </c>
      <c r="B188" t="s">
        <v>41</v>
      </c>
      <c r="C188" t="s">
        <v>46</v>
      </c>
      <c r="D188" t="s">
        <v>35</v>
      </c>
      <c r="E188">
        <v>3.81</v>
      </c>
      <c r="F188" t="s">
        <v>15</v>
      </c>
      <c r="G188" t="s">
        <v>23</v>
      </c>
      <c r="H188" t="s">
        <v>24</v>
      </c>
      <c r="I188" t="s">
        <v>32</v>
      </c>
      <c r="J188">
        <v>8</v>
      </c>
      <c r="K188" t="s">
        <v>36</v>
      </c>
      <c r="L188">
        <v>4</v>
      </c>
    </row>
    <row r="189" spans="1:12" x14ac:dyDescent="0.35">
      <c r="A189" s="1">
        <v>45648.693749999999</v>
      </c>
      <c r="B189" t="s">
        <v>12</v>
      </c>
      <c r="C189" t="s">
        <v>21</v>
      </c>
      <c r="D189" t="s">
        <v>14</v>
      </c>
      <c r="E189">
        <v>6.28</v>
      </c>
      <c r="F189" t="s">
        <v>15</v>
      </c>
      <c r="G189" t="s">
        <v>23</v>
      </c>
      <c r="H189" t="s">
        <v>42</v>
      </c>
      <c r="I189" t="s">
        <v>32</v>
      </c>
      <c r="J189">
        <v>3</v>
      </c>
      <c r="K189" t="s">
        <v>33</v>
      </c>
      <c r="L189">
        <v>3</v>
      </c>
    </row>
    <row r="190" spans="1:12" x14ac:dyDescent="0.35">
      <c r="A190" s="1">
        <v>45650.440972222219</v>
      </c>
      <c r="B190" t="s">
        <v>20</v>
      </c>
      <c r="C190" t="s">
        <v>34</v>
      </c>
      <c r="D190" t="s">
        <v>22</v>
      </c>
      <c r="E190">
        <v>4.8499999999999996</v>
      </c>
      <c r="F190" t="s">
        <v>15</v>
      </c>
      <c r="G190" t="s">
        <v>16</v>
      </c>
      <c r="H190" t="s">
        <v>42</v>
      </c>
      <c r="I190" t="s">
        <v>18</v>
      </c>
      <c r="J190">
        <v>9</v>
      </c>
      <c r="K190" t="s">
        <v>39</v>
      </c>
      <c r="L190">
        <v>3</v>
      </c>
    </row>
    <row r="191" spans="1:12" x14ac:dyDescent="0.35">
      <c r="A191" s="1">
        <v>45653.354861111111</v>
      </c>
      <c r="B191" t="s">
        <v>20</v>
      </c>
      <c r="C191" t="s">
        <v>34</v>
      </c>
      <c r="D191" t="s">
        <v>22</v>
      </c>
      <c r="E191">
        <v>5.5</v>
      </c>
      <c r="F191" t="s">
        <v>15</v>
      </c>
      <c r="G191" t="s">
        <v>16</v>
      </c>
      <c r="H191" t="s">
        <v>29</v>
      </c>
      <c r="I191" t="s">
        <v>40</v>
      </c>
      <c r="J191">
        <v>7</v>
      </c>
      <c r="K191" t="s">
        <v>39</v>
      </c>
      <c r="L191">
        <v>4</v>
      </c>
    </row>
    <row r="192" spans="1:12" x14ac:dyDescent="0.35">
      <c r="A192" s="1">
        <v>45647.509722222225</v>
      </c>
      <c r="B192" t="s">
        <v>26</v>
      </c>
      <c r="C192" t="s">
        <v>44</v>
      </c>
      <c r="D192" t="s">
        <v>35</v>
      </c>
      <c r="E192">
        <v>6.24</v>
      </c>
      <c r="F192" t="s">
        <v>15</v>
      </c>
      <c r="G192" t="s">
        <v>23</v>
      </c>
      <c r="H192" t="s">
        <v>24</v>
      </c>
      <c r="I192" t="s">
        <v>18</v>
      </c>
      <c r="J192">
        <v>7</v>
      </c>
      <c r="K192" t="s">
        <v>39</v>
      </c>
      <c r="L192">
        <v>2</v>
      </c>
    </row>
    <row r="193" spans="1:12" x14ac:dyDescent="0.35">
      <c r="A193" s="1">
        <v>45646.522222222222</v>
      </c>
      <c r="B193" t="s">
        <v>26</v>
      </c>
      <c r="C193" t="s">
        <v>46</v>
      </c>
      <c r="D193" t="s">
        <v>14</v>
      </c>
      <c r="E193">
        <v>3.03</v>
      </c>
      <c r="F193" t="s">
        <v>15</v>
      </c>
      <c r="G193" t="s">
        <v>16</v>
      </c>
      <c r="H193" t="s">
        <v>29</v>
      </c>
      <c r="I193" t="s">
        <v>32</v>
      </c>
      <c r="J193">
        <v>7</v>
      </c>
      <c r="K193" t="s">
        <v>47</v>
      </c>
      <c r="L193">
        <v>1</v>
      </c>
    </row>
    <row r="194" spans="1:12" x14ac:dyDescent="0.35">
      <c r="A194" s="1">
        <v>45641.569444444445</v>
      </c>
      <c r="B194" t="s">
        <v>26</v>
      </c>
      <c r="C194" t="s">
        <v>44</v>
      </c>
      <c r="D194" t="s">
        <v>35</v>
      </c>
      <c r="E194">
        <v>5.58</v>
      </c>
      <c r="F194" t="s">
        <v>15</v>
      </c>
      <c r="G194" t="s">
        <v>16</v>
      </c>
      <c r="H194" t="s">
        <v>45</v>
      </c>
      <c r="I194" t="s">
        <v>40</v>
      </c>
      <c r="J194">
        <v>6</v>
      </c>
      <c r="K194" t="s">
        <v>36</v>
      </c>
      <c r="L194">
        <v>5</v>
      </c>
    </row>
    <row r="195" spans="1:12" x14ac:dyDescent="0.35">
      <c r="A195" s="1">
        <v>45650.416666666664</v>
      </c>
      <c r="B195" t="s">
        <v>26</v>
      </c>
      <c r="C195" t="s">
        <v>21</v>
      </c>
      <c r="D195" t="s">
        <v>14</v>
      </c>
      <c r="E195">
        <v>5.58</v>
      </c>
      <c r="F195" t="s">
        <v>15</v>
      </c>
      <c r="G195" t="s">
        <v>16</v>
      </c>
      <c r="H195" t="s">
        <v>45</v>
      </c>
      <c r="I195" t="s">
        <v>18</v>
      </c>
      <c r="J195">
        <v>3</v>
      </c>
      <c r="K195" t="s">
        <v>37</v>
      </c>
      <c r="L195">
        <v>2</v>
      </c>
    </row>
    <row r="196" spans="1:12" x14ac:dyDescent="0.35">
      <c r="A196" s="1">
        <v>45642.463194444441</v>
      </c>
      <c r="B196" t="s">
        <v>12</v>
      </c>
      <c r="C196" t="s">
        <v>44</v>
      </c>
      <c r="D196" t="s">
        <v>35</v>
      </c>
      <c r="E196">
        <v>4.43</v>
      </c>
      <c r="F196" t="s">
        <v>15</v>
      </c>
      <c r="G196" t="s">
        <v>16</v>
      </c>
      <c r="H196" t="s">
        <v>17</v>
      </c>
      <c r="I196" t="s">
        <v>40</v>
      </c>
      <c r="J196">
        <v>3</v>
      </c>
      <c r="K196" t="s">
        <v>33</v>
      </c>
      <c r="L196">
        <v>5</v>
      </c>
    </row>
    <row r="197" spans="1:12" x14ac:dyDescent="0.35">
      <c r="A197" s="1">
        <v>45643.509722222225</v>
      </c>
      <c r="B197" t="s">
        <v>20</v>
      </c>
      <c r="C197" t="s">
        <v>21</v>
      </c>
      <c r="D197" t="s">
        <v>22</v>
      </c>
      <c r="E197">
        <v>3.11</v>
      </c>
      <c r="F197" t="s">
        <v>15</v>
      </c>
      <c r="G197" t="s">
        <v>23</v>
      </c>
      <c r="H197" t="s">
        <v>42</v>
      </c>
      <c r="I197" t="s">
        <v>40</v>
      </c>
      <c r="J197">
        <v>9</v>
      </c>
      <c r="K197" t="s">
        <v>33</v>
      </c>
      <c r="L197">
        <v>2</v>
      </c>
    </row>
    <row r="198" spans="1:12" x14ac:dyDescent="0.35">
      <c r="A198" s="1">
        <v>45650.36041666667</v>
      </c>
      <c r="B198" t="s">
        <v>12</v>
      </c>
      <c r="C198" t="s">
        <v>13</v>
      </c>
      <c r="D198" t="s">
        <v>14</v>
      </c>
      <c r="E198">
        <v>3.9</v>
      </c>
      <c r="F198" t="s">
        <v>15</v>
      </c>
      <c r="G198" t="s">
        <v>23</v>
      </c>
      <c r="H198" t="s">
        <v>24</v>
      </c>
      <c r="I198" t="s">
        <v>40</v>
      </c>
      <c r="J198">
        <v>7</v>
      </c>
      <c r="K198" t="s">
        <v>37</v>
      </c>
      <c r="L198">
        <v>4</v>
      </c>
    </row>
    <row r="199" spans="1:12" x14ac:dyDescent="0.35">
      <c r="A199" s="1">
        <v>45655.445138888892</v>
      </c>
      <c r="B199" t="s">
        <v>43</v>
      </c>
      <c r="C199" t="s">
        <v>13</v>
      </c>
      <c r="D199" t="s">
        <v>14</v>
      </c>
      <c r="E199">
        <v>5.59</v>
      </c>
      <c r="F199" t="s">
        <v>15</v>
      </c>
      <c r="G199" t="s">
        <v>16</v>
      </c>
      <c r="H199" t="s">
        <v>31</v>
      </c>
      <c r="I199" t="s">
        <v>18</v>
      </c>
      <c r="J199">
        <v>8</v>
      </c>
      <c r="K199" t="s">
        <v>39</v>
      </c>
      <c r="L199">
        <v>4</v>
      </c>
    </row>
    <row r="200" spans="1:12" x14ac:dyDescent="0.35">
      <c r="A200" s="1">
        <v>45645.602777777778</v>
      </c>
      <c r="B200" t="s">
        <v>41</v>
      </c>
      <c r="C200" t="s">
        <v>13</v>
      </c>
      <c r="D200" t="s">
        <v>35</v>
      </c>
      <c r="E200">
        <v>3.66</v>
      </c>
      <c r="F200" t="s">
        <v>15</v>
      </c>
      <c r="G200" t="s">
        <v>23</v>
      </c>
      <c r="H200" t="s">
        <v>42</v>
      </c>
      <c r="I200" t="s">
        <v>40</v>
      </c>
      <c r="J200">
        <v>6</v>
      </c>
      <c r="K200" t="s">
        <v>39</v>
      </c>
      <c r="L200">
        <v>3</v>
      </c>
    </row>
    <row r="201" spans="1:12" x14ac:dyDescent="0.35">
      <c r="A201" s="1">
        <v>45641.479166666664</v>
      </c>
      <c r="B201" t="s">
        <v>12</v>
      </c>
      <c r="C201" t="s">
        <v>44</v>
      </c>
      <c r="D201" t="s">
        <v>14</v>
      </c>
      <c r="E201">
        <v>3.04</v>
      </c>
      <c r="F201" t="s">
        <v>15</v>
      </c>
      <c r="G201" t="s">
        <v>23</v>
      </c>
      <c r="H201" t="s">
        <v>45</v>
      </c>
      <c r="I201" t="s">
        <v>18</v>
      </c>
      <c r="J201">
        <v>2</v>
      </c>
      <c r="K201" t="s">
        <v>39</v>
      </c>
      <c r="L201">
        <v>2</v>
      </c>
    </row>
    <row r="202" spans="1:12" x14ac:dyDescent="0.35">
      <c r="A202" s="1">
        <v>45649.35</v>
      </c>
      <c r="B202" t="s">
        <v>41</v>
      </c>
      <c r="C202" t="s">
        <v>38</v>
      </c>
      <c r="D202" t="s">
        <v>22</v>
      </c>
      <c r="E202">
        <v>6.73</v>
      </c>
      <c r="F202" t="s">
        <v>15</v>
      </c>
      <c r="G202" t="s">
        <v>16</v>
      </c>
      <c r="H202" t="s">
        <v>31</v>
      </c>
      <c r="I202" t="s">
        <v>32</v>
      </c>
      <c r="J202">
        <v>7</v>
      </c>
      <c r="K202" t="s">
        <v>47</v>
      </c>
      <c r="L202">
        <v>3</v>
      </c>
    </row>
    <row r="203" spans="1:12" x14ac:dyDescent="0.35">
      <c r="A203" s="1">
        <v>45656.474305555559</v>
      </c>
      <c r="B203" t="s">
        <v>12</v>
      </c>
      <c r="C203" t="s">
        <v>46</v>
      </c>
      <c r="D203" t="s">
        <v>35</v>
      </c>
      <c r="E203">
        <v>3.23</v>
      </c>
      <c r="F203" t="s">
        <v>15</v>
      </c>
      <c r="G203" t="s">
        <v>16</v>
      </c>
      <c r="H203" t="s">
        <v>29</v>
      </c>
      <c r="I203" t="s">
        <v>40</v>
      </c>
      <c r="J203">
        <v>9</v>
      </c>
      <c r="K203" t="s">
        <v>33</v>
      </c>
      <c r="L203">
        <v>4</v>
      </c>
    </row>
    <row r="204" spans="1:12" x14ac:dyDescent="0.35">
      <c r="A204" s="1">
        <v>45648.640972222223</v>
      </c>
      <c r="B204" t="s">
        <v>43</v>
      </c>
      <c r="C204" t="s">
        <v>27</v>
      </c>
      <c r="D204" t="s">
        <v>35</v>
      </c>
      <c r="E204">
        <v>6.89</v>
      </c>
      <c r="F204" t="s">
        <v>15</v>
      </c>
      <c r="G204" t="s">
        <v>16</v>
      </c>
      <c r="H204" t="s">
        <v>31</v>
      </c>
      <c r="I204" t="s">
        <v>18</v>
      </c>
      <c r="J204">
        <v>2</v>
      </c>
      <c r="K204" t="s">
        <v>36</v>
      </c>
      <c r="L204">
        <v>1</v>
      </c>
    </row>
    <row r="205" spans="1:12" x14ac:dyDescent="0.35">
      <c r="A205" s="1">
        <v>45654.338888888888</v>
      </c>
      <c r="B205" t="s">
        <v>26</v>
      </c>
      <c r="C205" t="s">
        <v>21</v>
      </c>
      <c r="D205" t="s">
        <v>35</v>
      </c>
      <c r="E205">
        <v>5.85</v>
      </c>
      <c r="F205" t="s">
        <v>15</v>
      </c>
      <c r="G205" t="s">
        <v>16</v>
      </c>
      <c r="H205" t="s">
        <v>42</v>
      </c>
      <c r="I205" t="s">
        <v>18</v>
      </c>
      <c r="J205">
        <v>5</v>
      </c>
      <c r="K205" t="s">
        <v>36</v>
      </c>
      <c r="L205">
        <v>3</v>
      </c>
    </row>
    <row r="206" spans="1:12" x14ac:dyDescent="0.35">
      <c r="A206" s="1">
        <v>45647.743055555555</v>
      </c>
      <c r="B206" t="s">
        <v>26</v>
      </c>
      <c r="C206" t="s">
        <v>34</v>
      </c>
      <c r="D206" t="s">
        <v>22</v>
      </c>
      <c r="E206">
        <v>6.76</v>
      </c>
      <c r="F206" t="s">
        <v>15</v>
      </c>
      <c r="G206" t="s">
        <v>23</v>
      </c>
      <c r="H206" t="s">
        <v>45</v>
      </c>
      <c r="I206" t="s">
        <v>32</v>
      </c>
      <c r="J206">
        <v>6</v>
      </c>
      <c r="K206" t="s">
        <v>37</v>
      </c>
      <c r="L206">
        <v>2</v>
      </c>
    </row>
    <row r="207" spans="1:12" x14ac:dyDescent="0.35">
      <c r="A207" s="1">
        <v>45648.367361111108</v>
      </c>
      <c r="B207" t="s">
        <v>12</v>
      </c>
      <c r="C207" t="s">
        <v>44</v>
      </c>
      <c r="D207" t="s">
        <v>35</v>
      </c>
      <c r="E207">
        <v>4.95</v>
      </c>
      <c r="F207" t="s">
        <v>15</v>
      </c>
      <c r="G207" t="s">
        <v>16</v>
      </c>
      <c r="H207" t="s">
        <v>29</v>
      </c>
      <c r="I207" t="s">
        <v>40</v>
      </c>
      <c r="J207">
        <v>2</v>
      </c>
      <c r="K207" t="s">
        <v>19</v>
      </c>
      <c r="L207">
        <v>3</v>
      </c>
    </row>
    <row r="208" spans="1:12" x14ac:dyDescent="0.35">
      <c r="A208" s="1">
        <v>45641.467361111114</v>
      </c>
      <c r="B208" t="s">
        <v>43</v>
      </c>
      <c r="C208" t="s">
        <v>34</v>
      </c>
      <c r="D208" t="s">
        <v>22</v>
      </c>
      <c r="E208">
        <v>3.09</v>
      </c>
      <c r="F208" t="s">
        <v>15</v>
      </c>
      <c r="G208" t="s">
        <v>16</v>
      </c>
      <c r="H208" t="s">
        <v>24</v>
      </c>
      <c r="I208" t="s">
        <v>18</v>
      </c>
      <c r="J208">
        <v>10</v>
      </c>
      <c r="K208" t="s">
        <v>19</v>
      </c>
      <c r="L208">
        <v>2</v>
      </c>
    </row>
    <row r="209" spans="1:12" x14ac:dyDescent="0.35">
      <c r="A209" s="1">
        <v>45656.340277777781</v>
      </c>
      <c r="B209" t="s">
        <v>43</v>
      </c>
      <c r="C209" t="s">
        <v>46</v>
      </c>
      <c r="D209" t="s">
        <v>22</v>
      </c>
      <c r="E209">
        <v>3.88</v>
      </c>
      <c r="F209" t="s">
        <v>15</v>
      </c>
      <c r="G209" t="s">
        <v>16</v>
      </c>
      <c r="H209" t="s">
        <v>45</v>
      </c>
      <c r="I209" t="s">
        <v>40</v>
      </c>
      <c r="J209">
        <v>4</v>
      </c>
      <c r="K209" t="s">
        <v>37</v>
      </c>
      <c r="L209">
        <v>4</v>
      </c>
    </row>
    <row r="210" spans="1:12" x14ac:dyDescent="0.35">
      <c r="A210" s="1">
        <v>45642.579861111109</v>
      </c>
      <c r="B210" t="s">
        <v>20</v>
      </c>
      <c r="C210" t="s">
        <v>38</v>
      </c>
      <c r="D210" t="s">
        <v>35</v>
      </c>
      <c r="E210">
        <v>3.26</v>
      </c>
      <c r="F210" t="s">
        <v>15</v>
      </c>
      <c r="G210" t="s">
        <v>16</v>
      </c>
      <c r="H210" t="s">
        <v>45</v>
      </c>
      <c r="I210" t="s">
        <v>18</v>
      </c>
      <c r="J210">
        <v>8</v>
      </c>
      <c r="K210" t="s">
        <v>19</v>
      </c>
      <c r="L210">
        <v>5</v>
      </c>
    </row>
    <row r="211" spans="1:12" x14ac:dyDescent="0.35">
      <c r="A211" s="1">
        <v>45647.616666666669</v>
      </c>
      <c r="B211" t="s">
        <v>12</v>
      </c>
      <c r="C211" t="s">
        <v>13</v>
      </c>
      <c r="D211" t="s">
        <v>22</v>
      </c>
      <c r="E211">
        <v>3.22</v>
      </c>
      <c r="F211" t="s">
        <v>15</v>
      </c>
      <c r="G211" t="s">
        <v>16</v>
      </c>
      <c r="H211" t="s">
        <v>45</v>
      </c>
      <c r="I211" t="s">
        <v>40</v>
      </c>
      <c r="J211">
        <v>9</v>
      </c>
      <c r="K211" t="s">
        <v>33</v>
      </c>
      <c r="L211">
        <v>3</v>
      </c>
    </row>
    <row r="212" spans="1:12" x14ac:dyDescent="0.35">
      <c r="A212" s="1">
        <v>45650.45416666667</v>
      </c>
      <c r="B212" t="s">
        <v>43</v>
      </c>
      <c r="C212" t="s">
        <v>46</v>
      </c>
      <c r="D212" t="s">
        <v>35</v>
      </c>
      <c r="E212">
        <v>5.95</v>
      </c>
      <c r="F212" t="s">
        <v>15</v>
      </c>
      <c r="G212" t="s">
        <v>23</v>
      </c>
      <c r="H212" t="s">
        <v>31</v>
      </c>
      <c r="I212" t="s">
        <v>18</v>
      </c>
      <c r="J212">
        <v>5</v>
      </c>
      <c r="K212" t="s">
        <v>33</v>
      </c>
      <c r="L212">
        <v>4</v>
      </c>
    </row>
    <row r="213" spans="1:12" x14ac:dyDescent="0.35">
      <c r="A213" s="1">
        <v>45653.509722222225</v>
      </c>
      <c r="B213" t="s">
        <v>43</v>
      </c>
      <c r="C213" t="s">
        <v>46</v>
      </c>
      <c r="D213" t="s">
        <v>22</v>
      </c>
      <c r="E213">
        <v>4.4800000000000004</v>
      </c>
      <c r="F213" t="s">
        <v>15</v>
      </c>
      <c r="G213" t="s">
        <v>16</v>
      </c>
      <c r="H213" t="s">
        <v>45</v>
      </c>
      <c r="I213" t="s">
        <v>32</v>
      </c>
      <c r="J213">
        <v>7</v>
      </c>
      <c r="K213" t="s">
        <v>25</v>
      </c>
      <c r="L213">
        <v>3</v>
      </c>
    </row>
    <row r="214" spans="1:12" x14ac:dyDescent="0.35">
      <c r="A214" s="1">
        <v>45644.408333333333</v>
      </c>
      <c r="B214" t="s">
        <v>20</v>
      </c>
      <c r="C214" t="s">
        <v>27</v>
      </c>
      <c r="D214" t="s">
        <v>22</v>
      </c>
      <c r="E214">
        <v>5.01</v>
      </c>
      <c r="F214" t="s">
        <v>15</v>
      </c>
      <c r="G214" t="s">
        <v>16</v>
      </c>
      <c r="H214" t="s">
        <v>29</v>
      </c>
      <c r="I214" t="s">
        <v>18</v>
      </c>
      <c r="J214">
        <v>6</v>
      </c>
      <c r="K214" t="s">
        <v>37</v>
      </c>
      <c r="L214">
        <v>2</v>
      </c>
    </row>
    <row r="215" spans="1:12" x14ac:dyDescent="0.35">
      <c r="A215" s="1">
        <v>45645.386805555558</v>
      </c>
      <c r="B215" t="s">
        <v>41</v>
      </c>
      <c r="C215" t="s">
        <v>46</v>
      </c>
      <c r="D215" t="s">
        <v>35</v>
      </c>
      <c r="E215">
        <v>6.31</v>
      </c>
      <c r="F215" t="s">
        <v>15</v>
      </c>
      <c r="G215" t="s">
        <v>16</v>
      </c>
      <c r="H215" t="s">
        <v>45</v>
      </c>
      <c r="I215" t="s">
        <v>32</v>
      </c>
      <c r="J215">
        <v>2</v>
      </c>
      <c r="K215" t="s">
        <v>33</v>
      </c>
      <c r="L215">
        <v>3</v>
      </c>
    </row>
    <row r="216" spans="1:12" x14ac:dyDescent="0.35">
      <c r="A216" s="1">
        <v>45648.419444444444</v>
      </c>
      <c r="B216" t="s">
        <v>12</v>
      </c>
      <c r="C216" t="s">
        <v>44</v>
      </c>
      <c r="D216" t="s">
        <v>22</v>
      </c>
      <c r="E216">
        <v>3.38</v>
      </c>
      <c r="F216" t="s">
        <v>15</v>
      </c>
      <c r="G216" t="s">
        <v>16</v>
      </c>
      <c r="H216" t="s">
        <v>45</v>
      </c>
      <c r="I216" t="s">
        <v>18</v>
      </c>
      <c r="J216">
        <v>10</v>
      </c>
      <c r="K216" t="s">
        <v>33</v>
      </c>
      <c r="L216">
        <v>2</v>
      </c>
    </row>
    <row r="217" spans="1:12" x14ac:dyDescent="0.35">
      <c r="A217" s="1">
        <v>45656.684027777781</v>
      </c>
      <c r="B217" t="s">
        <v>43</v>
      </c>
      <c r="C217" t="s">
        <v>46</v>
      </c>
      <c r="D217" t="s">
        <v>35</v>
      </c>
      <c r="E217">
        <v>4.8899999999999997</v>
      </c>
      <c r="F217" t="s">
        <v>15</v>
      </c>
      <c r="G217" t="s">
        <v>16</v>
      </c>
      <c r="H217" t="s">
        <v>42</v>
      </c>
      <c r="I217" t="s">
        <v>40</v>
      </c>
      <c r="J217">
        <v>10</v>
      </c>
      <c r="K217" t="s">
        <v>19</v>
      </c>
      <c r="L217">
        <v>3</v>
      </c>
    </row>
    <row r="218" spans="1:12" x14ac:dyDescent="0.35">
      <c r="A218" s="1">
        <v>45653.720138888886</v>
      </c>
      <c r="B218" t="s">
        <v>12</v>
      </c>
      <c r="C218" t="s">
        <v>44</v>
      </c>
      <c r="D218" t="s">
        <v>14</v>
      </c>
      <c r="E218">
        <v>4.3099999999999996</v>
      </c>
      <c r="F218" t="s">
        <v>15</v>
      </c>
      <c r="G218" t="s">
        <v>16</v>
      </c>
      <c r="H218" t="s">
        <v>45</v>
      </c>
      <c r="I218" t="s">
        <v>32</v>
      </c>
      <c r="J218">
        <v>6</v>
      </c>
      <c r="K218" t="s">
        <v>33</v>
      </c>
      <c r="L218">
        <v>5</v>
      </c>
    </row>
    <row r="219" spans="1:12" x14ac:dyDescent="0.35">
      <c r="A219" s="1">
        <v>45641.38958333333</v>
      </c>
      <c r="B219" t="s">
        <v>20</v>
      </c>
      <c r="C219" t="s">
        <v>34</v>
      </c>
      <c r="D219" t="s">
        <v>14</v>
      </c>
      <c r="E219">
        <v>3.9</v>
      </c>
      <c r="F219" t="s">
        <v>15</v>
      </c>
      <c r="G219" t="s">
        <v>23</v>
      </c>
      <c r="H219" t="s">
        <v>45</v>
      </c>
      <c r="I219" t="s">
        <v>40</v>
      </c>
      <c r="J219">
        <v>7</v>
      </c>
      <c r="K219" t="s">
        <v>25</v>
      </c>
      <c r="L219">
        <v>4</v>
      </c>
    </row>
    <row r="220" spans="1:12" x14ac:dyDescent="0.35">
      <c r="A220" s="1">
        <v>45650.680555555555</v>
      </c>
      <c r="B220" t="s">
        <v>41</v>
      </c>
      <c r="C220" t="s">
        <v>34</v>
      </c>
      <c r="D220" t="s">
        <v>22</v>
      </c>
      <c r="E220">
        <v>6.46</v>
      </c>
      <c r="F220" t="s">
        <v>15</v>
      </c>
      <c r="G220" t="s">
        <v>23</v>
      </c>
      <c r="H220" t="s">
        <v>31</v>
      </c>
      <c r="I220" t="s">
        <v>32</v>
      </c>
      <c r="J220">
        <v>4</v>
      </c>
      <c r="K220" t="s">
        <v>25</v>
      </c>
      <c r="L220">
        <v>4</v>
      </c>
    </row>
    <row r="221" spans="1:12" x14ac:dyDescent="0.35">
      <c r="A221" s="1">
        <v>45651.449305555558</v>
      </c>
      <c r="B221" t="s">
        <v>20</v>
      </c>
      <c r="C221" t="s">
        <v>27</v>
      </c>
      <c r="D221" t="s">
        <v>35</v>
      </c>
      <c r="E221">
        <v>4.17</v>
      </c>
      <c r="F221" t="s">
        <v>15</v>
      </c>
      <c r="G221" t="s">
        <v>16</v>
      </c>
      <c r="H221" t="s">
        <v>45</v>
      </c>
      <c r="I221" t="s">
        <v>40</v>
      </c>
      <c r="J221">
        <v>2</v>
      </c>
      <c r="K221" t="s">
        <v>33</v>
      </c>
      <c r="L221">
        <v>2</v>
      </c>
    </row>
    <row r="222" spans="1:12" x14ac:dyDescent="0.35">
      <c r="A222" s="1">
        <v>45645.49722222222</v>
      </c>
      <c r="B222" t="s">
        <v>43</v>
      </c>
      <c r="C222" t="s">
        <v>38</v>
      </c>
      <c r="D222" t="s">
        <v>22</v>
      </c>
      <c r="E222">
        <v>5.86</v>
      </c>
      <c r="F222" t="s">
        <v>15</v>
      </c>
      <c r="G222" t="s">
        <v>23</v>
      </c>
      <c r="H222" t="s">
        <v>31</v>
      </c>
      <c r="I222" t="s">
        <v>18</v>
      </c>
      <c r="J222">
        <v>6</v>
      </c>
      <c r="K222" t="s">
        <v>25</v>
      </c>
      <c r="L222">
        <v>4</v>
      </c>
    </row>
    <row r="223" spans="1:12" x14ac:dyDescent="0.35">
      <c r="A223" s="1">
        <v>45652.694444444445</v>
      </c>
      <c r="B223" t="s">
        <v>12</v>
      </c>
      <c r="C223" t="s">
        <v>46</v>
      </c>
      <c r="D223" t="s">
        <v>14</v>
      </c>
      <c r="E223">
        <v>3.41</v>
      </c>
      <c r="F223" t="s">
        <v>15</v>
      </c>
      <c r="G223" t="s">
        <v>23</v>
      </c>
      <c r="H223" t="s">
        <v>45</v>
      </c>
      <c r="I223" t="s">
        <v>40</v>
      </c>
      <c r="J223">
        <v>7</v>
      </c>
      <c r="K223" t="s">
        <v>25</v>
      </c>
      <c r="L223">
        <v>3</v>
      </c>
    </row>
    <row r="224" spans="1:12" x14ac:dyDescent="0.35">
      <c r="A224" s="1">
        <v>45651.621527777781</v>
      </c>
      <c r="B224" t="s">
        <v>41</v>
      </c>
      <c r="C224" t="s">
        <v>46</v>
      </c>
      <c r="D224" t="s">
        <v>22</v>
      </c>
      <c r="E224">
        <v>3.28</v>
      </c>
      <c r="F224" t="s">
        <v>15</v>
      </c>
      <c r="G224" t="s">
        <v>16</v>
      </c>
      <c r="H224" t="s">
        <v>45</v>
      </c>
      <c r="I224" t="s">
        <v>18</v>
      </c>
      <c r="J224">
        <v>3</v>
      </c>
      <c r="K224" t="s">
        <v>19</v>
      </c>
      <c r="L224">
        <v>5</v>
      </c>
    </row>
    <row r="225" spans="1:12" x14ac:dyDescent="0.35">
      <c r="A225" s="1">
        <v>45653.446527777778</v>
      </c>
      <c r="B225" t="s">
        <v>26</v>
      </c>
      <c r="C225" t="s">
        <v>46</v>
      </c>
      <c r="D225" t="s">
        <v>35</v>
      </c>
      <c r="E225">
        <v>5.61</v>
      </c>
      <c r="F225" t="s">
        <v>15</v>
      </c>
      <c r="G225" t="s">
        <v>16</v>
      </c>
      <c r="H225" t="s">
        <v>17</v>
      </c>
      <c r="I225" t="s">
        <v>18</v>
      </c>
      <c r="J225">
        <v>2</v>
      </c>
      <c r="K225" t="s">
        <v>37</v>
      </c>
      <c r="L225">
        <v>2</v>
      </c>
    </row>
    <row r="226" spans="1:12" x14ac:dyDescent="0.35">
      <c r="A226" s="1">
        <v>45645.362500000003</v>
      </c>
      <c r="B226" t="s">
        <v>41</v>
      </c>
      <c r="C226" t="s">
        <v>13</v>
      </c>
      <c r="D226" t="s">
        <v>35</v>
      </c>
      <c r="E226">
        <v>4.95</v>
      </c>
      <c r="F226" t="s">
        <v>15</v>
      </c>
      <c r="G226" t="s">
        <v>23</v>
      </c>
      <c r="H226" t="s">
        <v>17</v>
      </c>
      <c r="I226" t="s">
        <v>18</v>
      </c>
      <c r="J226">
        <v>10</v>
      </c>
      <c r="K226" t="s">
        <v>47</v>
      </c>
      <c r="L226">
        <v>3</v>
      </c>
    </row>
    <row r="227" spans="1:12" x14ac:dyDescent="0.35">
      <c r="A227" s="1">
        <v>45646.556944444441</v>
      </c>
      <c r="B227" t="s">
        <v>12</v>
      </c>
      <c r="C227" t="s">
        <v>27</v>
      </c>
      <c r="D227" t="s">
        <v>22</v>
      </c>
      <c r="E227">
        <v>6.42</v>
      </c>
      <c r="F227" t="s">
        <v>15</v>
      </c>
      <c r="G227" t="s">
        <v>23</v>
      </c>
      <c r="H227" t="s">
        <v>31</v>
      </c>
      <c r="I227" t="s">
        <v>18</v>
      </c>
      <c r="J227">
        <v>4</v>
      </c>
      <c r="K227" t="s">
        <v>19</v>
      </c>
      <c r="L227">
        <v>4</v>
      </c>
    </row>
    <row r="228" spans="1:12" x14ac:dyDescent="0.35">
      <c r="A228" s="1">
        <v>45647.368055555555</v>
      </c>
      <c r="B228" t="s">
        <v>12</v>
      </c>
      <c r="C228" t="s">
        <v>44</v>
      </c>
      <c r="D228" t="s">
        <v>14</v>
      </c>
      <c r="E228">
        <v>4.0999999999999996</v>
      </c>
      <c r="F228" t="s">
        <v>15</v>
      </c>
      <c r="G228" t="s">
        <v>16</v>
      </c>
      <c r="H228" t="s">
        <v>29</v>
      </c>
      <c r="I228" t="s">
        <v>40</v>
      </c>
      <c r="J228">
        <v>5</v>
      </c>
      <c r="K228" t="s">
        <v>39</v>
      </c>
      <c r="L228">
        <v>3</v>
      </c>
    </row>
    <row r="229" spans="1:12" x14ac:dyDescent="0.35">
      <c r="A229" s="1">
        <v>45652.411805555559</v>
      </c>
      <c r="B229" t="s">
        <v>12</v>
      </c>
      <c r="C229" t="s">
        <v>13</v>
      </c>
      <c r="D229" t="s">
        <v>14</v>
      </c>
      <c r="E229">
        <v>5.28</v>
      </c>
      <c r="F229" t="s">
        <v>15</v>
      </c>
      <c r="G229" t="s">
        <v>23</v>
      </c>
      <c r="H229" t="s">
        <v>45</v>
      </c>
      <c r="I229" t="s">
        <v>40</v>
      </c>
      <c r="J229">
        <v>7</v>
      </c>
      <c r="K229" t="s">
        <v>37</v>
      </c>
      <c r="L229">
        <v>4</v>
      </c>
    </row>
    <row r="230" spans="1:12" x14ac:dyDescent="0.35">
      <c r="A230" s="1">
        <v>45646.53402777778</v>
      </c>
      <c r="B230" t="s">
        <v>26</v>
      </c>
      <c r="C230" t="s">
        <v>38</v>
      </c>
      <c r="D230" t="s">
        <v>22</v>
      </c>
      <c r="E230">
        <v>3.71</v>
      </c>
      <c r="F230" t="s">
        <v>15</v>
      </c>
      <c r="G230" t="s">
        <v>16</v>
      </c>
      <c r="H230" t="s">
        <v>29</v>
      </c>
      <c r="I230" t="s">
        <v>32</v>
      </c>
      <c r="J230">
        <v>7</v>
      </c>
      <c r="K230" t="s">
        <v>47</v>
      </c>
      <c r="L230">
        <v>1</v>
      </c>
    </row>
    <row r="231" spans="1:12" x14ac:dyDescent="0.35">
      <c r="A231" s="1">
        <v>45654.643750000003</v>
      </c>
      <c r="B231" t="s">
        <v>26</v>
      </c>
      <c r="C231" t="s">
        <v>46</v>
      </c>
      <c r="D231" t="s">
        <v>22</v>
      </c>
      <c r="E231">
        <v>3.16</v>
      </c>
      <c r="F231" t="s">
        <v>15</v>
      </c>
      <c r="G231" t="s">
        <v>16</v>
      </c>
      <c r="H231" t="s">
        <v>24</v>
      </c>
      <c r="I231" t="s">
        <v>40</v>
      </c>
      <c r="J231">
        <v>7</v>
      </c>
      <c r="K231" t="s">
        <v>47</v>
      </c>
      <c r="L231">
        <v>4</v>
      </c>
    </row>
    <row r="232" spans="1:12" x14ac:dyDescent="0.35">
      <c r="A232" s="1">
        <v>45650.693055555559</v>
      </c>
      <c r="B232" t="s">
        <v>20</v>
      </c>
      <c r="C232" t="s">
        <v>46</v>
      </c>
      <c r="D232" t="s">
        <v>14</v>
      </c>
      <c r="E232">
        <v>4.2699999999999996</v>
      </c>
      <c r="F232" t="s">
        <v>15</v>
      </c>
      <c r="G232" t="s">
        <v>16</v>
      </c>
      <c r="H232" t="s">
        <v>29</v>
      </c>
      <c r="I232" t="s">
        <v>18</v>
      </c>
      <c r="J232">
        <v>5</v>
      </c>
      <c r="K232" t="s">
        <v>39</v>
      </c>
      <c r="L232">
        <v>3</v>
      </c>
    </row>
    <row r="233" spans="1:12" x14ac:dyDescent="0.35">
      <c r="A233" s="1">
        <v>45645.532638888886</v>
      </c>
      <c r="B233" t="s">
        <v>26</v>
      </c>
      <c r="C233" t="s">
        <v>38</v>
      </c>
      <c r="D233" t="s">
        <v>22</v>
      </c>
      <c r="E233">
        <v>5.01</v>
      </c>
      <c r="F233" t="s">
        <v>15</v>
      </c>
      <c r="G233" t="s">
        <v>16</v>
      </c>
      <c r="H233" t="s">
        <v>31</v>
      </c>
      <c r="I233" t="s">
        <v>32</v>
      </c>
      <c r="J233">
        <v>3</v>
      </c>
      <c r="K233" t="s">
        <v>33</v>
      </c>
      <c r="L233">
        <v>2</v>
      </c>
    </row>
    <row r="234" spans="1:12" x14ac:dyDescent="0.35">
      <c r="A234" s="1">
        <v>45645.38958333333</v>
      </c>
      <c r="B234" t="s">
        <v>12</v>
      </c>
      <c r="C234" t="s">
        <v>44</v>
      </c>
      <c r="D234" t="s">
        <v>14</v>
      </c>
      <c r="E234">
        <v>4.7</v>
      </c>
      <c r="F234" t="s">
        <v>15</v>
      </c>
      <c r="G234" t="s">
        <v>16</v>
      </c>
      <c r="H234" t="s">
        <v>42</v>
      </c>
      <c r="I234" t="s">
        <v>18</v>
      </c>
      <c r="J234">
        <v>9</v>
      </c>
      <c r="K234" t="s">
        <v>39</v>
      </c>
      <c r="L234">
        <v>3</v>
      </c>
    </row>
    <row r="235" spans="1:12" x14ac:dyDescent="0.35">
      <c r="A235" s="1">
        <v>45656.675000000003</v>
      </c>
      <c r="B235" t="s">
        <v>41</v>
      </c>
      <c r="C235" t="s">
        <v>21</v>
      </c>
      <c r="D235" t="s">
        <v>14</v>
      </c>
      <c r="E235">
        <v>3.52</v>
      </c>
      <c r="F235" t="s">
        <v>15</v>
      </c>
      <c r="G235" t="s">
        <v>23</v>
      </c>
      <c r="H235" t="s">
        <v>29</v>
      </c>
      <c r="I235" t="s">
        <v>32</v>
      </c>
      <c r="J235">
        <v>4</v>
      </c>
      <c r="K235" t="s">
        <v>33</v>
      </c>
      <c r="L235">
        <v>3</v>
      </c>
    </row>
    <row r="236" spans="1:12" x14ac:dyDescent="0.35">
      <c r="A236" s="1">
        <v>45653.67083333333</v>
      </c>
      <c r="B236" t="s">
        <v>12</v>
      </c>
      <c r="C236" t="s">
        <v>46</v>
      </c>
      <c r="D236" t="s">
        <v>22</v>
      </c>
      <c r="E236">
        <v>6.82</v>
      </c>
      <c r="F236" t="s">
        <v>15</v>
      </c>
      <c r="G236" t="s">
        <v>23</v>
      </c>
      <c r="H236" t="s">
        <v>17</v>
      </c>
      <c r="I236" t="s">
        <v>18</v>
      </c>
      <c r="J236">
        <v>4</v>
      </c>
      <c r="K236" t="s">
        <v>47</v>
      </c>
      <c r="L236">
        <v>5</v>
      </c>
    </row>
    <row r="237" spans="1:12" x14ac:dyDescent="0.35">
      <c r="A237" s="1">
        <v>45652.604166666664</v>
      </c>
      <c r="B237" t="s">
        <v>20</v>
      </c>
      <c r="C237" t="s">
        <v>34</v>
      </c>
      <c r="D237" t="s">
        <v>35</v>
      </c>
      <c r="E237">
        <v>4.49</v>
      </c>
      <c r="F237" t="s">
        <v>15</v>
      </c>
      <c r="G237" t="s">
        <v>16</v>
      </c>
      <c r="H237" t="s">
        <v>45</v>
      </c>
      <c r="I237" t="s">
        <v>32</v>
      </c>
      <c r="J237">
        <v>6</v>
      </c>
      <c r="K237" t="s">
        <v>39</v>
      </c>
      <c r="L237">
        <v>2</v>
      </c>
    </row>
    <row r="238" spans="1:12" x14ac:dyDescent="0.35">
      <c r="A238" s="1">
        <v>45643.57708333333</v>
      </c>
      <c r="B238" t="s">
        <v>12</v>
      </c>
      <c r="C238" t="s">
        <v>38</v>
      </c>
      <c r="D238" t="s">
        <v>22</v>
      </c>
      <c r="E238">
        <v>4.0999999999999996</v>
      </c>
      <c r="F238" t="s">
        <v>15</v>
      </c>
      <c r="G238" t="s">
        <v>23</v>
      </c>
      <c r="H238" t="s">
        <v>24</v>
      </c>
      <c r="I238" t="s">
        <v>18</v>
      </c>
      <c r="J238">
        <v>3</v>
      </c>
      <c r="K238" t="s">
        <v>47</v>
      </c>
      <c r="L238">
        <v>4</v>
      </c>
    </row>
    <row r="239" spans="1:12" x14ac:dyDescent="0.35">
      <c r="A239" s="1">
        <v>45647.747916666667</v>
      </c>
      <c r="B239" t="s">
        <v>26</v>
      </c>
      <c r="C239" t="s">
        <v>34</v>
      </c>
      <c r="D239" t="s">
        <v>35</v>
      </c>
      <c r="E239">
        <v>3.42</v>
      </c>
      <c r="F239" t="s">
        <v>15</v>
      </c>
      <c r="G239" t="s">
        <v>23</v>
      </c>
      <c r="H239" t="s">
        <v>17</v>
      </c>
      <c r="I239" t="s">
        <v>32</v>
      </c>
      <c r="J239">
        <v>9</v>
      </c>
      <c r="K239" t="s">
        <v>47</v>
      </c>
      <c r="L239">
        <v>3</v>
      </c>
    </row>
    <row r="240" spans="1:12" x14ac:dyDescent="0.35">
      <c r="A240" s="1">
        <v>45648.374305555553</v>
      </c>
      <c r="B240" t="s">
        <v>26</v>
      </c>
      <c r="C240" t="s">
        <v>38</v>
      </c>
      <c r="D240" t="s">
        <v>35</v>
      </c>
      <c r="E240">
        <v>5.52</v>
      </c>
      <c r="F240" t="s">
        <v>15</v>
      </c>
      <c r="G240" t="s">
        <v>23</v>
      </c>
      <c r="H240" t="s">
        <v>42</v>
      </c>
      <c r="I240" t="s">
        <v>18</v>
      </c>
      <c r="J240">
        <v>7</v>
      </c>
      <c r="K240" t="s">
        <v>47</v>
      </c>
      <c r="L240">
        <v>5</v>
      </c>
    </row>
    <row r="241" spans="1:12" x14ac:dyDescent="0.35">
      <c r="A241" s="1">
        <v>45652.583333333336</v>
      </c>
      <c r="B241" t="s">
        <v>41</v>
      </c>
      <c r="C241" t="s">
        <v>27</v>
      </c>
      <c r="D241" t="s">
        <v>35</v>
      </c>
      <c r="E241">
        <v>3.03</v>
      </c>
      <c r="F241" t="s">
        <v>15</v>
      </c>
      <c r="G241" t="s">
        <v>16</v>
      </c>
      <c r="H241" t="s">
        <v>17</v>
      </c>
      <c r="I241" t="s">
        <v>18</v>
      </c>
      <c r="J241">
        <v>10</v>
      </c>
      <c r="K241" t="s">
        <v>19</v>
      </c>
      <c r="L241">
        <v>5</v>
      </c>
    </row>
    <row r="242" spans="1:12" x14ac:dyDescent="0.35">
      <c r="A242" s="1">
        <v>45650.593055555553</v>
      </c>
      <c r="B242" t="s">
        <v>20</v>
      </c>
      <c r="C242" t="s">
        <v>34</v>
      </c>
      <c r="D242" t="s">
        <v>14</v>
      </c>
      <c r="E242">
        <v>3.71</v>
      </c>
      <c r="F242" t="s">
        <v>15</v>
      </c>
      <c r="G242" t="s">
        <v>16</v>
      </c>
      <c r="H242" t="s">
        <v>45</v>
      </c>
      <c r="I242" t="s">
        <v>32</v>
      </c>
      <c r="J242">
        <v>6</v>
      </c>
      <c r="K242" t="s">
        <v>39</v>
      </c>
      <c r="L242">
        <v>4</v>
      </c>
    </row>
    <row r="243" spans="1:12" x14ac:dyDescent="0.35">
      <c r="A243" s="1">
        <v>45654.67291666667</v>
      </c>
      <c r="B243" t="s">
        <v>43</v>
      </c>
      <c r="C243" t="s">
        <v>13</v>
      </c>
      <c r="D243" t="s">
        <v>14</v>
      </c>
      <c r="E243">
        <v>4.7699999999999996</v>
      </c>
      <c r="F243" t="s">
        <v>15</v>
      </c>
      <c r="G243" t="s">
        <v>23</v>
      </c>
      <c r="H243" t="s">
        <v>45</v>
      </c>
      <c r="I243" t="s">
        <v>18</v>
      </c>
      <c r="J243">
        <v>8</v>
      </c>
      <c r="K243" t="s">
        <v>36</v>
      </c>
      <c r="L243">
        <v>1</v>
      </c>
    </row>
    <row r="244" spans="1:12" x14ac:dyDescent="0.35">
      <c r="A244" s="1">
        <v>45655.740277777775</v>
      </c>
      <c r="B244" t="s">
        <v>43</v>
      </c>
      <c r="C244" t="s">
        <v>38</v>
      </c>
      <c r="D244" t="s">
        <v>14</v>
      </c>
      <c r="E244">
        <v>6.76</v>
      </c>
      <c r="F244" t="s">
        <v>15</v>
      </c>
      <c r="G244" t="s">
        <v>16</v>
      </c>
      <c r="H244" t="s">
        <v>45</v>
      </c>
      <c r="I244" t="s">
        <v>18</v>
      </c>
      <c r="J244">
        <v>2</v>
      </c>
      <c r="K244" t="s">
        <v>39</v>
      </c>
      <c r="L244">
        <v>2</v>
      </c>
    </row>
    <row r="245" spans="1:12" x14ac:dyDescent="0.35">
      <c r="A245" s="1">
        <v>45647.511805555558</v>
      </c>
      <c r="B245" t="s">
        <v>26</v>
      </c>
      <c r="C245" t="s">
        <v>38</v>
      </c>
      <c r="D245" t="s">
        <v>14</v>
      </c>
      <c r="E245">
        <v>6.45</v>
      </c>
      <c r="F245" t="s">
        <v>15</v>
      </c>
      <c r="G245" t="s">
        <v>16</v>
      </c>
      <c r="H245" t="s">
        <v>42</v>
      </c>
      <c r="I245" t="s">
        <v>40</v>
      </c>
      <c r="J245">
        <v>9</v>
      </c>
      <c r="K245" t="s">
        <v>19</v>
      </c>
      <c r="L245">
        <v>5</v>
      </c>
    </row>
    <row r="246" spans="1:12" x14ac:dyDescent="0.35">
      <c r="A246" s="1">
        <v>45648.397916666669</v>
      </c>
      <c r="B246" t="s">
        <v>41</v>
      </c>
      <c r="C246" t="s">
        <v>27</v>
      </c>
      <c r="D246" t="s">
        <v>22</v>
      </c>
      <c r="E246">
        <v>3.5</v>
      </c>
      <c r="F246" t="s">
        <v>15</v>
      </c>
      <c r="G246" t="s">
        <v>23</v>
      </c>
      <c r="H246" t="s">
        <v>17</v>
      </c>
      <c r="I246" t="s">
        <v>18</v>
      </c>
      <c r="J246">
        <v>6</v>
      </c>
      <c r="K246" t="s">
        <v>36</v>
      </c>
      <c r="L246">
        <v>4</v>
      </c>
    </row>
    <row r="247" spans="1:12" x14ac:dyDescent="0.35">
      <c r="A247" s="1">
        <v>45647.638888888891</v>
      </c>
      <c r="B247" t="s">
        <v>43</v>
      </c>
      <c r="C247" t="s">
        <v>38</v>
      </c>
      <c r="D247" t="s">
        <v>14</v>
      </c>
      <c r="E247">
        <v>3.96</v>
      </c>
      <c r="F247" t="s">
        <v>15</v>
      </c>
      <c r="G247" t="s">
        <v>16</v>
      </c>
      <c r="H247" t="s">
        <v>42</v>
      </c>
      <c r="I247" t="s">
        <v>18</v>
      </c>
      <c r="J247">
        <v>9</v>
      </c>
      <c r="K247" t="s">
        <v>47</v>
      </c>
      <c r="L247">
        <v>3</v>
      </c>
    </row>
    <row r="248" spans="1:12" x14ac:dyDescent="0.35">
      <c r="A248" s="1">
        <v>45643.696527777778</v>
      </c>
      <c r="B248" t="s">
        <v>20</v>
      </c>
      <c r="C248" t="s">
        <v>21</v>
      </c>
      <c r="D248" t="s">
        <v>35</v>
      </c>
      <c r="E248">
        <v>6.81</v>
      </c>
      <c r="F248" t="s">
        <v>15</v>
      </c>
      <c r="G248" t="s">
        <v>16</v>
      </c>
      <c r="H248" t="s">
        <v>42</v>
      </c>
      <c r="I248" t="s">
        <v>32</v>
      </c>
      <c r="J248">
        <v>5</v>
      </c>
      <c r="K248" t="s">
        <v>47</v>
      </c>
      <c r="L248">
        <v>2</v>
      </c>
    </row>
    <row r="249" spans="1:12" x14ac:dyDescent="0.35">
      <c r="A249" s="1">
        <v>45651.654166666667</v>
      </c>
      <c r="B249" t="s">
        <v>43</v>
      </c>
      <c r="C249" t="s">
        <v>13</v>
      </c>
      <c r="D249" t="s">
        <v>22</v>
      </c>
      <c r="E249">
        <v>4.96</v>
      </c>
      <c r="F249" t="s">
        <v>15</v>
      </c>
      <c r="G249" t="s">
        <v>23</v>
      </c>
      <c r="H249" t="s">
        <v>24</v>
      </c>
      <c r="I249" t="s">
        <v>32</v>
      </c>
      <c r="J249">
        <v>10</v>
      </c>
      <c r="K249" t="s">
        <v>19</v>
      </c>
      <c r="L249">
        <v>4</v>
      </c>
    </row>
    <row r="250" spans="1:12" x14ac:dyDescent="0.35">
      <c r="A250" s="1">
        <v>45648.68472222222</v>
      </c>
      <c r="B250" t="s">
        <v>12</v>
      </c>
      <c r="C250" t="s">
        <v>13</v>
      </c>
      <c r="D250" t="s">
        <v>22</v>
      </c>
      <c r="E250">
        <v>3.47</v>
      </c>
      <c r="F250" t="s">
        <v>15</v>
      </c>
      <c r="G250" t="s">
        <v>16</v>
      </c>
      <c r="H250" t="s">
        <v>31</v>
      </c>
      <c r="I250" t="s">
        <v>32</v>
      </c>
      <c r="J250">
        <v>7</v>
      </c>
      <c r="K250" t="s">
        <v>37</v>
      </c>
      <c r="L250">
        <v>2</v>
      </c>
    </row>
    <row r="251" spans="1:12" x14ac:dyDescent="0.35">
      <c r="A251" s="1">
        <v>45652.604166666664</v>
      </c>
      <c r="B251" t="s">
        <v>43</v>
      </c>
      <c r="C251" t="s">
        <v>34</v>
      </c>
      <c r="D251" t="s">
        <v>22</v>
      </c>
      <c r="E251">
        <v>3.33</v>
      </c>
      <c r="F251" t="s">
        <v>15</v>
      </c>
      <c r="G251" t="s">
        <v>23</v>
      </c>
      <c r="H251" t="s">
        <v>31</v>
      </c>
      <c r="I251" t="s">
        <v>40</v>
      </c>
      <c r="J251">
        <v>10</v>
      </c>
      <c r="K251" t="s">
        <v>36</v>
      </c>
      <c r="L251">
        <v>2</v>
      </c>
    </row>
    <row r="252" spans="1:12" x14ac:dyDescent="0.35">
      <c r="A252" s="1">
        <v>45645.413194444445</v>
      </c>
      <c r="B252" t="s">
        <v>43</v>
      </c>
      <c r="C252" t="s">
        <v>44</v>
      </c>
      <c r="D252" t="s">
        <v>14</v>
      </c>
      <c r="E252">
        <v>5.67</v>
      </c>
      <c r="F252" t="s">
        <v>15</v>
      </c>
      <c r="G252" t="s">
        <v>23</v>
      </c>
      <c r="H252" t="s">
        <v>42</v>
      </c>
      <c r="I252" t="s">
        <v>18</v>
      </c>
      <c r="J252">
        <v>3</v>
      </c>
      <c r="K252" t="s">
        <v>19</v>
      </c>
      <c r="L252">
        <v>5</v>
      </c>
    </row>
    <row r="253" spans="1:12" x14ac:dyDescent="0.35">
      <c r="A253" s="1">
        <v>45643.650694444441</v>
      </c>
      <c r="B253" t="s">
        <v>20</v>
      </c>
      <c r="C253" t="s">
        <v>13</v>
      </c>
      <c r="D253" t="s">
        <v>14</v>
      </c>
      <c r="E253">
        <v>4.6100000000000003</v>
      </c>
      <c r="F253" t="s">
        <v>15</v>
      </c>
      <c r="G253" t="s">
        <v>23</v>
      </c>
      <c r="H253" t="s">
        <v>29</v>
      </c>
      <c r="I253" t="s">
        <v>32</v>
      </c>
      <c r="J253">
        <v>6</v>
      </c>
      <c r="K253" t="s">
        <v>25</v>
      </c>
      <c r="L253">
        <v>3</v>
      </c>
    </row>
    <row r="254" spans="1:12" x14ac:dyDescent="0.35">
      <c r="A254" s="1">
        <v>45642.743055555555</v>
      </c>
      <c r="B254" t="s">
        <v>12</v>
      </c>
      <c r="C254" t="s">
        <v>27</v>
      </c>
      <c r="D254" t="s">
        <v>35</v>
      </c>
      <c r="E254">
        <v>6.44</v>
      </c>
      <c r="F254" t="s">
        <v>15</v>
      </c>
      <c r="G254" t="s">
        <v>16</v>
      </c>
      <c r="H254" t="s">
        <v>31</v>
      </c>
      <c r="I254" t="s">
        <v>18</v>
      </c>
      <c r="J254">
        <v>2</v>
      </c>
      <c r="K254" t="s">
        <v>47</v>
      </c>
      <c r="L254">
        <v>3</v>
      </c>
    </row>
    <row r="255" spans="1:12" x14ac:dyDescent="0.35">
      <c r="A255" s="1">
        <v>45647.355555555558</v>
      </c>
      <c r="B255" t="s">
        <v>12</v>
      </c>
      <c r="C255" t="s">
        <v>44</v>
      </c>
      <c r="D255" t="s">
        <v>14</v>
      </c>
      <c r="E255">
        <v>4.22</v>
      </c>
      <c r="F255" t="s">
        <v>15</v>
      </c>
      <c r="G255" t="s">
        <v>16</v>
      </c>
      <c r="H255" t="s">
        <v>24</v>
      </c>
      <c r="I255" t="s">
        <v>32</v>
      </c>
      <c r="J255">
        <v>8</v>
      </c>
      <c r="K255" t="s">
        <v>36</v>
      </c>
      <c r="L255">
        <v>3</v>
      </c>
    </row>
    <row r="256" spans="1:12" x14ac:dyDescent="0.35">
      <c r="A256" s="1">
        <v>45647.540277777778</v>
      </c>
      <c r="B256" t="s">
        <v>26</v>
      </c>
      <c r="C256" t="s">
        <v>34</v>
      </c>
      <c r="D256" t="s">
        <v>22</v>
      </c>
      <c r="E256">
        <v>5.91</v>
      </c>
      <c r="F256" t="s">
        <v>15</v>
      </c>
      <c r="G256" t="s">
        <v>23</v>
      </c>
      <c r="H256" t="s">
        <v>24</v>
      </c>
      <c r="I256" t="s">
        <v>32</v>
      </c>
      <c r="J256">
        <v>8</v>
      </c>
      <c r="K256" t="s">
        <v>36</v>
      </c>
      <c r="L256">
        <v>5</v>
      </c>
    </row>
    <row r="257" spans="1:12" x14ac:dyDescent="0.35">
      <c r="A257" s="1">
        <v>45641.522222222222</v>
      </c>
      <c r="B257" t="s">
        <v>20</v>
      </c>
      <c r="C257" t="s">
        <v>21</v>
      </c>
      <c r="D257" t="s">
        <v>22</v>
      </c>
      <c r="E257">
        <v>3.24</v>
      </c>
      <c r="F257" t="s">
        <v>15</v>
      </c>
      <c r="G257" t="s">
        <v>16</v>
      </c>
      <c r="H257" t="s">
        <v>45</v>
      </c>
      <c r="I257" t="s">
        <v>32</v>
      </c>
      <c r="J257">
        <v>8</v>
      </c>
      <c r="K257" t="s">
        <v>25</v>
      </c>
      <c r="L257">
        <v>4</v>
      </c>
    </row>
    <row r="258" spans="1:12" x14ac:dyDescent="0.35">
      <c r="A258" s="1">
        <v>45650.6875</v>
      </c>
      <c r="B258" t="s">
        <v>43</v>
      </c>
      <c r="C258" t="s">
        <v>13</v>
      </c>
      <c r="D258" t="s">
        <v>14</v>
      </c>
      <c r="E258">
        <v>3.45</v>
      </c>
      <c r="F258" t="s">
        <v>15</v>
      </c>
      <c r="G258" t="s">
        <v>16</v>
      </c>
      <c r="H258" t="s">
        <v>42</v>
      </c>
      <c r="I258" t="s">
        <v>32</v>
      </c>
      <c r="J258">
        <v>5</v>
      </c>
      <c r="K258" t="s">
        <v>19</v>
      </c>
      <c r="L258">
        <v>4</v>
      </c>
    </row>
    <row r="259" spans="1:12" x14ac:dyDescent="0.35">
      <c r="A259" s="1">
        <v>45656.390277777777</v>
      </c>
      <c r="B259" t="s">
        <v>26</v>
      </c>
      <c r="C259" t="s">
        <v>44</v>
      </c>
      <c r="D259" t="s">
        <v>14</v>
      </c>
      <c r="E259">
        <v>5.91</v>
      </c>
      <c r="F259" t="s">
        <v>15</v>
      </c>
      <c r="G259" t="s">
        <v>23</v>
      </c>
      <c r="H259" t="s">
        <v>31</v>
      </c>
      <c r="I259" t="s">
        <v>32</v>
      </c>
      <c r="J259">
        <v>6</v>
      </c>
      <c r="K259" t="s">
        <v>25</v>
      </c>
      <c r="L259">
        <v>5</v>
      </c>
    </row>
    <row r="260" spans="1:12" x14ac:dyDescent="0.35">
      <c r="A260" s="1">
        <v>45649.418055555558</v>
      </c>
      <c r="B260" t="s">
        <v>20</v>
      </c>
      <c r="C260" t="s">
        <v>27</v>
      </c>
      <c r="D260" t="s">
        <v>22</v>
      </c>
      <c r="E260">
        <v>5.2</v>
      </c>
      <c r="F260" t="s">
        <v>15</v>
      </c>
      <c r="G260" t="s">
        <v>16</v>
      </c>
      <c r="H260" t="s">
        <v>24</v>
      </c>
      <c r="I260" t="s">
        <v>32</v>
      </c>
      <c r="J260">
        <v>3</v>
      </c>
      <c r="K260" t="s">
        <v>25</v>
      </c>
      <c r="L260">
        <v>1</v>
      </c>
    </row>
    <row r="261" spans="1:12" x14ac:dyDescent="0.35">
      <c r="A261" s="1">
        <v>45648.707638888889</v>
      </c>
      <c r="B261" t="s">
        <v>41</v>
      </c>
      <c r="C261" t="s">
        <v>21</v>
      </c>
      <c r="D261" t="s">
        <v>14</v>
      </c>
      <c r="E261">
        <v>3.67</v>
      </c>
      <c r="F261" t="s">
        <v>15</v>
      </c>
      <c r="G261" t="s">
        <v>23</v>
      </c>
      <c r="H261" t="s">
        <v>24</v>
      </c>
      <c r="I261" t="s">
        <v>40</v>
      </c>
      <c r="J261">
        <v>2</v>
      </c>
      <c r="K261" t="s">
        <v>33</v>
      </c>
      <c r="L261">
        <v>2</v>
      </c>
    </row>
    <row r="262" spans="1:12" x14ac:dyDescent="0.35">
      <c r="A262" s="1">
        <v>45645.722222222219</v>
      </c>
      <c r="B262" t="s">
        <v>26</v>
      </c>
      <c r="C262" t="s">
        <v>34</v>
      </c>
      <c r="D262" t="s">
        <v>22</v>
      </c>
      <c r="E262">
        <v>3.66</v>
      </c>
      <c r="F262" t="s">
        <v>15</v>
      </c>
      <c r="G262" t="s">
        <v>16</v>
      </c>
      <c r="H262" t="s">
        <v>42</v>
      </c>
      <c r="I262" t="s">
        <v>32</v>
      </c>
      <c r="J262">
        <v>5</v>
      </c>
      <c r="K262" t="s">
        <v>36</v>
      </c>
      <c r="L262">
        <v>3</v>
      </c>
    </row>
    <row r="263" spans="1:12" x14ac:dyDescent="0.35">
      <c r="A263" s="1">
        <v>45648.698611111111</v>
      </c>
      <c r="B263" t="s">
        <v>41</v>
      </c>
      <c r="C263" t="s">
        <v>34</v>
      </c>
      <c r="D263" t="s">
        <v>14</v>
      </c>
      <c r="E263">
        <v>3.93</v>
      </c>
      <c r="F263" t="s">
        <v>15</v>
      </c>
      <c r="G263" t="s">
        <v>16</v>
      </c>
      <c r="H263" t="s">
        <v>29</v>
      </c>
      <c r="I263" t="s">
        <v>18</v>
      </c>
      <c r="J263">
        <v>10</v>
      </c>
      <c r="K263" t="s">
        <v>37</v>
      </c>
      <c r="L263">
        <v>5</v>
      </c>
    </row>
    <row r="264" spans="1:12" x14ac:dyDescent="0.35">
      <c r="A264" s="1">
        <v>45650.712500000001</v>
      </c>
      <c r="B264" t="s">
        <v>26</v>
      </c>
      <c r="C264" t="s">
        <v>13</v>
      </c>
      <c r="D264" t="s">
        <v>35</v>
      </c>
      <c r="E264">
        <v>6.68</v>
      </c>
      <c r="F264" t="s">
        <v>15</v>
      </c>
      <c r="G264" t="s">
        <v>16</v>
      </c>
      <c r="H264" t="s">
        <v>45</v>
      </c>
      <c r="I264" t="s">
        <v>32</v>
      </c>
      <c r="J264">
        <v>8</v>
      </c>
      <c r="K264" t="s">
        <v>47</v>
      </c>
      <c r="L264">
        <v>4</v>
      </c>
    </row>
    <row r="265" spans="1:12" x14ac:dyDescent="0.35">
      <c r="A265" s="1">
        <v>45648.599305555559</v>
      </c>
      <c r="B265" t="s">
        <v>26</v>
      </c>
      <c r="C265" t="s">
        <v>34</v>
      </c>
      <c r="D265" t="s">
        <v>35</v>
      </c>
      <c r="E265">
        <v>5.0199999999999996</v>
      </c>
      <c r="F265" t="s">
        <v>15</v>
      </c>
      <c r="G265" t="s">
        <v>16</v>
      </c>
      <c r="H265" t="s">
        <v>31</v>
      </c>
      <c r="I265" t="s">
        <v>40</v>
      </c>
      <c r="J265">
        <v>9</v>
      </c>
      <c r="K265" t="s">
        <v>33</v>
      </c>
      <c r="L265">
        <v>4</v>
      </c>
    </row>
    <row r="266" spans="1:12" x14ac:dyDescent="0.35">
      <c r="A266" s="1">
        <v>45646.495138888888</v>
      </c>
      <c r="B266" t="s">
        <v>41</v>
      </c>
      <c r="C266" t="s">
        <v>34</v>
      </c>
      <c r="D266" t="s">
        <v>14</v>
      </c>
      <c r="E266">
        <v>4.3099999999999996</v>
      </c>
      <c r="F266" t="s">
        <v>15</v>
      </c>
      <c r="G266" t="s">
        <v>23</v>
      </c>
      <c r="H266" t="s">
        <v>42</v>
      </c>
      <c r="I266" t="s">
        <v>32</v>
      </c>
      <c r="J266">
        <v>3</v>
      </c>
      <c r="K266" t="s">
        <v>19</v>
      </c>
      <c r="L266">
        <v>2</v>
      </c>
    </row>
    <row r="267" spans="1:12" x14ac:dyDescent="0.35">
      <c r="A267" s="1">
        <v>45656.695833333331</v>
      </c>
      <c r="B267" t="s">
        <v>41</v>
      </c>
      <c r="C267" t="s">
        <v>13</v>
      </c>
      <c r="D267" t="s">
        <v>35</v>
      </c>
      <c r="E267">
        <v>5.98</v>
      </c>
      <c r="F267" t="s">
        <v>15</v>
      </c>
      <c r="G267" t="s">
        <v>16</v>
      </c>
      <c r="H267" t="s">
        <v>45</v>
      </c>
      <c r="I267" t="s">
        <v>18</v>
      </c>
      <c r="J267">
        <v>10</v>
      </c>
      <c r="K267" t="s">
        <v>36</v>
      </c>
      <c r="L267">
        <v>4</v>
      </c>
    </row>
    <row r="268" spans="1:12" x14ac:dyDescent="0.35">
      <c r="A268" s="1">
        <v>45642.62222222222</v>
      </c>
      <c r="B268" t="s">
        <v>43</v>
      </c>
      <c r="C268" t="s">
        <v>27</v>
      </c>
      <c r="D268" t="s">
        <v>14</v>
      </c>
      <c r="E268">
        <v>4.3099999999999996</v>
      </c>
      <c r="F268" t="s">
        <v>15</v>
      </c>
      <c r="G268" t="s">
        <v>16</v>
      </c>
      <c r="H268" t="s">
        <v>42</v>
      </c>
      <c r="I268" t="s">
        <v>18</v>
      </c>
      <c r="J268">
        <v>7</v>
      </c>
      <c r="K268" t="s">
        <v>25</v>
      </c>
      <c r="L268">
        <v>3</v>
      </c>
    </row>
    <row r="269" spans="1:12" x14ac:dyDescent="0.35">
      <c r="A269" s="1">
        <v>45651.675694444442</v>
      </c>
      <c r="B269" t="s">
        <v>12</v>
      </c>
      <c r="C269" t="s">
        <v>13</v>
      </c>
      <c r="D269" t="s">
        <v>35</v>
      </c>
      <c r="E269">
        <v>6.76</v>
      </c>
      <c r="F269" t="s">
        <v>15</v>
      </c>
      <c r="G269" t="s">
        <v>16</v>
      </c>
      <c r="H269" t="s">
        <v>29</v>
      </c>
      <c r="I269" t="s">
        <v>32</v>
      </c>
      <c r="J269">
        <v>4</v>
      </c>
      <c r="K269" t="s">
        <v>47</v>
      </c>
      <c r="L269">
        <v>3</v>
      </c>
    </row>
    <row r="270" spans="1:12" x14ac:dyDescent="0.35">
      <c r="A270" s="1">
        <v>45655.613194444442</v>
      </c>
      <c r="B270" t="s">
        <v>41</v>
      </c>
      <c r="C270" t="s">
        <v>27</v>
      </c>
      <c r="D270" t="s">
        <v>14</v>
      </c>
      <c r="E270">
        <v>3.57</v>
      </c>
      <c r="F270" t="s">
        <v>15</v>
      </c>
      <c r="G270" t="s">
        <v>23</v>
      </c>
      <c r="H270" t="s">
        <v>42</v>
      </c>
      <c r="I270" t="s">
        <v>18</v>
      </c>
      <c r="J270">
        <v>8</v>
      </c>
      <c r="K270" t="s">
        <v>39</v>
      </c>
      <c r="L270">
        <v>5</v>
      </c>
    </row>
    <row r="271" spans="1:12" x14ac:dyDescent="0.35">
      <c r="A271" s="1">
        <v>45653.51458333333</v>
      </c>
      <c r="B271" t="s">
        <v>41</v>
      </c>
      <c r="C271" t="s">
        <v>46</v>
      </c>
      <c r="D271" t="s">
        <v>14</v>
      </c>
      <c r="E271">
        <v>5.46</v>
      </c>
      <c r="F271" t="s">
        <v>15</v>
      </c>
      <c r="G271" t="s">
        <v>16</v>
      </c>
      <c r="H271" t="s">
        <v>45</v>
      </c>
      <c r="I271" t="s">
        <v>32</v>
      </c>
      <c r="J271">
        <v>2</v>
      </c>
      <c r="K271" t="s">
        <v>39</v>
      </c>
      <c r="L271">
        <v>3</v>
      </c>
    </row>
    <row r="272" spans="1:12" x14ac:dyDescent="0.35">
      <c r="A272" s="1">
        <v>45656.708333333336</v>
      </c>
      <c r="B272" t="s">
        <v>26</v>
      </c>
      <c r="C272" t="s">
        <v>21</v>
      </c>
      <c r="D272" t="s">
        <v>14</v>
      </c>
      <c r="E272">
        <v>5.17</v>
      </c>
      <c r="F272" t="s">
        <v>15</v>
      </c>
      <c r="G272" t="s">
        <v>23</v>
      </c>
      <c r="H272" t="s">
        <v>17</v>
      </c>
      <c r="I272" t="s">
        <v>40</v>
      </c>
      <c r="J272">
        <v>9</v>
      </c>
      <c r="K272" t="s">
        <v>33</v>
      </c>
      <c r="L272">
        <v>5</v>
      </c>
    </row>
    <row r="273" spans="1:12" x14ac:dyDescent="0.35">
      <c r="A273" s="1">
        <v>45651.356944444444</v>
      </c>
      <c r="B273" t="s">
        <v>43</v>
      </c>
      <c r="C273" t="s">
        <v>13</v>
      </c>
      <c r="D273" t="s">
        <v>35</v>
      </c>
      <c r="E273">
        <v>6.02</v>
      </c>
      <c r="F273" t="s">
        <v>15</v>
      </c>
      <c r="G273" t="s">
        <v>16</v>
      </c>
      <c r="H273" t="s">
        <v>31</v>
      </c>
      <c r="I273" t="s">
        <v>40</v>
      </c>
      <c r="J273">
        <v>2</v>
      </c>
      <c r="K273" t="s">
        <v>47</v>
      </c>
      <c r="L273">
        <v>5</v>
      </c>
    </row>
    <row r="274" spans="1:12" x14ac:dyDescent="0.35">
      <c r="A274" s="1">
        <v>45651.386111111111</v>
      </c>
      <c r="B274" t="s">
        <v>41</v>
      </c>
      <c r="C274" t="s">
        <v>27</v>
      </c>
      <c r="D274" t="s">
        <v>22</v>
      </c>
      <c r="E274">
        <v>5.82</v>
      </c>
      <c r="F274" t="s">
        <v>15</v>
      </c>
      <c r="G274" t="s">
        <v>23</v>
      </c>
      <c r="H274" t="s">
        <v>42</v>
      </c>
      <c r="I274" t="s">
        <v>18</v>
      </c>
      <c r="J274">
        <v>6</v>
      </c>
      <c r="K274" t="s">
        <v>47</v>
      </c>
      <c r="L274">
        <v>5</v>
      </c>
    </row>
    <row r="275" spans="1:12" x14ac:dyDescent="0.35">
      <c r="A275" s="1">
        <v>45645.459027777775</v>
      </c>
      <c r="B275" t="s">
        <v>26</v>
      </c>
      <c r="C275" t="s">
        <v>13</v>
      </c>
      <c r="D275" t="s">
        <v>14</v>
      </c>
      <c r="E275">
        <v>5.14</v>
      </c>
      <c r="F275" t="s">
        <v>15</v>
      </c>
      <c r="G275" t="s">
        <v>23</v>
      </c>
      <c r="H275" t="s">
        <v>31</v>
      </c>
      <c r="I275" t="s">
        <v>32</v>
      </c>
      <c r="J275">
        <v>2</v>
      </c>
      <c r="K275" t="s">
        <v>25</v>
      </c>
      <c r="L275">
        <v>4</v>
      </c>
    </row>
    <row r="276" spans="1:12" x14ac:dyDescent="0.35">
      <c r="A276" s="1">
        <v>45646.492361111108</v>
      </c>
      <c r="B276" t="s">
        <v>20</v>
      </c>
      <c r="C276" t="s">
        <v>13</v>
      </c>
      <c r="D276" t="s">
        <v>14</v>
      </c>
      <c r="E276">
        <v>5.91</v>
      </c>
      <c r="F276" t="s">
        <v>15</v>
      </c>
      <c r="G276" t="s">
        <v>16</v>
      </c>
      <c r="H276" t="s">
        <v>29</v>
      </c>
      <c r="I276" t="s">
        <v>40</v>
      </c>
      <c r="J276">
        <v>6</v>
      </c>
      <c r="K276" t="s">
        <v>39</v>
      </c>
      <c r="L276">
        <v>1</v>
      </c>
    </row>
    <row r="277" spans="1:12" x14ac:dyDescent="0.35">
      <c r="A277" s="1">
        <v>45656.663888888892</v>
      </c>
      <c r="B277" t="s">
        <v>12</v>
      </c>
      <c r="C277" t="s">
        <v>34</v>
      </c>
      <c r="D277" t="s">
        <v>14</v>
      </c>
      <c r="E277">
        <v>6.93</v>
      </c>
      <c r="F277" t="s">
        <v>15</v>
      </c>
      <c r="G277" t="s">
        <v>23</v>
      </c>
      <c r="H277" t="s">
        <v>24</v>
      </c>
      <c r="I277" t="s">
        <v>18</v>
      </c>
      <c r="J277">
        <v>10</v>
      </c>
      <c r="K277" t="s">
        <v>25</v>
      </c>
      <c r="L277">
        <v>5</v>
      </c>
    </row>
    <row r="278" spans="1:12" x14ac:dyDescent="0.35">
      <c r="A278" s="1">
        <v>45648.529166666667</v>
      </c>
      <c r="B278" t="s">
        <v>26</v>
      </c>
      <c r="C278" t="s">
        <v>38</v>
      </c>
      <c r="D278" t="s">
        <v>22</v>
      </c>
      <c r="E278">
        <v>4.47</v>
      </c>
      <c r="F278" t="s">
        <v>15</v>
      </c>
      <c r="G278" t="s">
        <v>16</v>
      </c>
      <c r="H278" t="s">
        <v>42</v>
      </c>
      <c r="I278" t="s">
        <v>18</v>
      </c>
      <c r="J278">
        <v>3</v>
      </c>
      <c r="K278" t="s">
        <v>25</v>
      </c>
      <c r="L278">
        <v>4</v>
      </c>
    </row>
    <row r="279" spans="1:12" x14ac:dyDescent="0.35">
      <c r="A279" s="1">
        <v>45643.547222222223</v>
      </c>
      <c r="B279" t="s">
        <v>20</v>
      </c>
      <c r="C279" t="s">
        <v>21</v>
      </c>
      <c r="D279" t="s">
        <v>22</v>
      </c>
      <c r="E279">
        <v>4.41</v>
      </c>
      <c r="F279" t="s">
        <v>15</v>
      </c>
      <c r="G279" t="s">
        <v>16</v>
      </c>
      <c r="H279" t="s">
        <v>42</v>
      </c>
      <c r="I279" t="s">
        <v>18</v>
      </c>
      <c r="J279">
        <v>8</v>
      </c>
      <c r="K279" t="s">
        <v>37</v>
      </c>
      <c r="L279">
        <v>3</v>
      </c>
    </row>
    <row r="280" spans="1:12" x14ac:dyDescent="0.35">
      <c r="A280" s="1">
        <v>45643.474999999999</v>
      </c>
      <c r="B280" t="s">
        <v>12</v>
      </c>
      <c r="C280" t="s">
        <v>38</v>
      </c>
      <c r="D280" t="s">
        <v>22</v>
      </c>
      <c r="E280">
        <v>5.15</v>
      </c>
      <c r="F280" t="s">
        <v>15</v>
      </c>
      <c r="G280" t="s">
        <v>23</v>
      </c>
      <c r="H280" t="s">
        <v>42</v>
      </c>
      <c r="I280" t="s">
        <v>40</v>
      </c>
      <c r="J280">
        <v>8</v>
      </c>
      <c r="K280" t="s">
        <v>37</v>
      </c>
      <c r="L280">
        <v>5</v>
      </c>
    </row>
    <row r="281" spans="1:12" x14ac:dyDescent="0.35">
      <c r="A281" s="1">
        <v>45652.630555555559</v>
      </c>
      <c r="B281" t="s">
        <v>20</v>
      </c>
      <c r="C281" t="s">
        <v>44</v>
      </c>
      <c r="D281" t="s">
        <v>35</v>
      </c>
      <c r="E281">
        <v>6.41</v>
      </c>
      <c r="F281" t="s">
        <v>15</v>
      </c>
      <c r="G281" t="s">
        <v>16</v>
      </c>
      <c r="H281" t="s">
        <v>45</v>
      </c>
      <c r="I281" t="s">
        <v>40</v>
      </c>
      <c r="J281">
        <v>9</v>
      </c>
      <c r="K281" t="s">
        <v>37</v>
      </c>
      <c r="L281">
        <v>2</v>
      </c>
    </row>
    <row r="282" spans="1:12" x14ac:dyDescent="0.35">
      <c r="A282" s="1">
        <v>45643.353472222225</v>
      </c>
      <c r="B282" t="s">
        <v>41</v>
      </c>
      <c r="C282" t="s">
        <v>46</v>
      </c>
      <c r="D282" t="s">
        <v>14</v>
      </c>
      <c r="E282">
        <v>3.34</v>
      </c>
      <c r="F282" t="s">
        <v>15</v>
      </c>
      <c r="G282" t="s">
        <v>23</v>
      </c>
      <c r="H282" t="s">
        <v>24</v>
      </c>
      <c r="I282" t="s">
        <v>18</v>
      </c>
      <c r="J282">
        <v>3</v>
      </c>
      <c r="K282" t="s">
        <v>33</v>
      </c>
      <c r="L282">
        <v>3</v>
      </c>
    </row>
    <row r="283" spans="1:12" x14ac:dyDescent="0.35">
      <c r="A283" s="1">
        <v>45642.443749999999</v>
      </c>
      <c r="B283" t="s">
        <v>43</v>
      </c>
      <c r="C283" t="s">
        <v>21</v>
      </c>
      <c r="D283" t="s">
        <v>14</v>
      </c>
      <c r="E283">
        <v>5.32</v>
      </c>
      <c r="F283" t="s">
        <v>15</v>
      </c>
      <c r="G283" t="s">
        <v>23</v>
      </c>
      <c r="H283" t="s">
        <v>31</v>
      </c>
      <c r="I283" t="s">
        <v>18</v>
      </c>
      <c r="J283">
        <v>6</v>
      </c>
      <c r="K283" t="s">
        <v>39</v>
      </c>
      <c r="L283">
        <v>4</v>
      </c>
    </row>
    <row r="284" spans="1:12" x14ac:dyDescent="0.35">
      <c r="A284" s="1">
        <v>45649.561805555553</v>
      </c>
      <c r="B284" t="s">
        <v>43</v>
      </c>
      <c r="C284" t="s">
        <v>46</v>
      </c>
      <c r="D284" t="s">
        <v>22</v>
      </c>
      <c r="E284">
        <v>4.68</v>
      </c>
      <c r="F284" t="s">
        <v>15</v>
      </c>
      <c r="G284" t="s">
        <v>16</v>
      </c>
      <c r="H284" t="s">
        <v>29</v>
      </c>
      <c r="I284" t="s">
        <v>18</v>
      </c>
      <c r="J284">
        <v>2</v>
      </c>
      <c r="K284" t="s">
        <v>33</v>
      </c>
      <c r="L284">
        <v>4</v>
      </c>
    </row>
    <row r="285" spans="1:12" x14ac:dyDescent="0.35">
      <c r="A285" s="1">
        <v>45642.749305555553</v>
      </c>
      <c r="B285" t="s">
        <v>12</v>
      </c>
      <c r="C285" t="s">
        <v>38</v>
      </c>
      <c r="D285" t="s">
        <v>14</v>
      </c>
      <c r="E285">
        <v>4.5</v>
      </c>
      <c r="F285" t="s">
        <v>15</v>
      </c>
      <c r="G285" t="s">
        <v>23</v>
      </c>
      <c r="H285" t="s">
        <v>17</v>
      </c>
      <c r="I285" t="s">
        <v>18</v>
      </c>
      <c r="J285">
        <v>9</v>
      </c>
      <c r="K285" t="s">
        <v>19</v>
      </c>
      <c r="L285">
        <v>3</v>
      </c>
    </row>
    <row r="286" spans="1:12" x14ac:dyDescent="0.35">
      <c r="A286" s="1">
        <v>45647.57708333333</v>
      </c>
      <c r="B286" t="s">
        <v>41</v>
      </c>
      <c r="C286" t="s">
        <v>27</v>
      </c>
      <c r="D286" t="s">
        <v>35</v>
      </c>
      <c r="E286">
        <v>6.07</v>
      </c>
      <c r="F286" t="s">
        <v>15</v>
      </c>
      <c r="G286" t="s">
        <v>23</v>
      </c>
      <c r="H286" t="s">
        <v>42</v>
      </c>
      <c r="I286" t="s">
        <v>18</v>
      </c>
      <c r="J286">
        <v>5</v>
      </c>
      <c r="K286" t="s">
        <v>47</v>
      </c>
      <c r="L286">
        <v>3</v>
      </c>
    </row>
    <row r="287" spans="1:12" x14ac:dyDescent="0.35">
      <c r="A287" s="1">
        <v>45641.479166666664</v>
      </c>
      <c r="B287" t="s">
        <v>26</v>
      </c>
      <c r="C287" t="s">
        <v>13</v>
      </c>
      <c r="D287" t="s">
        <v>14</v>
      </c>
      <c r="E287">
        <v>5.27</v>
      </c>
      <c r="F287" t="s">
        <v>15</v>
      </c>
      <c r="G287" t="s">
        <v>23</v>
      </c>
      <c r="H287" t="s">
        <v>31</v>
      </c>
      <c r="I287" t="s">
        <v>18</v>
      </c>
      <c r="J287">
        <v>4</v>
      </c>
      <c r="K287" t="s">
        <v>33</v>
      </c>
      <c r="L287">
        <v>2</v>
      </c>
    </row>
    <row r="288" spans="1:12" x14ac:dyDescent="0.35">
      <c r="A288" s="1">
        <v>45643.693055555559</v>
      </c>
      <c r="B288" t="s">
        <v>26</v>
      </c>
      <c r="C288" t="s">
        <v>21</v>
      </c>
      <c r="D288" t="s">
        <v>35</v>
      </c>
      <c r="E288">
        <v>4.87</v>
      </c>
      <c r="F288" t="s">
        <v>15</v>
      </c>
      <c r="G288" t="s">
        <v>16</v>
      </c>
      <c r="H288" t="s">
        <v>42</v>
      </c>
      <c r="I288" t="s">
        <v>40</v>
      </c>
      <c r="J288">
        <v>2</v>
      </c>
      <c r="K288" t="s">
        <v>33</v>
      </c>
      <c r="L288">
        <v>3</v>
      </c>
    </row>
    <row r="289" spans="1:12" x14ac:dyDescent="0.35">
      <c r="A289" s="1">
        <v>45651.470138888886</v>
      </c>
      <c r="B289" t="s">
        <v>26</v>
      </c>
      <c r="C289" t="s">
        <v>13</v>
      </c>
      <c r="D289" t="s">
        <v>14</v>
      </c>
      <c r="E289">
        <v>4.45</v>
      </c>
      <c r="F289" t="s">
        <v>15</v>
      </c>
      <c r="G289" t="s">
        <v>23</v>
      </c>
      <c r="H289" t="s">
        <v>17</v>
      </c>
      <c r="I289" t="s">
        <v>32</v>
      </c>
      <c r="J289">
        <v>4</v>
      </c>
      <c r="K289" t="s">
        <v>37</v>
      </c>
      <c r="L289">
        <v>1</v>
      </c>
    </row>
    <row r="290" spans="1:12" x14ac:dyDescent="0.35">
      <c r="A290" s="1">
        <v>45655.729166666664</v>
      </c>
      <c r="B290" t="s">
        <v>43</v>
      </c>
      <c r="C290" t="s">
        <v>21</v>
      </c>
      <c r="D290" t="s">
        <v>35</v>
      </c>
      <c r="E290">
        <v>3.95</v>
      </c>
      <c r="F290" t="s">
        <v>15</v>
      </c>
      <c r="G290" t="s">
        <v>23</v>
      </c>
      <c r="H290" t="s">
        <v>17</v>
      </c>
      <c r="I290" t="s">
        <v>40</v>
      </c>
      <c r="J290">
        <v>7</v>
      </c>
      <c r="K290" t="s">
        <v>25</v>
      </c>
      <c r="L290">
        <v>2</v>
      </c>
    </row>
    <row r="291" spans="1:12" x14ac:dyDescent="0.35">
      <c r="A291" s="1">
        <v>45641.545138888891</v>
      </c>
      <c r="B291" t="s">
        <v>43</v>
      </c>
      <c r="C291" t="s">
        <v>13</v>
      </c>
      <c r="D291" t="s">
        <v>22</v>
      </c>
      <c r="E291">
        <v>6.01</v>
      </c>
      <c r="F291" t="s">
        <v>15</v>
      </c>
      <c r="G291" t="s">
        <v>23</v>
      </c>
      <c r="H291" t="s">
        <v>24</v>
      </c>
      <c r="I291" t="s">
        <v>32</v>
      </c>
      <c r="J291">
        <v>7</v>
      </c>
      <c r="K291" t="s">
        <v>36</v>
      </c>
      <c r="L291">
        <v>1</v>
      </c>
    </row>
    <row r="292" spans="1:12" x14ac:dyDescent="0.35">
      <c r="A292" s="1">
        <v>45646.67083333333</v>
      </c>
      <c r="B292" t="s">
        <v>41</v>
      </c>
      <c r="C292" t="s">
        <v>21</v>
      </c>
      <c r="D292" t="s">
        <v>14</v>
      </c>
      <c r="E292">
        <v>3.09</v>
      </c>
      <c r="F292" t="s">
        <v>15</v>
      </c>
      <c r="G292" t="s">
        <v>16</v>
      </c>
      <c r="H292" t="s">
        <v>31</v>
      </c>
      <c r="I292" t="s">
        <v>40</v>
      </c>
      <c r="J292">
        <v>6</v>
      </c>
      <c r="K292" t="s">
        <v>36</v>
      </c>
      <c r="L292">
        <v>2</v>
      </c>
    </row>
    <row r="293" spans="1:12" x14ac:dyDescent="0.35">
      <c r="A293" s="1">
        <v>45642.521527777775</v>
      </c>
      <c r="B293" t="s">
        <v>20</v>
      </c>
      <c r="C293" t="s">
        <v>27</v>
      </c>
      <c r="D293" t="s">
        <v>14</v>
      </c>
      <c r="E293">
        <v>4.3899999999999997</v>
      </c>
      <c r="F293" t="s">
        <v>15</v>
      </c>
      <c r="G293" t="s">
        <v>16</v>
      </c>
      <c r="H293" t="s">
        <v>45</v>
      </c>
      <c r="I293" t="s">
        <v>40</v>
      </c>
      <c r="J293">
        <v>3</v>
      </c>
      <c r="K293" t="s">
        <v>36</v>
      </c>
      <c r="L293">
        <v>5</v>
      </c>
    </row>
    <row r="294" spans="1:12" x14ac:dyDescent="0.35">
      <c r="A294" s="1">
        <v>45651.561111111114</v>
      </c>
      <c r="B294" t="s">
        <v>20</v>
      </c>
      <c r="C294" t="s">
        <v>34</v>
      </c>
      <c r="D294" t="s">
        <v>22</v>
      </c>
      <c r="E294">
        <v>4.4400000000000004</v>
      </c>
      <c r="F294" t="s">
        <v>15</v>
      </c>
      <c r="G294" t="s">
        <v>23</v>
      </c>
      <c r="H294" t="s">
        <v>45</v>
      </c>
      <c r="I294" t="s">
        <v>18</v>
      </c>
      <c r="J294">
        <v>8</v>
      </c>
      <c r="K294" t="s">
        <v>36</v>
      </c>
      <c r="L294">
        <v>2</v>
      </c>
    </row>
    <row r="295" spans="1:12" x14ac:dyDescent="0.35">
      <c r="A295" s="1">
        <v>45641.35833333333</v>
      </c>
      <c r="B295" t="s">
        <v>43</v>
      </c>
      <c r="C295" t="s">
        <v>27</v>
      </c>
      <c r="D295" t="s">
        <v>14</v>
      </c>
      <c r="E295">
        <v>5.13</v>
      </c>
      <c r="F295" t="s">
        <v>15</v>
      </c>
      <c r="G295" t="s">
        <v>23</v>
      </c>
      <c r="H295" t="s">
        <v>31</v>
      </c>
      <c r="I295" t="s">
        <v>18</v>
      </c>
      <c r="J295">
        <v>8</v>
      </c>
      <c r="K295" t="s">
        <v>25</v>
      </c>
      <c r="L295">
        <v>4</v>
      </c>
    </row>
    <row r="296" spans="1:12" x14ac:dyDescent="0.35">
      <c r="A296" s="1">
        <v>45654.415277777778</v>
      </c>
      <c r="B296" t="s">
        <v>20</v>
      </c>
      <c r="C296" t="s">
        <v>27</v>
      </c>
      <c r="D296" t="s">
        <v>22</v>
      </c>
      <c r="E296">
        <v>4.54</v>
      </c>
      <c r="F296" t="s">
        <v>15</v>
      </c>
      <c r="G296" t="s">
        <v>23</v>
      </c>
      <c r="H296" t="s">
        <v>42</v>
      </c>
      <c r="I296" t="s">
        <v>40</v>
      </c>
      <c r="J296">
        <v>3</v>
      </c>
      <c r="K296" t="s">
        <v>47</v>
      </c>
      <c r="L296">
        <v>4</v>
      </c>
    </row>
    <row r="297" spans="1:12" x14ac:dyDescent="0.35">
      <c r="A297" s="1">
        <v>45642.577777777777</v>
      </c>
      <c r="B297" t="s">
        <v>41</v>
      </c>
      <c r="C297" t="s">
        <v>13</v>
      </c>
      <c r="D297" t="s">
        <v>35</v>
      </c>
      <c r="E297">
        <v>6.47</v>
      </c>
      <c r="F297" t="s">
        <v>15</v>
      </c>
      <c r="G297" t="s">
        <v>23</v>
      </c>
      <c r="H297" t="s">
        <v>29</v>
      </c>
      <c r="I297" t="s">
        <v>40</v>
      </c>
      <c r="J297">
        <v>6</v>
      </c>
      <c r="K297" t="s">
        <v>39</v>
      </c>
      <c r="L297">
        <v>3</v>
      </c>
    </row>
    <row r="298" spans="1:12" x14ac:dyDescent="0.35">
      <c r="A298" s="1">
        <v>45654.436111111114</v>
      </c>
      <c r="B298" t="s">
        <v>43</v>
      </c>
      <c r="C298" t="s">
        <v>38</v>
      </c>
      <c r="D298" t="s">
        <v>35</v>
      </c>
      <c r="E298">
        <v>6.81</v>
      </c>
      <c r="F298" t="s">
        <v>15</v>
      </c>
      <c r="G298" t="s">
        <v>23</v>
      </c>
      <c r="H298" t="s">
        <v>45</v>
      </c>
      <c r="I298" t="s">
        <v>32</v>
      </c>
      <c r="J298">
        <v>10</v>
      </c>
      <c r="K298" t="s">
        <v>25</v>
      </c>
      <c r="L298">
        <v>3</v>
      </c>
    </row>
    <row r="299" spans="1:12" x14ac:dyDescent="0.35">
      <c r="A299" s="1">
        <v>45646.55</v>
      </c>
      <c r="B299" t="s">
        <v>20</v>
      </c>
      <c r="C299" t="s">
        <v>13</v>
      </c>
      <c r="D299" t="s">
        <v>22</v>
      </c>
      <c r="E299">
        <v>4.99</v>
      </c>
      <c r="F299" t="s">
        <v>15</v>
      </c>
      <c r="G299" t="s">
        <v>16</v>
      </c>
      <c r="H299" t="s">
        <v>29</v>
      </c>
      <c r="I299" t="s">
        <v>40</v>
      </c>
      <c r="J299">
        <v>9</v>
      </c>
      <c r="K299" t="s">
        <v>36</v>
      </c>
      <c r="L299">
        <v>5</v>
      </c>
    </row>
    <row r="300" spans="1:12" x14ac:dyDescent="0.35">
      <c r="A300" s="1">
        <v>45650.384722222225</v>
      </c>
      <c r="B300" t="s">
        <v>12</v>
      </c>
      <c r="C300" t="s">
        <v>21</v>
      </c>
      <c r="D300" t="s">
        <v>22</v>
      </c>
      <c r="E300">
        <v>5.68</v>
      </c>
      <c r="F300" t="s">
        <v>15</v>
      </c>
      <c r="G300" t="s">
        <v>16</v>
      </c>
      <c r="H300" t="s">
        <v>42</v>
      </c>
      <c r="I300" t="s">
        <v>18</v>
      </c>
      <c r="J300">
        <v>10</v>
      </c>
      <c r="K300" t="s">
        <v>33</v>
      </c>
      <c r="L300">
        <v>4</v>
      </c>
    </row>
    <row r="301" spans="1:12" x14ac:dyDescent="0.35">
      <c r="A301" s="1">
        <v>45642.448611111111</v>
      </c>
      <c r="B301" t="s">
        <v>26</v>
      </c>
      <c r="C301" t="s">
        <v>46</v>
      </c>
      <c r="D301" t="s">
        <v>22</v>
      </c>
      <c r="E301">
        <v>3.8</v>
      </c>
      <c r="F301" t="s">
        <v>15</v>
      </c>
      <c r="G301" t="s">
        <v>23</v>
      </c>
      <c r="H301" t="s">
        <v>24</v>
      </c>
      <c r="I301" t="s">
        <v>32</v>
      </c>
      <c r="J301">
        <v>9</v>
      </c>
      <c r="K301" t="s">
        <v>36</v>
      </c>
      <c r="L301">
        <v>4</v>
      </c>
    </row>
    <row r="302" spans="1:12" x14ac:dyDescent="0.35">
      <c r="A302" s="1">
        <v>45646.394444444442</v>
      </c>
      <c r="B302" t="s">
        <v>20</v>
      </c>
      <c r="C302" t="s">
        <v>13</v>
      </c>
      <c r="D302" t="s">
        <v>35</v>
      </c>
      <c r="E302">
        <v>4.01</v>
      </c>
      <c r="F302" t="s">
        <v>15</v>
      </c>
      <c r="G302" t="s">
        <v>16</v>
      </c>
      <c r="H302" t="s">
        <v>31</v>
      </c>
      <c r="I302" t="s">
        <v>18</v>
      </c>
      <c r="J302">
        <v>10</v>
      </c>
      <c r="K302" t="s">
        <v>47</v>
      </c>
      <c r="L302">
        <v>4</v>
      </c>
    </row>
    <row r="303" spans="1:12" x14ac:dyDescent="0.35">
      <c r="A303" s="1">
        <v>45656.643750000003</v>
      </c>
      <c r="B303" t="s">
        <v>12</v>
      </c>
      <c r="C303" t="s">
        <v>46</v>
      </c>
      <c r="D303" t="s">
        <v>35</v>
      </c>
      <c r="E303">
        <v>5.99</v>
      </c>
      <c r="F303" t="s">
        <v>15</v>
      </c>
      <c r="G303" t="s">
        <v>23</v>
      </c>
      <c r="H303" t="s">
        <v>31</v>
      </c>
      <c r="I303" t="s">
        <v>32</v>
      </c>
      <c r="J303">
        <v>8</v>
      </c>
      <c r="K303" t="s">
        <v>36</v>
      </c>
      <c r="L303">
        <v>5</v>
      </c>
    </row>
    <row r="304" spans="1:12" x14ac:dyDescent="0.35">
      <c r="A304" s="1">
        <v>45642.586805555555</v>
      </c>
      <c r="B304" t="s">
        <v>43</v>
      </c>
      <c r="C304" t="s">
        <v>21</v>
      </c>
      <c r="D304" t="s">
        <v>35</v>
      </c>
      <c r="E304">
        <v>4.8099999999999996</v>
      </c>
      <c r="F304" t="s">
        <v>15</v>
      </c>
      <c r="G304" t="s">
        <v>23</v>
      </c>
      <c r="H304" t="s">
        <v>45</v>
      </c>
      <c r="I304" t="s">
        <v>32</v>
      </c>
      <c r="J304">
        <v>4</v>
      </c>
      <c r="K304" t="s">
        <v>33</v>
      </c>
      <c r="L304">
        <v>1</v>
      </c>
    </row>
    <row r="305" spans="1:12" x14ac:dyDescent="0.35">
      <c r="A305" s="1">
        <v>45642.597916666666</v>
      </c>
      <c r="B305" t="s">
        <v>43</v>
      </c>
      <c r="C305" t="s">
        <v>27</v>
      </c>
      <c r="D305" t="s">
        <v>14</v>
      </c>
      <c r="E305">
        <v>4.4000000000000004</v>
      </c>
      <c r="F305" t="s">
        <v>15</v>
      </c>
      <c r="G305" t="s">
        <v>16</v>
      </c>
      <c r="H305" t="s">
        <v>42</v>
      </c>
      <c r="I305" t="s">
        <v>18</v>
      </c>
      <c r="J305">
        <v>4</v>
      </c>
      <c r="K305" t="s">
        <v>19</v>
      </c>
      <c r="L305">
        <v>4</v>
      </c>
    </row>
    <row r="306" spans="1:12" x14ac:dyDescent="0.35">
      <c r="A306" s="1">
        <v>45642.428472222222</v>
      </c>
      <c r="B306" t="s">
        <v>43</v>
      </c>
      <c r="C306" t="s">
        <v>46</v>
      </c>
      <c r="D306" t="s">
        <v>14</v>
      </c>
      <c r="E306">
        <v>6.81</v>
      </c>
      <c r="F306" t="s">
        <v>15</v>
      </c>
      <c r="G306" t="s">
        <v>16</v>
      </c>
      <c r="H306" t="s">
        <v>42</v>
      </c>
      <c r="I306" t="s">
        <v>18</v>
      </c>
      <c r="J306">
        <v>9</v>
      </c>
      <c r="K306" t="s">
        <v>25</v>
      </c>
      <c r="L306">
        <v>5</v>
      </c>
    </row>
    <row r="307" spans="1:12" x14ac:dyDescent="0.35">
      <c r="A307" s="1">
        <v>45650.667361111111</v>
      </c>
      <c r="B307" t="s">
        <v>41</v>
      </c>
      <c r="C307" t="s">
        <v>38</v>
      </c>
      <c r="D307" t="s">
        <v>14</v>
      </c>
      <c r="E307">
        <v>3.87</v>
      </c>
      <c r="F307" t="s">
        <v>15</v>
      </c>
      <c r="G307" t="s">
        <v>23</v>
      </c>
      <c r="H307" t="s">
        <v>17</v>
      </c>
      <c r="I307" t="s">
        <v>40</v>
      </c>
      <c r="J307">
        <v>7</v>
      </c>
      <c r="K307" t="s">
        <v>36</v>
      </c>
      <c r="L307">
        <v>2</v>
      </c>
    </row>
    <row r="308" spans="1:12" x14ac:dyDescent="0.35">
      <c r="A308" s="1">
        <v>45648.384027777778</v>
      </c>
      <c r="B308" t="s">
        <v>12</v>
      </c>
      <c r="C308" t="s">
        <v>46</v>
      </c>
      <c r="D308" t="s">
        <v>22</v>
      </c>
      <c r="E308">
        <v>5.53</v>
      </c>
      <c r="F308" t="s">
        <v>15</v>
      </c>
      <c r="G308" t="s">
        <v>23</v>
      </c>
      <c r="H308" t="s">
        <v>17</v>
      </c>
      <c r="I308" t="s">
        <v>32</v>
      </c>
      <c r="J308">
        <v>2</v>
      </c>
      <c r="K308" t="s">
        <v>36</v>
      </c>
      <c r="L308">
        <v>5</v>
      </c>
    </row>
    <row r="309" spans="1:12" x14ac:dyDescent="0.35">
      <c r="A309" s="1">
        <v>45647.583333333336</v>
      </c>
      <c r="B309" t="s">
        <v>43</v>
      </c>
      <c r="C309" t="s">
        <v>21</v>
      </c>
      <c r="D309" t="s">
        <v>14</v>
      </c>
      <c r="E309">
        <v>5.03</v>
      </c>
      <c r="F309" t="s">
        <v>15</v>
      </c>
      <c r="G309" t="s">
        <v>16</v>
      </c>
      <c r="H309" t="s">
        <v>24</v>
      </c>
      <c r="I309" t="s">
        <v>32</v>
      </c>
      <c r="J309">
        <v>5</v>
      </c>
      <c r="K309" t="s">
        <v>39</v>
      </c>
      <c r="L309">
        <v>4</v>
      </c>
    </row>
    <row r="310" spans="1:12" x14ac:dyDescent="0.35">
      <c r="A310" s="1">
        <v>45643.6</v>
      </c>
      <c r="B310" t="s">
        <v>43</v>
      </c>
      <c r="C310" t="s">
        <v>21</v>
      </c>
      <c r="D310" t="s">
        <v>35</v>
      </c>
      <c r="E310">
        <v>5.75</v>
      </c>
      <c r="F310" t="s">
        <v>15</v>
      </c>
      <c r="G310" t="s">
        <v>16</v>
      </c>
      <c r="H310" t="s">
        <v>45</v>
      </c>
      <c r="I310" t="s">
        <v>18</v>
      </c>
      <c r="J310">
        <v>3</v>
      </c>
      <c r="K310" t="s">
        <v>39</v>
      </c>
      <c r="L310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4086-925B-4883-870A-26C7BC151673}">
  <dimension ref="A3:D21"/>
  <sheetViews>
    <sheetView workbookViewId="0">
      <selection activeCell="A26" sqref="A26"/>
    </sheetView>
  </sheetViews>
  <sheetFormatPr defaultRowHeight="14.5" x14ac:dyDescent="0.35"/>
  <cols>
    <col min="1" max="1" width="23.90625" bestFit="1" customWidth="1"/>
    <col min="2" max="2" width="15.26953125" bestFit="1" customWidth="1"/>
    <col min="3" max="3" width="7.81640625" bestFit="1" customWidth="1"/>
    <col min="4" max="4" width="10.7265625" bestFit="1" customWidth="1"/>
  </cols>
  <sheetData>
    <row r="3" spans="1:4" x14ac:dyDescent="0.35">
      <c r="A3" s="2" t="s">
        <v>53</v>
      </c>
      <c r="B3" s="2" t="s">
        <v>52</v>
      </c>
    </row>
    <row r="4" spans="1:4" x14ac:dyDescent="0.35">
      <c r="A4" s="2" t="s">
        <v>49</v>
      </c>
      <c r="B4" t="s">
        <v>16</v>
      </c>
      <c r="C4" t="s">
        <v>23</v>
      </c>
      <c r="D4" t="s">
        <v>48</v>
      </c>
    </row>
    <row r="5" spans="1:4" x14ac:dyDescent="0.35">
      <c r="A5" s="3" t="s">
        <v>57</v>
      </c>
      <c r="B5">
        <v>194.15</v>
      </c>
      <c r="C5">
        <v>84.320000000000007</v>
      </c>
      <c r="D5">
        <v>278.47000000000003</v>
      </c>
    </row>
    <row r="6" spans="1:4" x14ac:dyDescent="0.35">
      <c r="A6" s="3" t="s">
        <v>58</v>
      </c>
      <c r="B6">
        <v>234.68999999999997</v>
      </c>
      <c r="C6">
        <v>170.33</v>
      </c>
      <c r="D6">
        <v>405.02</v>
      </c>
    </row>
    <row r="7" spans="1:4" x14ac:dyDescent="0.35">
      <c r="A7" s="3" t="s">
        <v>59</v>
      </c>
      <c r="B7">
        <v>166.83999999999997</v>
      </c>
      <c r="C7">
        <v>131.84</v>
      </c>
      <c r="D7">
        <v>298.67999999999995</v>
      </c>
    </row>
    <row r="8" spans="1:4" x14ac:dyDescent="0.35">
      <c r="A8" s="3" t="s">
        <v>60</v>
      </c>
      <c r="B8">
        <v>150.76000000000002</v>
      </c>
      <c r="C8">
        <v>128.47</v>
      </c>
      <c r="D8">
        <v>279.23</v>
      </c>
    </row>
    <row r="9" spans="1:4" x14ac:dyDescent="0.35">
      <c r="A9" s="3" t="s">
        <v>61</v>
      </c>
      <c r="B9">
        <v>169.64000000000004</v>
      </c>
      <c r="C9">
        <v>112.63999999999999</v>
      </c>
      <c r="D9">
        <v>282.28000000000003</v>
      </c>
    </row>
    <row r="10" spans="1:4" x14ac:dyDescent="0.35">
      <c r="A10" s="3" t="s">
        <v>62</v>
      </c>
      <c r="B10">
        <v>140.11999999999998</v>
      </c>
      <c r="C10">
        <v>144.57999999999998</v>
      </c>
      <c r="D10">
        <v>284.69999999999993</v>
      </c>
    </row>
    <row r="11" spans="1:4" x14ac:dyDescent="0.35">
      <c r="A11" s="3" t="s">
        <v>63</v>
      </c>
      <c r="B11">
        <v>198.21999999999997</v>
      </c>
      <c r="C11">
        <v>149.31</v>
      </c>
      <c r="D11">
        <v>347.53</v>
      </c>
    </row>
    <row r="12" spans="1:4" x14ac:dyDescent="0.35">
      <c r="A12" s="3" t="s">
        <v>64</v>
      </c>
      <c r="B12">
        <v>115.69000000000003</v>
      </c>
      <c r="C12">
        <v>142.60999999999999</v>
      </c>
      <c r="D12">
        <v>258.3</v>
      </c>
    </row>
    <row r="13" spans="1:4" x14ac:dyDescent="0.35">
      <c r="A13" s="3" t="s">
        <v>65</v>
      </c>
      <c r="B13">
        <v>140.01</v>
      </c>
      <c r="C13">
        <v>133.83000000000004</v>
      </c>
      <c r="D13">
        <v>273.84000000000003</v>
      </c>
    </row>
    <row r="14" spans="1:4" x14ac:dyDescent="0.35">
      <c r="A14" s="3" t="s">
        <v>66</v>
      </c>
      <c r="B14">
        <v>195.02999999999997</v>
      </c>
      <c r="C14">
        <v>207.9</v>
      </c>
      <c r="D14">
        <v>402.92999999999995</v>
      </c>
    </row>
    <row r="15" spans="1:4" x14ac:dyDescent="0.35">
      <c r="A15" s="3" t="s">
        <v>67</v>
      </c>
      <c r="B15">
        <v>134.15</v>
      </c>
      <c r="C15">
        <v>138.25</v>
      </c>
      <c r="D15">
        <v>272.39999999999998</v>
      </c>
    </row>
    <row r="16" spans="1:4" x14ac:dyDescent="0.35">
      <c r="A16" s="3" t="s">
        <v>68</v>
      </c>
      <c r="B16">
        <v>136.94999999999996</v>
      </c>
      <c r="C16">
        <v>83.410000000000025</v>
      </c>
      <c r="D16">
        <v>220.35999999999999</v>
      </c>
    </row>
    <row r="17" spans="1:4" x14ac:dyDescent="0.35">
      <c r="A17" s="3" t="s">
        <v>69</v>
      </c>
      <c r="B17">
        <v>208.41999999999993</v>
      </c>
      <c r="C17">
        <v>175.72000000000003</v>
      </c>
      <c r="D17">
        <v>384.14</v>
      </c>
    </row>
    <row r="18" spans="1:4" x14ac:dyDescent="0.35">
      <c r="A18" s="3" t="s">
        <v>70</v>
      </c>
      <c r="B18">
        <v>166.08999999999995</v>
      </c>
      <c r="C18">
        <v>173.59</v>
      </c>
      <c r="D18">
        <v>339.67999999999995</v>
      </c>
    </row>
    <row r="19" spans="1:4" x14ac:dyDescent="0.35">
      <c r="A19" s="3" t="s">
        <v>71</v>
      </c>
      <c r="B19">
        <v>163.91000000000005</v>
      </c>
      <c r="C19">
        <v>124.41000000000001</v>
      </c>
      <c r="D19">
        <v>288.32000000000005</v>
      </c>
    </row>
    <row r="20" spans="1:4" x14ac:dyDescent="0.35">
      <c r="A20" s="3" t="s">
        <v>72</v>
      </c>
      <c r="B20">
        <v>199.08999999999995</v>
      </c>
      <c r="C20">
        <v>166.58</v>
      </c>
      <c r="D20">
        <v>365.66999999999996</v>
      </c>
    </row>
    <row r="21" spans="1:4" x14ac:dyDescent="0.35">
      <c r="A21" s="3" t="s">
        <v>48</v>
      </c>
      <c r="B21">
        <v>2713.76</v>
      </c>
      <c r="C21">
        <v>2267.79</v>
      </c>
      <c r="D21">
        <v>4981.55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E427-A9EA-4B1B-AC24-22FABD9DEB32}">
  <dimension ref="A3:L39"/>
  <sheetViews>
    <sheetView workbookViewId="0">
      <selection activeCell="U12" sqref="U12"/>
    </sheetView>
  </sheetViews>
  <sheetFormatPr defaultRowHeight="14.5" x14ac:dyDescent="0.35"/>
  <cols>
    <col min="1" max="1" width="25.453125" bestFit="1" customWidth="1"/>
    <col min="2" max="2" width="15.26953125" bestFit="1" customWidth="1"/>
    <col min="3" max="3" width="6.54296875" bestFit="1" customWidth="1"/>
    <col min="4" max="4" width="6.1796875" bestFit="1" customWidth="1"/>
    <col min="5" max="5" width="8.81640625" bestFit="1" customWidth="1"/>
    <col min="6" max="6" width="15" bestFit="1" customWidth="1"/>
    <col min="7" max="7" width="15.26953125" bestFit="1" customWidth="1"/>
    <col min="8" max="8" width="6.54296875" bestFit="1" customWidth="1"/>
    <col min="9" max="9" width="6.1796875" bestFit="1" customWidth="1"/>
    <col min="10" max="10" width="8.81640625" bestFit="1" customWidth="1"/>
    <col min="11" max="11" width="5.54296875" bestFit="1" customWidth="1"/>
    <col min="12" max="12" width="10.7265625" bestFit="1" customWidth="1"/>
    <col min="13" max="15" width="15.26953125" bestFit="1" customWidth="1"/>
    <col min="16" max="16" width="19.81640625" bestFit="1" customWidth="1"/>
    <col min="17" max="17" width="20" bestFit="1" customWidth="1"/>
  </cols>
  <sheetData>
    <row r="3" spans="1:6" x14ac:dyDescent="0.35">
      <c r="A3" s="2" t="s">
        <v>55</v>
      </c>
      <c r="B3" s="2" t="s">
        <v>52</v>
      </c>
    </row>
    <row r="4" spans="1:6" x14ac:dyDescent="0.35">
      <c r="A4" s="2" t="s">
        <v>49</v>
      </c>
      <c r="B4" t="s">
        <v>26</v>
      </c>
      <c r="C4" t="s">
        <v>43</v>
      </c>
      <c r="D4" t="s">
        <v>41</v>
      </c>
      <c r="E4" t="s">
        <v>12</v>
      </c>
      <c r="F4" t="s">
        <v>20</v>
      </c>
    </row>
    <row r="5" spans="1:6" x14ac:dyDescent="0.35">
      <c r="A5" s="3" t="s">
        <v>76</v>
      </c>
      <c r="B5">
        <v>143</v>
      </c>
      <c r="C5">
        <v>134</v>
      </c>
      <c r="D5">
        <v>136</v>
      </c>
      <c r="E5">
        <v>146</v>
      </c>
      <c r="F5">
        <v>138</v>
      </c>
    </row>
    <row r="6" spans="1:6" x14ac:dyDescent="0.35">
      <c r="A6" s="3" t="s">
        <v>77</v>
      </c>
      <c r="B6">
        <v>67</v>
      </c>
      <c r="C6">
        <v>70</v>
      </c>
      <c r="D6">
        <v>44</v>
      </c>
      <c r="E6">
        <v>63</v>
      </c>
      <c r="F6">
        <v>59</v>
      </c>
    </row>
    <row r="10" spans="1:6" x14ac:dyDescent="0.35">
      <c r="A10" t="s">
        <v>49</v>
      </c>
      <c r="B10" t="s">
        <v>26</v>
      </c>
      <c r="C10" t="s">
        <v>43</v>
      </c>
      <c r="D10" t="s">
        <v>41</v>
      </c>
      <c r="E10" t="s">
        <v>12</v>
      </c>
      <c r="F10" t="s">
        <v>20</v>
      </c>
    </row>
    <row r="11" spans="1:6" x14ac:dyDescent="0.35">
      <c r="A11" t="s">
        <v>76</v>
      </c>
      <c r="B11">
        <f>143/5</f>
        <v>28.6</v>
      </c>
      <c r="C11">
        <f>134/5</f>
        <v>26.8</v>
      </c>
      <c r="D11">
        <f>136/5</f>
        <v>27.2</v>
      </c>
      <c r="E11">
        <f>146/5</f>
        <v>29.2</v>
      </c>
      <c r="F11">
        <f>138/5</f>
        <v>27.6</v>
      </c>
    </row>
    <row r="12" spans="1:6" x14ac:dyDescent="0.35">
      <c r="A12" t="s">
        <v>77</v>
      </c>
      <c r="B12">
        <f>67/2</f>
        <v>33.5</v>
      </c>
      <c r="C12">
        <f>70/2</f>
        <v>35</v>
      </c>
      <c r="D12">
        <f>44/2</f>
        <v>22</v>
      </c>
      <c r="E12">
        <f>63/2</f>
        <v>31.5</v>
      </c>
      <c r="F12">
        <f>59/2</f>
        <v>29.5</v>
      </c>
    </row>
    <row r="14" spans="1:6" x14ac:dyDescent="0.35">
      <c r="A14" t="s">
        <v>49</v>
      </c>
      <c r="B14" t="s">
        <v>76</v>
      </c>
      <c r="C14" t="s">
        <v>77</v>
      </c>
    </row>
    <row r="15" spans="1:6" x14ac:dyDescent="0.35">
      <c r="A15" t="s">
        <v>26</v>
      </c>
      <c r="B15">
        <f>143/5</f>
        <v>28.6</v>
      </c>
      <c r="C15">
        <f>67/2</f>
        <v>33.5</v>
      </c>
    </row>
    <row r="16" spans="1:6" x14ac:dyDescent="0.35">
      <c r="A16" t="s">
        <v>43</v>
      </c>
      <c r="B16">
        <f>134/5</f>
        <v>26.8</v>
      </c>
      <c r="C16">
        <f>70/2</f>
        <v>35</v>
      </c>
    </row>
    <row r="17" spans="1:12" x14ac:dyDescent="0.35">
      <c r="A17" t="s">
        <v>41</v>
      </c>
      <c r="B17">
        <f>136/5</f>
        <v>27.2</v>
      </c>
      <c r="C17">
        <f>44/2</f>
        <v>22</v>
      </c>
    </row>
    <row r="18" spans="1:12" x14ac:dyDescent="0.35">
      <c r="A18" t="s">
        <v>12</v>
      </c>
      <c r="B18">
        <f>146/5</f>
        <v>29.2</v>
      </c>
      <c r="C18">
        <f>63/2</f>
        <v>31.5</v>
      </c>
    </row>
    <row r="19" spans="1:12" x14ac:dyDescent="0.35">
      <c r="A19" t="s">
        <v>20</v>
      </c>
      <c r="B19">
        <f>138/5</f>
        <v>27.6</v>
      </c>
      <c r="C19">
        <f>59/2</f>
        <v>29.5</v>
      </c>
      <c r="G19" s="2" t="s">
        <v>52</v>
      </c>
    </row>
    <row r="20" spans="1:12" x14ac:dyDescent="0.35">
      <c r="G20" t="s">
        <v>26</v>
      </c>
      <c r="H20" t="s">
        <v>43</v>
      </c>
      <c r="I20" t="s">
        <v>41</v>
      </c>
      <c r="J20" t="s">
        <v>12</v>
      </c>
      <c r="K20" t="s">
        <v>20</v>
      </c>
      <c r="L20" t="s">
        <v>48</v>
      </c>
    </row>
    <row r="21" spans="1:12" x14ac:dyDescent="0.35">
      <c r="F21" t="s">
        <v>78</v>
      </c>
      <c r="G21" s="16">
        <v>28.6</v>
      </c>
      <c r="H21" s="16">
        <v>26.8</v>
      </c>
      <c r="I21" s="16">
        <v>27.2</v>
      </c>
      <c r="J21" s="16">
        <v>29.2</v>
      </c>
      <c r="K21" s="16">
        <v>27.6</v>
      </c>
      <c r="L21" s="16">
        <v>139.4</v>
      </c>
    </row>
    <row r="22" spans="1:12" x14ac:dyDescent="0.35">
      <c r="A22" s="5"/>
      <c r="B22" s="6"/>
      <c r="C22" s="7"/>
    </row>
    <row r="23" spans="1:12" x14ac:dyDescent="0.35">
      <c r="A23" s="8"/>
      <c r="B23" s="9"/>
      <c r="C23" s="10"/>
    </row>
    <row r="24" spans="1:12" x14ac:dyDescent="0.35">
      <c r="A24" s="8"/>
      <c r="B24" s="9"/>
      <c r="C24" s="10"/>
    </row>
    <row r="25" spans="1:12" x14ac:dyDescent="0.35">
      <c r="A25" s="8"/>
      <c r="B25" s="9"/>
      <c r="C25" s="10"/>
    </row>
    <row r="26" spans="1:12" x14ac:dyDescent="0.35">
      <c r="A26" s="8"/>
      <c r="B26" s="9"/>
      <c r="C26" s="10"/>
    </row>
    <row r="27" spans="1:12" x14ac:dyDescent="0.35">
      <c r="A27" s="8"/>
      <c r="B27" s="9"/>
      <c r="C27" s="10"/>
    </row>
    <row r="28" spans="1:12" x14ac:dyDescent="0.35">
      <c r="A28" s="8"/>
      <c r="B28" s="9"/>
      <c r="C28" s="10"/>
    </row>
    <row r="29" spans="1:12" x14ac:dyDescent="0.35">
      <c r="A29" s="8"/>
      <c r="B29" s="9"/>
      <c r="C29" s="10"/>
    </row>
    <row r="30" spans="1:12" x14ac:dyDescent="0.35">
      <c r="A30" s="8"/>
      <c r="B30" s="9"/>
      <c r="C30" s="10"/>
    </row>
    <row r="31" spans="1:12" x14ac:dyDescent="0.35">
      <c r="A31" s="8"/>
      <c r="B31" s="9"/>
      <c r="C31" s="10"/>
    </row>
    <row r="32" spans="1:12" x14ac:dyDescent="0.35">
      <c r="A32" s="8"/>
      <c r="B32" s="9"/>
      <c r="C32" s="10"/>
    </row>
    <row r="33" spans="1:3" x14ac:dyDescent="0.35">
      <c r="A33" s="8"/>
      <c r="B33" s="9"/>
      <c r="C33" s="10"/>
    </row>
    <row r="34" spans="1:3" x14ac:dyDescent="0.35">
      <c r="A34" s="8"/>
      <c r="B34" s="9"/>
      <c r="C34" s="10"/>
    </row>
    <row r="35" spans="1:3" x14ac:dyDescent="0.35">
      <c r="A35" s="8"/>
      <c r="B35" s="9"/>
      <c r="C35" s="10"/>
    </row>
    <row r="36" spans="1:3" x14ac:dyDescent="0.35">
      <c r="A36" s="8"/>
      <c r="B36" s="9"/>
      <c r="C36" s="10"/>
    </row>
    <row r="37" spans="1:3" x14ac:dyDescent="0.35">
      <c r="A37" s="8"/>
      <c r="B37" s="9"/>
      <c r="C37" s="10"/>
    </row>
    <row r="38" spans="1:3" x14ac:dyDescent="0.35">
      <c r="A38" s="8"/>
      <c r="B38" s="9"/>
      <c r="C38" s="10"/>
    </row>
    <row r="39" spans="1:3" x14ac:dyDescent="0.35">
      <c r="A39" s="11"/>
      <c r="B39" s="12"/>
      <c r="C39" s="13"/>
    </row>
  </sheetData>
  <pageMargins left="0.7" right="0.7" top="0.75" bottom="0.75" header="0.3" footer="0.3"/>
  <drawing r:id="rId4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AC17-FA7B-4C37-B0CB-E90C9107E82A}">
  <dimension ref="A3:H64"/>
  <sheetViews>
    <sheetView showGridLines="0" workbookViewId="0">
      <selection activeCell="A3" sqref="A3:H14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4.5" x14ac:dyDescent="0.35"/>
  <cols>
    <col min="1" max="1" width="11.1796875" style="17" bestFit="1" customWidth="1"/>
    <col min="2" max="8" width="5.81640625" customWidth="1"/>
    <col min="9" max="9" width="10.81640625" bestFit="1" customWidth="1"/>
  </cols>
  <sheetData>
    <row r="3" spans="1:8" x14ac:dyDescent="0.35">
      <c r="A3" s="17" t="s">
        <v>86</v>
      </c>
    </row>
    <row r="4" spans="1:8" x14ac:dyDescent="0.35">
      <c r="A4"/>
      <c r="B4" s="20" t="s">
        <v>79</v>
      </c>
      <c r="C4" s="20" t="s">
        <v>80</v>
      </c>
      <c r="D4" s="20" t="s">
        <v>81</v>
      </c>
      <c r="E4" s="20" t="s">
        <v>82</v>
      </c>
      <c r="F4" s="20" t="s">
        <v>83</v>
      </c>
      <c r="G4" s="20" t="s">
        <v>84</v>
      </c>
      <c r="H4" s="20" t="s">
        <v>85</v>
      </c>
    </row>
    <row r="5" spans="1:8" x14ac:dyDescent="0.35">
      <c r="A5" s="19">
        <v>8</v>
      </c>
      <c r="B5" s="18">
        <v>16</v>
      </c>
      <c r="C5" s="18">
        <v>19</v>
      </c>
      <c r="D5" s="18">
        <v>13</v>
      </c>
      <c r="E5" s="18">
        <v>10</v>
      </c>
      <c r="F5" s="18">
        <v>4</v>
      </c>
      <c r="G5" s="18">
        <v>14</v>
      </c>
      <c r="H5" s="18">
        <v>13</v>
      </c>
    </row>
    <row r="6" spans="1:8" x14ac:dyDescent="0.35">
      <c r="A6" s="19">
        <v>9</v>
      </c>
      <c r="B6" s="18">
        <v>16</v>
      </c>
      <c r="C6" s="18">
        <v>25</v>
      </c>
      <c r="D6" s="18">
        <v>18</v>
      </c>
      <c r="E6" s="18">
        <v>15</v>
      </c>
      <c r="F6" s="18">
        <v>18</v>
      </c>
      <c r="G6" s="18">
        <v>14</v>
      </c>
      <c r="H6" s="18">
        <v>8</v>
      </c>
    </row>
    <row r="7" spans="1:8" x14ac:dyDescent="0.35">
      <c r="A7" s="19">
        <v>10</v>
      </c>
      <c r="B7" s="18">
        <v>19</v>
      </c>
      <c r="C7" s="18">
        <v>26</v>
      </c>
      <c r="D7" s="18">
        <v>15</v>
      </c>
      <c r="E7" s="18">
        <v>17</v>
      </c>
      <c r="F7" s="18">
        <v>8</v>
      </c>
      <c r="G7" s="18">
        <v>14</v>
      </c>
      <c r="H7" s="18">
        <v>17</v>
      </c>
    </row>
    <row r="8" spans="1:8" x14ac:dyDescent="0.35">
      <c r="A8" s="19">
        <v>11</v>
      </c>
      <c r="B8" s="18">
        <v>16</v>
      </c>
      <c r="C8" s="18">
        <v>15</v>
      </c>
      <c r="D8" s="18">
        <v>11</v>
      </c>
      <c r="E8" s="18">
        <v>8</v>
      </c>
      <c r="F8" s="18">
        <v>19</v>
      </c>
      <c r="G8" s="18">
        <v>19</v>
      </c>
      <c r="H8" s="18">
        <v>6</v>
      </c>
    </row>
    <row r="9" spans="1:8" x14ac:dyDescent="0.35">
      <c r="A9" s="19">
        <v>12</v>
      </c>
      <c r="B9" s="18">
        <v>11</v>
      </c>
      <c r="C9" s="18">
        <v>18</v>
      </c>
      <c r="D9" s="18">
        <v>12</v>
      </c>
      <c r="E9" s="18">
        <v>11</v>
      </c>
      <c r="F9" s="18">
        <v>10</v>
      </c>
      <c r="G9" s="18">
        <v>18</v>
      </c>
      <c r="H9" s="18">
        <v>11</v>
      </c>
    </row>
    <row r="10" spans="1:8" x14ac:dyDescent="0.35">
      <c r="A10" s="19">
        <v>13</v>
      </c>
      <c r="B10" s="18">
        <v>15</v>
      </c>
      <c r="C10" s="18">
        <v>27</v>
      </c>
      <c r="D10" s="18">
        <v>16</v>
      </c>
      <c r="E10" s="18">
        <v>8</v>
      </c>
      <c r="F10" s="18">
        <v>6</v>
      </c>
      <c r="G10" s="18">
        <v>11</v>
      </c>
      <c r="H10" s="18">
        <v>13</v>
      </c>
    </row>
    <row r="11" spans="1:8" x14ac:dyDescent="0.35">
      <c r="A11" s="19">
        <v>14</v>
      </c>
      <c r="B11" s="18">
        <v>17</v>
      </c>
      <c r="C11" s="18">
        <v>20</v>
      </c>
      <c r="D11" s="18">
        <v>16</v>
      </c>
      <c r="E11" s="18">
        <v>11</v>
      </c>
      <c r="F11" s="18">
        <v>12</v>
      </c>
      <c r="G11" s="18">
        <v>8</v>
      </c>
      <c r="H11" s="18">
        <v>12</v>
      </c>
    </row>
    <row r="12" spans="1:8" x14ac:dyDescent="0.35">
      <c r="A12" s="19">
        <v>15</v>
      </c>
      <c r="B12" s="18">
        <v>18</v>
      </c>
      <c r="C12" s="18">
        <v>22</v>
      </c>
      <c r="D12" s="18">
        <v>11</v>
      </c>
      <c r="E12" s="18">
        <v>8</v>
      </c>
      <c r="F12" s="18">
        <v>11</v>
      </c>
      <c r="G12" s="18">
        <v>7</v>
      </c>
      <c r="H12" s="18">
        <v>16</v>
      </c>
    </row>
    <row r="13" spans="1:8" x14ac:dyDescent="0.35">
      <c r="A13" s="19">
        <v>16</v>
      </c>
      <c r="B13" s="18">
        <v>27</v>
      </c>
      <c r="C13" s="18">
        <v>19</v>
      </c>
      <c r="D13" s="18">
        <v>12</v>
      </c>
      <c r="E13" s="18">
        <v>12</v>
      </c>
      <c r="F13" s="18">
        <v>14</v>
      </c>
      <c r="G13" s="18">
        <v>13</v>
      </c>
      <c r="H13" s="18">
        <v>15</v>
      </c>
    </row>
    <row r="14" spans="1:8" x14ac:dyDescent="0.35">
      <c r="A14" s="19">
        <v>17</v>
      </c>
      <c r="B14" s="18">
        <v>17</v>
      </c>
      <c r="C14" s="18">
        <v>18</v>
      </c>
      <c r="D14" s="18">
        <v>14</v>
      </c>
      <c r="E14" s="18">
        <v>12</v>
      </c>
      <c r="F14" s="18">
        <v>2</v>
      </c>
      <c r="G14" s="18">
        <v>16</v>
      </c>
      <c r="H14" s="18">
        <v>20</v>
      </c>
    </row>
    <row r="15" spans="1:8" x14ac:dyDescent="0.35">
      <c r="A15"/>
    </row>
    <row r="16" spans="1:8" x14ac:dyDescent="0.35">
      <c r="A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</sheetData>
  <conditionalFormatting pivot="1" sqref="B5:H14">
    <cfRule type="colorScale" priority="1">
      <colorScale>
        <cfvo type="min"/>
        <cfvo type="percentile" val="50"/>
        <cfvo type="max"/>
        <color rgb="FF446FD9"/>
        <color rgb="FFFCFCFF"/>
        <color rgb="FF7D3CDC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selection activeCell="D2" sqref="D2"/>
    </sheetView>
  </sheetViews>
  <sheetFormatPr defaultRowHeight="14.5" x14ac:dyDescent="0.35"/>
  <cols>
    <col min="1" max="1" width="15.81640625" bestFit="1" customWidth="1"/>
    <col min="2" max="2" width="13.54296875" bestFit="1" customWidth="1"/>
    <col min="3" max="3" width="13.81640625" customWidth="1"/>
    <col min="4" max="4" width="15.453125" customWidth="1"/>
    <col min="5" max="5" width="20.81640625" customWidth="1"/>
    <col min="6" max="6" width="18.54296875" customWidth="1"/>
    <col min="7" max="7" width="20" customWidth="1"/>
    <col min="8" max="8" width="14.81640625" customWidth="1"/>
    <col min="9" max="9" width="16.453125" customWidth="1"/>
    <col min="10" max="10" width="21.54296875" customWidth="1"/>
    <col min="11" max="11" width="21.453125" customWidth="1"/>
    <col min="12" max="12" width="15.7265625" customWidth="1"/>
  </cols>
  <sheetData>
    <row r="1" spans="1:15" x14ac:dyDescent="0.35">
      <c r="A1" t="s">
        <v>0</v>
      </c>
      <c r="B1" t="s">
        <v>73</v>
      </c>
      <c r="C1" t="s">
        <v>75</v>
      </c>
      <c r="D1" t="s">
        <v>74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5">
      <c r="A2" s="1">
        <v>45655.741666666669</v>
      </c>
      <c r="B2" s="1" t="str">
        <f t="shared" ref="B2:B65" si="0">(TEXT(A2,"ddd"))</f>
        <v>Sun</v>
      </c>
      <c r="C2" s="1" t="str">
        <f t="shared" ref="C2:C65" si="1">IF(OR(TEXT(A2,"ddd")="Sat",TEXT(A2,"ddd")="Sun"),"Weekend","Weekday")</f>
        <v>Weekend</v>
      </c>
      <c r="D2" s="1" t="e" cm="1">
        <f t="array" aca="1" ref="D2" ca="1">TEXTDAY(Coffee_Sales[[#This Row],[Date]],"ddd")</f>
        <v>#NAME?</v>
      </c>
      <c r="E2" t="s">
        <v>12</v>
      </c>
      <c r="F2" t="s">
        <v>13</v>
      </c>
      <c r="G2" t="s">
        <v>14</v>
      </c>
      <c r="H2">
        <v>4.6399999999999997</v>
      </c>
      <c r="I2" t="s">
        <v>15</v>
      </c>
      <c r="J2" t="s">
        <v>16</v>
      </c>
      <c r="K2" t="s">
        <v>17</v>
      </c>
      <c r="L2" t="s">
        <v>18</v>
      </c>
      <c r="M2">
        <v>9</v>
      </c>
      <c r="N2" t="s">
        <v>19</v>
      </c>
      <c r="O2">
        <v>5</v>
      </c>
    </row>
    <row r="3" spans="1:15" x14ac:dyDescent="0.35">
      <c r="A3" s="1">
        <v>45653.425000000003</v>
      </c>
      <c r="B3" s="1" t="str">
        <f t="shared" si="0"/>
        <v>Fri</v>
      </c>
      <c r="C3" s="1" t="str">
        <f t="shared" si="1"/>
        <v>Weekday</v>
      </c>
      <c r="D3" s="1" t="e" cm="1">
        <f t="array" aca="1" ref="D3" ca="1">TEXT\DAY(Coffee_Sales[[#This Row],[Date]],"ddd")</f>
        <v>#NAME?</v>
      </c>
      <c r="E3" t="s">
        <v>20</v>
      </c>
      <c r="F3" t="s">
        <v>21</v>
      </c>
      <c r="G3" t="s">
        <v>22</v>
      </c>
      <c r="H3">
        <v>4.16</v>
      </c>
      <c r="I3" t="s">
        <v>15</v>
      </c>
      <c r="J3" t="s">
        <v>23</v>
      </c>
      <c r="K3" t="s">
        <v>24</v>
      </c>
      <c r="L3" t="s">
        <v>18</v>
      </c>
      <c r="M3">
        <v>6</v>
      </c>
      <c r="N3" t="s">
        <v>25</v>
      </c>
      <c r="O3">
        <v>5</v>
      </c>
    </row>
    <row r="4" spans="1:15" x14ac:dyDescent="0.35">
      <c r="A4" s="1">
        <v>45652.459027777775</v>
      </c>
      <c r="B4" s="1" t="str">
        <f t="shared" si="0"/>
        <v>Thu</v>
      </c>
      <c r="C4" s="1" t="str">
        <f t="shared" si="1"/>
        <v>Weekday</v>
      </c>
      <c r="D4" s="1"/>
      <c r="E4" t="s">
        <v>26</v>
      </c>
      <c r="F4" t="s">
        <v>27</v>
      </c>
      <c r="G4" t="s">
        <v>22</v>
      </c>
      <c r="H4">
        <v>4.2</v>
      </c>
      <c r="I4" t="s">
        <v>28</v>
      </c>
      <c r="J4" t="s">
        <v>16</v>
      </c>
      <c r="K4" t="s">
        <v>29</v>
      </c>
      <c r="L4" t="s">
        <v>18</v>
      </c>
      <c r="M4">
        <v>6</v>
      </c>
      <c r="N4" t="s">
        <v>25</v>
      </c>
      <c r="O4">
        <v>2</v>
      </c>
    </row>
    <row r="5" spans="1:15" x14ac:dyDescent="0.35">
      <c r="A5" s="1">
        <v>45648.459027777775</v>
      </c>
      <c r="B5" s="1" t="str">
        <f t="shared" si="0"/>
        <v>Sun</v>
      </c>
      <c r="C5" s="1" t="str">
        <f t="shared" si="1"/>
        <v>Weekend</v>
      </c>
      <c r="D5" s="1" t="e" cm="1">
        <f t="array" aca="1" ref="D5" ca="1">TEXT\DAY(Coffee_Sales[[#This Row],[Date]],"ddd")</f>
        <v>#NAME?</v>
      </c>
      <c r="E5" t="s">
        <v>26</v>
      </c>
      <c r="F5" t="s">
        <v>21</v>
      </c>
      <c r="G5" t="s">
        <v>22</v>
      </c>
      <c r="H5">
        <v>4.97</v>
      </c>
      <c r="I5" t="s">
        <v>30</v>
      </c>
      <c r="J5" t="s">
        <v>16</v>
      </c>
      <c r="K5" t="s">
        <v>31</v>
      </c>
      <c r="L5" t="s">
        <v>32</v>
      </c>
      <c r="M5">
        <v>8</v>
      </c>
      <c r="N5" t="s">
        <v>33</v>
      </c>
      <c r="O5">
        <v>3</v>
      </c>
    </row>
    <row r="6" spans="1:15" x14ac:dyDescent="0.35">
      <c r="A6" s="1">
        <v>45651.655555555553</v>
      </c>
      <c r="B6" s="1" t="str">
        <f t="shared" si="0"/>
        <v>Wed</v>
      </c>
      <c r="C6" s="1" t="str">
        <f t="shared" si="1"/>
        <v>Weekday</v>
      </c>
      <c r="D6" s="1" t="e" cm="1">
        <f t="array" aca="1" ref="D6" ca="1">TEXT\DAY(Coffee_Sales[[#This Row],[Date]],"ddd")</f>
        <v>#NAME?</v>
      </c>
      <c r="E6" t="s">
        <v>26</v>
      </c>
      <c r="F6" t="s">
        <v>34</v>
      </c>
      <c r="G6" t="s">
        <v>35</v>
      </c>
      <c r="H6">
        <v>5.93</v>
      </c>
      <c r="I6" t="s">
        <v>30</v>
      </c>
      <c r="J6" t="s">
        <v>16</v>
      </c>
      <c r="K6" t="s">
        <v>17</v>
      </c>
      <c r="L6" t="s">
        <v>18</v>
      </c>
      <c r="M6">
        <v>2</v>
      </c>
      <c r="N6" t="s">
        <v>36</v>
      </c>
      <c r="O6">
        <v>3</v>
      </c>
    </row>
    <row r="7" spans="1:15" x14ac:dyDescent="0.35">
      <c r="A7" s="1">
        <v>45648.431944444441</v>
      </c>
      <c r="B7" s="1" t="str">
        <f t="shared" si="0"/>
        <v>Sun</v>
      </c>
      <c r="C7" s="1" t="str">
        <f t="shared" si="1"/>
        <v>Weekend</v>
      </c>
      <c r="D7" s="1" t="e" cm="1">
        <f t="array" aca="1" ref="D7" ca="1">TEXT\DAY(Coffee_Sales[[#This Row],[Date]],"ddd")</f>
        <v>#NAME?</v>
      </c>
      <c r="E7" t="s">
        <v>20</v>
      </c>
      <c r="F7" t="s">
        <v>13</v>
      </c>
      <c r="G7" t="s">
        <v>22</v>
      </c>
      <c r="H7">
        <v>4.4400000000000004</v>
      </c>
      <c r="I7" t="s">
        <v>28</v>
      </c>
      <c r="J7" t="s">
        <v>16</v>
      </c>
      <c r="K7" t="s">
        <v>29</v>
      </c>
      <c r="L7" t="s">
        <v>32</v>
      </c>
      <c r="M7">
        <v>6</v>
      </c>
      <c r="N7" t="s">
        <v>37</v>
      </c>
      <c r="O7">
        <v>1</v>
      </c>
    </row>
    <row r="8" spans="1:15" x14ac:dyDescent="0.35">
      <c r="A8" s="1">
        <v>45649.45</v>
      </c>
      <c r="B8" s="1" t="str">
        <f t="shared" si="0"/>
        <v>Mon</v>
      </c>
      <c r="C8" s="1" t="str">
        <f t="shared" si="1"/>
        <v>Weekday</v>
      </c>
      <c r="D8" s="1" t="e" cm="1">
        <f t="array" aca="1" ref="D8" ca="1">TEXT\DAY(Coffee_Sales[[#This Row],[Date]],"ddd")</f>
        <v>#NAME?</v>
      </c>
      <c r="E8" t="s">
        <v>26</v>
      </c>
      <c r="F8" t="s">
        <v>38</v>
      </c>
      <c r="G8" t="s">
        <v>14</v>
      </c>
      <c r="H8">
        <v>5.17</v>
      </c>
      <c r="I8" t="s">
        <v>15</v>
      </c>
      <c r="J8" t="s">
        <v>16</v>
      </c>
      <c r="K8" t="s">
        <v>24</v>
      </c>
      <c r="L8" t="s">
        <v>18</v>
      </c>
      <c r="M8">
        <v>7</v>
      </c>
      <c r="N8" t="s">
        <v>39</v>
      </c>
      <c r="O8">
        <v>5</v>
      </c>
    </row>
    <row r="9" spans="1:15" x14ac:dyDescent="0.35">
      <c r="A9" s="1">
        <v>45650.416666666664</v>
      </c>
      <c r="B9" s="1" t="str">
        <f t="shared" si="0"/>
        <v>Tue</v>
      </c>
      <c r="C9" s="1" t="str">
        <f t="shared" si="1"/>
        <v>Weekday</v>
      </c>
      <c r="D9" s="1" t="e" cm="1">
        <f t="array" aca="1" ref="D9" ca="1">TEXT\DAY(Coffee_Sales[[#This Row],[Date]],"ddd")</f>
        <v>#NAME?</v>
      </c>
      <c r="E9" t="s">
        <v>20</v>
      </c>
      <c r="F9" t="s">
        <v>38</v>
      </c>
      <c r="G9" t="s">
        <v>22</v>
      </c>
      <c r="H9">
        <v>4.49</v>
      </c>
      <c r="I9" t="s">
        <v>15</v>
      </c>
      <c r="J9" t="s">
        <v>16</v>
      </c>
      <c r="K9" t="s">
        <v>24</v>
      </c>
      <c r="L9" t="s">
        <v>40</v>
      </c>
      <c r="M9">
        <v>3</v>
      </c>
      <c r="N9" t="s">
        <v>36</v>
      </c>
      <c r="O9">
        <v>2</v>
      </c>
    </row>
    <row r="10" spans="1:15" x14ac:dyDescent="0.35">
      <c r="A10" s="1">
        <v>45649.493055555555</v>
      </c>
      <c r="B10" s="1" t="str">
        <f t="shared" si="0"/>
        <v>Mon</v>
      </c>
      <c r="C10" s="1" t="str">
        <f t="shared" si="1"/>
        <v>Weekday</v>
      </c>
      <c r="D10" s="1" t="e" cm="1">
        <f t="array" aca="1" ref="D10" ca="1">TEXT\DAY(Coffee_Sales[[#This Row],[Date]],"ddd")</f>
        <v>#NAME?</v>
      </c>
      <c r="E10" t="s">
        <v>41</v>
      </c>
      <c r="F10" t="s">
        <v>38</v>
      </c>
      <c r="G10" t="s">
        <v>35</v>
      </c>
      <c r="H10">
        <v>6.33</v>
      </c>
      <c r="I10" t="s">
        <v>28</v>
      </c>
      <c r="J10" t="s">
        <v>23</v>
      </c>
      <c r="K10" t="s">
        <v>42</v>
      </c>
      <c r="L10" t="s">
        <v>32</v>
      </c>
      <c r="M10">
        <v>3</v>
      </c>
      <c r="N10" t="s">
        <v>39</v>
      </c>
      <c r="O10">
        <v>2</v>
      </c>
    </row>
    <row r="11" spans="1:15" x14ac:dyDescent="0.35">
      <c r="A11" s="1">
        <v>45655.640277777777</v>
      </c>
      <c r="B11" s="1" t="str">
        <f t="shared" si="0"/>
        <v>Sun</v>
      </c>
      <c r="C11" s="1" t="str">
        <f t="shared" si="1"/>
        <v>Weekend</v>
      </c>
      <c r="D11" s="1" t="e" cm="1">
        <f t="array" aca="1" ref="D11" ca="1">TEXT\DAY(Coffee_Sales[[#This Row],[Date]],"ddd")</f>
        <v>#NAME?</v>
      </c>
      <c r="E11" t="s">
        <v>43</v>
      </c>
      <c r="F11" t="s">
        <v>44</v>
      </c>
      <c r="G11" t="s">
        <v>22</v>
      </c>
      <c r="H11">
        <v>3.56</v>
      </c>
      <c r="I11" t="s">
        <v>15</v>
      </c>
      <c r="J11" t="s">
        <v>16</v>
      </c>
      <c r="K11" t="s">
        <v>17</v>
      </c>
      <c r="L11" t="s">
        <v>18</v>
      </c>
      <c r="M11">
        <v>6</v>
      </c>
      <c r="N11" t="s">
        <v>39</v>
      </c>
      <c r="O11">
        <v>1</v>
      </c>
    </row>
    <row r="12" spans="1:15" x14ac:dyDescent="0.35">
      <c r="A12" s="1">
        <v>45644.447222222225</v>
      </c>
      <c r="B12" s="1" t="str">
        <f t="shared" si="0"/>
        <v>Wed</v>
      </c>
      <c r="C12" s="1" t="str">
        <f t="shared" si="1"/>
        <v>Weekday</v>
      </c>
      <c r="D12" s="1" t="e" cm="1">
        <f t="array" aca="1" ref="D12" ca="1">TEXT\DAY(Coffee_Sales[[#This Row],[Date]],"ddd")</f>
        <v>#NAME?</v>
      </c>
      <c r="E12" t="s">
        <v>20</v>
      </c>
      <c r="F12" t="s">
        <v>34</v>
      </c>
      <c r="G12" t="s">
        <v>14</v>
      </c>
      <c r="H12">
        <v>3.84</v>
      </c>
      <c r="I12" t="s">
        <v>30</v>
      </c>
      <c r="J12" t="s">
        <v>16</v>
      </c>
      <c r="K12" t="s">
        <v>45</v>
      </c>
      <c r="L12" t="s">
        <v>40</v>
      </c>
      <c r="M12">
        <v>3</v>
      </c>
      <c r="N12" t="s">
        <v>39</v>
      </c>
      <c r="O12">
        <v>4</v>
      </c>
    </row>
    <row r="13" spans="1:15" x14ac:dyDescent="0.35">
      <c r="A13" s="1">
        <v>45653.341666666667</v>
      </c>
      <c r="B13" s="1" t="str">
        <f t="shared" si="0"/>
        <v>Fri</v>
      </c>
      <c r="C13" s="1" t="str">
        <f t="shared" si="1"/>
        <v>Weekday</v>
      </c>
      <c r="D13" s="1" t="e" cm="1">
        <f t="array" aca="1" ref="D13" ca="1">TEXT\DAY(Coffee_Sales[[#This Row],[Date]],"ddd")</f>
        <v>#NAME?</v>
      </c>
      <c r="E13" t="s">
        <v>26</v>
      </c>
      <c r="F13" t="s">
        <v>13</v>
      </c>
      <c r="G13" t="s">
        <v>35</v>
      </c>
      <c r="H13">
        <v>5.05</v>
      </c>
      <c r="I13" t="s">
        <v>30</v>
      </c>
      <c r="J13" t="s">
        <v>16</v>
      </c>
      <c r="K13" t="s">
        <v>29</v>
      </c>
      <c r="L13" t="s">
        <v>32</v>
      </c>
      <c r="M13">
        <v>2</v>
      </c>
      <c r="N13" t="s">
        <v>39</v>
      </c>
      <c r="O13">
        <v>3</v>
      </c>
    </row>
    <row r="14" spans="1:15" x14ac:dyDescent="0.35">
      <c r="A14" s="1">
        <v>45651.409722222219</v>
      </c>
      <c r="B14" s="1" t="str">
        <f t="shared" si="0"/>
        <v>Wed</v>
      </c>
      <c r="C14" s="1" t="str">
        <f t="shared" si="1"/>
        <v>Weekday</v>
      </c>
      <c r="D14" s="1" t="e" cm="1">
        <f t="array" aca="1" ref="D14" ca="1">TEXT\DAY(Coffee_Sales[[#This Row],[Date]],"ddd")</f>
        <v>#NAME?</v>
      </c>
      <c r="E14" t="s">
        <v>26</v>
      </c>
      <c r="F14" t="s">
        <v>38</v>
      </c>
      <c r="G14" t="s">
        <v>14</v>
      </c>
      <c r="H14">
        <v>5.35</v>
      </c>
      <c r="I14" t="s">
        <v>30</v>
      </c>
      <c r="J14" t="s">
        <v>23</v>
      </c>
      <c r="K14" t="s">
        <v>45</v>
      </c>
      <c r="L14" t="s">
        <v>32</v>
      </c>
      <c r="M14">
        <v>2</v>
      </c>
      <c r="N14" t="s">
        <v>39</v>
      </c>
      <c r="O14">
        <v>2</v>
      </c>
    </row>
    <row r="15" spans="1:15" x14ac:dyDescent="0.35">
      <c r="A15" s="1">
        <v>45654.525694444441</v>
      </c>
      <c r="B15" s="1" t="str">
        <f t="shared" si="0"/>
        <v>Sat</v>
      </c>
      <c r="C15" s="1" t="str">
        <f t="shared" si="1"/>
        <v>Weekend</v>
      </c>
      <c r="D15" s="1" t="e" cm="1">
        <f t="array" aca="1" ref="D15" ca="1">TEXT\DAY(Coffee_Sales[[#This Row],[Date]],"ddd")</f>
        <v>#NAME?</v>
      </c>
      <c r="E15" t="s">
        <v>43</v>
      </c>
      <c r="F15" t="s">
        <v>34</v>
      </c>
      <c r="G15" t="s">
        <v>14</v>
      </c>
      <c r="H15">
        <v>6.42</v>
      </c>
      <c r="I15" t="s">
        <v>28</v>
      </c>
      <c r="J15" t="s">
        <v>23</v>
      </c>
      <c r="K15" t="s">
        <v>31</v>
      </c>
      <c r="L15" t="s">
        <v>18</v>
      </c>
      <c r="M15">
        <v>3</v>
      </c>
      <c r="N15" t="s">
        <v>39</v>
      </c>
      <c r="O15">
        <v>5</v>
      </c>
    </row>
    <row r="16" spans="1:15" x14ac:dyDescent="0.35">
      <c r="A16" s="1">
        <v>45653.675694444442</v>
      </c>
      <c r="B16" s="1" t="str">
        <f t="shared" si="0"/>
        <v>Fri</v>
      </c>
      <c r="C16" s="1" t="str">
        <f t="shared" si="1"/>
        <v>Weekday</v>
      </c>
      <c r="D16" s="1" t="e" cm="1">
        <f t="array" aca="1" ref="D16" ca="1">TEXT\DAY(Coffee_Sales[[#This Row],[Date]],"ddd")</f>
        <v>#NAME?</v>
      </c>
      <c r="E16" t="s">
        <v>20</v>
      </c>
      <c r="F16" t="s">
        <v>34</v>
      </c>
      <c r="G16" t="s">
        <v>14</v>
      </c>
      <c r="H16">
        <v>6.61</v>
      </c>
      <c r="I16" t="s">
        <v>28</v>
      </c>
      <c r="J16" t="s">
        <v>23</v>
      </c>
      <c r="K16" t="s">
        <v>45</v>
      </c>
      <c r="L16" t="s">
        <v>40</v>
      </c>
      <c r="M16">
        <v>5</v>
      </c>
      <c r="N16" t="s">
        <v>37</v>
      </c>
      <c r="O16">
        <v>4</v>
      </c>
    </row>
    <row r="17" spans="1:15" x14ac:dyDescent="0.35">
      <c r="A17" s="1">
        <v>45646.71597222222</v>
      </c>
      <c r="B17" s="1" t="str">
        <f t="shared" si="0"/>
        <v>Fri</v>
      </c>
      <c r="C17" s="1" t="str">
        <f t="shared" si="1"/>
        <v>Weekday</v>
      </c>
      <c r="D17" s="1" t="e" cm="1">
        <f t="array" aca="1" ref="D17" ca="1">TEXT\DAY(Coffee_Sales[[#This Row],[Date]],"ddd")</f>
        <v>#NAME?</v>
      </c>
      <c r="E17" t="s">
        <v>12</v>
      </c>
      <c r="F17" t="s">
        <v>44</v>
      </c>
      <c r="G17" t="s">
        <v>14</v>
      </c>
      <c r="H17">
        <v>3.72</v>
      </c>
      <c r="I17" t="s">
        <v>15</v>
      </c>
      <c r="J17" t="s">
        <v>16</v>
      </c>
      <c r="K17" t="s">
        <v>42</v>
      </c>
      <c r="L17" t="s">
        <v>40</v>
      </c>
      <c r="M17">
        <v>10</v>
      </c>
      <c r="N17" t="s">
        <v>36</v>
      </c>
      <c r="O17">
        <v>4</v>
      </c>
    </row>
    <row r="18" spans="1:15" x14ac:dyDescent="0.35">
      <c r="A18" s="1">
        <v>45642.546527777777</v>
      </c>
      <c r="B18" s="1" t="str">
        <f t="shared" si="0"/>
        <v>Mon</v>
      </c>
      <c r="C18" s="1" t="str">
        <f t="shared" si="1"/>
        <v>Weekday</v>
      </c>
      <c r="D18" s="1" t="e" cm="1">
        <f t="array" aca="1" ref="D18" ca="1">TEXT\DAY(Coffee_Sales[[#This Row],[Date]],"ddd")</f>
        <v>#NAME?</v>
      </c>
      <c r="E18" t="s">
        <v>12</v>
      </c>
      <c r="F18" t="s">
        <v>13</v>
      </c>
      <c r="G18" t="s">
        <v>35</v>
      </c>
      <c r="H18">
        <v>3.54</v>
      </c>
      <c r="I18" t="s">
        <v>15</v>
      </c>
      <c r="J18" t="s">
        <v>16</v>
      </c>
      <c r="K18" t="s">
        <v>31</v>
      </c>
      <c r="L18" t="s">
        <v>18</v>
      </c>
      <c r="M18">
        <v>2</v>
      </c>
      <c r="N18" t="s">
        <v>39</v>
      </c>
      <c r="O18">
        <v>3</v>
      </c>
    </row>
    <row r="19" spans="1:15" x14ac:dyDescent="0.35">
      <c r="A19" s="1">
        <v>45648.595833333333</v>
      </c>
      <c r="B19" s="1" t="str">
        <f t="shared" si="0"/>
        <v>Sun</v>
      </c>
      <c r="C19" s="1" t="str">
        <f t="shared" si="1"/>
        <v>Weekend</v>
      </c>
      <c r="D19" s="1" t="e" cm="1">
        <f t="array" aca="1" ref="D19" ca="1">TEXT\DAY(Coffee_Sales[[#This Row],[Date]],"ddd")</f>
        <v>#NAME?</v>
      </c>
      <c r="E19" t="s">
        <v>12</v>
      </c>
      <c r="F19" t="s">
        <v>38</v>
      </c>
      <c r="G19" t="s">
        <v>35</v>
      </c>
      <c r="H19">
        <v>4.25</v>
      </c>
      <c r="I19" t="s">
        <v>15</v>
      </c>
      <c r="J19" t="s">
        <v>23</v>
      </c>
      <c r="K19" t="s">
        <v>31</v>
      </c>
      <c r="L19" t="s">
        <v>32</v>
      </c>
      <c r="M19">
        <v>6</v>
      </c>
      <c r="N19" t="s">
        <v>33</v>
      </c>
      <c r="O19">
        <v>4</v>
      </c>
    </row>
    <row r="20" spans="1:15" x14ac:dyDescent="0.35">
      <c r="A20" s="1">
        <v>45644.414583333331</v>
      </c>
      <c r="B20" s="1" t="str">
        <f t="shared" si="0"/>
        <v>Wed</v>
      </c>
      <c r="C20" s="1" t="str">
        <f t="shared" si="1"/>
        <v>Weekday</v>
      </c>
      <c r="D20" s="1" t="e" cm="1">
        <f t="array" aca="1" ref="D20" ca="1">TEXT\DAY(Coffee_Sales[[#This Row],[Date]],"ddd")</f>
        <v>#NAME?</v>
      </c>
      <c r="E20" t="s">
        <v>12</v>
      </c>
      <c r="F20" t="s">
        <v>44</v>
      </c>
      <c r="G20" t="s">
        <v>22</v>
      </c>
      <c r="H20">
        <v>3.72</v>
      </c>
      <c r="I20" t="s">
        <v>28</v>
      </c>
      <c r="J20" t="s">
        <v>16</v>
      </c>
      <c r="K20" t="s">
        <v>45</v>
      </c>
      <c r="L20" t="s">
        <v>40</v>
      </c>
      <c r="M20">
        <v>8</v>
      </c>
      <c r="N20" t="s">
        <v>25</v>
      </c>
      <c r="O20">
        <v>5</v>
      </c>
    </row>
    <row r="21" spans="1:15" x14ac:dyDescent="0.35">
      <c r="A21" s="1">
        <v>45651.379861111112</v>
      </c>
      <c r="B21" s="1" t="str">
        <f t="shared" si="0"/>
        <v>Wed</v>
      </c>
      <c r="C21" s="1" t="str">
        <f t="shared" si="1"/>
        <v>Weekday</v>
      </c>
      <c r="D21" s="1" t="e" cm="1">
        <f t="array" aca="1" ref="D21" ca="1">TEXT\DAY(Coffee_Sales[[#This Row],[Date]],"ddd")</f>
        <v>#NAME?</v>
      </c>
      <c r="E21" t="s">
        <v>20</v>
      </c>
      <c r="F21" t="s">
        <v>46</v>
      </c>
      <c r="G21" t="s">
        <v>22</v>
      </c>
      <c r="H21">
        <v>5.78</v>
      </c>
      <c r="I21" t="s">
        <v>30</v>
      </c>
      <c r="J21" t="s">
        <v>23</v>
      </c>
      <c r="K21" t="s">
        <v>29</v>
      </c>
      <c r="L21" t="s">
        <v>32</v>
      </c>
      <c r="M21">
        <v>5</v>
      </c>
      <c r="N21" t="s">
        <v>47</v>
      </c>
      <c r="O21">
        <v>2</v>
      </c>
    </row>
    <row r="22" spans="1:15" x14ac:dyDescent="0.35">
      <c r="A22" s="1">
        <v>45650.588194444441</v>
      </c>
      <c r="B22" s="1" t="str">
        <f t="shared" si="0"/>
        <v>Tue</v>
      </c>
      <c r="C22" s="1" t="str">
        <f t="shared" si="1"/>
        <v>Weekday</v>
      </c>
      <c r="D22" s="1" t="e" cm="1">
        <f t="array" aca="1" ref="D22" ca="1">TEXT\DAY(Coffee_Sales[[#This Row],[Date]],"ddd")</f>
        <v>#NAME?</v>
      </c>
      <c r="E22" t="s">
        <v>20</v>
      </c>
      <c r="F22" t="s">
        <v>21</v>
      </c>
      <c r="G22" t="s">
        <v>22</v>
      </c>
      <c r="H22">
        <v>5.9</v>
      </c>
      <c r="I22" t="s">
        <v>15</v>
      </c>
      <c r="J22" t="s">
        <v>16</v>
      </c>
      <c r="K22" t="s">
        <v>45</v>
      </c>
      <c r="L22" t="s">
        <v>32</v>
      </c>
      <c r="M22">
        <v>7</v>
      </c>
      <c r="N22" t="s">
        <v>25</v>
      </c>
      <c r="O22">
        <v>5</v>
      </c>
    </row>
    <row r="23" spans="1:15" x14ac:dyDescent="0.35">
      <c r="A23" s="1">
        <v>45656.647222222222</v>
      </c>
      <c r="B23" s="1" t="str">
        <f t="shared" si="0"/>
        <v>Mon</v>
      </c>
      <c r="C23" s="1" t="str">
        <f t="shared" si="1"/>
        <v>Weekday</v>
      </c>
      <c r="D23" s="1" t="e" cm="1">
        <f t="array" aca="1" ref="D23" ca="1">TEXT\DAY(Coffee_Sales[[#This Row],[Date]],"ddd")</f>
        <v>#NAME?</v>
      </c>
      <c r="E23" t="s">
        <v>43</v>
      </c>
      <c r="F23" t="s">
        <v>27</v>
      </c>
      <c r="G23" t="s">
        <v>22</v>
      </c>
      <c r="H23">
        <v>3.43</v>
      </c>
      <c r="I23" t="s">
        <v>15</v>
      </c>
      <c r="J23" t="s">
        <v>16</v>
      </c>
      <c r="K23" t="s">
        <v>42</v>
      </c>
      <c r="L23" t="s">
        <v>40</v>
      </c>
      <c r="M23">
        <v>4</v>
      </c>
      <c r="N23" t="s">
        <v>39</v>
      </c>
      <c r="O23">
        <v>1</v>
      </c>
    </row>
    <row r="24" spans="1:15" x14ac:dyDescent="0.35">
      <c r="A24" s="1">
        <v>45652.396527777775</v>
      </c>
      <c r="B24" s="1" t="str">
        <f t="shared" si="0"/>
        <v>Thu</v>
      </c>
      <c r="C24" s="1" t="str">
        <f t="shared" si="1"/>
        <v>Weekday</v>
      </c>
      <c r="D24" s="1" t="e" cm="1">
        <f t="array" aca="1" ref="D24" ca="1">TEXT\DAY(Coffee_Sales[[#This Row],[Date]],"ddd")</f>
        <v>#NAME?</v>
      </c>
      <c r="E24" t="s">
        <v>26</v>
      </c>
      <c r="F24" t="s">
        <v>27</v>
      </c>
      <c r="G24" t="s">
        <v>22</v>
      </c>
      <c r="H24">
        <v>5.42</v>
      </c>
      <c r="I24" t="s">
        <v>15</v>
      </c>
      <c r="J24" t="s">
        <v>23</v>
      </c>
      <c r="K24" t="s">
        <v>24</v>
      </c>
      <c r="L24" t="s">
        <v>18</v>
      </c>
      <c r="M24">
        <v>3</v>
      </c>
      <c r="N24" t="s">
        <v>33</v>
      </c>
      <c r="O24">
        <v>1</v>
      </c>
    </row>
    <row r="25" spans="1:15" x14ac:dyDescent="0.35">
      <c r="A25" s="1">
        <v>45651.700694444444</v>
      </c>
      <c r="B25" s="1" t="str">
        <f t="shared" si="0"/>
        <v>Wed</v>
      </c>
      <c r="C25" s="1" t="str">
        <f t="shared" si="1"/>
        <v>Weekday</v>
      </c>
      <c r="D25" s="1" t="e" cm="1">
        <f t="array" aca="1" ref="D25" ca="1">TEXT\DAY(Coffee_Sales[[#This Row],[Date]],"ddd")</f>
        <v>#NAME?</v>
      </c>
      <c r="E25" t="s">
        <v>12</v>
      </c>
      <c r="F25" t="s">
        <v>21</v>
      </c>
      <c r="G25" t="s">
        <v>22</v>
      </c>
      <c r="H25">
        <v>3.81</v>
      </c>
      <c r="I25" t="s">
        <v>28</v>
      </c>
      <c r="J25" t="s">
        <v>16</v>
      </c>
      <c r="K25" t="s">
        <v>42</v>
      </c>
      <c r="L25" t="s">
        <v>18</v>
      </c>
      <c r="M25">
        <v>6</v>
      </c>
      <c r="N25" t="s">
        <v>37</v>
      </c>
      <c r="O25">
        <v>3</v>
      </c>
    </row>
    <row r="26" spans="1:15" x14ac:dyDescent="0.35">
      <c r="A26" s="1">
        <v>45653.69027777778</v>
      </c>
      <c r="B26" s="1" t="str">
        <f t="shared" si="0"/>
        <v>Fri</v>
      </c>
      <c r="C26" s="1" t="str">
        <f t="shared" si="1"/>
        <v>Weekday</v>
      </c>
      <c r="D26" s="1" t="e" cm="1">
        <f t="array" aca="1" ref="D26" ca="1">TEXT\DAY(Coffee_Sales[[#This Row],[Date]],"ddd")</f>
        <v>#NAME?</v>
      </c>
      <c r="E26" t="s">
        <v>26</v>
      </c>
      <c r="F26" t="s">
        <v>21</v>
      </c>
      <c r="G26" t="s">
        <v>14</v>
      </c>
      <c r="H26">
        <v>6.96</v>
      </c>
      <c r="I26" t="s">
        <v>30</v>
      </c>
      <c r="J26" t="s">
        <v>16</v>
      </c>
      <c r="K26" t="s">
        <v>42</v>
      </c>
      <c r="L26" t="s">
        <v>32</v>
      </c>
      <c r="M26">
        <v>8</v>
      </c>
      <c r="N26" t="s">
        <v>25</v>
      </c>
      <c r="O26">
        <v>4</v>
      </c>
    </row>
    <row r="27" spans="1:15" x14ac:dyDescent="0.35">
      <c r="A27" s="1">
        <v>45641.440972222219</v>
      </c>
      <c r="B27" s="1" t="str">
        <f t="shared" si="0"/>
        <v>Sun</v>
      </c>
      <c r="C27" s="1" t="str">
        <f t="shared" si="1"/>
        <v>Weekend</v>
      </c>
      <c r="D27" s="1" t="e" cm="1">
        <f t="array" aca="1" ref="D27" ca="1">TEXT\DAY(Coffee_Sales[[#This Row],[Date]],"ddd")</f>
        <v>#NAME?</v>
      </c>
      <c r="E27" t="s">
        <v>43</v>
      </c>
      <c r="F27" t="s">
        <v>44</v>
      </c>
      <c r="G27" t="s">
        <v>14</v>
      </c>
      <c r="H27">
        <v>4.97</v>
      </c>
      <c r="I27" t="s">
        <v>30</v>
      </c>
      <c r="J27" t="s">
        <v>16</v>
      </c>
      <c r="K27" t="s">
        <v>45</v>
      </c>
      <c r="L27" t="s">
        <v>32</v>
      </c>
      <c r="M27">
        <v>9</v>
      </c>
      <c r="N27" t="s">
        <v>33</v>
      </c>
      <c r="O27">
        <v>1</v>
      </c>
    </row>
    <row r="28" spans="1:15" x14ac:dyDescent="0.35">
      <c r="A28" s="1">
        <v>45650.654166666667</v>
      </c>
      <c r="B28" s="1" t="str">
        <f t="shared" si="0"/>
        <v>Tue</v>
      </c>
      <c r="C28" s="1" t="str">
        <f t="shared" si="1"/>
        <v>Weekday</v>
      </c>
      <c r="D28" s="1" t="e" cm="1">
        <f t="array" aca="1" ref="D28" ca="1">TEXT\DAY(Coffee_Sales[[#This Row],[Date]],"ddd")</f>
        <v>#NAME?</v>
      </c>
      <c r="E28" t="s">
        <v>41</v>
      </c>
      <c r="F28" t="s">
        <v>44</v>
      </c>
      <c r="G28" t="s">
        <v>35</v>
      </c>
      <c r="H28">
        <v>5.29</v>
      </c>
      <c r="I28" t="s">
        <v>15</v>
      </c>
      <c r="J28" t="s">
        <v>23</v>
      </c>
      <c r="K28" t="s">
        <v>31</v>
      </c>
      <c r="L28" t="s">
        <v>40</v>
      </c>
      <c r="M28">
        <v>8</v>
      </c>
      <c r="N28" t="s">
        <v>47</v>
      </c>
      <c r="O28">
        <v>4</v>
      </c>
    </row>
    <row r="29" spans="1:15" x14ac:dyDescent="0.35">
      <c r="A29" s="1">
        <v>45650.61041666667</v>
      </c>
      <c r="B29" s="1" t="str">
        <f t="shared" si="0"/>
        <v>Tue</v>
      </c>
      <c r="C29" s="1" t="str">
        <f t="shared" si="1"/>
        <v>Weekday</v>
      </c>
      <c r="D29" s="1" t="e" cm="1">
        <f t="array" aca="1" ref="D29" ca="1">TEXT\DAY(Coffee_Sales[[#This Row],[Date]],"ddd")</f>
        <v>#NAME?</v>
      </c>
      <c r="E29" t="s">
        <v>43</v>
      </c>
      <c r="F29" t="s">
        <v>21</v>
      </c>
      <c r="G29" t="s">
        <v>22</v>
      </c>
      <c r="H29">
        <v>4.28</v>
      </c>
      <c r="I29" t="s">
        <v>30</v>
      </c>
      <c r="J29" t="s">
        <v>23</v>
      </c>
      <c r="K29" t="s">
        <v>17</v>
      </c>
      <c r="L29" t="s">
        <v>32</v>
      </c>
      <c r="M29">
        <v>7</v>
      </c>
      <c r="N29" t="s">
        <v>33</v>
      </c>
      <c r="O29">
        <v>5</v>
      </c>
    </row>
    <row r="30" spans="1:15" x14ac:dyDescent="0.35">
      <c r="A30" s="1">
        <v>45641.558333333334</v>
      </c>
      <c r="B30" s="1" t="str">
        <f t="shared" si="0"/>
        <v>Sun</v>
      </c>
      <c r="C30" s="1" t="str">
        <f t="shared" si="1"/>
        <v>Weekend</v>
      </c>
      <c r="D30" s="1" t="e" cm="1">
        <f t="array" aca="1" ref="D30" ca="1">TEXT\DAY(Coffee_Sales[[#This Row],[Date]],"ddd")</f>
        <v>#NAME?</v>
      </c>
      <c r="E30" t="s">
        <v>26</v>
      </c>
      <c r="F30" t="s">
        <v>46</v>
      </c>
      <c r="G30" t="s">
        <v>22</v>
      </c>
      <c r="H30">
        <v>6.97</v>
      </c>
      <c r="I30" t="s">
        <v>15</v>
      </c>
      <c r="J30" t="s">
        <v>16</v>
      </c>
      <c r="K30" t="s">
        <v>29</v>
      </c>
      <c r="L30" t="s">
        <v>18</v>
      </c>
      <c r="M30">
        <v>5</v>
      </c>
      <c r="N30" t="s">
        <v>36</v>
      </c>
      <c r="O30">
        <v>2</v>
      </c>
    </row>
    <row r="31" spans="1:15" x14ac:dyDescent="0.35">
      <c r="A31" s="1">
        <v>45651.711805555555</v>
      </c>
      <c r="B31" s="1" t="str">
        <f t="shared" si="0"/>
        <v>Wed</v>
      </c>
      <c r="C31" s="1" t="str">
        <f t="shared" si="1"/>
        <v>Weekday</v>
      </c>
      <c r="D31" s="1" t="e" cm="1">
        <f t="array" aca="1" ref="D31" ca="1">TEXT\DAY(Coffee_Sales[[#This Row],[Date]],"ddd")</f>
        <v>#NAME?</v>
      </c>
      <c r="E31" t="s">
        <v>26</v>
      </c>
      <c r="F31" t="s">
        <v>21</v>
      </c>
      <c r="G31" t="s">
        <v>22</v>
      </c>
      <c r="H31">
        <v>3.46</v>
      </c>
      <c r="I31" t="s">
        <v>30</v>
      </c>
      <c r="J31" t="s">
        <v>23</v>
      </c>
      <c r="K31" t="s">
        <v>31</v>
      </c>
      <c r="L31" t="s">
        <v>32</v>
      </c>
      <c r="M31">
        <v>2</v>
      </c>
      <c r="N31" t="s">
        <v>25</v>
      </c>
      <c r="O31">
        <v>4</v>
      </c>
    </row>
    <row r="32" spans="1:15" x14ac:dyDescent="0.35">
      <c r="A32" s="1">
        <v>45650.595138888886</v>
      </c>
      <c r="B32" s="1" t="str">
        <f t="shared" si="0"/>
        <v>Tue</v>
      </c>
      <c r="C32" s="1" t="str">
        <f t="shared" si="1"/>
        <v>Weekday</v>
      </c>
      <c r="D32" s="1" t="e" cm="1">
        <f t="array" aca="1" ref="D32" ca="1">TEXT\DAY(Coffee_Sales[[#This Row],[Date]],"ddd")</f>
        <v>#NAME?</v>
      </c>
      <c r="E32" t="s">
        <v>26</v>
      </c>
      <c r="F32" t="s">
        <v>44</v>
      </c>
      <c r="G32" t="s">
        <v>22</v>
      </c>
      <c r="H32">
        <v>5.35</v>
      </c>
      <c r="I32" t="s">
        <v>15</v>
      </c>
      <c r="J32" t="s">
        <v>16</v>
      </c>
      <c r="K32" t="s">
        <v>31</v>
      </c>
      <c r="L32" t="s">
        <v>32</v>
      </c>
      <c r="M32">
        <v>7</v>
      </c>
      <c r="N32" t="s">
        <v>37</v>
      </c>
      <c r="O32">
        <v>1</v>
      </c>
    </row>
    <row r="33" spans="1:15" x14ac:dyDescent="0.35">
      <c r="A33" s="1">
        <v>45653.405555555553</v>
      </c>
      <c r="B33" s="1" t="str">
        <f t="shared" si="0"/>
        <v>Fri</v>
      </c>
      <c r="C33" s="1" t="str">
        <f t="shared" si="1"/>
        <v>Weekday</v>
      </c>
      <c r="D33" s="1" t="e" cm="1">
        <f t="array" aca="1" ref="D33" ca="1">TEXT\DAY(Coffee_Sales[[#This Row],[Date]],"ddd")</f>
        <v>#NAME?</v>
      </c>
      <c r="E33" t="s">
        <v>20</v>
      </c>
      <c r="F33" t="s">
        <v>34</v>
      </c>
      <c r="G33" t="s">
        <v>22</v>
      </c>
      <c r="H33">
        <v>5.01</v>
      </c>
      <c r="I33" t="s">
        <v>28</v>
      </c>
      <c r="J33" t="s">
        <v>16</v>
      </c>
      <c r="K33" t="s">
        <v>17</v>
      </c>
      <c r="L33" t="s">
        <v>18</v>
      </c>
      <c r="M33">
        <v>6</v>
      </c>
      <c r="N33" t="s">
        <v>47</v>
      </c>
      <c r="O33">
        <v>4</v>
      </c>
    </row>
    <row r="34" spans="1:15" x14ac:dyDescent="0.35">
      <c r="A34" s="1">
        <v>45644.411805555559</v>
      </c>
      <c r="B34" s="1" t="str">
        <f t="shared" si="0"/>
        <v>Wed</v>
      </c>
      <c r="C34" s="1" t="str">
        <f t="shared" si="1"/>
        <v>Weekday</v>
      </c>
      <c r="D34" s="1" t="e" cm="1">
        <f t="array" aca="1" ref="D34" ca="1">TEXT\DAY(Coffee_Sales[[#This Row],[Date]],"ddd")</f>
        <v>#NAME?</v>
      </c>
      <c r="E34" t="s">
        <v>41</v>
      </c>
      <c r="F34" t="s">
        <v>27</v>
      </c>
      <c r="G34" t="s">
        <v>22</v>
      </c>
      <c r="H34">
        <v>4.0599999999999996</v>
      </c>
      <c r="I34" t="s">
        <v>15</v>
      </c>
      <c r="J34" t="s">
        <v>16</v>
      </c>
      <c r="K34" t="s">
        <v>17</v>
      </c>
      <c r="L34" t="s">
        <v>18</v>
      </c>
      <c r="M34">
        <v>3</v>
      </c>
      <c r="N34" t="s">
        <v>19</v>
      </c>
      <c r="O34">
        <v>5</v>
      </c>
    </row>
    <row r="35" spans="1:15" x14ac:dyDescent="0.35">
      <c r="A35" s="1">
        <v>45642.553472222222</v>
      </c>
      <c r="B35" s="1" t="str">
        <f t="shared" si="0"/>
        <v>Mon</v>
      </c>
      <c r="C35" s="1" t="str">
        <f t="shared" si="1"/>
        <v>Weekday</v>
      </c>
      <c r="D35" s="1" t="e" cm="1">
        <f t="array" aca="1" ref="D35" ca="1">TEXT\DAY(Coffee_Sales[[#This Row],[Date]],"ddd")</f>
        <v>#NAME?</v>
      </c>
      <c r="E35" t="s">
        <v>26</v>
      </c>
      <c r="F35" t="s">
        <v>38</v>
      </c>
      <c r="G35" t="s">
        <v>35</v>
      </c>
      <c r="H35">
        <v>4.9000000000000004</v>
      </c>
      <c r="I35" t="s">
        <v>30</v>
      </c>
      <c r="J35" t="s">
        <v>16</v>
      </c>
      <c r="K35" t="s">
        <v>29</v>
      </c>
      <c r="L35" t="s">
        <v>18</v>
      </c>
      <c r="M35">
        <v>6</v>
      </c>
      <c r="N35" t="s">
        <v>37</v>
      </c>
      <c r="O35">
        <v>3</v>
      </c>
    </row>
    <row r="36" spans="1:15" x14ac:dyDescent="0.35">
      <c r="A36" s="1">
        <v>45647.680555555555</v>
      </c>
      <c r="B36" s="1" t="str">
        <f t="shared" si="0"/>
        <v>Sat</v>
      </c>
      <c r="C36" s="1" t="str">
        <f t="shared" si="1"/>
        <v>Weekend</v>
      </c>
      <c r="D36" s="1" t="e" cm="1">
        <f t="array" aca="1" ref="D36" ca="1">TEXT\DAY(Coffee_Sales[[#This Row],[Date]],"ddd")</f>
        <v>#NAME?</v>
      </c>
      <c r="E36" t="s">
        <v>20</v>
      </c>
      <c r="F36" t="s">
        <v>46</v>
      </c>
      <c r="G36" t="s">
        <v>22</v>
      </c>
      <c r="H36">
        <v>4.01</v>
      </c>
      <c r="I36" t="s">
        <v>28</v>
      </c>
      <c r="J36" t="s">
        <v>16</v>
      </c>
      <c r="K36" t="s">
        <v>45</v>
      </c>
      <c r="L36" t="s">
        <v>18</v>
      </c>
      <c r="M36">
        <v>4</v>
      </c>
      <c r="N36" t="s">
        <v>39</v>
      </c>
      <c r="O36">
        <v>5</v>
      </c>
    </row>
    <row r="37" spans="1:15" x14ac:dyDescent="0.35">
      <c r="A37" s="1">
        <v>45654.729861111111</v>
      </c>
      <c r="B37" s="1" t="str">
        <f t="shared" si="0"/>
        <v>Sat</v>
      </c>
      <c r="C37" s="1" t="str">
        <f t="shared" si="1"/>
        <v>Weekend</v>
      </c>
      <c r="D37" s="1" t="e" cm="1">
        <f t="array" aca="1" ref="D37" ca="1">TEXT\DAY(Coffee_Sales[[#This Row],[Date]],"ddd")</f>
        <v>#NAME?</v>
      </c>
      <c r="E37" t="s">
        <v>20</v>
      </c>
      <c r="F37" t="s">
        <v>44</v>
      </c>
      <c r="G37" t="s">
        <v>35</v>
      </c>
      <c r="H37">
        <v>6.75</v>
      </c>
      <c r="I37" t="s">
        <v>15</v>
      </c>
      <c r="J37" t="s">
        <v>16</v>
      </c>
      <c r="K37" t="s">
        <v>31</v>
      </c>
      <c r="L37" t="s">
        <v>18</v>
      </c>
      <c r="M37">
        <v>2</v>
      </c>
      <c r="N37" t="s">
        <v>37</v>
      </c>
      <c r="O37">
        <v>2</v>
      </c>
    </row>
    <row r="38" spans="1:15" x14ac:dyDescent="0.35">
      <c r="A38" s="1">
        <v>45646.427083333336</v>
      </c>
      <c r="B38" s="1" t="str">
        <f t="shared" si="0"/>
        <v>Fri</v>
      </c>
      <c r="C38" s="1" t="str">
        <f t="shared" si="1"/>
        <v>Weekday</v>
      </c>
      <c r="D38" s="1" t="e" cm="1">
        <f t="array" aca="1" ref="D38" ca="1">TEXT\DAY(Coffee_Sales[[#This Row],[Date]],"ddd")</f>
        <v>#NAME?</v>
      </c>
      <c r="E38" t="s">
        <v>20</v>
      </c>
      <c r="F38" t="s">
        <v>44</v>
      </c>
      <c r="G38" t="s">
        <v>35</v>
      </c>
      <c r="H38">
        <v>6.06</v>
      </c>
      <c r="I38" t="s">
        <v>15</v>
      </c>
      <c r="J38" t="s">
        <v>16</v>
      </c>
      <c r="K38" t="s">
        <v>24</v>
      </c>
      <c r="L38" t="s">
        <v>40</v>
      </c>
      <c r="M38">
        <v>5</v>
      </c>
      <c r="N38" t="s">
        <v>33</v>
      </c>
      <c r="O38">
        <v>4</v>
      </c>
    </row>
    <row r="39" spans="1:15" x14ac:dyDescent="0.35">
      <c r="A39" s="1">
        <v>45645.52847222222</v>
      </c>
      <c r="B39" s="1" t="str">
        <f t="shared" si="0"/>
        <v>Thu</v>
      </c>
      <c r="C39" s="1" t="str">
        <f t="shared" si="1"/>
        <v>Weekday</v>
      </c>
      <c r="D39" s="1" t="e" cm="1">
        <f t="array" aca="1" ref="D39" ca="1">TEXT\DAY(Coffee_Sales[[#This Row],[Date]],"ddd")</f>
        <v>#NAME?</v>
      </c>
      <c r="E39" t="s">
        <v>20</v>
      </c>
      <c r="F39" t="s">
        <v>34</v>
      </c>
      <c r="G39" t="s">
        <v>35</v>
      </c>
      <c r="H39">
        <v>5.4</v>
      </c>
      <c r="I39" t="s">
        <v>15</v>
      </c>
      <c r="J39" t="s">
        <v>23</v>
      </c>
      <c r="K39" t="s">
        <v>29</v>
      </c>
      <c r="L39" t="s">
        <v>40</v>
      </c>
      <c r="M39">
        <v>5</v>
      </c>
      <c r="N39" t="s">
        <v>39</v>
      </c>
      <c r="O39">
        <v>2</v>
      </c>
    </row>
    <row r="40" spans="1:15" x14ac:dyDescent="0.35">
      <c r="A40" s="1">
        <v>45653.520138888889</v>
      </c>
      <c r="B40" s="1" t="str">
        <f t="shared" si="0"/>
        <v>Fri</v>
      </c>
      <c r="C40" s="1" t="str">
        <f t="shared" si="1"/>
        <v>Weekday</v>
      </c>
      <c r="D40" s="1" t="e" cm="1">
        <f t="array" aca="1" ref="D40" ca="1">TEXT\DAY(Coffee_Sales[[#This Row],[Date]],"ddd")</f>
        <v>#NAME?</v>
      </c>
      <c r="E40" t="s">
        <v>12</v>
      </c>
      <c r="F40" t="s">
        <v>38</v>
      </c>
      <c r="G40" t="s">
        <v>22</v>
      </c>
      <c r="H40">
        <v>4.6900000000000004</v>
      </c>
      <c r="I40" t="s">
        <v>30</v>
      </c>
      <c r="J40" t="s">
        <v>23</v>
      </c>
      <c r="K40" t="s">
        <v>17</v>
      </c>
      <c r="L40" t="s">
        <v>32</v>
      </c>
      <c r="M40">
        <v>4</v>
      </c>
      <c r="N40" t="s">
        <v>39</v>
      </c>
      <c r="O40">
        <v>3</v>
      </c>
    </row>
    <row r="41" spans="1:15" x14ac:dyDescent="0.35">
      <c r="A41" s="1">
        <v>45653.529166666667</v>
      </c>
      <c r="B41" s="1" t="str">
        <f t="shared" si="0"/>
        <v>Fri</v>
      </c>
      <c r="C41" s="1" t="str">
        <f t="shared" si="1"/>
        <v>Weekday</v>
      </c>
      <c r="D41" s="1" t="e" cm="1">
        <f t="array" aca="1" ref="D41" ca="1">TEXT\DAY(Coffee_Sales[[#This Row],[Date]],"ddd")</f>
        <v>#NAME?</v>
      </c>
      <c r="E41" t="s">
        <v>41</v>
      </c>
      <c r="F41" t="s">
        <v>27</v>
      </c>
      <c r="G41" t="s">
        <v>35</v>
      </c>
      <c r="H41">
        <v>6.41</v>
      </c>
      <c r="I41" t="s">
        <v>28</v>
      </c>
      <c r="J41" t="s">
        <v>16</v>
      </c>
      <c r="K41" t="s">
        <v>29</v>
      </c>
      <c r="L41" t="s">
        <v>40</v>
      </c>
      <c r="M41">
        <v>3</v>
      </c>
      <c r="N41" t="s">
        <v>47</v>
      </c>
      <c r="O41">
        <v>5</v>
      </c>
    </row>
    <row r="42" spans="1:15" x14ac:dyDescent="0.35">
      <c r="A42" s="1">
        <v>45645.414583333331</v>
      </c>
      <c r="B42" s="1" t="str">
        <f t="shared" si="0"/>
        <v>Thu</v>
      </c>
      <c r="C42" s="1" t="str">
        <f t="shared" si="1"/>
        <v>Weekday</v>
      </c>
      <c r="D42" s="1" t="e" cm="1">
        <f t="array" aca="1" ref="D42" ca="1">TEXT\DAY(Coffee_Sales[[#This Row],[Date]],"ddd")</f>
        <v>#NAME?</v>
      </c>
      <c r="E42" t="s">
        <v>12</v>
      </c>
      <c r="F42" t="s">
        <v>34</v>
      </c>
      <c r="G42" t="s">
        <v>35</v>
      </c>
      <c r="H42">
        <v>5.63</v>
      </c>
      <c r="I42" t="s">
        <v>30</v>
      </c>
      <c r="J42" t="s">
        <v>16</v>
      </c>
      <c r="K42" t="s">
        <v>45</v>
      </c>
      <c r="L42" t="s">
        <v>40</v>
      </c>
      <c r="M42">
        <v>5</v>
      </c>
      <c r="N42" t="s">
        <v>39</v>
      </c>
      <c r="O42">
        <v>5</v>
      </c>
    </row>
    <row r="43" spans="1:15" x14ac:dyDescent="0.35">
      <c r="A43" s="1">
        <v>45652.397916666669</v>
      </c>
      <c r="B43" s="1" t="str">
        <f t="shared" si="0"/>
        <v>Thu</v>
      </c>
      <c r="C43" s="1" t="str">
        <f t="shared" si="1"/>
        <v>Weekday</v>
      </c>
      <c r="D43" s="1" t="e" cm="1">
        <f t="array" aca="1" ref="D43" ca="1">TEXT\DAY(Coffee_Sales[[#This Row],[Date]],"ddd")</f>
        <v>#NAME?</v>
      </c>
      <c r="E43" t="s">
        <v>41</v>
      </c>
      <c r="F43" t="s">
        <v>21</v>
      </c>
      <c r="G43" t="s">
        <v>35</v>
      </c>
      <c r="H43">
        <v>4.01</v>
      </c>
      <c r="I43" t="s">
        <v>30</v>
      </c>
      <c r="J43" t="s">
        <v>23</v>
      </c>
      <c r="K43" t="s">
        <v>31</v>
      </c>
      <c r="L43" t="s">
        <v>40</v>
      </c>
      <c r="M43">
        <v>7</v>
      </c>
      <c r="N43" t="s">
        <v>47</v>
      </c>
      <c r="O43">
        <v>5</v>
      </c>
    </row>
    <row r="44" spans="1:15" x14ac:dyDescent="0.35">
      <c r="A44" s="1">
        <v>45652.499305555553</v>
      </c>
      <c r="B44" s="1" t="str">
        <f t="shared" si="0"/>
        <v>Thu</v>
      </c>
      <c r="C44" s="1" t="str">
        <f t="shared" si="1"/>
        <v>Weekday</v>
      </c>
      <c r="D44" s="1" t="e" cm="1">
        <f t="array" aca="1" ref="D44" ca="1">TEXT\DAY(Coffee_Sales[[#This Row],[Date]],"ddd")</f>
        <v>#NAME?</v>
      </c>
      <c r="E44" t="s">
        <v>12</v>
      </c>
      <c r="F44" t="s">
        <v>27</v>
      </c>
      <c r="G44" t="s">
        <v>14</v>
      </c>
      <c r="H44">
        <v>3.43</v>
      </c>
      <c r="I44" t="s">
        <v>30</v>
      </c>
      <c r="J44" t="s">
        <v>16</v>
      </c>
      <c r="K44" t="s">
        <v>42</v>
      </c>
      <c r="L44" t="s">
        <v>32</v>
      </c>
      <c r="M44">
        <v>6</v>
      </c>
      <c r="N44" t="s">
        <v>33</v>
      </c>
      <c r="O44">
        <v>5</v>
      </c>
    </row>
    <row r="45" spans="1:15" x14ac:dyDescent="0.35">
      <c r="A45" s="1">
        <v>45641.682638888888</v>
      </c>
      <c r="B45" s="1" t="str">
        <f t="shared" si="0"/>
        <v>Sun</v>
      </c>
      <c r="C45" s="1" t="str">
        <f t="shared" si="1"/>
        <v>Weekend</v>
      </c>
      <c r="D45" s="1" t="e" cm="1">
        <f t="array" aca="1" ref="D45" ca="1">TEXT\DAY(Coffee_Sales[[#This Row],[Date]],"ddd")</f>
        <v>#NAME?</v>
      </c>
      <c r="E45" t="s">
        <v>26</v>
      </c>
      <c r="F45" t="s">
        <v>34</v>
      </c>
      <c r="G45" t="s">
        <v>35</v>
      </c>
      <c r="H45">
        <v>4.7</v>
      </c>
      <c r="I45" t="s">
        <v>28</v>
      </c>
      <c r="J45" t="s">
        <v>23</v>
      </c>
      <c r="K45" t="s">
        <v>24</v>
      </c>
      <c r="L45" t="s">
        <v>40</v>
      </c>
      <c r="M45">
        <v>7</v>
      </c>
      <c r="N45" t="s">
        <v>25</v>
      </c>
      <c r="O45">
        <v>3</v>
      </c>
    </row>
    <row r="46" spans="1:15" x14ac:dyDescent="0.35">
      <c r="A46" s="1">
        <v>45654.361805555556</v>
      </c>
      <c r="B46" s="1" t="str">
        <f t="shared" si="0"/>
        <v>Sat</v>
      </c>
      <c r="C46" s="1" t="str">
        <f t="shared" si="1"/>
        <v>Weekend</v>
      </c>
      <c r="D46" s="1" t="e" cm="1">
        <f t="array" aca="1" ref="D46" ca="1">TEXT\DAY(Coffee_Sales[[#This Row],[Date]],"ddd")</f>
        <v>#NAME?</v>
      </c>
      <c r="E46" t="s">
        <v>41</v>
      </c>
      <c r="F46" t="s">
        <v>13</v>
      </c>
      <c r="G46" t="s">
        <v>35</v>
      </c>
      <c r="H46">
        <v>5.65</v>
      </c>
      <c r="I46" t="s">
        <v>30</v>
      </c>
      <c r="J46" t="s">
        <v>23</v>
      </c>
      <c r="K46" t="s">
        <v>24</v>
      </c>
      <c r="L46" t="s">
        <v>18</v>
      </c>
      <c r="M46">
        <v>8</v>
      </c>
      <c r="N46" t="s">
        <v>47</v>
      </c>
      <c r="O46">
        <v>3</v>
      </c>
    </row>
    <row r="47" spans="1:15" x14ac:dyDescent="0.35">
      <c r="A47" s="1">
        <v>45655.398611111108</v>
      </c>
      <c r="B47" s="1" t="str">
        <f t="shared" si="0"/>
        <v>Sun</v>
      </c>
      <c r="C47" s="1" t="str">
        <f t="shared" si="1"/>
        <v>Weekend</v>
      </c>
      <c r="D47" s="1" t="e" cm="1">
        <f t="array" aca="1" ref="D47" ca="1">TEXT\DAY(Coffee_Sales[[#This Row],[Date]],"ddd")</f>
        <v>#NAME?</v>
      </c>
      <c r="E47" t="s">
        <v>20</v>
      </c>
      <c r="F47" t="s">
        <v>21</v>
      </c>
      <c r="G47" t="s">
        <v>22</v>
      </c>
      <c r="H47">
        <v>4.55</v>
      </c>
      <c r="I47" t="s">
        <v>15</v>
      </c>
      <c r="J47" t="s">
        <v>16</v>
      </c>
      <c r="K47" t="s">
        <v>24</v>
      </c>
      <c r="L47" t="s">
        <v>40</v>
      </c>
      <c r="M47">
        <v>5</v>
      </c>
      <c r="N47" t="s">
        <v>47</v>
      </c>
      <c r="O47">
        <v>2</v>
      </c>
    </row>
    <row r="48" spans="1:15" x14ac:dyDescent="0.35">
      <c r="A48" s="1">
        <v>45654.456944444442</v>
      </c>
      <c r="B48" s="1" t="str">
        <f t="shared" si="0"/>
        <v>Sat</v>
      </c>
      <c r="C48" s="1" t="str">
        <f t="shared" si="1"/>
        <v>Weekend</v>
      </c>
      <c r="D48" s="1" t="e" cm="1">
        <f t="array" aca="1" ref="D48" ca="1">TEXT\DAY(Coffee_Sales[[#This Row],[Date]],"ddd")</f>
        <v>#NAME?</v>
      </c>
      <c r="E48" t="s">
        <v>12</v>
      </c>
      <c r="F48" t="s">
        <v>44</v>
      </c>
      <c r="G48" t="s">
        <v>22</v>
      </c>
      <c r="H48">
        <v>6.52</v>
      </c>
      <c r="I48" t="s">
        <v>28</v>
      </c>
      <c r="J48" t="s">
        <v>16</v>
      </c>
      <c r="K48" t="s">
        <v>29</v>
      </c>
      <c r="L48" t="s">
        <v>32</v>
      </c>
      <c r="M48">
        <v>3</v>
      </c>
      <c r="N48" t="s">
        <v>33</v>
      </c>
      <c r="O48">
        <v>4</v>
      </c>
    </row>
    <row r="49" spans="1:15" x14ac:dyDescent="0.35">
      <c r="A49" s="1">
        <v>45648.624305555553</v>
      </c>
      <c r="B49" s="1" t="str">
        <f t="shared" si="0"/>
        <v>Sun</v>
      </c>
      <c r="C49" s="1" t="str">
        <f t="shared" si="1"/>
        <v>Weekend</v>
      </c>
      <c r="D49" s="1" t="e" cm="1">
        <f t="array" aca="1" ref="D49" ca="1">TEXT\DAY(Coffee_Sales[[#This Row],[Date]],"ddd")</f>
        <v>#NAME?</v>
      </c>
      <c r="E49" t="s">
        <v>43</v>
      </c>
      <c r="F49" t="s">
        <v>44</v>
      </c>
      <c r="G49" t="s">
        <v>22</v>
      </c>
      <c r="H49">
        <v>6.51</v>
      </c>
      <c r="I49" t="s">
        <v>30</v>
      </c>
      <c r="J49" t="s">
        <v>23</v>
      </c>
      <c r="K49" t="s">
        <v>45</v>
      </c>
      <c r="L49" t="s">
        <v>32</v>
      </c>
      <c r="M49">
        <v>10</v>
      </c>
      <c r="N49" t="s">
        <v>39</v>
      </c>
      <c r="O49">
        <v>3</v>
      </c>
    </row>
    <row r="50" spans="1:15" x14ac:dyDescent="0.35">
      <c r="A50" s="1">
        <v>45647.699305555558</v>
      </c>
      <c r="B50" s="1" t="str">
        <f t="shared" si="0"/>
        <v>Sat</v>
      </c>
      <c r="C50" s="1" t="str">
        <f t="shared" si="1"/>
        <v>Weekend</v>
      </c>
      <c r="D50" s="1" t="e" cm="1">
        <f t="array" aca="1" ref="D50" ca="1">TEXT\DAY(Coffee_Sales[[#This Row],[Date]],"ddd")</f>
        <v>#NAME?</v>
      </c>
      <c r="E50" t="s">
        <v>43</v>
      </c>
      <c r="F50" t="s">
        <v>46</v>
      </c>
      <c r="G50" t="s">
        <v>35</v>
      </c>
      <c r="H50">
        <v>3.11</v>
      </c>
      <c r="I50" t="s">
        <v>30</v>
      </c>
      <c r="J50" t="s">
        <v>23</v>
      </c>
      <c r="K50" t="s">
        <v>45</v>
      </c>
      <c r="L50" t="s">
        <v>32</v>
      </c>
      <c r="M50">
        <v>4</v>
      </c>
      <c r="N50" t="s">
        <v>39</v>
      </c>
      <c r="O50">
        <v>4</v>
      </c>
    </row>
    <row r="51" spans="1:15" x14ac:dyDescent="0.35">
      <c r="A51" s="1">
        <v>45644.513888888891</v>
      </c>
      <c r="B51" s="1" t="str">
        <f t="shared" si="0"/>
        <v>Wed</v>
      </c>
      <c r="C51" s="1" t="str">
        <f t="shared" si="1"/>
        <v>Weekday</v>
      </c>
      <c r="D51" s="1" t="e" cm="1">
        <f t="array" aca="1" ref="D51" ca="1">TEXT\DAY(Coffee_Sales[[#This Row],[Date]],"ddd")</f>
        <v>#NAME?</v>
      </c>
      <c r="E51" t="s">
        <v>41</v>
      </c>
      <c r="F51" t="s">
        <v>13</v>
      </c>
      <c r="G51" t="s">
        <v>14</v>
      </c>
      <c r="H51">
        <v>3.63</v>
      </c>
      <c r="I51" t="s">
        <v>28</v>
      </c>
      <c r="J51" t="s">
        <v>23</v>
      </c>
      <c r="K51" t="s">
        <v>31</v>
      </c>
      <c r="L51" t="s">
        <v>18</v>
      </c>
      <c r="M51">
        <v>8</v>
      </c>
      <c r="N51" t="s">
        <v>33</v>
      </c>
      <c r="O51">
        <v>3</v>
      </c>
    </row>
    <row r="52" spans="1:15" x14ac:dyDescent="0.35">
      <c r="A52" s="1">
        <v>45648.427777777775</v>
      </c>
      <c r="B52" s="1" t="str">
        <f t="shared" si="0"/>
        <v>Sun</v>
      </c>
      <c r="C52" s="1" t="str">
        <f t="shared" si="1"/>
        <v>Weekend</v>
      </c>
      <c r="D52" s="1" t="e" cm="1">
        <f t="array" aca="1" ref="D52" ca="1">TEXT\DAY(Coffee_Sales[[#This Row],[Date]],"ddd")</f>
        <v>#NAME?</v>
      </c>
      <c r="E52" t="s">
        <v>20</v>
      </c>
      <c r="F52" t="s">
        <v>44</v>
      </c>
      <c r="G52" t="s">
        <v>35</v>
      </c>
      <c r="H52">
        <v>6.31</v>
      </c>
      <c r="I52" t="s">
        <v>15</v>
      </c>
      <c r="J52" t="s">
        <v>23</v>
      </c>
      <c r="K52" t="s">
        <v>29</v>
      </c>
      <c r="L52" t="s">
        <v>32</v>
      </c>
      <c r="M52">
        <v>7</v>
      </c>
      <c r="N52" t="s">
        <v>36</v>
      </c>
      <c r="O52">
        <v>4</v>
      </c>
    </row>
    <row r="53" spans="1:15" x14ac:dyDescent="0.35">
      <c r="A53" s="1">
        <v>45655.718055555553</v>
      </c>
      <c r="B53" s="1" t="str">
        <f t="shared" si="0"/>
        <v>Sun</v>
      </c>
      <c r="C53" s="1" t="str">
        <f t="shared" si="1"/>
        <v>Weekend</v>
      </c>
      <c r="D53" s="1" t="e" cm="1">
        <f t="array" aca="1" ref="D53" ca="1">TEXT\DAY(Coffee_Sales[[#This Row],[Date]],"ddd")</f>
        <v>#NAME?</v>
      </c>
      <c r="E53" t="s">
        <v>26</v>
      </c>
      <c r="F53" t="s">
        <v>13</v>
      </c>
      <c r="G53" t="s">
        <v>35</v>
      </c>
      <c r="H53">
        <v>5.59</v>
      </c>
      <c r="I53" t="s">
        <v>28</v>
      </c>
      <c r="J53" t="s">
        <v>23</v>
      </c>
      <c r="K53" t="s">
        <v>29</v>
      </c>
      <c r="L53" t="s">
        <v>32</v>
      </c>
      <c r="M53">
        <v>5</v>
      </c>
      <c r="N53" t="s">
        <v>47</v>
      </c>
      <c r="O53">
        <v>2</v>
      </c>
    </row>
    <row r="54" spans="1:15" x14ac:dyDescent="0.35">
      <c r="A54" s="1">
        <v>45641.727083333331</v>
      </c>
      <c r="B54" s="1" t="str">
        <f t="shared" si="0"/>
        <v>Sun</v>
      </c>
      <c r="C54" s="1" t="str">
        <f t="shared" si="1"/>
        <v>Weekend</v>
      </c>
      <c r="D54" s="1" t="e" cm="1">
        <f t="array" aca="1" ref="D54" ca="1">TEXT\DAY(Coffee_Sales[[#This Row],[Date]],"ddd")</f>
        <v>#NAME?</v>
      </c>
      <c r="E54" t="s">
        <v>41</v>
      </c>
      <c r="F54" t="s">
        <v>34</v>
      </c>
      <c r="G54" t="s">
        <v>14</v>
      </c>
      <c r="H54">
        <v>3.36</v>
      </c>
      <c r="I54" t="s">
        <v>15</v>
      </c>
      <c r="J54" t="s">
        <v>23</v>
      </c>
      <c r="K54" t="s">
        <v>31</v>
      </c>
      <c r="L54" t="s">
        <v>40</v>
      </c>
      <c r="M54">
        <v>2</v>
      </c>
      <c r="N54" t="s">
        <v>19</v>
      </c>
      <c r="O54">
        <v>5</v>
      </c>
    </row>
    <row r="55" spans="1:15" x14ac:dyDescent="0.35">
      <c r="A55" s="1">
        <v>45647.661111111112</v>
      </c>
      <c r="B55" s="1" t="str">
        <f t="shared" si="0"/>
        <v>Sat</v>
      </c>
      <c r="C55" s="1" t="str">
        <f t="shared" si="1"/>
        <v>Weekend</v>
      </c>
      <c r="D55" s="1" t="e" cm="1">
        <f t="array" aca="1" ref="D55" ca="1">TEXT\DAY(Coffee_Sales[[#This Row],[Date]],"ddd")</f>
        <v>#NAME?</v>
      </c>
      <c r="E55" t="s">
        <v>12</v>
      </c>
      <c r="F55" t="s">
        <v>13</v>
      </c>
      <c r="G55" t="s">
        <v>14</v>
      </c>
      <c r="H55">
        <v>5.85</v>
      </c>
      <c r="I55" t="s">
        <v>30</v>
      </c>
      <c r="J55" t="s">
        <v>16</v>
      </c>
      <c r="K55" t="s">
        <v>24</v>
      </c>
      <c r="L55" t="s">
        <v>18</v>
      </c>
      <c r="M55">
        <v>9</v>
      </c>
      <c r="N55" t="s">
        <v>25</v>
      </c>
      <c r="O55">
        <v>2</v>
      </c>
    </row>
    <row r="56" spans="1:15" x14ac:dyDescent="0.35">
      <c r="A56" s="1">
        <v>45647.484722222223</v>
      </c>
      <c r="B56" s="1" t="str">
        <f t="shared" si="0"/>
        <v>Sat</v>
      </c>
      <c r="C56" s="1" t="str">
        <f t="shared" si="1"/>
        <v>Weekend</v>
      </c>
      <c r="D56" s="1" t="e" cm="1">
        <f t="array" aca="1" ref="D56" ca="1">TEXT\DAY(Coffee_Sales[[#This Row],[Date]],"ddd")</f>
        <v>#NAME?</v>
      </c>
      <c r="E56" t="s">
        <v>20</v>
      </c>
      <c r="F56" t="s">
        <v>21</v>
      </c>
      <c r="G56" t="s">
        <v>22</v>
      </c>
      <c r="H56">
        <v>5.91</v>
      </c>
      <c r="I56" t="s">
        <v>30</v>
      </c>
      <c r="J56" t="s">
        <v>16</v>
      </c>
      <c r="K56" t="s">
        <v>17</v>
      </c>
      <c r="L56" t="s">
        <v>32</v>
      </c>
      <c r="M56">
        <v>4</v>
      </c>
      <c r="N56" t="s">
        <v>39</v>
      </c>
      <c r="O56">
        <v>3</v>
      </c>
    </row>
    <row r="57" spans="1:15" x14ac:dyDescent="0.35">
      <c r="A57" s="1">
        <v>45656.48541666667</v>
      </c>
      <c r="B57" s="1" t="str">
        <f t="shared" si="0"/>
        <v>Mon</v>
      </c>
      <c r="C57" s="1" t="str">
        <f t="shared" si="1"/>
        <v>Weekday</v>
      </c>
      <c r="D57" s="1" t="e" cm="1">
        <f t="array" aca="1" ref="D57" ca="1">TEXT\DAY(Coffee_Sales[[#This Row],[Date]],"ddd")</f>
        <v>#NAME?</v>
      </c>
      <c r="E57" t="s">
        <v>12</v>
      </c>
      <c r="F57" t="s">
        <v>27</v>
      </c>
      <c r="G57" t="s">
        <v>22</v>
      </c>
      <c r="H57">
        <v>5.33</v>
      </c>
      <c r="I57" t="s">
        <v>28</v>
      </c>
      <c r="J57" t="s">
        <v>16</v>
      </c>
      <c r="K57" t="s">
        <v>29</v>
      </c>
      <c r="L57" t="s">
        <v>40</v>
      </c>
      <c r="M57">
        <v>9</v>
      </c>
      <c r="N57" t="s">
        <v>36</v>
      </c>
      <c r="O57">
        <v>3</v>
      </c>
    </row>
    <row r="58" spans="1:15" x14ac:dyDescent="0.35">
      <c r="A58" s="1">
        <v>45656.613194444442</v>
      </c>
      <c r="B58" s="1" t="str">
        <f t="shared" si="0"/>
        <v>Mon</v>
      </c>
      <c r="C58" s="1" t="str">
        <f t="shared" si="1"/>
        <v>Weekday</v>
      </c>
      <c r="D58" s="1" t="e" cm="1">
        <f t="array" aca="1" ref="D58" ca="1">TEXT\DAY(Coffee_Sales[[#This Row],[Date]],"ddd")</f>
        <v>#NAME?</v>
      </c>
      <c r="E58" t="s">
        <v>20</v>
      </c>
      <c r="F58" t="s">
        <v>44</v>
      </c>
      <c r="G58" t="s">
        <v>22</v>
      </c>
      <c r="H58">
        <v>5.83</v>
      </c>
      <c r="I58" t="s">
        <v>28</v>
      </c>
      <c r="J58" t="s">
        <v>16</v>
      </c>
      <c r="K58" t="s">
        <v>29</v>
      </c>
      <c r="L58" t="s">
        <v>40</v>
      </c>
      <c r="M58">
        <v>10</v>
      </c>
      <c r="N58" t="s">
        <v>39</v>
      </c>
      <c r="O58">
        <v>1</v>
      </c>
    </row>
    <row r="59" spans="1:15" x14ac:dyDescent="0.35">
      <c r="A59" s="1">
        <v>45646.479166666664</v>
      </c>
      <c r="B59" s="1" t="str">
        <f t="shared" si="0"/>
        <v>Fri</v>
      </c>
      <c r="C59" s="1" t="str">
        <f t="shared" si="1"/>
        <v>Weekday</v>
      </c>
      <c r="D59" s="1" t="e" cm="1">
        <f t="array" aca="1" ref="D59" ca="1">TEXT\DAY(Coffee_Sales[[#This Row],[Date]],"ddd")</f>
        <v>#NAME?</v>
      </c>
      <c r="E59" t="s">
        <v>43</v>
      </c>
      <c r="F59" t="s">
        <v>38</v>
      </c>
      <c r="G59" t="s">
        <v>35</v>
      </c>
      <c r="H59">
        <v>6.87</v>
      </c>
      <c r="I59" t="s">
        <v>28</v>
      </c>
      <c r="J59" t="s">
        <v>23</v>
      </c>
      <c r="K59" t="s">
        <v>29</v>
      </c>
      <c r="L59" t="s">
        <v>32</v>
      </c>
      <c r="M59">
        <v>10</v>
      </c>
      <c r="N59" t="s">
        <v>37</v>
      </c>
      <c r="O59">
        <v>4</v>
      </c>
    </row>
    <row r="60" spans="1:15" x14ac:dyDescent="0.35">
      <c r="A60" s="1">
        <v>45645.612500000003</v>
      </c>
      <c r="B60" s="1" t="str">
        <f t="shared" si="0"/>
        <v>Thu</v>
      </c>
      <c r="C60" s="1" t="str">
        <f t="shared" si="1"/>
        <v>Weekday</v>
      </c>
      <c r="D60" s="1" t="e" cm="1">
        <f t="array" aca="1" ref="D60" ca="1">TEXT\DAY(Coffee_Sales[[#This Row],[Date]],"ddd")</f>
        <v>#NAME?</v>
      </c>
      <c r="E60" t="s">
        <v>43</v>
      </c>
      <c r="F60" t="s">
        <v>27</v>
      </c>
      <c r="G60" t="s">
        <v>35</v>
      </c>
      <c r="H60">
        <v>3.16</v>
      </c>
      <c r="I60" t="s">
        <v>30</v>
      </c>
      <c r="J60" t="s">
        <v>16</v>
      </c>
      <c r="K60" t="s">
        <v>17</v>
      </c>
      <c r="L60" t="s">
        <v>18</v>
      </c>
      <c r="M60">
        <v>9</v>
      </c>
      <c r="N60" t="s">
        <v>47</v>
      </c>
      <c r="O60">
        <v>4</v>
      </c>
    </row>
    <row r="61" spans="1:15" x14ac:dyDescent="0.35">
      <c r="A61" s="1">
        <v>45643.572916666664</v>
      </c>
      <c r="B61" s="1" t="str">
        <f t="shared" si="0"/>
        <v>Tue</v>
      </c>
      <c r="C61" s="1" t="str">
        <f t="shared" si="1"/>
        <v>Weekday</v>
      </c>
      <c r="D61" s="1" t="e" cm="1">
        <f t="array" aca="1" ref="D61" ca="1">TEXT\DAY(Coffee_Sales[[#This Row],[Date]],"ddd")</f>
        <v>#NAME?</v>
      </c>
      <c r="E61" t="s">
        <v>41</v>
      </c>
      <c r="F61" t="s">
        <v>46</v>
      </c>
      <c r="G61" t="s">
        <v>14</v>
      </c>
      <c r="H61">
        <v>4.04</v>
      </c>
      <c r="I61" t="s">
        <v>15</v>
      </c>
      <c r="J61" t="s">
        <v>23</v>
      </c>
      <c r="K61" t="s">
        <v>17</v>
      </c>
      <c r="L61" t="s">
        <v>32</v>
      </c>
      <c r="M61">
        <v>6</v>
      </c>
      <c r="N61" t="s">
        <v>19</v>
      </c>
      <c r="O61">
        <v>3</v>
      </c>
    </row>
    <row r="62" spans="1:15" x14ac:dyDescent="0.35">
      <c r="A62" s="1">
        <v>45655.539583333331</v>
      </c>
      <c r="B62" s="1" t="str">
        <f t="shared" si="0"/>
        <v>Sun</v>
      </c>
      <c r="C62" s="1" t="str">
        <f t="shared" si="1"/>
        <v>Weekend</v>
      </c>
      <c r="D62" s="1" t="e" cm="1">
        <f t="array" aca="1" ref="D62" ca="1">TEXT\DAY(Coffee_Sales[[#This Row],[Date]],"ddd")</f>
        <v>#NAME?</v>
      </c>
      <c r="E62" t="s">
        <v>43</v>
      </c>
      <c r="F62" t="s">
        <v>38</v>
      </c>
      <c r="G62" t="s">
        <v>22</v>
      </c>
      <c r="H62">
        <v>5.07</v>
      </c>
      <c r="I62" t="s">
        <v>15</v>
      </c>
      <c r="J62" t="s">
        <v>23</v>
      </c>
      <c r="K62" t="s">
        <v>24</v>
      </c>
      <c r="L62" t="s">
        <v>18</v>
      </c>
      <c r="M62">
        <v>9</v>
      </c>
      <c r="N62" t="s">
        <v>33</v>
      </c>
      <c r="O62">
        <v>2</v>
      </c>
    </row>
    <row r="63" spans="1:15" x14ac:dyDescent="0.35">
      <c r="A63" s="1">
        <v>45649.627083333333</v>
      </c>
      <c r="B63" s="1" t="str">
        <f t="shared" si="0"/>
        <v>Mon</v>
      </c>
      <c r="C63" s="1" t="str">
        <f t="shared" si="1"/>
        <v>Weekday</v>
      </c>
      <c r="D63" s="1" t="e" cm="1">
        <f t="array" aca="1" ref="D63" ca="1">TEXT\DAY(Coffee_Sales[[#This Row],[Date]],"ddd")</f>
        <v>#NAME?</v>
      </c>
      <c r="E63" t="s">
        <v>20</v>
      </c>
      <c r="F63" t="s">
        <v>27</v>
      </c>
      <c r="G63" t="s">
        <v>14</v>
      </c>
      <c r="H63">
        <v>3.92</v>
      </c>
      <c r="I63" t="s">
        <v>30</v>
      </c>
      <c r="J63" t="s">
        <v>16</v>
      </c>
      <c r="K63" t="s">
        <v>24</v>
      </c>
      <c r="L63" t="s">
        <v>40</v>
      </c>
      <c r="M63">
        <v>9</v>
      </c>
      <c r="N63" t="s">
        <v>25</v>
      </c>
      <c r="O63">
        <v>1</v>
      </c>
    </row>
    <row r="64" spans="1:15" x14ac:dyDescent="0.35">
      <c r="A64" s="1">
        <v>45656.626388888886</v>
      </c>
      <c r="B64" s="1" t="str">
        <f t="shared" si="0"/>
        <v>Mon</v>
      </c>
      <c r="C64" s="1" t="str">
        <f t="shared" si="1"/>
        <v>Weekday</v>
      </c>
      <c r="D64" s="1" t="e" cm="1">
        <f t="array" aca="1" ref="D64" ca="1">TEXT\DAY(Coffee_Sales[[#This Row],[Date]],"ddd")</f>
        <v>#NAME?</v>
      </c>
      <c r="E64" t="s">
        <v>12</v>
      </c>
      <c r="F64" t="s">
        <v>34</v>
      </c>
      <c r="G64" t="s">
        <v>35</v>
      </c>
      <c r="H64">
        <v>5.24</v>
      </c>
      <c r="I64" t="s">
        <v>15</v>
      </c>
      <c r="J64" t="s">
        <v>16</v>
      </c>
      <c r="K64" t="s">
        <v>29</v>
      </c>
      <c r="L64" t="s">
        <v>18</v>
      </c>
      <c r="M64">
        <v>4</v>
      </c>
      <c r="N64" t="s">
        <v>39</v>
      </c>
      <c r="O64">
        <v>3</v>
      </c>
    </row>
    <row r="65" spans="1:15" x14ac:dyDescent="0.35">
      <c r="A65" s="1">
        <v>45642.507638888892</v>
      </c>
      <c r="B65" s="1" t="str">
        <f t="shared" si="0"/>
        <v>Mon</v>
      </c>
      <c r="C65" s="1" t="str">
        <f t="shared" si="1"/>
        <v>Weekday</v>
      </c>
      <c r="D65" s="1" t="e" cm="1">
        <f t="array" aca="1" ref="D65" ca="1">TEXT\DAY(Coffee_Sales[[#This Row],[Date]],"ddd")</f>
        <v>#NAME?</v>
      </c>
      <c r="E65" t="s">
        <v>20</v>
      </c>
      <c r="F65" t="s">
        <v>44</v>
      </c>
      <c r="G65" t="s">
        <v>35</v>
      </c>
      <c r="H65">
        <v>6.29</v>
      </c>
      <c r="I65" t="s">
        <v>28</v>
      </c>
      <c r="J65" t="s">
        <v>23</v>
      </c>
      <c r="K65" t="s">
        <v>31</v>
      </c>
      <c r="L65" t="s">
        <v>40</v>
      </c>
      <c r="M65">
        <v>10</v>
      </c>
      <c r="N65" t="s">
        <v>33</v>
      </c>
      <c r="O65">
        <v>5</v>
      </c>
    </row>
    <row r="66" spans="1:15" x14ac:dyDescent="0.35">
      <c r="A66" s="1">
        <v>45643.385416666664</v>
      </c>
      <c r="B66" s="1" t="str">
        <f t="shared" ref="B66:B129" si="2">(TEXT(A66,"ddd"))</f>
        <v>Tue</v>
      </c>
      <c r="C66" s="1" t="str">
        <f t="shared" ref="C66:C129" si="3">IF(OR(TEXT(A66,"ddd")="Sat",TEXT(A66,"ddd")="Sun"),"Weekend","Weekday")</f>
        <v>Weekday</v>
      </c>
      <c r="D66" s="1" t="e" cm="1">
        <f t="array" aca="1" ref="D66" ca="1">TEXT\DAY(Coffee_Sales[[#This Row],[Date]],"ddd")</f>
        <v>#NAME?</v>
      </c>
      <c r="E66" t="s">
        <v>12</v>
      </c>
      <c r="F66" t="s">
        <v>44</v>
      </c>
      <c r="G66" t="s">
        <v>14</v>
      </c>
      <c r="H66">
        <v>6.55</v>
      </c>
      <c r="I66" t="s">
        <v>30</v>
      </c>
      <c r="J66" t="s">
        <v>16</v>
      </c>
      <c r="K66" t="s">
        <v>45</v>
      </c>
      <c r="L66" t="s">
        <v>18</v>
      </c>
      <c r="M66">
        <v>3</v>
      </c>
      <c r="N66" t="s">
        <v>25</v>
      </c>
      <c r="O66">
        <v>3</v>
      </c>
    </row>
    <row r="67" spans="1:15" x14ac:dyDescent="0.35">
      <c r="A67" s="1">
        <v>45650.411805555559</v>
      </c>
      <c r="B67" s="1" t="str">
        <f t="shared" si="2"/>
        <v>Tue</v>
      </c>
      <c r="C67" s="1" t="str">
        <f t="shared" si="3"/>
        <v>Weekday</v>
      </c>
      <c r="D67" s="1" t="e" cm="1">
        <f t="array" aca="1" ref="D67" ca="1">TEXT\DAY(Coffee_Sales[[#This Row],[Date]],"ddd")</f>
        <v>#NAME?</v>
      </c>
      <c r="E67" t="s">
        <v>43</v>
      </c>
      <c r="F67" t="s">
        <v>27</v>
      </c>
      <c r="G67" t="s">
        <v>14</v>
      </c>
      <c r="H67">
        <v>3.32</v>
      </c>
      <c r="I67" t="s">
        <v>28</v>
      </c>
      <c r="J67" t="s">
        <v>16</v>
      </c>
      <c r="K67" t="s">
        <v>42</v>
      </c>
      <c r="L67" t="s">
        <v>18</v>
      </c>
      <c r="M67">
        <v>6</v>
      </c>
      <c r="N67" t="s">
        <v>37</v>
      </c>
      <c r="O67">
        <v>1</v>
      </c>
    </row>
    <row r="68" spans="1:15" x14ac:dyDescent="0.35">
      <c r="A68" s="1">
        <v>45646.361805555556</v>
      </c>
      <c r="B68" s="1" t="str">
        <f t="shared" si="2"/>
        <v>Fri</v>
      </c>
      <c r="C68" s="1" t="str">
        <f t="shared" si="3"/>
        <v>Weekday</v>
      </c>
      <c r="D68" s="1" t="e" cm="1">
        <f t="array" aca="1" ref="D68" ca="1">TEXT\DAY(Coffee_Sales[[#This Row],[Date]],"ddd")</f>
        <v>#NAME?</v>
      </c>
      <c r="E68" t="s">
        <v>41</v>
      </c>
      <c r="F68" t="s">
        <v>46</v>
      </c>
      <c r="G68" t="s">
        <v>22</v>
      </c>
      <c r="H68">
        <v>6.79</v>
      </c>
      <c r="I68" t="s">
        <v>28</v>
      </c>
      <c r="J68" t="s">
        <v>23</v>
      </c>
      <c r="K68" t="s">
        <v>17</v>
      </c>
      <c r="L68" t="s">
        <v>40</v>
      </c>
      <c r="M68">
        <v>6</v>
      </c>
      <c r="N68" t="s">
        <v>47</v>
      </c>
      <c r="O68">
        <v>1</v>
      </c>
    </row>
    <row r="69" spans="1:15" x14ac:dyDescent="0.35">
      <c r="A69" s="1">
        <v>45652.693055555559</v>
      </c>
      <c r="B69" s="1" t="str">
        <f t="shared" si="2"/>
        <v>Thu</v>
      </c>
      <c r="C69" s="1" t="str">
        <f t="shared" si="3"/>
        <v>Weekday</v>
      </c>
      <c r="D69" s="1" t="e" cm="1">
        <f t="array" aca="1" ref="D69" ca="1">TEXT\DAY(Coffee_Sales[[#This Row],[Date]],"ddd")</f>
        <v>#NAME?</v>
      </c>
      <c r="E69" t="s">
        <v>12</v>
      </c>
      <c r="F69" t="s">
        <v>13</v>
      </c>
      <c r="G69" t="s">
        <v>22</v>
      </c>
      <c r="H69">
        <v>4.0199999999999996</v>
      </c>
      <c r="I69" t="s">
        <v>30</v>
      </c>
      <c r="J69" t="s">
        <v>16</v>
      </c>
      <c r="K69" t="s">
        <v>29</v>
      </c>
      <c r="L69" t="s">
        <v>40</v>
      </c>
      <c r="M69">
        <v>5</v>
      </c>
      <c r="N69" t="s">
        <v>36</v>
      </c>
      <c r="O69">
        <v>4</v>
      </c>
    </row>
    <row r="70" spans="1:15" x14ac:dyDescent="0.35">
      <c r="A70" s="1">
        <v>45653.52847222222</v>
      </c>
      <c r="B70" s="1" t="str">
        <f t="shared" si="2"/>
        <v>Fri</v>
      </c>
      <c r="C70" s="1" t="str">
        <f t="shared" si="3"/>
        <v>Weekday</v>
      </c>
      <c r="D70" s="1" t="e" cm="1">
        <f t="array" aca="1" ref="D70" ca="1">TEXT\DAY(Coffee_Sales[[#This Row],[Date]],"ddd")</f>
        <v>#NAME?</v>
      </c>
      <c r="E70" t="s">
        <v>20</v>
      </c>
      <c r="F70" t="s">
        <v>13</v>
      </c>
      <c r="G70" t="s">
        <v>22</v>
      </c>
      <c r="H70">
        <v>4.96</v>
      </c>
      <c r="I70" t="s">
        <v>15</v>
      </c>
      <c r="J70" t="s">
        <v>16</v>
      </c>
      <c r="K70" t="s">
        <v>45</v>
      </c>
      <c r="L70" t="s">
        <v>18</v>
      </c>
      <c r="M70">
        <v>4</v>
      </c>
      <c r="N70" t="s">
        <v>47</v>
      </c>
      <c r="O70">
        <v>1</v>
      </c>
    </row>
    <row r="71" spans="1:15" x14ac:dyDescent="0.35">
      <c r="A71" s="1">
        <v>45654.675000000003</v>
      </c>
      <c r="B71" s="1" t="str">
        <f t="shared" si="2"/>
        <v>Sat</v>
      </c>
      <c r="C71" s="1" t="str">
        <f t="shared" si="3"/>
        <v>Weekend</v>
      </c>
      <c r="D71" s="1" t="e" cm="1">
        <f t="array" aca="1" ref="D71" ca="1">TEXT\DAY(Coffee_Sales[[#This Row],[Date]],"ddd")</f>
        <v>#NAME?</v>
      </c>
      <c r="E71" t="s">
        <v>12</v>
      </c>
      <c r="F71" t="s">
        <v>46</v>
      </c>
      <c r="G71" t="s">
        <v>22</v>
      </c>
      <c r="H71">
        <v>4.91</v>
      </c>
      <c r="I71" t="s">
        <v>28</v>
      </c>
      <c r="J71" t="s">
        <v>16</v>
      </c>
      <c r="K71" t="s">
        <v>29</v>
      </c>
      <c r="L71" t="s">
        <v>32</v>
      </c>
      <c r="M71">
        <v>7</v>
      </c>
      <c r="N71" t="s">
        <v>37</v>
      </c>
      <c r="O71">
        <v>2</v>
      </c>
    </row>
    <row r="72" spans="1:15" x14ac:dyDescent="0.35">
      <c r="A72" s="1">
        <v>45647.586805555555</v>
      </c>
      <c r="B72" s="1" t="str">
        <f t="shared" si="2"/>
        <v>Sat</v>
      </c>
      <c r="C72" s="1" t="str">
        <f t="shared" si="3"/>
        <v>Weekend</v>
      </c>
      <c r="D72" s="1" t="e" cm="1">
        <f t="array" aca="1" ref="D72" ca="1">TEXT\DAY(Coffee_Sales[[#This Row],[Date]],"ddd")</f>
        <v>#NAME?</v>
      </c>
      <c r="E72" t="s">
        <v>26</v>
      </c>
      <c r="F72" t="s">
        <v>38</v>
      </c>
      <c r="G72" t="s">
        <v>22</v>
      </c>
      <c r="H72">
        <v>6.89</v>
      </c>
      <c r="I72" t="s">
        <v>28</v>
      </c>
      <c r="J72" t="s">
        <v>23</v>
      </c>
      <c r="K72" t="s">
        <v>45</v>
      </c>
      <c r="L72" t="s">
        <v>18</v>
      </c>
      <c r="M72">
        <v>4</v>
      </c>
      <c r="N72" t="s">
        <v>25</v>
      </c>
      <c r="O72">
        <v>5</v>
      </c>
    </row>
    <row r="73" spans="1:15" x14ac:dyDescent="0.35">
      <c r="A73" s="1">
        <v>45651.670138888891</v>
      </c>
      <c r="B73" s="1" t="str">
        <f t="shared" si="2"/>
        <v>Wed</v>
      </c>
      <c r="C73" s="1" t="str">
        <f t="shared" si="3"/>
        <v>Weekday</v>
      </c>
      <c r="D73" s="1" t="e" cm="1">
        <f t="array" aca="1" ref="D73" ca="1">TEXT\DAY(Coffee_Sales[[#This Row],[Date]],"ddd")</f>
        <v>#NAME?</v>
      </c>
      <c r="E73" t="s">
        <v>43</v>
      </c>
      <c r="F73" t="s">
        <v>46</v>
      </c>
      <c r="G73" t="s">
        <v>22</v>
      </c>
      <c r="H73">
        <v>3.32</v>
      </c>
      <c r="I73" t="s">
        <v>15</v>
      </c>
      <c r="J73" t="s">
        <v>16</v>
      </c>
      <c r="K73" t="s">
        <v>17</v>
      </c>
      <c r="L73" t="s">
        <v>40</v>
      </c>
      <c r="M73">
        <v>6</v>
      </c>
      <c r="N73" t="s">
        <v>33</v>
      </c>
      <c r="O73">
        <v>2</v>
      </c>
    </row>
    <row r="74" spans="1:15" x14ac:dyDescent="0.35">
      <c r="A74" s="1">
        <v>45649.525000000001</v>
      </c>
      <c r="B74" s="1" t="str">
        <f t="shared" si="2"/>
        <v>Mon</v>
      </c>
      <c r="C74" s="1" t="str">
        <f t="shared" si="3"/>
        <v>Weekday</v>
      </c>
      <c r="D74" s="1" t="e" cm="1">
        <f t="array" aca="1" ref="D74" ca="1">TEXT\DAY(Coffee_Sales[[#This Row],[Date]],"ddd")</f>
        <v>#NAME?</v>
      </c>
      <c r="E74" t="s">
        <v>26</v>
      </c>
      <c r="F74" t="s">
        <v>38</v>
      </c>
      <c r="G74" t="s">
        <v>14</v>
      </c>
      <c r="H74">
        <v>6.67</v>
      </c>
      <c r="I74" t="s">
        <v>28</v>
      </c>
      <c r="J74" t="s">
        <v>23</v>
      </c>
      <c r="K74" t="s">
        <v>31</v>
      </c>
      <c r="L74" t="s">
        <v>32</v>
      </c>
      <c r="M74">
        <v>8</v>
      </c>
      <c r="N74" t="s">
        <v>39</v>
      </c>
      <c r="O74">
        <v>4</v>
      </c>
    </row>
    <row r="75" spans="1:15" x14ac:dyDescent="0.35">
      <c r="A75" s="1">
        <v>45651.744444444441</v>
      </c>
      <c r="B75" s="1" t="str">
        <f t="shared" si="2"/>
        <v>Wed</v>
      </c>
      <c r="C75" s="1" t="str">
        <f t="shared" si="3"/>
        <v>Weekday</v>
      </c>
      <c r="D75" s="1" t="e" cm="1">
        <f t="array" aca="1" ref="D75" ca="1">TEXT\DAY(Coffee_Sales[[#This Row],[Date]],"ddd")</f>
        <v>#NAME?</v>
      </c>
      <c r="E75" t="s">
        <v>43</v>
      </c>
      <c r="F75" t="s">
        <v>34</v>
      </c>
      <c r="G75" t="s">
        <v>22</v>
      </c>
      <c r="H75">
        <v>5.34</v>
      </c>
      <c r="I75" t="s">
        <v>28</v>
      </c>
      <c r="J75" t="s">
        <v>23</v>
      </c>
      <c r="K75" t="s">
        <v>29</v>
      </c>
      <c r="L75" t="s">
        <v>18</v>
      </c>
      <c r="M75">
        <v>9</v>
      </c>
      <c r="N75" t="s">
        <v>36</v>
      </c>
      <c r="O75">
        <v>2</v>
      </c>
    </row>
    <row r="76" spans="1:15" x14ac:dyDescent="0.35">
      <c r="A76" s="1">
        <v>45654.336805555555</v>
      </c>
      <c r="B76" s="1" t="str">
        <f t="shared" si="2"/>
        <v>Sat</v>
      </c>
      <c r="C76" s="1" t="str">
        <f t="shared" si="3"/>
        <v>Weekend</v>
      </c>
      <c r="D76" s="1" t="e" cm="1">
        <f t="array" aca="1" ref="D76" ca="1">TEXT\DAY(Coffee_Sales[[#This Row],[Date]],"ddd")</f>
        <v>#NAME?</v>
      </c>
      <c r="E76" t="s">
        <v>12</v>
      </c>
      <c r="F76" t="s">
        <v>44</v>
      </c>
      <c r="G76" t="s">
        <v>22</v>
      </c>
      <c r="H76">
        <v>4.26</v>
      </c>
      <c r="I76" t="s">
        <v>28</v>
      </c>
      <c r="J76" t="s">
        <v>16</v>
      </c>
      <c r="K76" t="s">
        <v>45</v>
      </c>
      <c r="L76" t="s">
        <v>32</v>
      </c>
      <c r="M76">
        <v>6</v>
      </c>
      <c r="N76" t="s">
        <v>47</v>
      </c>
      <c r="O76">
        <v>2</v>
      </c>
    </row>
    <row r="77" spans="1:15" x14ac:dyDescent="0.35">
      <c r="A77" s="1">
        <v>45644.407638888886</v>
      </c>
      <c r="B77" s="1" t="str">
        <f t="shared" si="2"/>
        <v>Wed</v>
      </c>
      <c r="C77" s="1" t="str">
        <f t="shared" si="3"/>
        <v>Weekday</v>
      </c>
      <c r="D77" s="1" t="e" cm="1">
        <f t="array" aca="1" ref="D77" ca="1">TEXT\DAY(Coffee_Sales[[#This Row],[Date]],"ddd")</f>
        <v>#NAME?</v>
      </c>
      <c r="E77" t="s">
        <v>41</v>
      </c>
      <c r="F77" t="s">
        <v>34</v>
      </c>
      <c r="G77" t="s">
        <v>35</v>
      </c>
      <c r="H77">
        <v>3.43</v>
      </c>
      <c r="I77" t="s">
        <v>28</v>
      </c>
      <c r="J77" t="s">
        <v>23</v>
      </c>
      <c r="K77" t="s">
        <v>29</v>
      </c>
      <c r="L77" t="s">
        <v>32</v>
      </c>
      <c r="M77">
        <v>3</v>
      </c>
      <c r="N77" t="s">
        <v>39</v>
      </c>
      <c r="O77">
        <v>2</v>
      </c>
    </row>
    <row r="78" spans="1:15" x14ac:dyDescent="0.35">
      <c r="A78" s="1">
        <v>45651.655555555553</v>
      </c>
      <c r="B78" s="1" t="str">
        <f t="shared" si="2"/>
        <v>Wed</v>
      </c>
      <c r="C78" s="1" t="str">
        <f t="shared" si="3"/>
        <v>Weekday</v>
      </c>
      <c r="D78" s="1" t="e" cm="1">
        <f t="array" aca="1" ref="D78" ca="1">TEXT\DAY(Coffee_Sales[[#This Row],[Date]],"ddd")</f>
        <v>#NAME?</v>
      </c>
      <c r="E78" t="s">
        <v>12</v>
      </c>
      <c r="F78" t="s">
        <v>21</v>
      </c>
      <c r="G78" t="s">
        <v>35</v>
      </c>
      <c r="H78">
        <v>6.86</v>
      </c>
      <c r="I78" t="s">
        <v>28</v>
      </c>
      <c r="J78" t="s">
        <v>16</v>
      </c>
      <c r="K78" t="s">
        <v>24</v>
      </c>
      <c r="L78" t="s">
        <v>18</v>
      </c>
      <c r="M78">
        <v>7</v>
      </c>
      <c r="N78" t="s">
        <v>19</v>
      </c>
      <c r="O78">
        <v>4</v>
      </c>
    </row>
    <row r="79" spans="1:15" x14ac:dyDescent="0.35">
      <c r="A79" s="1">
        <v>45653.380555555559</v>
      </c>
      <c r="B79" s="1" t="str">
        <f t="shared" si="2"/>
        <v>Fri</v>
      </c>
      <c r="C79" s="1" t="str">
        <f t="shared" si="3"/>
        <v>Weekday</v>
      </c>
      <c r="D79" s="1" t="e" cm="1">
        <f t="array" aca="1" ref="D79" ca="1">TEXT\DAY(Coffee_Sales[[#This Row],[Date]],"ddd")</f>
        <v>#NAME?</v>
      </c>
      <c r="E79" t="s">
        <v>20</v>
      </c>
      <c r="F79" t="s">
        <v>13</v>
      </c>
      <c r="G79" t="s">
        <v>14</v>
      </c>
      <c r="H79">
        <v>3.45</v>
      </c>
      <c r="I79" t="s">
        <v>30</v>
      </c>
      <c r="J79" t="s">
        <v>23</v>
      </c>
      <c r="K79" t="s">
        <v>29</v>
      </c>
      <c r="L79" t="s">
        <v>40</v>
      </c>
      <c r="M79">
        <v>9</v>
      </c>
      <c r="N79" t="s">
        <v>19</v>
      </c>
      <c r="O79">
        <v>2</v>
      </c>
    </row>
    <row r="80" spans="1:15" x14ac:dyDescent="0.35">
      <c r="A80" s="1">
        <v>45651.620138888888</v>
      </c>
      <c r="B80" s="1" t="str">
        <f t="shared" si="2"/>
        <v>Wed</v>
      </c>
      <c r="C80" s="1" t="str">
        <f t="shared" si="3"/>
        <v>Weekday</v>
      </c>
      <c r="D80" s="1" t="e" cm="1">
        <f t="array" aca="1" ref="D80" ca="1">TEXT\DAY(Coffee_Sales[[#This Row],[Date]],"ddd")</f>
        <v>#NAME?</v>
      </c>
      <c r="E80" t="s">
        <v>41</v>
      </c>
      <c r="F80" t="s">
        <v>27</v>
      </c>
      <c r="G80" t="s">
        <v>14</v>
      </c>
      <c r="H80">
        <v>4.2</v>
      </c>
      <c r="I80" t="s">
        <v>15</v>
      </c>
      <c r="J80" t="s">
        <v>23</v>
      </c>
      <c r="K80" t="s">
        <v>42</v>
      </c>
      <c r="L80" t="s">
        <v>32</v>
      </c>
      <c r="M80">
        <v>2</v>
      </c>
      <c r="N80" t="s">
        <v>39</v>
      </c>
      <c r="O80">
        <v>2</v>
      </c>
    </row>
    <row r="81" spans="1:15" x14ac:dyDescent="0.35">
      <c r="A81" s="1">
        <v>45655.646527777775</v>
      </c>
      <c r="B81" s="1" t="str">
        <f t="shared" si="2"/>
        <v>Sun</v>
      </c>
      <c r="C81" s="1" t="str">
        <f t="shared" si="3"/>
        <v>Weekend</v>
      </c>
      <c r="D81" s="1" t="e" cm="1">
        <f t="array" aca="1" ref="D81" ca="1">TEXT\DAY(Coffee_Sales[[#This Row],[Date]],"ddd")</f>
        <v>#NAME?</v>
      </c>
      <c r="E81" t="s">
        <v>12</v>
      </c>
      <c r="F81" t="s">
        <v>13</v>
      </c>
      <c r="G81" t="s">
        <v>22</v>
      </c>
      <c r="H81">
        <v>5.34</v>
      </c>
      <c r="I81" t="s">
        <v>30</v>
      </c>
      <c r="J81" t="s">
        <v>16</v>
      </c>
      <c r="K81" t="s">
        <v>31</v>
      </c>
      <c r="L81" t="s">
        <v>32</v>
      </c>
      <c r="M81">
        <v>2</v>
      </c>
      <c r="N81" t="s">
        <v>47</v>
      </c>
      <c r="O81">
        <v>1</v>
      </c>
    </row>
    <row r="82" spans="1:15" x14ac:dyDescent="0.35">
      <c r="A82" s="1">
        <v>45642.601388888892</v>
      </c>
      <c r="B82" s="1" t="str">
        <f t="shared" si="2"/>
        <v>Mon</v>
      </c>
      <c r="C82" s="1" t="str">
        <f t="shared" si="3"/>
        <v>Weekday</v>
      </c>
      <c r="D82" s="1" t="e" cm="1">
        <f t="array" aca="1" ref="D82" ca="1">TEXT\DAY(Coffee_Sales[[#This Row],[Date]],"ddd")</f>
        <v>#NAME?</v>
      </c>
      <c r="E82" t="s">
        <v>12</v>
      </c>
      <c r="F82" t="s">
        <v>44</v>
      </c>
      <c r="G82" t="s">
        <v>35</v>
      </c>
      <c r="H82">
        <v>5.38</v>
      </c>
      <c r="I82" t="s">
        <v>28</v>
      </c>
      <c r="J82" t="s">
        <v>16</v>
      </c>
      <c r="K82" t="s">
        <v>29</v>
      </c>
      <c r="L82" t="s">
        <v>32</v>
      </c>
      <c r="M82">
        <v>8</v>
      </c>
      <c r="N82" t="s">
        <v>25</v>
      </c>
      <c r="O82">
        <v>5</v>
      </c>
    </row>
    <row r="83" spans="1:15" x14ac:dyDescent="0.35">
      <c r="A83" s="1">
        <v>45650.749305555553</v>
      </c>
      <c r="B83" s="1" t="str">
        <f t="shared" si="2"/>
        <v>Tue</v>
      </c>
      <c r="C83" s="1" t="str">
        <f t="shared" si="3"/>
        <v>Weekday</v>
      </c>
      <c r="D83" s="1" t="e" cm="1">
        <f t="array" aca="1" ref="D83" ca="1">TEXT\DAY(Coffee_Sales[[#This Row],[Date]],"ddd")</f>
        <v>#NAME?</v>
      </c>
      <c r="E83" t="s">
        <v>12</v>
      </c>
      <c r="F83" t="s">
        <v>27</v>
      </c>
      <c r="G83" t="s">
        <v>35</v>
      </c>
      <c r="H83">
        <v>3.24</v>
      </c>
      <c r="I83" t="s">
        <v>30</v>
      </c>
      <c r="J83" t="s">
        <v>16</v>
      </c>
      <c r="K83" t="s">
        <v>31</v>
      </c>
      <c r="L83" t="s">
        <v>32</v>
      </c>
      <c r="M83">
        <v>10</v>
      </c>
      <c r="N83" t="s">
        <v>39</v>
      </c>
      <c r="O83">
        <v>3</v>
      </c>
    </row>
    <row r="84" spans="1:15" x14ac:dyDescent="0.35">
      <c r="A84" s="1">
        <v>45655.62222222222</v>
      </c>
      <c r="B84" s="1" t="str">
        <f t="shared" si="2"/>
        <v>Sun</v>
      </c>
      <c r="C84" s="1" t="str">
        <f t="shared" si="3"/>
        <v>Weekend</v>
      </c>
      <c r="D84" s="1" t="e" cm="1">
        <f t="array" aca="1" ref="D84" ca="1">TEXT\DAY(Coffee_Sales[[#This Row],[Date]],"ddd")</f>
        <v>#NAME?</v>
      </c>
      <c r="E84" t="s">
        <v>12</v>
      </c>
      <c r="F84" t="s">
        <v>13</v>
      </c>
      <c r="G84" t="s">
        <v>22</v>
      </c>
      <c r="H84">
        <v>5.49</v>
      </c>
      <c r="I84" t="s">
        <v>28</v>
      </c>
      <c r="J84" t="s">
        <v>16</v>
      </c>
      <c r="K84" t="s">
        <v>42</v>
      </c>
      <c r="L84" t="s">
        <v>18</v>
      </c>
      <c r="M84">
        <v>8</v>
      </c>
      <c r="N84" t="s">
        <v>39</v>
      </c>
      <c r="O84">
        <v>2</v>
      </c>
    </row>
    <row r="85" spans="1:15" x14ac:dyDescent="0.35">
      <c r="A85" s="1">
        <v>45645.479166666664</v>
      </c>
      <c r="B85" s="1" t="str">
        <f t="shared" si="2"/>
        <v>Thu</v>
      </c>
      <c r="C85" s="1" t="str">
        <f t="shared" si="3"/>
        <v>Weekday</v>
      </c>
      <c r="D85" s="1" t="e" cm="1">
        <f t="array" aca="1" ref="D85" ca="1">TEXT\DAY(Coffee_Sales[[#This Row],[Date]],"ddd")</f>
        <v>#NAME?</v>
      </c>
      <c r="E85" t="s">
        <v>43</v>
      </c>
      <c r="F85" t="s">
        <v>46</v>
      </c>
      <c r="G85" t="s">
        <v>14</v>
      </c>
      <c r="H85">
        <v>5.03</v>
      </c>
      <c r="I85" t="s">
        <v>28</v>
      </c>
      <c r="J85" t="s">
        <v>16</v>
      </c>
      <c r="K85" t="s">
        <v>31</v>
      </c>
      <c r="L85" t="s">
        <v>18</v>
      </c>
      <c r="M85">
        <v>9</v>
      </c>
      <c r="N85" t="s">
        <v>36</v>
      </c>
      <c r="O85">
        <v>3</v>
      </c>
    </row>
    <row r="86" spans="1:15" x14ac:dyDescent="0.35">
      <c r="A86" s="1">
        <v>45652.601388888892</v>
      </c>
      <c r="B86" s="1" t="str">
        <f t="shared" si="2"/>
        <v>Thu</v>
      </c>
      <c r="C86" s="1" t="str">
        <f t="shared" si="3"/>
        <v>Weekday</v>
      </c>
      <c r="D86" s="1" t="e" cm="1">
        <f t="array" aca="1" ref="D86" ca="1">TEXT\DAY(Coffee_Sales[[#This Row],[Date]],"ddd")</f>
        <v>#NAME?</v>
      </c>
      <c r="E86" t="s">
        <v>43</v>
      </c>
      <c r="F86" t="s">
        <v>21</v>
      </c>
      <c r="G86" t="s">
        <v>22</v>
      </c>
      <c r="H86">
        <v>6.2</v>
      </c>
      <c r="I86" t="s">
        <v>30</v>
      </c>
      <c r="J86" t="s">
        <v>23</v>
      </c>
      <c r="K86" t="s">
        <v>24</v>
      </c>
      <c r="L86" t="s">
        <v>18</v>
      </c>
      <c r="M86">
        <v>3</v>
      </c>
      <c r="N86" t="s">
        <v>19</v>
      </c>
      <c r="O86">
        <v>4</v>
      </c>
    </row>
    <row r="87" spans="1:15" x14ac:dyDescent="0.35">
      <c r="A87" s="1">
        <v>45643.465277777781</v>
      </c>
      <c r="B87" s="1" t="str">
        <f t="shared" si="2"/>
        <v>Tue</v>
      </c>
      <c r="C87" s="1" t="str">
        <f t="shared" si="3"/>
        <v>Weekday</v>
      </c>
      <c r="D87" s="1" t="e" cm="1">
        <f t="array" aca="1" ref="D87" ca="1">TEXT\DAY(Coffee_Sales[[#This Row],[Date]],"ddd")</f>
        <v>#NAME?</v>
      </c>
      <c r="E87" t="s">
        <v>41</v>
      </c>
      <c r="F87" t="s">
        <v>46</v>
      </c>
      <c r="G87" t="s">
        <v>14</v>
      </c>
      <c r="H87">
        <v>6.17</v>
      </c>
      <c r="I87" t="s">
        <v>15</v>
      </c>
      <c r="J87" t="s">
        <v>16</v>
      </c>
      <c r="K87" t="s">
        <v>17</v>
      </c>
      <c r="L87" t="s">
        <v>40</v>
      </c>
      <c r="M87">
        <v>10</v>
      </c>
      <c r="N87" t="s">
        <v>39</v>
      </c>
      <c r="O87">
        <v>1</v>
      </c>
    </row>
    <row r="88" spans="1:15" x14ac:dyDescent="0.35">
      <c r="A88" s="1">
        <v>45646.515277777777</v>
      </c>
      <c r="B88" s="1" t="str">
        <f t="shared" si="2"/>
        <v>Fri</v>
      </c>
      <c r="C88" s="1" t="str">
        <f t="shared" si="3"/>
        <v>Weekday</v>
      </c>
      <c r="D88" s="1" t="e" cm="1">
        <f t="array" aca="1" ref="D88" ca="1">TEXT\DAY(Coffee_Sales[[#This Row],[Date]],"ddd")</f>
        <v>#NAME?</v>
      </c>
      <c r="E88" t="s">
        <v>20</v>
      </c>
      <c r="F88" t="s">
        <v>27</v>
      </c>
      <c r="G88" t="s">
        <v>35</v>
      </c>
      <c r="H88">
        <v>3.13</v>
      </c>
      <c r="I88" t="s">
        <v>30</v>
      </c>
      <c r="J88" t="s">
        <v>16</v>
      </c>
      <c r="K88" t="s">
        <v>42</v>
      </c>
      <c r="L88" t="s">
        <v>40</v>
      </c>
      <c r="M88">
        <v>5</v>
      </c>
      <c r="N88" t="s">
        <v>39</v>
      </c>
      <c r="O88">
        <v>5</v>
      </c>
    </row>
    <row r="89" spans="1:15" x14ac:dyDescent="0.35">
      <c r="A89" s="1">
        <v>45644.51458333333</v>
      </c>
      <c r="B89" s="1" t="str">
        <f t="shared" si="2"/>
        <v>Wed</v>
      </c>
      <c r="C89" s="1" t="str">
        <f t="shared" si="3"/>
        <v>Weekday</v>
      </c>
      <c r="D89" s="1" t="e" cm="1">
        <f t="array" aca="1" ref="D89" ca="1">TEXT\DAY(Coffee_Sales[[#This Row],[Date]],"ddd")</f>
        <v>#NAME?</v>
      </c>
      <c r="E89" t="s">
        <v>43</v>
      </c>
      <c r="F89" t="s">
        <v>21</v>
      </c>
      <c r="G89" t="s">
        <v>14</v>
      </c>
      <c r="H89">
        <v>6.08</v>
      </c>
      <c r="I89" t="s">
        <v>28</v>
      </c>
      <c r="J89" t="s">
        <v>16</v>
      </c>
      <c r="K89" t="s">
        <v>17</v>
      </c>
      <c r="L89" t="s">
        <v>18</v>
      </c>
      <c r="M89">
        <v>10</v>
      </c>
      <c r="N89" t="s">
        <v>37</v>
      </c>
      <c r="O89">
        <v>1</v>
      </c>
    </row>
    <row r="90" spans="1:15" x14ac:dyDescent="0.35">
      <c r="A90" s="1">
        <v>45652.660416666666</v>
      </c>
      <c r="B90" s="1" t="str">
        <f t="shared" si="2"/>
        <v>Thu</v>
      </c>
      <c r="C90" s="1" t="str">
        <f t="shared" si="3"/>
        <v>Weekday</v>
      </c>
      <c r="D90" s="1" t="e" cm="1">
        <f t="array" aca="1" ref="D90" ca="1">TEXT\DAY(Coffee_Sales[[#This Row],[Date]],"ddd")</f>
        <v>#NAME?</v>
      </c>
      <c r="E90" t="s">
        <v>12</v>
      </c>
      <c r="F90" t="s">
        <v>21</v>
      </c>
      <c r="G90" t="s">
        <v>14</v>
      </c>
      <c r="H90">
        <v>6.9</v>
      </c>
      <c r="I90" t="s">
        <v>28</v>
      </c>
      <c r="J90" t="s">
        <v>23</v>
      </c>
      <c r="K90" t="s">
        <v>31</v>
      </c>
      <c r="L90" t="s">
        <v>40</v>
      </c>
      <c r="M90">
        <v>10</v>
      </c>
      <c r="N90" t="s">
        <v>39</v>
      </c>
      <c r="O90">
        <v>2</v>
      </c>
    </row>
    <row r="91" spans="1:15" x14ac:dyDescent="0.35">
      <c r="A91" s="1">
        <v>45651.498611111114</v>
      </c>
      <c r="B91" s="1" t="str">
        <f t="shared" si="2"/>
        <v>Wed</v>
      </c>
      <c r="C91" s="1" t="str">
        <f t="shared" si="3"/>
        <v>Weekday</v>
      </c>
      <c r="D91" s="1" t="e" cm="1">
        <f t="array" aca="1" ref="D91" ca="1">TEXT\DAY(Coffee_Sales[[#This Row],[Date]],"ddd")</f>
        <v>#NAME?</v>
      </c>
      <c r="E91" t="s">
        <v>43</v>
      </c>
      <c r="F91" t="s">
        <v>27</v>
      </c>
      <c r="G91" t="s">
        <v>35</v>
      </c>
      <c r="H91">
        <v>4.17</v>
      </c>
      <c r="I91" t="s">
        <v>15</v>
      </c>
      <c r="J91" t="s">
        <v>16</v>
      </c>
      <c r="K91" t="s">
        <v>45</v>
      </c>
      <c r="L91" t="s">
        <v>40</v>
      </c>
      <c r="M91">
        <v>4</v>
      </c>
      <c r="N91" t="s">
        <v>19</v>
      </c>
      <c r="O91">
        <v>3</v>
      </c>
    </row>
    <row r="92" spans="1:15" x14ac:dyDescent="0.35">
      <c r="A92" s="1">
        <v>45646.421527777777</v>
      </c>
      <c r="B92" s="1" t="str">
        <f t="shared" si="2"/>
        <v>Fri</v>
      </c>
      <c r="C92" s="1" t="str">
        <f t="shared" si="3"/>
        <v>Weekday</v>
      </c>
      <c r="D92" s="1" t="e" cm="1">
        <f t="array" aca="1" ref="D92" ca="1">TEXT\DAY(Coffee_Sales[[#This Row],[Date]],"ddd")</f>
        <v>#NAME?</v>
      </c>
      <c r="E92" t="s">
        <v>20</v>
      </c>
      <c r="F92" t="s">
        <v>46</v>
      </c>
      <c r="G92" t="s">
        <v>22</v>
      </c>
      <c r="H92">
        <v>6.08</v>
      </c>
      <c r="I92" t="s">
        <v>30</v>
      </c>
      <c r="J92" t="s">
        <v>23</v>
      </c>
      <c r="K92" t="s">
        <v>42</v>
      </c>
      <c r="L92" t="s">
        <v>32</v>
      </c>
      <c r="M92">
        <v>6</v>
      </c>
      <c r="N92" t="s">
        <v>37</v>
      </c>
      <c r="O92">
        <v>2</v>
      </c>
    </row>
    <row r="93" spans="1:15" x14ac:dyDescent="0.35">
      <c r="A93" s="1">
        <v>45642.572916666664</v>
      </c>
      <c r="B93" s="1" t="str">
        <f t="shared" si="2"/>
        <v>Mon</v>
      </c>
      <c r="C93" s="1" t="str">
        <f t="shared" si="3"/>
        <v>Weekday</v>
      </c>
      <c r="D93" s="1" t="e" cm="1">
        <f t="array" aca="1" ref="D93" ca="1">TEXT\DAY(Coffee_Sales[[#This Row],[Date]],"ddd")</f>
        <v>#NAME?</v>
      </c>
      <c r="E93" t="s">
        <v>12</v>
      </c>
      <c r="F93" t="s">
        <v>34</v>
      </c>
      <c r="G93" t="s">
        <v>35</v>
      </c>
      <c r="H93">
        <v>5.66</v>
      </c>
      <c r="I93" t="s">
        <v>30</v>
      </c>
      <c r="J93" t="s">
        <v>16</v>
      </c>
      <c r="K93" t="s">
        <v>17</v>
      </c>
      <c r="L93" t="s">
        <v>40</v>
      </c>
      <c r="M93">
        <v>8</v>
      </c>
      <c r="N93" t="s">
        <v>25</v>
      </c>
      <c r="O93">
        <v>4</v>
      </c>
    </row>
    <row r="94" spans="1:15" x14ac:dyDescent="0.35">
      <c r="A94" s="1">
        <v>45655.701388888891</v>
      </c>
      <c r="B94" s="1" t="str">
        <f t="shared" si="2"/>
        <v>Sun</v>
      </c>
      <c r="C94" s="1" t="str">
        <f t="shared" si="3"/>
        <v>Weekend</v>
      </c>
      <c r="D94" s="1" t="e" cm="1">
        <f t="array" aca="1" ref="D94" ca="1">TEXT\DAY(Coffee_Sales[[#This Row],[Date]],"ddd")</f>
        <v>#NAME?</v>
      </c>
      <c r="E94" t="s">
        <v>43</v>
      </c>
      <c r="F94" t="s">
        <v>13</v>
      </c>
      <c r="G94" t="s">
        <v>22</v>
      </c>
      <c r="H94">
        <v>3.58</v>
      </c>
      <c r="I94" t="s">
        <v>30</v>
      </c>
      <c r="J94" t="s">
        <v>23</v>
      </c>
      <c r="K94" t="s">
        <v>29</v>
      </c>
      <c r="L94" t="s">
        <v>32</v>
      </c>
      <c r="M94">
        <v>7</v>
      </c>
      <c r="N94" t="s">
        <v>25</v>
      </c>
      <c r="O94">
        <v>2</v>
      </c>
    </row>
    <row r="95" spans="1:15" x14ac:dyDescent="0.35">
      <c r="A95" s="1">
        <v>45647.616666666669</v>
      </c>
      <c r="B95" s="1" t="str">
        <f t="shared" si="2"/>
        <v>Sat</v>
      </c>
      <c r="C95" s="1" t="str">
        <f t="shared" si="3"/>
        <v>Weekend</v>
      </c>
      <c r="D95" s="1" t="e" cm="1">
        <f t="array" aca="1" ref="D95" ca="1">TEXT\DAY(Coffee_Sales[[#This Row],[Date]],"ddd")</f>
        <v>#NAME?</v>
      </c>
      <c r="E95" t="s">
        <v>26</v>
      </c>
      <c r="F95" t="s">
        <v>44</v>
      </c>
      <c r="G95" t="s">
        <v>35</v>
      </c>
      <c r="H95">
        <v>3.6</v>
      </c>
      <c r="I95" t="s">
        <v>28</v>
      </c>
      <c r="J95" t="s">
        <v>23</v>
      </c>
      <c r="K95" t="s">
        <v>45</v>
      </c>
      <c r="L95" t="s">
        <v>18</v>
      </c>
      <c r="M95">
        <v>10</v>
      </c>
      <c r="N95" t="s">
        <v>47</v>
      </c>
      <c r="O95">
        <v>4</v>
      </c>
    </row>
    <row r="96" spans="1:15" x14ac:dyDescent="0.35">
      <c r="A96" s="1">
        <v>45647.704861111109</v>
      </c>
      <c r="B96" s="1" t="str">
        <f t="shared" si="2"/>
        <v>Sat</v>
      </c>
      <c r="C96" s="1" t="str">
        <f t="shared" si="3"/>
        <v>Weekend</v>
      </c>
      <c r="D96" s="1" t="e" cm="1">
        <f t="array" aca="1" ref="D96" ca="1">TEXT\DAY(Coffee_Sales[[#This Row],[Date]],"ddd")</f>
        <v>#NAME?</v>
      </c>
      <c r="E96" t="s">
        <v>43</v>
      </c>
      <c r="F96" t="s">
        <v>44</v>
      </c>
      <c r="G96" t="s">
        <v>35</v>
      </c>
      <c r="H96">
        <v>4.25</v>
      </c>
      <c r="I96" t="s">
        <v>15</v>
      </c>
      <c r="J96" t="s">
        <v>23</v>
      </c>
      <c r="K96" t="s">
        <v>24</v>
      </c>
      <c r="L96" t="s">
        <v>18</v>
      </c>
      <c r="M96">
        <v>4</v>
      </c>
      <c r="N96" t="s">
        <v>19</v>
      </c>
      <c r="O96">
        <v>4</v>
      </c>
    </row>
    <row r="97" spans="1:15" x14ac:dyDescent="0.35">
      <c r="A97" s="1">
        <v>45648.49722222222</v>
      </c>
      <c r="B97" s="1" t="str">
        <f t="shared" si="2"/>
        <v>Sun</v>
      </c>
      <c r="C97" s="1" t="str">
        <f t="shared" si="3"/>
        <v>Weekend</v>
      </c>
      <c r="D97" s="1" t="e" cm="1">
        <f t="array" aca="1" ref="D97" ca="1">TEXT\DAY(Coffee_Sales[[#This Row],[Date]],"ddd")</f>
        <v>#NAME?</v>
      </c>
      <c r="E97" t="s">
        <v>41</v>
      </c>
      <c r="F97" t="s">
        <v>38</v>
      </c>
      <c r="G97" t="s">
        <v>35</v>
      </c>
      <c r="H97">
        <v>5.61</v>
      </c>
      <c r="I97" t="s">
        <v>28</v>
      </c>
      <c r="J97" t="s">
        <v>16</v>
      </c>
      <c r="K97" t="s">
        <v>45</v>
      </c>
      <c r="L97" t="s">
        <v>32</v>
      </c>
      <c r="M97">
        <v>5</v>
      </c>
      <c r="N97" t="s">
        <v>47</v>
      </c>
      <c r="O97">
        <v>1</v>
      </c>
    </row>
    <row r="98" spans="1:15" x14ac:dyDescent="0.35">
      <c r="A98" s="1">
        <v>45641.558333333334</v>
      </c>
      <c r="B98" s="1" t="str">
        <f t="shared" si="2"/>
        <v>Sun</v>
      </c>
      <c r="C98" s="1" t="str">
        <f t="shared" si="3"/>
        <v>Weekend</v>
      </c>
      <c r="D98" s="1" t="e" cm="1">
        <f t="array" aca="1" ref="D98" ca="1">TEXT\DAY(Coffee_Sales[[#This Row],[Date]],"ddd")</f>
        <v>#NAME?</v>
      </c>
      <c r="E98" t="s">
        <v>20</v>
      </c>
      <c r="F98" t="s">
        <v>38</v>
      </c>
      <c r="G98" t="s">
        <v>35</v>
      </c>
      <c r="H98">
        <v>4.1399999999999997</v>
      </c>
      <c r="I98" t="s">
        <v>30</v>
      </c>
      <c r="J98" t="s">
        <v>16</v>
      </c>
      <c r="K98" t="s">
        <v>31</v>
      </c>
      <c r="L98" t="s">
        <v>32</v>
      </c>
      <c r="M98">
        <v>4</v>
      </c>
      <c r="N98" t="s">
        <v>39</v>
      </c>
      <c r="O98">
        <v>1</v>
      </c>
    </row>
    <row r="99" spans="1:15" x14ac:dyDescent="0.35">
      <c r="A99" s="1">
        <v>45655.692361111112</v>
      </c>
      <c r="B99" s="1" t="str">
        <f t="shared" si="2"/>
        <v>Sun</v>
      </c>
      <c r="C99" s="1" t="str">
        <f t="shared" si="3"/>
        <v>Weekend</v>
      </c>
      <c r="D99" s="1" t="e" cm="1">
        <f t="array" aca="1" ref="D99" ca="1">TEXT\DAY(Coffee_Sales[[#This Row],[Date]],"ddd")</f>
        <v>#NAME?</v>
      </c>
      <c r="E99" t="s">
        <v>43</v>
      </c>
      <c r="F99" t="s">
        <v>27</v>
      </c>
      <c r="G99" t="s">
        <v>22</v>
      </c>
      <c r="H99">
        <v>5.91</v>
      </c>
      <c r="I99" t="s">
        <v>28</v>
      </c>
      <c r="J99" t="s">
        <v>23</v>
      </c>
      <c r="K99" t="s">
        <v>45</v>
      </c>
      <c r="L99" t="s">
        <v>40</v>
      </c>
      <c r="M99">
        <v>7</v>
      </c>
      <c r="N99" t="s">
        <v>47</v>
      </c>
      <c r="O99">
        <v>5</v>
      </c>
    </row>
    <row r="100" spans="1:15" x14ac:dyDescent="0.35">
      <c r="A100" s="1">
        <v>45646.366666666669</v>
      </c>
      <c r="B100" s="1" t="str">
        <f t="shared" si="2"/>
        <v>Fri</v>
      </c>
      <c r="C100" s="1" t="str">
        <f t="shared" si="3"/>
        <v>Weekday</v>
      </c>
      <c r="D100" s="1" t="e" cm="1">
        <f t="array" aca="1" ref="D100" ca="1">TEXT\DAY(Coffee_Sales[[#This Row],[Date]],"ddd")</f>
        <v>#NAME?</v>
      </c>
      <c r="E100" t="s">
        <v>26</v>
      </c>
      <c r="F100" t="s">
        <v>46</v>
      </c>
      <c r="G100" t="s">
        <v>22</v>
      </c>
      <c r="H100">
        <v>5.29</v>
      </c>
      <c r="I100" t="s">
        <v>30</v>
      </c>
      <c r="J100" t="s">
        <v>16</v>
      </c>
      <c r="K100" t="s">
        <v>24</v>
      </c>
      <c r="L100" t="s">
        <v>40</v>
      </c>
      <c r="M100">
        <v>10</v>
      </c>
      <c r="N100" t="s">
        <v>33</v>
      </c>
      <c r="O100">
        <v>5</v>
      </c>
    </row>
    <row r="101" spans="1:15" x14ac:dyDescent="0.35">
      <c r="A101" s="1">
        <v>45644.512499999997</v>
      </c>
      <c r="B101" s="1" t="str">
        <f t="shared" si="2"/>
        <v>Wed</v>
      </c>
      <c r="C101" s="1" t="str">
        <f t="shared" si="3"/>
        <v>Weekday</v>
      </c>
      <c r="D101" s="1" t="e" cm="1">
        <f t="array" aca="1" ref="D101" ca="1">TEXT\DAY(Coffee_Sales[[#This Row],[Date]],"ddd")</f>
        <v>#NAME?</v>
      </c>
      <c r="E101" t="s">
        <v>41</v>
      </c>
      <c r="F101" t="s">
        <v>44</v>
      </c>
      <c r="G101" t="s">
        <v>14</v>
      </c>
      <c r="H101">
        <v>5.86</v>
      </c>
      <c r="I101" t="s">
        <v>28</v>
      </c>
      <c r="J101" t="s">
        <v>23</v>
      </c>
      <c r="K101" t="s">
        <v>29</v>
      </c>
      <c r="L101" t="s">
        <v>32</v>
      </c>
      <c r="M101">
        <v>10</v>
      </c>
      <c r="N101" t="s">
        <v>37</v>
      </c>
      <c r="O101">
        <v>2</v>
      </c>
    </row>
    <row r="102" spans="1:15" x14ac:dyDescent="0.35">
      <c r="A102" s="1">
        <v>45654.561805555553</v>
      </c>
      <c r="B102" s="1" t="str">
        <f t="shared" si="2"/>
        <v>Sat</v>
      </c>
      <c r="C102" s="1" t="str">
        <f t="shared" si="3"/>
        <v>Weekend</v>
      </c>
      <c r="D102" s="1" t="e" cm="1">
        <f t="array" aca="1" ref="D102" ca="1">TEXT\DAY(Coffee_Sales[[#This Row],[Date]],"ddd")</f>
        <v>#NAME?</v>
      </c>
      <c r="E102" t="s">
        <v>26</v>
      </c>
      <c r="F102" t="s">
        <v>27</v>
      </c>
      <c r="G102" t="s">
        <v>35</v>
      </c>
      <c r="H102">
        <v>4.7</v>
      </c>
      <c r="I102" t="s">
        <v>15</v>
      </c>
      <c r="J102" t="s">
        <v>23</v>
      </c>
      <c r="K102" t="s">
        <v>29</v>
      </c>
      <c r="L102" t="s">
        <v>40</v>
      </c>
      <c r="M102">
        <v>8</v>
      </c>
      <c r="N102" t="s">
        <v>36</v>
      </c>
      <c r="O102">
        <v>4</v>
      </c>
    </row>
    <row r="103" spans="1:15" x14ac:dyDescent="0.35">
      <c r="A103" s="1">
        <v>45644.390972222223</v>
      </c>
      <c r="B103" s="1" t="str">
        <f t="shared" si="2"/>
        <v>Wed</v>
      </c>
      <c r="C103" s="1" t="str">
        <f t="shared" si="3"/>
        <v>Weekday</v>
      </c>
      <c r="D103" s="1" t="e" cm="1">
        <f t="array" aca="1" ref="D103" ca="1">TEXT\DAY(Coffee_Sales[[#This Row],[Date]],"ddd")</f>
        <v>#NAME?</v>
      </c>
      <c r="E103" t="s">
        <v>41</v>
      </c>
      <c r="F103" t="s">
        <v>46</v>
      </c>
      <c r="G103" t="s">
        <v>35</v>
      </c>
      <c r="H103">
        <v>5.24</v>
      </c>
      <c r="I103" t="s">
        <v>15</v>
      </c>
      <c r="J103" t="s">
        <v>16</v>
      </c>
      <c r="K103" t="s">
        <v>31</v>
      </c>
      <c r="L103" t="s">
        <v>32</v>
      </c>
      <c r="M103">
        <v>8</v>
      </c>
      <c r="N103" t="s">
        <v>25</v>
      </c>
      <c r="O103">
        <v>4</v>
      </c>
    </row>
    <row r="104" spans="1:15" x14ac:dyDescent="0.35">
      <c r="A104" s="1">
        <v>45652.619444444441</v>
      </c>
      <c r="B104" s="1" t="str">
        <f t="shared" si="2"/>
        <v>Thu</v>
      </c>
      <c r="C104" s="1" t="str">
        <f t="shared" si="3"/>
        <v>Weekday</v>
      </c>
      <c r="D104" s="1" t="e" cm="1">
        <f t="array" aca="1" ref="D104" ca="1">TEXT\DAY(Coffee_Sales[[#This Row],[Date]],"ddd")</f>
        <v>#NAME?</v>
      </c>
      <c r="E104" t="s">
        <v>20</v>
      </c>
      <c r="F104" t="s">
        <v>27</v>
      </c>
      <c r="G104" t="s">
        <v>35</v>
      </c>
      <c r="H104">
        <v>3.51</v>
      </c>
      <c r="I104" t="s">
        <v>28</v>
      </c>
      <c r="J104" t="s">
        <v>16</v>
      </c>
      <c r="K104" t="s">
        <v>17</v>
      </c>
      <c r="L104" t="s">
        <v>18</v>
      </c>
      <c r="M104">
        <v>10</v>
      </c>
      <c r="N104" t="s">
        <v>33</v>
      </c>
      <c r="O104">
        <v>5</v>
      </c>
    </row>
    <row r="105" spans="1:15" x14ac:dyDescent="0.35">
      <c r="A105" s="1">
        <v>45642.478472222225</v>
      </c>
      <c r="B105" s="1" t="str">
        <f t="shared" si="2"/>
        <v>Mon</v>
      </c>
      <c r="C105" s="1" t="str">
        <f t="shared" si="3"/>
        <v>Weekday</v>
      </c>
      <c r="D105" s="1" t="e" cm="1">
        <f t="array" aca="1" ref="D105" ca="1">TEXT\DAY(Coffee_Sales[[#This Row],[Date]],"ddd")</f>
        <v>#NAME?</v>
      </c>
      <c r="E105" t="s">
        <v>12</v>
      </c>
      <c r="F105" t="s">
        <v>13</v>
      </c>
      <c r="G105" t="s">
        <v>35</v>
      </c>
      <c r="H105">
        <v>3.63</v>
      </c>
      <c r="I105" t="s">
        <v>28</v>
      </c>
      <c r="J105" t="s">
        <v>16</v>
      </c>
      <c r="K105" t="s">
        <v>29</v>
      </c>
      <c r="L105" t="s">
        <v>18</v>
      </c>
      <c r="M105">
        <v>8</v>
      </c>
      <c r="N105" t="s">
        <v>39</v>
      </c>
      <c r="O105">
        <v>1</v>
      </c>
    </row>
    <row r="106" spans="1:15" x14ac:dyDescent="0.35">
      <c r="A106" s="1">
        <v>45646.501388888886</v>
      </c>
      <c r="B106" s="1" t="str">
        <f t="shared" si="2"/>
        <v>Fri</v>
      </c>
      <c r="C106" s="1" t="str">
        <f t="shared" si="3"/>
        <v>Weekday</v>
      </c>
      <c r="D106" s="1" t="e" cm="1">
        <f t="array" aca="1" ref="D106" ca="1">TEXT\DAY(Coffee_Sales[[#This Row],[Date]],"ddd")</f>
        <v>#NAME?</v>
      </c>
      <c r="E106" t="s">
        <v>41</v>
      </c>
      <c r="F106" t="s">
        <v>27</v>
      </c>
      <c r="G106" t="s">
        <v>14</v>
      </c>
      <c r="H106">
        <v>4.49</v>
      </c>
      <c r="I106" t="s">
        <v>15</v>
      </c>
      <c r="J106" t="s">
        <v>16</v>
      </c>
      <c r="K106" t="s">
        <v>24</v>
      </c>
      <c r="L106" t="s">
        <v>32</v>
      </c>
      <c r="M106">
        <v>2</v>
      </c>
      <c r="N106" t="s">
        <v>33</v>
      </c>
      <c r="O106">
        <v>2</v>
      </c>
    </row>
    <row r="107" spans="1:15" x14ac:dyDescent="0.35">
      <c r="A107" s="1">
        <v>45643.726388888892</v>
      </c>
      <c r="B107" s="1" t="str">
        <f t="shared" si="2"/>
        <v>Tue</v>
      </c>
      <c r="C107" s="1" t="str">
        <f t="shared" si="3"/>
        <v>Weekday</v>
      </c>
      <c r="D107" s="1" t="e" cm="1">
        <f t="array" aca="1" ref="D107" ca="1">TEXT\DAY(Coffee_Sales[[#This Row],[Date]],"ddd")</f>
        <v>#NAME?</v>
      </c>
      <c r="E107" t="s">
        <v>26</v>
      </c>
      <c r="F107" t="s">
        <v>34</v>
      </c>
      <c r="G107" t="s">
        <v>22</v>
      </c>
      <c r="H107">
        <v>3.86</v>
      </c>
      <c r="I107" t="s">
        <v>28</v>
      </c>
      <c r="J107" t="s">
        <v>16</v>
      </c>
      <c r="K107" t="s">
        <v>29</v>
      </c>
      <c r="L107" t="s">
        <v>40</v>
      </c>
      <c r="M107">
        <v>10</v>
      </c>
      <c r="N107" t="s">
        <v>47</v>
      </c>
      <c r="O107">
        <v>1</v>
      </c>
    </row>
    <row r="108" spans="1:15" x14ac:dyDescent="0.35">
      <c r="A108" s="1">
        <v>45654.604166666664</v>
      </c>
      <c r="B108" s="1" t="str">
        <f t="shared" si="2"/>
        <v>Sat</v>
      </c>
      <c r="C108" s="1" t="str">
        <f t="shared" si="3"/>
        <v>Weekend</v>
      </c>
      <c r="D108" s="1" t="e" cm="1">
        <f t="array" aca="1" ref="D108" ca="1">TEXT\DAY(Coffee_Sales[[#This Row],[Date]],"ddd")</f>
        <v>#NAME?</v>
      </c>
      <c r="E108" t="s">
        <v>41</v>
      </c>
      <c r="F108" t="s">
        <v>34</v>
      </c>
      <c r="G108" t="s">
        <v>35</v>
      </c>
      <c r="H108">
        <v>4.8099999999999996</v>
      </c>
      <c r="I108" t="s">
        <v>15</v>
      </c>
      <c r="J108" t="s">
        <v>16</v>
      </c>
      <c r="K108" t="s">
        <v>42</v>
      </c>
      <c r="L108" t="s">
        <v>18</v>
      </c>
      <c r="M108">
        <v>4</v>
      </c>
      <c r="N108" t="s">
        <v>33</v>
      </c>
      <c r="O108">
        <v>2</v>
      </c>
    </row>
    <row r="109" spans="1:15" x14ac:dyDescent="0.35">
      <c r="A109" s="1">
        <v>45649.658333333333</v>
      </c>
      <c r="B109" s="1" t="str">
        <f t="shared" si="2"/>
        <v>Mon</v>
      </c>
      <c r="C109" s="1" t="str">
        <f t="shared" si="3"/>
        <v>Weekday</v>
      </c>
      <c r="D109" s="1" t="e" cm="1">
        <f t="array" aca="1" ref="D109" ca="1">TEXT\DAY(Coffee_Sales[[#This Row],[Date]],"ddd")</f>
        <v>#NAME?</v>
      </c>
      <c r="E109" t="s">
        <v>12</v>
      </c>
      <c r="F109" t="s">
        <v>44</v>
      </c>
      <c r="G109" t="s">
        <v>22</v>
      </c>
      <c r="H109">
        <v>3.6</v>
      </c>
      <c r="I109" t="s">
        <v>28</v>
      </c>
      <c r="J109" t="s">
        <v>16</v>
      </c>
      <c r="K109" t="s">
        <v>29</v>
      </c>
      <c r="L109" t="s">
        <v>18</v>
      </c>
      <c r="M109">
        <v>8</v>
      </c>
      <c r="N109" t="s">
        <v>25</v>
      </c>
      <c r="O109">
        <v>2</v>
      </c>
    </row>
    <row r="110" spans="1:15" x14ac:dyDescent="0.35">
      <c r="A110" s="1">
        <v>45655.56527777778</v>
      </c>
      <c r="B110" s="1" t="str">
        <f t="shared" si="2"/>
        <v>Sun</v>
      </c>
      <c r="C110" s="1" t="str">
        <f t="shared" si="3"/>
        <v>Weekend</v>
      </c>
      <c r="D110" s="1" t="e" cm="1">
        <f t="array" aca="1" ref="D110" ca="1">TEXT\DAY(Coffee_Sales[[#This Row],[Date]],"ddd")</f>
        <v>#NAME?</v>
      </c>
      <c r="E110" t="s">
        <v>26</v>
      </c>
      <c r="F110" t="s">
        <v>44</v>
      </c>
      <c r="G110" t="s">
        <v>22</v>
      </c>
      <c r="H110">
        <v>5.94</v>
      </c>
      <c r="I110" t="s">
        <v>28</v>
      </c>
      <c r="J110" t="s">
        <v>23</v>
      </c>
      <c r="K110" t="s">
        <v>17</v>
      </c>
      <c r="L110" t="s">
        <v>18</v>
      </c>
      <c r="M110">
        <v>2</v>
      </c>
      <c r="N110" t="s">
        <v>37</v>
      </c>
      <c r="O110">
        <v>3</v>
      </c>
    </row>
    <row r="111" spans="1:15" x14ac:dyDescent="0.35">
      <c r="A111" s="1">
        <v>45649.40347222222</v>
      </c>
      <c r="B111" s="1" t="str">
        <f t="shared" si="2"/>
        <v>Mon</v>
      </c>
      <c r="C111" s="1" t="str">
        <f t="shared" si="3"/>
        <v>Weekday</v>
      </c>
      <c r="D111" s="1" t="e" cm="1">
        <f t="array" aca="1" ref="D111" ca="1">TEXT\DAY(Coffee_Sales[[#This Row],[Date]],"ddd")</f>
        <v>#NAME?</v>
      </c>
      <c r="E111" t="s">
        <v>41</v>
      </c>
      <c r="F111" t="s">
        <v>13</v>
      </c>
      <c r="G111" t="s">
        <v>14</v>
      </c>
      <c r="H111">
        <v>6.82</v>
      </c>
      <c r="I111" t="s">
        <v>28</v>
      </c>
      <c r="J111" t="s">
        <v>23</v>
      </c>
      <c r="K111" t="s">
        <v>31</v>
      </c>
      <c r="L111" t="s">
        <v>18</v>
      </c>
      <c r="M111">
        <v>5</v>
      </c>
      <c r="N111" t="s">
        <v>33</v>
      </c>
      <c r="O111">
        <v>4</v>
      </c>
    </row>
    <row r="112" spans="1:15" x14ac:dyDescent="0.35">
      <c r="A112" s="1">
        <v>45649.338194444441</v>
      </c>
      <c r="B112" s="1" t="str">
        <f t="shared" si="2"/>
        <v>Mon</v>
      </c>
      <c r="C112" s="1" t="str">
        <f t="shared" si="3"/>
        <v>Weekday</v>
      </c>
      <c r="D112" s="1" t="e" cm="1">
        <f t="array" aca="1" ref="D112" ca="1">TEXT\DAY(Coffee_Sales[[#This Row],[Date]],"ddd")</f>
        <v>#NAME?</v>
      </c>
      <c r="E112" t="s">
        <v>41</v>
      </c>
      <c r="F112" t="s">
        <v>27</v>
      </c>
      <c r="G112" t="s">
        <v>14</v>
      </c>
      <c r="H112">
        <v>4.0999999999999996</v>
      </c>
      <c r="I112" t="s">
        <v>30</v>
      </c>
      <c r="J112" t="s">
        <v>23</v>
      </c>
      <c r="K112" t="s">
        <v>45</v>
      </c>
      <c r="L112" t="s">
        <v>18</v>
      </c>
      <c r="M112">
        <v>9</v>
      </c>
      <c r="N112" t="s">
        <v>39</v>
      </c>
      <c r="O112">
        <v>5</v>
      </c>
    </row>
    <row r="113" spans="1:15" x14ac:dyDescent="0.35">
      <c r="A113" s="1">
        <v>45650.609027777777</v>
      </c>
      <c r="B113" s="1" t="str">
        <f t="shared" si="2"/>
        <v>Tue</v>
      </c>
      <c r="C113" s="1" t="str">
        <f t="shared" si="3"/>
        <v>Weekday</v>
      </c>
      <c r="D113" s="1" t="e" cm="1">
        <f t="array" aca="1" ref="D113" ca="1">TEXT\DAY(Coffee_Sales[[#This Row],[Date]],"ddd")</f>
        <v>#NAME?</v>
      </c>
      <c r="E113" t="s">
        <v>26</v>
      </c>
      <c r="F113" t="s">
        <v>46</v>
      </c>
      <c r="G113" t="s">
        <v>14</v>
      </c>
      <c r="H113">
        <v>4.3600000000000003</v>
      </c>
      <c r="I113" t="s">
        <v>30</v>
      </c>
      <c r="J113" t="s">
        <v>16</v>
      </c>
      <c r="K113" t="s">
        <v>29</v>
      </c>
      <c r="L113" t="s">
        <v>18</v>
      </c>
      <c r="M113">
        <v>7</v>
      </c>
      <c r="N113" t="s">
        <v>25</v>
      </c>
      <c r="O113">
        <v>3</v>
      </c>
    </row>
    <row r="114" spans="1:15" x14ac:dyDescent="0.35">
      <c r="A114" s="1">
        <v>45642.398611111108</v>
      </c>
      <c r="B114" s="1" t="str">
        <f t="shared" si="2"/>
        <v>Mon</v>
      </c>
      <c r="C114" s="1" t="str">
        <f t="shared" si="3"/>
        <v>Weekday</v>
      </c>
      <c r="D114" s="1" t="e" cm="1">
        <f t="array" aca="1" ref="D114" ca="1">TEXT\DAY(Coffee_Sales[[#This Row],[Date]],"ddd")</f>
        <v>#NAME?</v>
      </c>
      <c r="E114" t="s">
        <v>20</v>
      </c>
      <c r="F114" t="s">
        <v>34</v>
      </c>
      <c r="G114" t="s">
        <v>14</v>
      </c>
      <c r="H114">
        <v>3.73</v>
      </c>
      <c r="I114" t="s">
        <v>30</v>
      </c>
      <c r="J114" t="s">
        <v>23</v>
      </c>
      <c r="K114" t="s">
        <v>24</v>
      </c>
      <c r="L114" t="s">
        <v>32</v>
      </c>
      <c r="M114">
        <v>4</v>
      </c>
      <c r="N114" t="s">
        <v>39</v>
      </c>
      <c r="O114">
        <v>5</v>
      </c>
    </row>
    <row r="115" spans="1:15" x14ac:dyDescent="0.35">
      <c r="A115" s="1">
        <v>45656.417361111111</v>
      </c>
      <c r="B115" s="1" t="str">
        <f t="shared" si="2"/>
        <v>Mon</v>
      </c>
      <c r="C115" s="1" t="str">
        <f t="shared" si="3"/>
        <v>Weekday</v>
      </c>
      <c r="D115" s="1" t="e" cm="1">
        <f t="array" aca="1" ref="D115" ca="1">TEXT\DAY(Coffee_Sales[[#This Row],[Date]],"ddd")</f>
        <v>#NAME?</v>
      </c>
      <c r="E115" t="s">
        <v>26</v>
      </c>
      <c r="F115" t="s">
        <v>34</v>
      </c>
      <c r="G115" t="s">
        <v>22</v>
      </c>
      <c r="H115">
        <v>3.39</v>
      </c>
      <c r="I115" t="s">
        <v>30</v>
      </c>
      <c r="J115" t="s">
        <v>16</v>
      </c>
      <c r="K115" t="s">
        <v>24</v>
      </c>
      <c r="L115" t="s">
        <v>32</v>
      </c>
      <c r="M115">
        <v>8</v>
      </c>
      <c r="N115" t="s">
        <v>33</v>
      </c>
      <c r="O115">
        <v>1</v>
      </c>
    </row>
    <row r="116" spans="1:15" x14ac:dyDescent="0.35">
      <c r="A116" s="1">
        <v>45641.491666666669</v>
      </c>
      <c r="B116" s="1" t="str">
        <f t="shared" si="2"/>
        <v>Sun</v>
      </c>
      <c r="C116" s="1" t="str">
        <f t="shared" si="3"/>
        <v>Weekend</v>
      </c>
      <c r="D116" s="1" t="e" cm="1">
        <f t="array" aca="1" ref="D116" ca="1">TEXT\DAY(Coffee_Sales[[#This Row],[Date]],"ddd")</f>
        <v>#NAME?</v>
      </c>
      <c r="E116" t="s">
        <v>41</v>
      </c>
      <c r="F116" t="s">
        <v>38</v>
      </c>
      <c r="G116" t="s">
        <v>14</v>
      </c>
      <c r="H116">
        <v>4.97</v>
      </c>
      <c r="I116" t="s">
        <v>28</v>
      </c>
      <c r="J116" t="s">
        <v>16</v>
      </c>
      <c r="K116" t="s">
        <v>29</v>
      </c>
      <c r="L116" t="s">
        <v>32</v>
      </c>
      <c r="M116">
        <v>2</v>
      </c>
      <c r="N116" t="s">
        <v>47</v>
      </c>
      <c r="O116">
        <v>4</v>
      </c>
    </row>
    <row r="117" spans="1:15" x14ac:dyDescent="0.35">
      <c r="A117" s="1">
        <v>45649.395833333336</v>
      </c>
      <c r="B117" s="1" t="str">
        <f t="shared" si="2"/>
        <v>Mon</v>
      </c>
      <c r="C117" s="1" t="str">
        <f t="shared" si="3"/>
        <v>Weekday</v>
      </c>
      <c r="D117" s="1" t="e" cm="1">
        <f t="array" aca="1" ref="D117" ca="1">TEXT\DAY(Coffee_Sales[[#This Row],[Date]],"ddd")</f>
        <v>#NAME?</v>
      </c>
      <c r="E117" t="s">
        <v>26</v>
      </c>
      <c r="F117" t="s">
        <v>46</v>
      </c>
      <c r="G117" t="s">
        <v>35</v>
      </c>
      <c r="H117">
        <v>3.93</v>
      </c>
      <c r="I117" t="s">
        <v>30</v>
      </c>
      <c r="J117" t="s">
        <v>16</v>
      </c>
      <c r="K117" t="s">
        <v>31</v>
      </c>
      <c r="L117" t="s">
        <v>18</v>
      </c>
      <c r="M117">
        <v>3</v>
      </c>
      <c r="N117" t="s">
        <v>36</v>
      </c>
      <c r="O117">
        <v>5</v>
      </c>
    </row>
    <row r="118" spans="1:15" x14ac:dyDescent="0.35">
      <c r="A118" s="1">
        <v>45651.429861111108</v>
      </c>
      <c r="B118" s="1" t="str">
        <f t="shared" si="2"/>
        <v>Wed</v>
      </c>
      <c r="C118" s="1" t="str">
        <f t="shared" si="3"/>
        <v>Weekday</v>
      </c>
      <c r="D118" s="1" t="e" cm="1">
        <f t="array" aca="1" ref="D118" ca="1">TEXT\DAY(Coffee_Sales[[#This Row],[Date]],"ddd")</f>
        <v>#NAME?</v>
      </c>
      <c r="E118" t="s">
        <v>41</v>
      </c>
      <c r="F118" t="s">
        <v>46</v>
      </c>
      <c r="G118" t="s">
        <v>22</v>
      </c>
      <c r="H118">
        <v>3.34</v>
      </c>
      <c r="I118" t="s">
        <v>28</v>
      </c>
      <c r="J118" t="s">
        <v>23</v>
      </c>
      <c r="K118" t="s">
        <v>17</v>
      </c>
      <c r="L118" t="s">
        <v>32</v>
      </c>
      <c r="M118">
        <v>10</v>
      </c>
      <c r="N118" t="s">
        <v>36</v>
      </c>
      <c r="O118">
        <v>2</v>
      </c>
    </row>
    <row r="119" spans="1:15" x14ac:dyDescent="0.35">
      <c r="A119" s="1">
        <v>45649.623611111114</v>
      </c>
      <c r="B119" s="1" t="str">
        <f t="shared" si="2"/>
        <v>Mon</v>
      </c>
      <c r="C119" s="1" t="str">
        <f t="shared" si="3"/>
        <v>Weekday</v>
      </c>
      <c r="D119" s="1" t="e" cm="1">
        <f t="array" aca="1" ref="D119" ca="1">TEXT\DAY(Coffee_Sales[[#This Row],[Date]],"ddd")</f>
        <v>#NAME?</v>
      </c>
      <c r="E119" t="s">
        <v>41</v>
      </c>
      <c r="F119" t="s">
        <v>46</v>
      </c>
      <c r="G119" t="s">
        <v>14</v>
      </c>
      <c r="H119">
        <v>3</v>
      </c>
      <c r="I119" t="s">
        <v>15</v>
      </c>
      <c r="J119" t="s">
        <v>16</v>
      </c>
      <c r="K119" t="s">
        <v>45</v>
      </c>
      <c r="L119" t="s">
        <v>40</v>
      </c>
      <c r="M119">
        <v>2</v>
      </c>
      <c r="N119" t="s">
        <v>39</v>
      </c>
      <c r="O119">
        <v>4</v>
      </c>
    </row>
    <row r="120" spans="1:15" x14ac:dyDescent="0.35">
      <c r="A120" s="1">
        <v>45645.536805555559</v>
      </c>
      <c r="B120" s="1" t="str">
        <f t="shared" si="2"/>
        <v>Thu</v>
      </c>
      <c r="C120" s="1" t="str">
        <f t="shared" si="3"/>
        <v>Weekday</v>
      </c>
      <c r="D120" s="1" t="e" cm="1">
        <f t="array" aca="1" ref="D120" ca="1">TEXT\DAY(Coffee_Sales[[#This Row],[Date]],"ddd")</f>
        <v>#NAME?</v>
      </c>
      <c r="E120" t="s">
        <v>12</v>
      </c>
      <c r="F120" t="s">
        <v>34</v>
      </c>
      <c r="G120" t="s">
        <v>35</v>
      </c>
      <c r="H120">
        <v>3.85</v>
      </c>
      <c r="I120" t="s">
        <v>28</v>
      </c>
      <c r="J120" t="s">
        <v>16</v>
      </c>
      <c r="K120" t="s">
        <v>29</v>
      </c>
      <c r="L120" t="s">
        <v>40</v>
      </c>
      <c r="M120">
        <v>10</v>
      </c>
      <c r="N120" t="s">
        <v>37</v>
      </c>
      <c r="O120">
        <v>1</v>
      </c>
    </row>
    <row r="121" spans="1:15" x14ac:dyDescent="0.35">
      <c r="A121" s="1">
        <v>45645.613888888889</v>
      </c>
      <c r="B121" s="1" t="str">
        <f t="shared" si="2"/>
        <v>Thu</v>
      </c>
      <c r="C121" s="1" t="str">
        <f t="shared" si="3"/>
        <v>Weekday</v>
      </c>
      <c r="D121" s="1" t="e" cm="1">
        <f t="array" aca="1" ref="D121" ca="1">TEXT\DAY(Coffee_Sales[[#This Row],[Date]],"ddd")</f>
        <v>#NAME?</v>
      </c>
      <c r="E121" t="s">
        <v>26</v>
      </c>
      <c r="F121" t="s">
        <v>21</v>
      </c>
      <c r="G121" t="s">
        <v>14</v>
      </c>
      <c r="H121">
        <v>5.9</v>
      </c>
      <c r="I121" t="s">
        <v>15</v>
      </c>
      <c r="J121" t="s">
        <v>16</v>
      </c>
      <c r="K121" t="s">
        <v>17</v>
      </c>
      <c r="L121" t="s">
        <v>18</v>
      </c>
      <c r="M121">
        <v>10</v>
      </c>
      <c r="N121" t="s">
        <v>33</v>
      </c>
      <c r="O121">
        <v>3</v>
      </c>
    </row>
    <row r="122" spans="1:15" x14ac:dyDescent="0.35">
      <c r="A122" s="1">
        <v>45655.569444444445</v>
      </c>
      <c r="B122" s="1" t="str">
        <f t="shared" si="2"/>
        <v>Sun</v>
      </c>
      <c r="C122" s="1" t="str">
        <f t="shared" si="3"/>
        <v>Weekend</v>
      </c>
      <c r="D122" s="1" t="e" cm="1">
        <f t="array" aca="1" ref="D122" ca="1">TEXT\DAY(Coffee_Sales[[#This Row],[Date]],"ddd")</f>
        <v>#NAME?</v>
      </c>
      <c r="E122" t="s">
        <v>43</v>
      </c>
      <c r="F122" t="s">
        <v>21</v>
      </c>
      <c r="G122" t="s">
        <v>35</v>
      </c>
      <c r="H122">
        <v>4.8099999999999996</v>
      </c>
      <c r="I122" t="s">
        <v>30</v>
      </c>
      <c r="J122" t="s">
        <v>16</v>
      </c>
      <c r="K122" t="s">
        <v>24</v>
      </c>
      <c r="L122" t="s">
        <v>40</v>
      </c>
      <c r="M122">
        <v>9</v>
      </c>
      <c r="N122" t="s">
        <v>37</v>
      </c>
      <c r="O122">
        <v>3</v>
      </c>
    </row>
    <row r="123" spans="1:15" x14ac:dyDescent="0.35">
      <c r="A123" s="1">
        <v>45641.445138888892</v>
      </c>
      <c r="B123" s="1" t="str">
        <f t="shared" si="2"/>
        <v>Sun</v>
      </c>
      <c r="C123" s="1" t="str">
        <f t="shared" si="3"/>
        <v>Weekend</v>
      </c>
      <c r="D123" s="1" t="e" cm="1">
        <f t="array" aca="1" ref="D123" ca="1">TEXT\DAY(Coffee_Sales[[#This Row],[Date]],"ddd")</f>
        <v>#NAME?</v>
      </c>
      <c r="E123" t="s">
        <v>26</v>
      </c>
      <c r="F123" t="s">
        <v>38</v>
      </c>
      <c r="G123" t="s">
        <v>22</v>
      </c>
      <c r="H123">
        <v>3.02</v>
      </c>
      <c r="I123" t="s">
        <v>30</v>
      </c>
      <c r="J123" t="s">
        <v>23</v>
      </c>
      <c r="K123" t="s">
        <v>42</v>
      </c>
      <c r="L123" t="s">
        <v>18</v>
      </c>
      <c r="M123">
        <v>9</v>
      </c>
      <c r="N123" t="s">
        <v>33</v>
      </c>
      <c r="O123">
        <v>4</v>
      </c>
    </row>
    <row r="124" spans="1:15" x14ac:dyDescent="0.35">
      <c r="A124" s="1">
        <v>45649.398611111108</v>
      </c>
      <c r="B124" s="1" t="str">
        <f t="shared" si="2"/>
        <v>Mon</v>
      </c>
      <c r="C124" s="1" t="str">
        <f t="shared" si="3"/>
        <v>Weekday</v>
      </c>
      <c r="D124" s="1" t="e" cm="1">
        <f t="array" aca="1" ref="D124" ca="1">TEXT\DAY(Coffee_Sales[[#This Row],[Date]],"ddd")</f>
        <v>#NAME?</v>
      </c>
      <c r="E124" t="s">
        <v>26</v>
      </c>
      <c r="F124" t="s">
        <v>21</v>
      </c>
      <c r="G124" t="s">
        <v>35</v>
      </c>
      <c r="H124">
        <v>4.78</v>
      </c>
      <c r="I124" t="s">
        <v>30</v>
      </c>
      <c r="J124" t="s">
        <v>16</v>
      </c>
      <c r="K124" t="s">
        <v>42</v>
      </c>
      <c r="L124" t="s">
        <v>18</v>
      </c>
      <c r="M124">
        <v>7</v>
      </c>
      <c r="N124" t="s">
        <v>25</v>
      </c>
      <c r="O124">
        <v>2</v>
      </c>
    </row>
    <row r="125" spans="1:15" x14ac:dyDescent="0.35">
      <c r="A125" s="1">
        <v>45654.338194444441</v>
      </c>
      <c r="B125" s="1" t="str">
        <f t="shared" si="2"/>
        <v>Sat</v>
      </c>
      <c r="C125" s="1" t="str">
        <f t="shared" si="3"/>
        <v>Weekend</v>
      </c>
      <c r="D125" s="1" t="e" cm="1">
        <f t="array" aca="1" ref="D125" ca="1">TEXT\DAY(Coffee_Sales[[#This Row],[Date]],"ddd")</f>
        <v>#NAME?</v>
      </c>
      <c r="E125" t="s">
        <v>12</v>
      </c>
      <c r="F125" t="s">
        <v>34</v>
      </c>
      <c r="G125" t="s">
        <v>14</v>
      </c>
      <c r="H125">
        <v>4.78</v>
      </c>
      <c r="I125" t="s">
        <v>30</v>
      </c>
      <c r="J125" t="s">
        <v>23</v>
      </c>
      <c r="K125" t="s">
        <v>24</v>
      </c>
      <c r="L125" t="s">
        <v>18</v>
      </c>
      <c r="M125">
        <v>7</v>
      </c>
      <c r="N125" t="s">
        <v>36</v>
      </c>
      <c r="O125">
        <v>1</v>
      </c>
    </row>
    <row r="126" spans="1:15" x14ac:dyDescent="0.35">
      <c r="A126" s="1">
        <v>45654.535416666666</v>
      </c>
      <c r="B126" s="1" t="str">
        <f t="shared" si="2"/>
        <v>Sat</v>
      </c>
      <c r="C126" s="1" t="str">
        <f t="shared" si="3"/>
        <v>Weekend</v>
      </c>
      <c r="D126" s="1" t="e" cm="1">
        <f t="array" aca="1" ref="D126" ca="1">TEXT\DAY(Coffee_Sales[[#This Row],[Date]],"ddd")</f>
        <v>#NAME?</v>
      </c>
      <c r="E126" t="s">
        <v>20</v>
      </c>
      <c r="F126" t="s">
        <v>27</v>
      </c>
      <c r="G126" t="s">
        <v>22</v>
      </c>
      <c r="H126">
        <v>6.87</v>
      </c>
      <c r="I126" t="s">
        <v>30</v>
      </c>
      <c r="J126" t="s">
        <v>16</v>
      </c>
      <c r="K126" t="s">
        <v>42</v>
      </c>
      <c r="L126" t="s">
        <v>18</v>
      </c>
      <c r="M126">
        <v>5</v>
      </c>
      <c r="N126" t="s">
        <v>39</v>
      </c>
      <c r="O126">
        <v>2</v>
      </c>
    </row>
    <row r="127" spans="1:15" x14ac:dyDescent="0.35">
      <c r="A127" s="1">
        <v>45656.588194444441</v>
      </c>
      <c r="B127" s="1" t="str">
        <f t="shared" si="2"/>
        <v>Mon</v>
      </c>
      <c r="C127" s="1" t="str">
        <f t="shared" si="3"/>
        <v>Weekday</v>
      </c>
      <c r="D127" s="1" t="e" cm="1">
        <f t="array" aca="1" ref="D127" ca="1">TEXT\DAY(Coffee_Sales[[#This Row],[Date]],"ddd")</f>
        <v>#NAME?</v>
      </c>
      <c r="E127" t="s">
        <v>43</v>
      </c>
      <c r="F127" t="s">
        <v>38</v>
      </c>
      <c r="G127" t="s">
        <v>35</v>
      </c>
      <c r="H127">
        <v>4.9800000000000004</v>
      </c>
      <c r="I127" t="s">
        <v>28</v>
      </c>
      <c r="J127" t="s">
        <v>23</v>
      </c>
      <c r="K127" t="s">
        <v>45</v>
      </c>
      <c r="L127" t="s">
        <v>18</v>
      </c>
      <c r="M127">
        <v>4</v>
      </c>
      <c r="N127" t="s">
        <v>39</v>
      </c>
      <c r="O127">
        <v>5</v>
      </c>
    </row>
    <row r="128" spans="1:15" x14ac:dyDescent="0.35">
      <c r="A128" s="1">
        <v>45643.380555555559</v>
      </c>
      <c r="B128" s="1" t="str">
        <f t="shared" si="2"/>
        <v>Tue</v>
      </c>
      <c r="C128" s="1" t="str">
        <f t="shared" si="3"/>
        <v>Weekday</v>
      </c>
      <c r="D128" s="1" t="e" cm="1">
        <f t="array" aca="1" ref="D128" ca="1">TEXT\DAY(Coffee_Sales[[#This Row],[Date]],"ddd")</f>
        <v>#NAME?</v>
      </c>
      <c r="E128" t="s">
        <v>43</v>
      </c>
      <c r="F128" t="s">
        <v>38</v>
      </c>
      <c r="G128" t="s">
        <v>14</v>
      </c>
      <c r="H128">
        <v>6.52</v>
      </c>
      <c r="I128" t="s">
        <v>28</v>
      </c>
      <c r="J128" t="s">
        <v>16</v>
      </c>
      <c r="K128" t="s">
        <v>17</v>
      </c>
      <c r="L128" t="s">
        <v>18</v>
      </c>
      <c r="M128">
        <v>2</v>
      </c>
      <c r="N128" t="s">
        <v>19</v>
      </c>
      <c r="O128">
        <v>5</v>
      </c>
    </row>
    <row r="129" spans="1:15" x14ac:dyDescent="0.35">
      <c r="A129" s="1">
        <v>45650.705555555556</v>
      </c>
      <c r="B129" s="1" t="str">
        <f t="shared" si="2"/>
        <v>Tue</v>
      </c>
      <c r="C129" s="1" t="str">
        <f t="shared" si="3"/>
        <v>Weekday</v>
      </c>
      <c r="D129" s="1" t="e" cm="1">
        <f t="array" aca="1" ref="D129" ca="1">TEXT\DAY(Coffee_Sales[[#This Row],[Date]],"ddd")</f>
        <v>#NAME?</v>
      </c>
      <c r="E129" t="s">
        <v>12</v>
      </c>
      <c r="F129" t="s">
        <v>13</v>
      </c>
      <c r="G129" t="s">
        <v>22</v>
      </c>
      <c r="H129">
        <v>5.56</v>
      </c>
      <c r="I129" t="s">
        <v>28</v>
      </c>
      <c r="J129" t="s">
        <v>23</v>
      </c>
      <c r="K129" t="s">
        <v>24</v>
      </c>
      <c r="L129" t="s">
        <v>32</v>
      </c>
      <c r="M129">
        <v>8</v>
      </c>
      <c r="N129" t="s">
        <v>47</v>
      </c>
      <c r="O129">
        <v>1</v>
      </c>
    </row>
    <row r="130" spans="1:15" x14ac:dyDescent="0.35">
      <c r="A130" s="1">
        <v>45651.646527777775</v>
      </c>
      <c r="B130" s="1" t="str">
        <f t="shared" ref="B130:B193" si="4">(TEXT(A130,"ddd"))</f>
        <v>Wed</v>
      </c>
      <c r="C130" s="1" t="str">
        <f t="shared" ref="C130:C193" si="5">IF(OR(TEXT(A130,"ddd")="Sat",TEXT(A130,"ddd")="Sun"),"Weekend","Weekday")</f>
        <v>Weekday</v>
      </c>
      <c r="D130" s="1" t="e" cm="1">
        <f t="array" aca="1" ref="D130" ca="1">TEXT\DAY(Coffee_Sales[[#This Row],[Date]],"ddd")</f>
        <v>#NAME?</v>
      </c>
      <c r="E130" t="s">
        <v>43</v>
      </c>
      <c r="F130" t="s">
        <v>38</v>
      </c>
      <c r="G130" t="s">
        <v>14</v>
      </c>
      <c r="H130">
        <v>6.54</v>
      </c>
      <c r="I130" t="s">
        <v>30</v>
      </c>
      <c r="J130" t="s">
        <v>23</v>
      </c>
      <c r="K130" t="s">
        <v>24</v>
      </c>
      <c r="L130" t="s">
        <v>32</v>
      </c>
      <c r="M130">
        <v>10</v>
      </c>
      <c r="N130" t="s">
        <v>25</v>
      </c>
      <c r="O130">
        <v>3</v>
      </c>
    </row>
    <row r="131" spans="1:15" x14ac:dyDescent="0.35">
      <c r="A131" s="1">
        <v>45641.472916666666</v>
      </c>
      <c r="B131" s="1" t="str">
        <f t="shared" si="4"/>
        <v>Sun</v>
      </c>
      <c r="C131" s="1" t="str">
        <f t="shared" si="5"/>
        <v>Weekend</v>
      </c>
      <c r="D131" s="1" t="e" cm="1">
        <f t="array" aca="1" ref="D131" ca="1">TEXT\DAY(Coffee_Sales[[#This Row],[Date]],"ddd")</f>
        <v>#NAME?</v>
      </c>
      <c r="E131" t="s">
        <v>26</v>
      </c>
      <c r="F131" t="s">
        <v>38</v>
      </c>
      <c r="G131" t="s">
        <v>14</v>
      </c>
      <c r="H131">
        <v>6.96</v>
      </c>
      <c r="I131" t="s">
        <v>30</v>
      </c>
      <c r="J131" t="s">
        <v>16</v>
      </c>
      <c r="K131" t="s">
        <v>29</v>
      </c>
      <c r="L131" t="s">
        <v>40</v>
      </c>
      <c r="M131">
        <v>5</v>
      </c>
      <c r="N131" t="s">
        <v>36</v>
      </c>
      <c r="O131">
        <v>3</v>
      </c>
    </row>
    <row r="132" spans="1:15" x14ac:dyDescent="0.35">
      <c r="A132" s="1">
        <v>45645.375694444447</v>
      </c>
      <c r="B132" s="1" t="str">
        <f t="shared" si="4"/>
        <v>Thu</v>
      </c>
      <c r="C132" s="1" t="str">
        <f t="shared" si="5"/>
        <v>Weekday</v>
      </c>
      <c r="D132" s="1" t="e" cm="1">
        <f t="array" aca="1" ref="D132" ca="1">TEXT\DAY(Coffee_Sales[[#This Row],[Date]],"ddd")</f>
        <v>#NAME?</v>
      </c>
      <c r="E132" t="s">
        <v>12</v>
      </c>
      <c r="F132" t="s">
        <v>46</v>
      </c>
      <c r="G132" t="s">
        <v>14</v>
      </c>
      <c r="H132">
        <v>5.37</v>
      </c>
      <c r="I132" t="s">
        <v>28</v>
      </c>
      <c r="J132" t="s">
        <v>16</v>
      </c>
      <c r="K132" t="s">
        <v>24</v>
      </c>
      <c r="L132" t="s">
        <v>40</v>
      </c>
      <c r="M132">
        <v>3</v>
      </c>
      <c r="N132" t="s">
        <v>25</v>
      </c>
      <c r="O132">
        <v>2</v>
      </c>
    </row>
    <row r="133" spans="1:15" x14ac:dyDescent="0.35">
      <c r="A133" s="1">
        <v>45656.369444444441</v>
      </c>
      <c r="B133" s="1" t="str">
        <f t="shared" si="4"/>
        <v>Mon</v>
      </c>
      <c r="C133" s="1" t="str">
        <f t="shared" si="5"/>
        <v>Weekday</v>
      </c>
      <c r="D133" s="1" t="e" cm="1">
        <f t="array" aca="1" ref="D133" ca="1">TEXT\DAY(Coffee_Sales[[#This Row],[Date]],"ddd")</f>
        <v>#NAME?</v>
      </c>
      <c r="E133" t="s">
        <v>43</v>
      </c>
      <c r="F133" t="s">
        <v>38</v>
      </c>
      <c r="G133" t="s">
        <v>14</v>
      </c>
      <c r="H133">
        <v>6.77</v>
      </c>
      <c r="I133" t="s">
        <v>28</v>
      </c>
      <c r="J133" t="s">
        <v>16</v>
      </c>
      <c r="K133" t="s">
        <v>29</v>
      </c>
      <c r="L133" t="s">
        <v>18</v>
      </c>
      <c r="M133">
        <v>9</v>
      </c>
      <c r="N133" t="s">
        <v>37</v>
      </c>
      <c r="O133">
        <v>1</v>
      </c>
    </row>
    <row r="134" spans="1:15" x14ac:dyDescent="0.35">
      <c r="A134" s="1">
        <v>45642.373611111114</v>
      </c>
      <c r="B134" s="1" t="str">
        <f t="shared" si="4"/>
        <v>Mon</v>
      </c>
      <c r="C134" s="1" t="str">
        <f t="shared" si="5"/>
        <v>Weekday</v>
      </c>
      <c r="D134" s="1" t="e" cm="1">
        <f t="array" aca="1" ref="D134" ca="1">TEXT\DAY(Coffee_Sales[[#This Row],[Date]],"ddd")</f>
        <v>#NAME?</v>
      </c>
      <c r="E134" t="s">
        <v>26</v>
      </c>
      <c r="F134" t="s">
        <v>46</v>
      </c>
      <c r="G134" t="s">
        <v>22</v>
      </c>
      <c r="H134">
        <v>6.56</v>
      </c>
      <c r="I134" t="s">
        <v>28</v>
      </c>
      <c r="J134" t="s">
        <v>23</v>
      </c>
      <c r="K134" t="s">
        <v>17</v>
      </c>
      <c r="L134" t="s">
        <v>40</v>
      </c>
      <c r="M134">
        <v>9</v>
      </c>
      <c r="N134" t="s">
        <v>39</v>
      </c>
      <c r="O134">
        <v>3</v>
      </c>
    </row>
    <row r="135" spans="1:15" x14ac:dyDescent="0.35">
      <c r="A135" s="1">
        <v>45650.586111111108</v>
      </c>
      <c r="B135" s="1" t="str">
        <f t="shared" si="4"/>
        <v>Tue</v>
      </c>
      <c r="C135" s="1" t="str">
        <f t="shared" si="5"/>
        <v>Weekday</v>
      </c>
      <c r="D135" s="1" t="e" cm="1">
        <f t="array" aca="1" ref="D135" ca="1">TEXT\DAY(Coffee_Sales[[#This Row],[Date]],"ddd")</f>
        <v>#NAME?</v>
      </c>
      <c r="E135" t="s">
        <v>26</v>
      </c>
      <c r="F135" t="s">
        <v>44</v>
      </c>
      <c r="G135" t="s">
        <v>14</v>
      </c>
      <c r="H135">
        <v>5.24</v>
      </c>
      <c r="I135" t="s">
        <v>15</v>
      </c>
      <c r="J135" t="s">
        <v>16</v>
      </c>
      <c r="K135" t="s">
        <v>42</v>
      </c>
      <c r="L135" t="s">
        <v>40</v>
      </c>
      <c r="M135">
        <v>8</v>
      </c>
      <c r="N135" t="s">
        <v>36</v>
      </c>
      <c r="O135">
        <v>5</v>
      </c>
    </row>
    <row r="136" spans="1:15" x14ac:dyDescent="0.35">
      <c r="A136" s="1">
        <v>45653.708333333336</v>
      </c>
      <c r="B136" s="1" t="str">
        <f t="shared" si="4"/>
        <v>Fri</v>
      </c>
      <c r="C136" s="1" t="str">
        <f t="shared" si="5"/>
        <v>Weekday</v>
      </c>
      <c r="D136" s="1" t="e" cm="1">
        <f t="array" aca="1" ref="D136" ca="1">TEXT\DAY(Coffee_Sales[[#This Row],[Date]],"ddd")</f>
        <v>#NAME?</v>
      </c>
      <c r="E136" t="s">
        <v>12</v>
      </c>
      <c r="F136" t="s">
        <v>46</v>
      </c>
      <c r="G136" t="s">
        <v>22</v>
      </c>
      <c r="H136">
        <v>6.18</v>
      </c>
      <c r="I136" t="s">
        <v>28</v>
      </c>
      <c r="J136" t="s">
        <v>23</v>
      </c>
      <c r="K136" t="s">
        <v>24</v>
      </c>
      <c r="L136" t="s">
        <v>18</v>
      </c>
      <c r="M136">
        <v>2</v>
      </c>
      <c r="N136" t="s">
        <v>25</v>
      </c>
      <c r="O136">
        <v>5</v>
      </c>
    </row>
    <row r="137" spans="1:15" x14ac:dyDescent="0.35">
      <c r="A137" s="1">
        <v>45646.462500000001</v>
      </c>
      <c r="B137" s="1" t="str">
        <f t="shared" si="4"/>
        <v>Fri</v>
      </c>
      <c r="C137" s="1" t="str">
        <f t="shared" si="5"/>
        <v>Weekday</v>
      </c>
      <c r="D137" s="1" t="e" cm="1">
        <f t="array" aca="1" ref="D137" ca="1">TEXT\DAY(Coffee_Sales[[#This Row],[Date]],"ddd")</f>
        <v>#NAME?</v>
      </c>
      <c r="E137" t="s">
        <v>26</v>
      </c>
      <c r="F137" t="s">
        <v>13</v>
      </c>
      <c r="G137" t="s">
        <v>35</v>
      </c>
      <c r="H137">
        <v>5.85</v>
      </c>
      <c r="I137" t="s">
        <v>28</v>
      </c>
      <c r="J137" t="s">
        <v>23</v>
      </c>
      <c r="K137" t="s">
        <v>31</v>
      </c>
      <c r="L137" t="s">
        <v>40</v>
      </c>
      <c r="M137">
        <v>10</v>
      </c>
      <c r="N137" t="s">
        <v>47</v>
      </c>
      <c r="O137">
        <v>3</v>
      </c>
    </row>
    <row r="138" spans="1:15" x14ac:dyDescent="0.35">
      <c r="A138" s="1">
        <v>45647.727777777778</v>
      </c>
      <c r="B138" s="1" t="str">
        <f t="shared" si="4"/>
        <v>Sat</v>
      </c>
      <c r="C138" s="1" t="str">
        <f t="shared" si="5"/>
        <v>Weekend</v>
      </c>
      <c r="D138" s="1" t="e" cm="1">
        <f t="array" aca="1" ref="D138" ca="1">TEXT\DAY(Coffee_Sales[[#This Row],[Date]],"ddd")</f>
        <v>#NAME?</v>
      </c>
      <c r="E138" t="s">
        <v>20</v>
      </c>
      <c r="F138" t="s">
        <v>27</v>
      </c>
      <c r="G138" t="s">
        <v>14</v>
      </c>
      <c r="H138">
        <v>6.19</v>
      </c>
      <c r="I138" t="s">
        <v>30</v>
      </c>
      <c r="J138" t="s">
        <v>23</v>
      </c>
      <c r="K138" t="s">
        <v>24</v>
      </c>
      <c r="L138" t="s">
        <v>18</v>
      </c>
      <c r="M138">
        <v>8</v>
      </c>
      <c r="N138" t="s">
        <v>37</v>
      </c>
      <c r="O138">
        <v>3</v>
      </c>
    </row>
    <row r="139" spans="1:15" x14ac:dyDescent="0.35">
      <c r="A139" s="1">
        <v>45645.700694444444</v>
      </c>
      <c r="B139" s="1" t="str">
        <f t="shared" si="4"/>
        <v>Thu</v>
      </c>
      <c r="C139" s="1" t="str">
        <f t="shared" si="5"/>
        <v>Weekday</v>
      </c>
      <c r="D139" s="1" t="e" cm="1">
        <f t="array" aca="1" ref="D139" ca="1">TEXT\DAY(Coffee_Sales[[#This Row],[Date]],"ddd")</f>
        <v>#NAME?</v>
      </c>
      <c r="E139" t="s">
        <v>20</v>
      </c>
      <c r="F139" t="s">
        <v>27</v>
      </c>
      <c r="G139" t="s">
        <v>22</v>
      </c>
      <c r="H139">
        <v>4.2300000000000004</v>
      </c>
      <c r="I139" t="s">
        <v>15</v>
      </c>
      <c r="J139" t="s">
        <v>16</v>
      </c>
      <c r="K139" t="s">
        <v>24</v>
      </c>
      <c r="L139" t="s">
        <v>40</v>
      </c>
      <c r="M139">
        <v>10</v>
      </c>
      <c r="N139" t="s">
        <v>37</v>
      </c>
      <c r="O139">
        <v>2</v>
      </c>
    </row>
    <row r="140" spans="1:15" x14ac:dyDescent="0.35">
      <c r="A140" s="1">
        <v>45641.702777777777</v>
      </c>
      <c r="B140" s="1" t="str">
        <f t="shared" si="4"/>
        <v>Sun</v>
      </c>
      <c r="C140" s="1" t="str">
        <f t="shared" si="5"/>
        <v>Weekend</v>
      </c>
      <c r="D140" s="1" t="e" cm="1">
        <f t="array" aca="1" ref="D140" ca="1">TEXT\DAY(Coffee_Sales[[#This Row],[Date]],"ddd")</f>
        <v>#NAME?</v>
      </c>
      <c r="E140" t="s">
        <v>41</v>
      </c>
      <c r="F140" t="s">
        <v>21</v>
      </c>
      <c r="G140" t="s">
        <v>14</v>
      </c>
      <c r="H140">
        <v>4.6900000000000004</v>
      </c>
      <c r="I140" t="s">
        <v>30</v>
      </c>
      <c r="J140" t="s">
        <v>23</v>
      </c>
      <c r="K140" t="s">
        <v>45</v>
      </c>
      <c r="L140" t="s">
        <v>40</v>
      </c>
      <c r="M140">
        <v>3</v>
      </c>
      <c r="N140" t="s">
        <v>47</v>
      </c>
      <c r="O140">
        <v>2</v>
      </c>
    </row>
    <row r="141" spans="1:15" x14ac:dyDescent="0.35">
      <c r="A141" s="1">
        <v>45651.651388888888</v>
      </c>
      <c r="B141" s="1" t="str">
        <f t="shared" si="4"/>
        <v>Wed</v>
      </c>
      <c r="C141" s="1" t="str">
        <f t="shared" si="5"/>
        <v>Weekday</v>
      </c>
      <c r="D141" s="1" t="e" cm="1">
        <f t="array" aca="1" ref="D141" ca="1">TEXT\DAY(Coffee_Sales[[#This Row],[Date]],"ddd")</f>
        <v>#NAME?</v>
      </c>
      <c r="E141" t="s">
        <v>43</v>
      </c>
      <c r="F141" t="s">
        <v>21</v>
      </c>
      <c r="G141" t="s">
        <v>35</v>
      </c>
      <c r="H141">
        <v>5.26</v>
      </c>
      <c r="I141" t="s">
        <v>15</v>
      </c>
      <c r="J141" t="s">
        <v>16</v>
      </c>
      <c r="K141" t="s">
        <v>42</v>
      </c>
      <c r="L141" t="s">
        <v>32</v>
      </c>
      <c r="M141">
        <v>4</v>
      </c>
      <c r="N141" t="s">
        <v>39</v>
      </c>
      <c r="O141">
        <v>4</v>
      </c>
    </row>
    <row r="142" spans="1:15" x14ac:dyDescent="0.35">
      <c r="A142" s="1">
        <v>45655.354861111111</v>
      </c>
      <c r="B142" s="1" t="str">
        <f t="shared" si="4"/>
        <v>Sun</v>
      </c>
      <c r="C142" s="1" t="str">
        <f t="shared" si="5"/>
        <v>Weekend</v>
      </c>
      <c r="D142" s="1" t="e" cm="1">
        <f t="array" aca="1" ref="D142" ca="1">TEXT\DAY(Coffee_Sales[[#This Row],[Date]],"ddd")</f>
        <v>#NAME?</v>
      </c>
      <c r="E142" t="s">
        <v>20</v>
      </c>
      <c r="F142" t="s">
        <v>13</v>
      </c>
      <c r="G142" t="s">
        <v>35</v>
      </c>
      <c r="H142">
        <v>3.89</v>
      </c>
      <c r="I142" t="s">
        <v>30</v>
      </c>
      <c r="J142" t="s">
        <v>16</v>
      </c>
      <c r="K142" t="s">
        <v>31</v>
      </c>
      <c r="L142" t="s">
        <v>40</v>
      </c>
      <c r="M142">
        <v>5</v>
      </c>
      <c r="N142" t="s">
        <v>25</v>
      </c>
      <c r="O142">
        <v>3</v>
      </c>
    </row>
    <row r="143" spans="1:15" x14ac:dyDescent="0.35">
      <c r="A143" s="1">
        <v>45653.592361111114</v>
      </c>
      <c r="B143" s="1" t="str">
        <f t="shared" si="4"/>
        <v>Fri</v>
      </c>
      <c r="C143" s="1" t="str">
        <f t="shared" si="5"/>
        <v>Weekday</v>
      </c>
      <c r="D143" s="1" t="e" cm="1">
        <f t="array" aca="1" ref="D143" ca="1">TEXT\DAY(Coffee_Sales[[#This Row],[Date]],"ddd")</f>
        <v>#NAME?</v>
      </c>
      <c r="E143" t="s">
        <v>12</v>
      </c>
      <c r="F143" t="s">
        <v>27</v>
      </c>
      <c r="G143" t="s">
        <v>14</v>
      </c>
      <c r="H143">
        <v>4.45</v>
      </c>
      <c r="I143" t="s">
        <v>30</v>
      </c>
      <c r="J143" t="s">
        <v>16</v>
      </c>
      <c r="K143" t="s">
        <v>29</v>
      </c>
      <c r="L143" t="s">
        <v>18</v>
      </c>
      <c r="M143">
        <v>3</v>
      </c>
      <c r="N143" t="s">
        <v>36</v>
      </c>
      <c r="O143">
        <v>3</v>
      </c>
    </row>
    <row r="144" spans="1:15" x14ac:dyDescent="0.35">
      <c r="A144" s="1">
        <v>45648.748611111114</v>
      </c>
      <c r="B144" s="1" t="str">
        <f t="shared" si="4"/>
        <v>Sun</v>
      </c>
      <c r="C144" s="1" t="str">
        <f t="shared" si="5"/>
        <v>Weekend</v>
      </c>
      <c r="D144" s="1" t="e" cm="1">
        <f t="array" aca="1" ref="D144" ca="1">TEXT\DAY(Coffee_Sales[[#This Row],[Date]],"ddd")</f>
        <v>#NAME?</v>
      </c>
      <c r="E144" t="s">
        <v>43</v>
      </c>
      <c r="F144" t="s">
        <v>13</v>
      </c>
      <c r="G144" t="s">
        <v>14</v>
      </c>
      <c r="H144">
        <v>3.8</v>
      </c>
      <c r="I144" t="s">
        <v>15</v>
      </c>
      <c r="J144" t="s">
        <v>23</v>
      </c>
      <c r="K144" t="s">
        <v>17</v>
      </c>
      <c r="L144" t="s">
        <v>32</v>
      </c>
      <c r="M144">
        <v>4</v>
      </c>
      <c r="N144" t="s">
        <v>47</v>
      </c>
      <c r="O144">
        <v>5</v>
      </c>
    </row>
    <row r="145" spans="1:15" x14ac:dyDescent="0.35">
      <c r="A145" s="1">
        <v>45644.459027777775</v>
      </c>
      <c r="B145" s="1" t="str">
        <f t="shared" si="4"/>
        <v>Wed</v>
      </c>
      <c r="C145" s="1" t="str">
        <f t="shared" si="5"/>
        <v>Weekday</v>
      </c>
      <c r="D145" s="1" t="e" cm="1">
        <f t="array" aca="1" ref="D145" ca="1">TEXT\DAY(Coffee_Sales[[#This Row],[Date]],"ddd")</f>
        <v>#NAME?</v>
      </c>
      <c r="E145" t="s">
        <v>20</v>
      </c>
      <c r="F145" t="s">
        <v>21</v>
      </c>
      <c r="G145" t="s">
        <v>22</v>
      </c>
      <c r="H145">
        <v>6.64</v>
      </c>
      <c r="I145" t="s">
        <v>30</v>
      </c>
      <c r="J145" t="s">
        <v>23</v>
      </c>
      <c r="K145" t="s">
        <v>42</v>
      </c>
      <c r="L145" t="s">
        <v>18</v>
      </c>
      <c r="M145">
        <v>3</v>
      </c>
      <c r="N145" t="s">
        <v>47</v>
      </c>
      <c r="O145">
        <v>2</v>
      </c>
    </row>
    <row r="146" spans="1:15" x14ac:dyDescent="0.35">
      <c r="A146" s="1">
        <v>45645.474305555559</v>
      </c>
      <c r="B146" s="1" t="str">
        <f t="shared" si="4"/>
        <v>Thu</v>
      </c>
      <c r="C146" s="1" t="str">
        <f t="shared" si="5"/>
        <v>Weekday</v>
      </c>
      <c r="D146" s="1" t="e" cm="1">
        <f t="array" aca="1" ref="D146" ca="1">TEXT\DAY(Coffee_Sales[[#This Row],[Date]],"ddd")</f>
        <v>#NAME?</v>
      </c>
      <c r="E146" t="s">
        <v>43</v>
      </c>
      <c r="F146" t="s">
        <v>44</v>
      </c>
      <c r="G146" t="s">
        <v>14</v>
      </c>
      <c r="H146">
        <v>6.76</v>
      </c>
      <c r="I146" t="s">
        <v>28</v>
      </c>
      <c r="J146" t="s">
        <v>16</v>
      </c>
      <c r="K146" t="s">
        <v>45</v>
      </c>
      <c r="L146" t="s">
        <v>40</v>
      </c>
      <c r="M146">
        <v>3</v>
      </c>
      <c r="N146" t="s">
        <v>36</v>
      </c>
      <c r="O146">
        <v>2</v>
      </c>
    </row>
    <row r="147" spans="1:15" x14ac:dyDescent="0.35">
      <c r="A147" s="1">
        <v>45653.481944444444</v>
      </c>
      <c r="B147" s="1" t="str">
        <f t="shared" si="4"/>
        <v>Fri</v>
      </c>
      <c r="C147" s="1" t="str">
        <f t="shared" si="5"/>
        <v>Weekday</v>
      </c>
      <c r="D147" s="1" t="e" cm="1">
        <f t="array" aca="1" ref="D147" ca="1">TEXT\DAY(Coffee_Sales[[#This Row],[Date]],"ddd")</f>
        <v>#NAME?</v>
      </c>
      <c r="E147" t="s">
        <v>12</v>
      </c>
      <c r="F147" t="s">
        <v>44</v>
      </c>
      <c r="G147" t="s">
        <v>22</v>
      </c>
      <c r="H147">
        <v>4.2699999999999996</v>
      </c>
      <c r="I147" t="s">
        <v>15</v>
      </c>
      <c r="J147" t="s">
        <v>23</v>
      </c>
      <c r="K147" t="s">
        <v>29</v>
      </c>
      <c r="L147" t="s">
        <v>18</v>
      </c>
      <c r="M147">
        <v>5</v>
      </c>
      <c r="N147" t="s">
        <v>33</v>
      </c>
      <c r="O147">
        <v>5</v>
      </c>
    </row>
    <row r="148" spans="1:15" x14ac:dyDescent="0.35">
      <c r="A148" s="1">
        <v>45645.430555555555</v>
      </c>
      <c r="B148" s="1" t="str">
        <f t="shared" si="4"/>
        <v>Thu</v>
      </c>
      <c r="C148" s="1" t="str">
        <f t="shared" si="5"/>
        <v>Weekday</v>
      </c>
      <c r="D148" s="1" t="e" cm="1">
        <f t="array" aca="1" ref="D148" ca="1">TEXT\DAY(Coffee_Sales[[#This Row],[Date]],"ddd")</f>
        <v>#NAME?</v>
      </c>
      <c r="E148" t="s">
        <v>20</v>
      </c>
      <c r="F148" t="s">
        <v>13</v>
      </c>
      <c r="G148" t="s">
        <v>35</v>
      </c>
      <c r="H148">
        <v>6.18</v>
      </c>
      <c r="I148" t="s">
        <v>30</v>
      </c>
      <c r="J148" t="s">
        <v>16</v>
      </c>
      <c r="K148" t="s">
        <v>17</v>
      </c>
      <c r="L148" t="s">
        <v>18</v>
      </c>
      <c r="M148">
        <v>3</v>
      </c>
      <c r="N148" t="s">
        <v>33</v>
      </c>
      <c r="O148">
        <v>4</v>
      </c>
    </row>
    <row r="149" spans="1:15" x14ac:dyDescent="0.35">
      <c r="A149" s="1">
        <v>45653.711111111108</v>
      </c>
      <c r="B149" s="1" t="str">
        <f t="shared" si="4"/>
        <v>Fri</v>
      </c>
      <c r="C149" s="1" t="str">
        <f t="shared" si="5"/>
        <v>Weekday</v>
      </c>
      <c r="D149" s="1" t="e" cm="1">
        <f t="array" aca="1" ref="D149" ca="1">TEXT\DAY(Coffee_Sales[[#This Row],[Date]],"ddd")</f>
        <v>#NAME?</v>
      </c>
      <c r="E149" t="s">
        <v>20</v>
      </c>
      <c r="F149" t="s">
        <v>38</v>
      </c>
      <c r="G149" t="s">
        <v>22</v>
      </c>
      <c r="H149">
        <v>6.01</v>
      </c>
      <c r="I149" t="s">
        <v>28</v>
      </c>
      <c r="J149" t="s">
        <v>16</v>
      </c>
      <c r="K149" t="s">
        <v>42</v>
      </c>
      <c r="L149" t="s">
        <v>18</v>
      </c>
      <c r="M149">
        <v>9</v>
      </c>
      <c r="N149" t="s">
        <v>36</v>
      </c>
      <c r="O149">
        <v>3</v>
      </c>
    </row>
    <row r="150" spans="1:15" x14ac:dyDescent="0.35">
      <c r="A150" s="1">
        <v>45652.697222222225</v>
      </c>
      <c r="B150" s="1" t="str">
        <f t="shared" si="4"/>
        <v>Thu</v>
      </c>
      <c r="C150" s="1" t="str">
        <f t="shared" si="5"/>
        <v>Weekday</v>
      </c>
      <c r="D150" s="1" t="e" cm="1">
        <f t="array" aca="1" ref="D150" ca="1">TEXT\DAY(Coffee_Sales[[#This Row],[Date]],"ddd")</f>
        <v>#NAME?</v>
      </c>
      <c r="E150" t="s">
        <v>12</v>
      </c>
      <c r="F150" t="s">
        <v>44</v>
      </c>
      <c r="G150" t="s">
        <v>22</v>
      </c>
      <c r="H150">
        <v>4.9000000000000004</v>
      </c>
      <c r="I150" t="s">
        <v>28</v>
      </c>
      <c r="J150" t="s">
        <v>16</v>
      </c>
      <c r="K150" t="s">
        <v>45</v>
      </c>
      <c r="L150" t="s">
        <v>18</v>
      </c>
      <c r="M150">
        <v>2</v>
      </c>
      <c r="N150" t="s">
        <v>36</v>
      </c>
      <c r="O150">
        <v>2</v>
      </c>
    </row>
    <row r="151" spans="1:15" x14ac:dyDescent="0.35">
      <c r="A151" s="1">
        <v>45655.663194444445</v>
      </c>
      <c r="B151" s="1" t="str">
        <f t="shared" si="4"/>
        <v>Sun</v>
      </c>
      <c r="C151" s="1" t="str">
        <f t="shared" si="5"/>
        <v>Weekend</v>
      </c>
      <c r="D151" s="1" t="e" cm="1">
        <f t="array" aca="1" ref="D151" ca="1">TEXT\DAY(Coffee_Sales[[#This Row],[Date]],"ddd")</f>
        <v>#NAME?</v>
      </c>
      <c r="E151" t="s">
        <v>20</v>
      </c>
      <c r="F151" t="s">
        <v>46</v>
      </c>
      <c r="G151" t="s">
        <v>14</v>
      </c>
      <c r="H151">
        <v>4.22</v>
      </c>
      <c r="I151" t="s">
        <v>15</v>
      </c>
      <c r="J151" t="s">
        <v>23</v>
      </c>
      <c r="K151" t="s">
        <v>24</v>
      </c>
      <c r="L151" t="s">
        <v>32</v>
      </c>
      <c r="M151">
        <v>10</v>
      </c>
      <c r="N151" t="s">
        <v>39</v>
      </c>
      <c r="O151">
        <v>2</v>
      </c>
    </row>
    <row r="152" spans="1:15" x14ac:dyDescent="0.35">
      <c r="A152" s="1">
        <v>45653.519444444442</v>
      </c>
      <c r="B152" s="1" t="str">
        <f t="shared" si="4"/>
        <v>Fri</v>
      </c>
      <c r="C152" s="1" t="str">
        <f t="shared" si="5"/>
        <v>Weekday</v>
      </c>
      <c r="D152" s="1" t="e" cm="1">
        <f t="array" aca="1" ref="D152" ca="1">TEXT\DAY(Coffee_Sales[[#This Row],[Date]],"ddd")</f>
        <v>#NAME?</v>
      </c>
      <c r="E152" t="s">
        <v>41</v>
      </c>
      <c r="F152" t="s">
        <v>34</v>
      </c>
      <c r="G152" t="s">
        <v>14</v>
      </c>
      <c r="H152">
        <v>5.34</v>
      </c>
      <c r="I152" t="s">
        <v>15</v>
      </c>
      <c r="J152" t="s">
        <v>16</v>
      </c>
      <c r="K152" t="s">
        <v>42</v>
      </c>
      <c r="L152" t="s">
        <v>32</v>
      </c>
      <c r="M152">
        <v>9</v>
      </c>
      <c r="N152" t="s">
        <v>25</v>
      </c>
      <c r="O152">
        <v>4</v>
      </c>
    </row>
    <row r="153" spans="1:15" x14ac:dyDescent="0.35">
      <c r="A153" s="1">
        <v>45646.638888888891</v>
      </c>
      <c r="B153" s="1" t="str">
        <f t="shared" si="4"/>
        <v>Fri</v>
      </c>
      <c r="C153" s="1" t="str">
        <f t="shared" si="5"/>
        <v>Weekday</v>
      </c>
      <c r="D153" s="1" t="e" cm="1">
        <f t="array" aca="1" ref="D153" ca="1">TEXT\DAY(Coffee_Sales[[#This Row],[Date]],"ddd")</f>
        <v>#NAME?</v>
      </c>
      <c r="E153" t="s">
        <v>43</v>
      </c>
      <c r="F153" t="s">
        <v>46</v>
      </c>
      <c r="G153" t="s">
        <v>14</v>
      </c>
      <c r="H153">
        <v>3.72</v>
      </c>
      <c r="I153" t="s">
        <v>30</v>
      </c>
      <c r="J153" t="s">
        <v>16</v>
      </c>
      <c r="K153" t="s">
        <v>45</v>
      </c>
      <c r="L153" t="s">
        <v>40</v>
      </c>
      <c r="M153">
        <v>7</v>
      </c>
      <c r="N153" t="s">
        <v>39</v>
      </c>
      <c r="O153">
        <v>3</v>
      </c>
    </row>
    <row r="154" spans="1:15" x14ac:dyDescent="0.35">
      <c r="A154" s="1">
        <v>45654.69027777778</v>
      </c>
      <c r="B154" s="1" t="str">
        <f t="shared" si="4"/>
        <v>Sat</v>
      </c>
      <c r="C154" s="1" t="str">
        <f t="shared" si="5"/>
        <v>Weekend</v>
      </c>
      <c r="D154" s="1" t="e" cm="1">
        <f t="array" aca="1" ref="D154" ca="1">TEXT\DAY(Coffee_Sales[[#This Row],[Date]],"ddd")</f>
        <v>#NAME?</v>
      </c>
      <c r="E154" t="s">
        <v>26</v>
      </c>
      <c r="F154" t="s">
        <v>21</v>
      </c>
      <c r="G154" t="s">
        <v>22</v>
      </c>
      <c r="H154">
        <v>6.71</v>
      </c>
      <c r="I154" t="s">
        <v>30</v>
      </c>
      <c r="J154" t="s">
        <v>23</v>
      </c>
      <c r="K154" t="s">
        <v>29</v>
      </c>
      <c r="L154" t="s">
        <v>32</v>
      </c>
      <c r="M154">
        <v>2</v>
      </c>
      <c r="N154" t="s">
        <v>37</v>
      </c>
      <c r="O154">
        <v>2</v>
      </c>
    </row>
    <row r="155" spans="1:15" x14ac:dyDescent="0.35">
      <c r="A155" s="1">
        <v>45646.552777777775</v>
      </c>
      <c r="B155" s="1" t="str">
        <f t="shared" si="4"/>
        <v>Fri</v>
      </c>
      <c r="C155" s="1" t="str">
        <f t="shared" si="5"/>
        <v>Weekday</v>
      </c>
      <c r="D155" s="1" t="e" cm="1">
        <f t="array" aca="1" ref="D155" ca="1">TEXT\DAY(Coffee_Sales[[#This Row],[Date]],"ddd")</f>
        <v>#NAME?</v>
      </c>
      <c r="E155" t="s">
        <v>43</v>
      </c>
      <c r="F155" t="s">
        <v>44</v>
      </c>
      <c r="G155" t="s">
        <v>35</v>
      </c>
      <c r="H155">
        <v>6.38</v>
      </c>
      <c r="I155" t="s">
        <v>30</v>
      </c>
      <c r="J155" t="s">
        <v>23</v>
      </c>
      <c r="K155" t="s">
        <v>45</v>
      </c>
      <c r="L155" t="s">
        <v>18</v>
      </c>
      <c r="M155">
        <v>10</v>
      </c>
      <c r="N155" t="s">
        <v>47</v>
      </c>
      <c r="O155">
        <v>1</v>
      </c>
    </row>
    <row r="156" spans="1:15" x14ac:dyDescent="0.35">
      <c r="A156" s="1">
        <v>45653.536111111112</v>
      </c>
      <c r="B156" s="1" t="str">
        <f t="shared" si="4"/>
        <v>Fri</v>
      </c>
      <c r="C156" s="1" t="str">
        <f t="shared" si="5"/>
        <v>Weekday</v>
      </c>
      <c r="D156" s="1" t="e" cm="1">
        <f t="array" aca="1" ref="D156" ca="1">TEXT\DAY(Coffee_Sales[[#This Row],[Date]],"ddd")</f>
        <v>#NAME?</v>
      </c>
      <c r="E156" t="s">
        <v>43</v>
      </c>
      <c r="F156" t="s">
        <v>21</v>
      </c>
      <c r="G156" t="s">
        <v>22</v>
      </c>
      <c r="H156">
        <v>6.78</v>
      </c>
      <c r="I156" t="s">
        <v>28</v>
      </c>
      <c r="J156" t="s">
        <v>23</v>
      </c>
      <c r="K156" t="s">
        <v>42</v>
      </c>
      <c r="L156" t="s">
        <v>18</v>
      </c>
      <c r="M156">
        <v>10</v>
      </c>
      <c r="N156" t="s">
        <v>33</v>
      </c>
      <c r="O156">
        <v>2</v>
      </c>
    </row>
    <row r="157" spans="1:15" x14ac:dyDescent="0.35">
      <c r="A157" s="1">
        <v>45654.468055555553</v>
      </c>
      <c r="B157" s="1" t="str">
        <f t="shared" si="4"/>
        <v>Sat</v>
      </c>
      <c r="C157" s="1" t="str">
        <f t="shared" si="5"/>
        <v>Weekend</v>
      </c>
      <c r="D157" s="1" t="e" cm="1">
        <f t="array" aca="1" ref="D157" ca="1">TEXT\DAY(Coffee_Sales[[#This Row],[Date]],"ddd")</f>
        <v>#NAME?</v>
      </c>
      <c r="E157" t="s">
        <v>20</v>
      </c>
      <c r="F157" t="s">
        <v>46</v>
      </c>
      <c r="G157" t="s">
        <v>14</v>
      </c>
      <c r="H157">
        <v>5.0599999999999996</v>
      </c>
      <c r="I157" t="s">
        <v>28</v>
      </c>
      <c r="J157" t="s">
        <v>16</v>
      </c>
      <c r="K157" t="s">
        <v>45</v>
      </c>
      <c r="L157" t="s">
        <v>32</v>
      </c>
      <c r="M157">
        <v>7</v>
      </c>
      <c r="N157" t="s">
        <v>33</v>
      </c>
      <c r="O157">
        <v>1</v>
      </c>
    </row>
    <row r="158" spans="1:15" x14ac:dyDescent="0.35">
      <c r="A158" s="1">
        <v>45646.477083333331</v>
      </c>
      <c r="B158" s="1" t="str">
        <f t="shared" si="4"/>
        <v>Fri</v>
      </c>
      <c r="C158" s="1" t="str">
        <f t="shared" si="5"/>
        <v>Weekday</v>
      </c>
      <c r="D158" s="1" t="e" cm="1">
        <f t="array" aca="1" ref="D158" ca="1">TEXT\DAY(Coffee_Sales[[#This Row],[Date]],"ddd")</f>
        <v>#NAME?</v>
      </c>
      <c r="E158" t="s">
        <v>12</v>
      </c>
      <c r="F158" t="s">
        <v>27</v>
      </c>
      <c r="G158" t="s">
        <v>22</v>
      </c>
      <c r="H158">
        <v>4.8</v>
      </c>
      <c r="I158" t="s">
        <v>28</v>
      </c>
      <c r="J158" t="s">
        <v>23</v>
      </c>
      <c r="K158" t="s">
        <v>24</v>
      </c>
      <c r="L158" t="s">
        <v>40</v>
      </c>
      <c r="M158">
        <v>4</v>
      </c>
      <c r="N158" t="s">
        <v>47</v>
      </c>
      <c r="O158">
        <v>1</v>
      </c>
    </row>
    <row r="159" spans="1:15" x14ac:dyDescent="0.35">
      <c r="A159" s="1">
        <v>45648.556250000001</v>
      </c>
      <c r="B159" s="1" t="str">
        <f t="shared" si="4"/>
        <v>Sun</v>
      </c>
      <c r="C159" s="1" t="str">
        <f t="shared" si="5"/>
        <v>Weekend</v>
      </c>
      <c r="D159" s="1" t="e" cm="1">
        <f t="array" aca="1" ref="D159" ca="1">TEXT\DAY(Coffee_Sales[[#This Row],[Date]],"ddd")</f>
        <v>#NAME?</v>
      </c>
      <c r="E159" t="s">
        <v>20</v>
      </c>
      <c r="F159" t="s">
        <v>46</v>
      </c>
      <c r="G159" t="s">
        <v>22</v>
      </c>
      <c r="H159">
        <v>5.74</v>
      </c>
      <c r="I159" t="s">
        <v>15</v>
      </c>
      <c r="J159" t="s">
        <v>16</v>
      </c>
      <c r="K159" t="s">
        <v>24</v>
      </c>
      <c r="L159" t="s">
        <v>18</v>
      </c>
      <c r="M159">
        <v>2</v>
      </c>
      <c r="N159" t="s">
        <v>37</v>
      </c>
      <c r="O159">
        <v>1</v>
      </c>
    </row>
    <row r="160" spans="1:15" x14ac:dyDescent="0.35">
      <c r="A160" s="1">
        <v>45655.431250000001</v>
      </c>
      <c r="B160" s="1" t="str">
        <f t="shared" si="4"/>
        <v>Sun</v>
      </c>
      <c r="C160" s="1" t="str">
        <f t="shared" si="5"/>
        <v>Weekend</v>
      </c>
      <c r="D160" s="1" t="e" cm="1">
        <f t="array" aca="1" ref="D160" ca="1">TEXT\DAY(Coffee_Sales[[#This Row],[Date]],"ddd")</f>
        <v>#NAME?</v>
      </c>
      <c r="E160" t="s">
        <v>41</v>
      </c>
      <c r="F160" t="s">
        <v>44</v>
      </c>
      <c r="G160" t="s">
        <v>35</v>
      </c>
      <c r="H160">
        <v>6.66</v>
      </c>
      <c r="I160" t="s">
        <v>28</v>
      </c>
      <c r="J160" t="s">
        <v>16</v>
      </c>
      <c r="K160" t="s">
        <v>42</v>
      </c>
      <c r="L160" t="s">
        <v>40</v>
      </c>
      <c r="M160">
        <v>8</v>
      </c>
      <c r="N160" t="s">
        <v>39</v>
      </c>
      <c r="O160">
        <v>5</v>
      </c>
    </row>
    <row r="161" spans="1:15" x14ac:dyDescent="0.35">
      <c r="A161" s="1">
        <v>45647.629166666666</v>
      </c>
      <c r="B161" s="1" t="str">
        <f t="shared" si="4"/>
        <v>Sat</v>
      </c>
      <c r="C161" s="1" t="str">
        <f t="shared" si="5"/>
        <v>Weekend</v>
      </c>
      <c r="D161" s="1" t="e" cm="1">
        <f t="array" aca="1" ref="D161" ca="1">TEXT\DAY(Coffee_Sales[[#This Row],[Date]],"ddd")</f>
        <v>#NAME?</v>
      </c>
      <c r="E161" t="s">
        <v>43</v>
      </c>
      <c r="F161" t="s">
        <v>38</v>
      </c>
      <c r="G161" t="s">
        <v>22</v>
      </c>
      <c r="H161">
        <v>5.56</v>
      </c>
      <c r="I161" t="s">
        <v>15</v>
      </c>
      <c r="J161" t="s">
        <v>23</v>
      </c>
      <c r="K161" t="s">
        <v>17</v>
      </c>
      <c r="L161" t="s">
        <v>40</v>
      </c>
      <c r="M161">
        <v>10</v>
      </c>
      <c r="N161" t="s">
        <v>36</v>
      </c>
      <c r="O161">
        <v>1</v>
      </c>
    </row>
    <row r="162" spans="1:15" x14ac:dyDescent="0.35">
      <c r="A162" s="1">
        <v>45654.729861111111</v>
      </c>
      <c r="B162" s="1" t="str">
        <f t="shared" si="4"/>
        <v>Sat</v>
      </c>
      <c r="C162" s="1" t="str">
        <f t="shared" si="5"/>
        <v>Weekend</v>
      </c>
      <c r="D162" s="1" t="e" cm="1">
        <f t="array" aca="1" ref="D162" ca="1">TEXT\DAY(Coffee_Sales[[#This Row],[Date]],"ddd")</f>
        <v>#NAME?</v>
      </c>
      <c r="E162" t="s">
        <v>26</v>
      </c>
      <c r="F162" t="s">
        <v>27</v>
      </c>
      <c r="G162" t="s">
        <v>14</v>
      </c>
      <c r="H162">
        <v>3.28</v>
      </c>
      <c r="I162" t="s">
        <v>15</v>
      </c>
      <c r="J162" t="s">
        <v>16</v>
      </c>
      <c r="K162" t="s">
        <v>17</v>
      </c>
      <c r="L162" t="s">
        <v>40</v>
      </c>
      <c r="M162">
        <v>6</v>
      </c>
      <c r="N162" t="s">
        <v>19</v>
      </c>
      <c r="O162">
        <v>5</v>
      </c>
    </row>
    <row r="163" spans="1:15" x14ac:dyDescent="0.35">
      <c r="A163" s="1">
        <v>45642.349305555559</v>
      </c>
      <c r="B163" s="1" t="str">
        <f t="shared" si="4"/>
        <v>Mon</v>
      </c>
      <c r="C163" s="1" t="str">
        <f t="shared" si="5"/>
        <v>Weekday</v>
      </c>
      <c r="D163" s="1" t="e" cm="1">
        <f t="array" aca="1" ref="D163" ca="1">TEXT\DAY(Coffee_Sales[[#This Row],[Date]],"ddd")</f>
        <v>#NAME?</v>
      </c>
      <c r="E163" t="s">
        <v>41</v>
      </c>
      <c r="F163" t="s">
        <v>13</v>
      </c>
      <c r="G163" t="s">
        <v>14</v>
      </c>
      <c r="H163">
        <v>4.3099999999999996</v>
      </c>
      <c r="I163" t="s">
        <v>15</v>
      </c>
      <c r="J163" t="s">
        <v>16</v>
      </c>
      <c r="K163" t="s">
        <v>17</v>
      </c>
      <c r="L163" t="s">
        <v>40</v>
      </c>
      <c r="M163">
        <v>4</v>
      </c>
      <c r="N163" t="s">
        <v>37</v>
      </c>
      <c r="O163">
        <v>4</v>
      </c>
    </row>
    <row r="164" spans="1:15" x14ac:dyDescent="0.35">
      <c r="A164" s="1">
        <v>45648.39166666667</v>
      </c>
      <c r="B164" s="1" t="str">
        <f t="shared" si="4"/>
        <v>Sun</v>
      </c>
      <c r="C164" s="1" t="str">
        <f t="shared" si="5"/>
        <v>Weekend</v>
      </c>
      <c r="D164" s="1" t="e" cm="1">
        <f t="array" aca="1" ref="D164" ca="1">TEXT\DAY(Coffee_Sales[[#This Row],[Date]],"ddd")</f>
        <v>#NAME?</v>
      </c>
      <c r="E164" t="s">
        <v>20</v>
      </c>
      <c r="F164" t="s">
        <v>27</v>
      </c>
      <c r="G164" t="s">
        <v>14</v>
      </c>
      <c r="H164">
        <v>4.24</v>
      </c>
      <c r="I164" t="s">
        <v>28</v>
      </c>
      <c r="J164" t="s">
        <v>16</v>
      </c>
      <c r="K164" t="s">
        <v>17</v>
      </c>
      <c r="L164" t="s">
        <v>18</v>
      </c>
      <c r="M164">
        <v>6</v>
      </c>
      <c r="N164" t="s">
        <v>37</v>
      </c>
      <c r="O164">
        <v>2</v>
      </c>
    </row>
    <row r="165" spans="1:15" x14ac:dyDescent="0.35">
      <c r="A165" s="1">
        <v>45649.636805555558</v>
      </c>
      <c r="B165" s="1" t="str">
        <f t="shared" si="4"/>
        <v>Mon</v>
      </c>
      <c r="C165" s="1" t="str">
        <f t="shared" si="5"/>
        <v>Weekday</v>
      </c>
      <c r="D165" s="1" t="e" cm="1">
        <f t="array" aca="1" ref="D165" ca="1">TEXT\DAY(Coffee_Sales[[#This Row],[Date]],"ddd")</f>
        <v>#NAME?</v>
      </c>
      <c r="E165" t="s">
        <v>20</v>
      </c>
      <c r="F165" t="s">
        <v>13</v>
      </c>
      <c r="G165" t="s">
        <v>14</v>
      </c>
      <c r="H165">
        <v>4.78</v>
      </c>
      <c r="I165" t="s">
        <v>15</v>
      </c>
      <c r="J165" t="s">
        <v>23</v>
      </c>
      <c r="K165" t="s">
        <v>31</v>
      </c>
      <c r="L165" t="s">
        <v>32</v>
      </c>
      <c r="M165">
        <v>9</v>
      </c>
      <c r="N165" t="s">
        <v>25</v>
      </c>
      <c r="O165">
        <v>4</v>
      </c>
    </row>
    <row r="166" spans="1:15" x14ac:dyDescent="0.35">
      <c r="A166" s="1">
        <v>45650.387499999997</v>
      </c>
      <c r="B166" s="1" t="str">
        <f t="shared" si="4"/>
        <v>Tue</v>
      </c>
      <c r="C166" s="1" t="str">
        <f t="shared" si="5"/>
        <v>Weekday</v>
      </c>
      <c r="D166" s="1" t="e" cm="1">
        <f t="array" aca="1" ref="D166" ca="1">TEXT\DAY(Coffee_Sales[[#This Row],[Date]],"ddd")</f>
        <v>#NAME?</v>
      </c>
      <c r="E166" t="s">
        <v>12</v>
      </c>
      <c r="F166" t="s">
        <v>34</v>
      </c>
      <c r="G166" t="s">
        <v>35</v>
      </c>
      <c r="H166">
        <v>6.37</v>
      </c>
      <c r="I166" t="s">
        <v>15</v>
      </c>
      <c r="J166" t="s">
        <v>16</v>
      </c>
      <c r="K166" t="s">
        <v>31</v>
      </c>
      <c r="L166" t="s">
        <v>40</v>
      </c>
      <c r="M166">
        <v>8</v>
      </c>
      <c r="N166" t="s">
        <v>36</v>
      </c>
      <c r="O166">
        <v>2</v>
      </c>
    </row>
    <row r="167" spans="1:15" x14ac:dyDescent="0.35">
      <c r="A167" s="1">
        <v>45655.603472222225</v>
      </c>
      <c r="B167" s="1" t="str">
        <f t="shared" si="4"/>
        <v>Sun</v>
      </c>
      <c r="C167" s="1" t="str">
        <f t="shared" si="5"/>
        <v>Weekend</v>
      </c>
      <c r="D167" s="1" t="e" cm="1">
        <f t="array" aca="1" ref="D167" ca="1">TEXT\DAY(Coffee_Sales[[#This Row],[Date]],"ddd")</f>
        <v>#NAME?</v>
      </c>
      <c r="E167" t="s">
        <v>12</v>
      </c>
      <c r="F167" t="s">
        <v>44</v>
      </c>
      <c r="G167" t="s">
        <v>14</v>
      </c>
      <c r="H167">
        <v>5.79</v>
      </c>
      <c r="I167" t="s">
        <v>30</v>
      </c>
      <c r="J167" t="s">
        <v>16</v>
      </c>
      <c r="K167" t="s">
        <v>45</v>
      </c>
      <c r="L167" t="s">
        <v>40</v>
      </c>
      <c r="M167">
        <v>5</v>
      </c>
      <c r="N167" t="s">
        <v>33</v>
      </c>
      <c r="O167">
        <v>2</v>
      </c>
    </row>
    <row r="168" spans="1:15" x14ac:dyDescent="0.35">
      <c r="A168" s="1">
        <v>45645.679166666669</v>
      </c>
      <c r="B168" s="1" t="str">
        <f t="shared" si="4"/>
        <v>Thu</v>
      </c>
      <c r="C168" s="1" t="str">
        <f t="shared" si="5"/>
        <v>Weekday</v>
      </c>
      <c r="D168" s="1" t="e" cm="1">
        <f t="array" aca="1" ref="D168" ca="1">TEXT\DAY(Coffee_Sales[[#This Row],[Date]],"ddd")</f>
        <v>#NAME?</v>
      </c>
      <c r="E168" t="s">
        <v>26</v>
      </c>
      <c r="F168" t="s">
        <v>44</v>
      </c>
      <c r="G168" t="s">
        <v>35</v>
      </c>
      <c r="H168">
        <v>5.89</v>
      </c>
      <c r="I168" t="s">
        <v>30</v>
      </c>
      <c r="J168" t="s">
        <v>16</v>
      </c>
      <c r="K168" t="s">
        <v>42</v>
      </c>
      <c r="L168" t="s">
        <v>18</v>
      </c>
      <c r="M168">
        <v>3</v>
      </c>
      <c r="N168" t="s">
        <v>47</v>
      </c>
      <c r="O168">
        <v>1</v>
      </c>
    </row>
    <row r="169" spans="1:15" x14ac:dyDescent="0.35">
      <c r="A169" s="1">
        <v>45653.700694444444</v>
      </c>
      <c r="B169" s="1" t="str">
        <f t="shared" si="4"/>
        <v>Fri</v>
      </c>
      <c r="C169" s="1" t="str">
        <f t="shared" si="5"/>
        <v>Weekday</v>
      </c>
      <c r="D169" s="1" t="e" cm="1">
        <f t="array" aca="1" ref="D169" ca="1">TEXT\DAY(Coffee_Sales[[#This Row],[Date]],"ddd")</f>
        <v>#NAME?</v>
      </c>
      <c r="E169" t="s">
        <v>43</v>
      </c>
      <c r="F169" t="s">
        <v>46</v>
      </c>
      <c r="G169" t="s">
        <v>22</v>
      </c>
      <c r="H169">
        <v>3.66</v>
      </c>
      <c r="I169" t="s">
        <v>30</v>
      </c>
      <c r="J169" t="s">
        <v>23</v>
      </c>
      <c r="K169" t="s">
        <v>42</v>
      </c>
      <c r="L169" t="s">
        <v>40</v>
      </c>
      <c r="M169">
        <v>3</v>
      </c>
      <c r="N169" t="s">
        <v>19</v>
      </c>
      <c r="O169">
        <v>4</v>
      </c>
    </row>
    <row r="170" spans="1:15" x14ac:dyDescent="0.35">
      <c r="A170" s="1">
        <v>45647.620833333334</v>
      </c>
      <c r="B170" s="1" t="str">
        <f t="shared" si="4"/>
        <v>Sat</v>
      </c>
      <c r="C170" s="1" t="str">
        <f t="shared" si="5"/>
        <v>Weekend</v>
      </c>
      <c r="D170" s="1" t="e" cm="1">
        <f t="array" aca="1" ref="D170" ca="1">TEXT\DAY(Coffee_Sales[[#This Row],[Date]],"ddd")</f>
        <v>#NAME?</v>
      </c>
      <c r="E170" t="s">
        <v>20</v>
      </c>
      <c r="F170" t="s">
        <v>46</v>
      </c>
      <c r="G170" t="s">
        <v>14</v>
      </c>
      <c r="H170">
        <v>3.04</v>
      </c>
      <c r="I170" t="s">
        <v>30</v>
      </c>
      <c r="J170" t="s">
        <v>23</v>
      </c>
      <c r="K170" t="s">
        <v>24</v>
      </c>
      <c r="L170" t="s">
        <v>18</v>
      </c>
      <c r="M170">
        <v>9</v>
      </c>
      <c r="N170" t="s">
        <v>25</v>
      </c>
      <c r="O170">
        <v>4</v>
      </c>
    </row>
    <row r="171" spans="1:15" x14ac:dyDescent="0.35">
      <c r="A171" s="1">
        <v>45642.695833333331</v>
      </c>
      <c r="B171" s="1" t="str">
        <f t="shared" si="4"/>
        <v>Mon</v>
      </c>
      <c r="C171" s="1" t="str">
        <f t="shared" si="5"/>
        <v>Weekday</v>
      </c>
      <c r="D171" s="1" t="e" cm="1">
        <f t="array" aca="1" ref="D171" ca="1">TEXT\DAY(Coffee_Sales[[#This Row],[Date]],"ddd")</f>
        <v>#NAME?</v>
      </c>
      <c r="E171" t="s">
        <v>20</v>
      </c>
      <c r="F171" t="s">
        <v>44</v>
      </c>
      <c r="G171" t="s">
        <v>22</v>
      </c>
      <c r="H171">
        <v>3.56</v>
      </c>
      <c r="I171" t="s">
        <v>15</v>
      </c>
      <c r="J171" t="s">
        <v>23</v>
      </c>
      <c r="K171" t="s">
        <v>17</v>
      </c>
      <c r="L171" t="s">
        <v>40</v>
      </c>
      <c r="M171">
        <v>3</v>
      </c>
      <c r="N171" t="s">
        <v>36</v>
      </c>
      <c r="O171">
        <v>3</v>
      </c>
    </row>
    <row r="172" spans="1:15" x14ac:dyDescent="0.35">
      <c r="A172" s="1">
        <v>45642.590277777781</v>
      </c>
      <c r="B172" s="1" t="str">
        <f t="shared" si="4"/>
        <v>Mon</v>
      </c>
      <c r="C172" s="1" t="str">
        <f t="shared" si="5"/>
        <v>Weekday</v>
      </c>
      <c r="D172" s="1" t="e" cm="1">
        <f t="array" aca="1" ref="D172" ca="1">TEXT\DAY(Coffee_Sales[[#This Row],[Date]],"ddd")</f>
        <v>#NAME?</v>
      </c>
      <c r="E172" t="s">
        <v>26</v>
      </c>
      <c r="F172" t="s">
        <v>44</v>
      </c>
      <c r="G172" t="s">
        <v>14</v>
      </c>
      <c r="H172">
        <v>5.71</v>
      </c>
      <c r="I172" t="s">
        <v>30</v>
      </c>
      <c r="J172" t="s">
        <v>16</v>
      </c>
      <c r="K172" t="s">
        <v>24</v>
      </c>
      <c r="L172" t="s">
        <v>40</v>
      </c>
      <c r="M172">
        <v>5</v>
      </c>
      <c r="N172" t="s">
        <v>19</v>
      </c>
      <c r="O172">
        <v>1</v>
      </c>
    </row>
    <row r="173" spans="1:15" x14ac:dyDescent="0.35">
      <c r="A173" s="1">
        <v>45655.675694444442</v>
      </c>
      <c r="B173" s="1" t="str">
        <f t="shared" si="4"/>
        <v>Sun</v>
      </c>
      <c r="C173" s="1" t="str">
        <f t="shared" si="5"/>
        <v>Weekend</v>
      </c>
      <c r="D173" s="1" t="e" cm="1">
        <f t="array" aca="1" ref="D173" ca="1">TEXT\DAY(Coffee_Sales[[#This Row],[Date]],"ddd")</f>
        <v>#NAME?</v>
      </c>
      <c r="E173" t="s">
        <v>12</v>
      </c>
      <c r="F173" t="s">
        <v>44</v>
      </c>
      <c r="G173" t="s">
        <v>14</v>
      </c>
      <c r="H173">
        <v>6.35</v>
      </c>
      <c r="I173" t="s">
        <v>28</v>
      </c>
      <c r="J173" t="s">
        <v>23</v>
      </c>
      <c r="K173" t="s">
        <v>42</v>
      </c>
      <c r="L173" t="s">
        <v>18</v>
      </c>
      <c r="M173">
        <v>6</v>
      </c>
      <c r="N173" t="s">
        <v>25</v>
      </c>
      <c r="O173">
        <v>1</v>
      </c>
    </row>
    <row r="174" spans="1:15" x14ac:dyDescent="0.35">
      <c r="A174" s="1">
        <v>45650.367361111108</v>
      </c>
      <c r="B174" s="1" t="str">
        <f t="shared" si="4"/>
        <v>Tue</v>
      </c>
      <c r="C174" s="1" t="str">
        <f t="shared" si="5"/>
        <v>Weekday</v>
      </c>
      <c r="D174" s="1" t="e" cm="1">
        <f t="array" aca="1" ref="D174" ca="1">TEXT\DAY(Coffee_Sales[[#This Row],[Date]],"ddd")</f>
        <v>#NAME?</v>
      </c>
      <c r="E174" t="s">
        <v>12</v>
      </c>
      <c r="F174" t="s">
        <v>21</v>
      </c>
      <c r="G174" t="s">
        <v>14</v>
      </c>
      <c r="H174">
        <v>6.72</v>
      </c>
      <c r="I174" t="s">
        <v>15</v>
      </c>
      <c r="J174" t="s">
        <v>23</v>
      </c>
      <c r="K174" t="s">
        <v>17</v>
      </c>
      <c r="L174" t="s">
        <v>40</v>
      </c>
      <c r="M174">
        <v>2</v>
      </c>
      <c r="N174" t="s">
        <v>25</v>
      </c>
      <c r="O174">
        <v>1</v>
      </c>
    </row>
    <row r="175" spans="1:15" x14ac:dyDescent="0.35">
      <c r="A175" s="1">
        <v>45656.577777777777</v>
      </c>
      <c r="B175" s="1" t="str">
        <f t="shared" si="4"/>
        <v>Mon</v>
      </c>
      <c r="C175" s="1" t="str">
        <f t="shared" si="5"/>
        <v>Weekday</v>
      </c>
      <c r="D175" s="1" t="e" cm="1">
        <f t="array" aca="1" ref="D175" ca="1">TEXT\DAY(Coffee_Sales[[#This Row],[Date]],"ddd")</f>
        <v>#NAME?</v>
      </c>
      <c r="E175" t="s">
        <v>20</v>
      </c>
      <c r="F175" t="s">
        <v>44</v>
      </c>
      <c r="G175" t="s">
        <v>35</v>
      </c>
      <c r="H175">
        <v>3.25</v>
      </c>
      <c r="I175" t="s">
        <v>30</v>
      </c>
      <c r="J175" t="s">
        <v>23</v>
      </c>
      <c r="K175" t="s">
        <v>45</v>
      </c>
      <c r="L175" t="s">
        <v>40</v>
      </c>
      <c r="M175">
        <v>2</v>
      </c>
      <c r="N175" t="s">
        <v>25</v>
      </c>
      <c r="O175">
        <v>5</v>
      </c>
    </row>
    <row r="176" spans="1:15" x14ac:dyDescent="0.35">
      <c r="A176" s="1">
        <v>45642.555555555555</v>
      </c>
      <c r="B176" s="1" t="str">
        <f t="shared" si="4"/>
        <v>Mon</v>
      </c>
      <c r="C176" s="1" t="str">
        <f t="shared" si="5"/>
        <v>Weekday</v>
      </c>
      <c r="D176" s="1" t="e" cm="1">
        <f t="array" aca="1" ref="D176" ca="1">TEXT\DAY(Coffee_Sales[[#This Row],[Date]],"ddd")</f>
        <v>#NAME?</v>
      </c>
      <c r="E176" t="s">
        <v>41</v>
      </c>
      <c r="F176" t="s">
        <v>44</v>
      </c>
      <c r="G176" t="s">
        <v>14</v>
      </c>
      <c r="H176">
        <v>5.5</v>
      </c>
      <c r="I176" t="s">
        <v>28</v>
      </c>
      <c r="J176" t="s">
        <v>16</v>
      </c>
      <c r="K176" t="s">
        <v>42</v>
      </c>
      <c r="L176" t="s">
        <v>40</v>
      </c>
      <c r="M176">
        <v>5</v>
      </c>
      <c r="N176" t="s">
        <v>36</v>
      </c>
      <c r="O176">
        <v>1</v>
      </c>
    </row>
    <row r="177" spans="1:15" x14ac:dyDescent="0.35">
      <c r="A177" s="1">
        <v>45646.416666666664</v>
      </c>
      <c r="B177" s="1" t="str">
        <f t="shared" si="4"/>
        <v>Fri</v>
      </c>
      <c r="C177" s="1" t="str">
        <f t="shared" si="5"/>
        <v>Weekday</v>
      </c>
      <c r="D177" s="1" t="e" cm="1">
        <f t="array" aca="1" ref="D177" ca="1">TEXT\DAY(Coffee_Sales[[#This Row],[Date]],"ddd")</f>
        <v>#NAME?</v>
      </c>
      <c r="E177" t="s">
        <v>12</v>
      </c>
      <c r="F177" t="s">
        <v>44</v>
      </c>
      <c r="G177" t="s">
        <v>22</v>
      </c>
      <c r="H177">
        <v>3.05</v>
      </c>
      <c r="I177" t="s">
        <v>30</v>
      </c>
      <c r="J177" t="s">
        <v>16</v>
      </c>
      <c r="K177" t="s">
        <v>17</v>
      </c>
      <c r="L177" t="s">
        <v>40</v>
      </c>
      <c r="M177">
        <v>6</v>
      </c>
      <c r="N177" t="s">
        <v>19</v>
      </c>
      <c r="O177">
        <v>5</v>
      </c>
    </row>
    <row r="178" spans="1:15" x14ac:dyDescent="0.35">
      <c r="A178" s="1">
        <v>45646.413888888892</v>
      </c>
      <c r="B178" s="1" t="str">
        <f t="shared" si="4"/>
        <v>Fri</v>
      </c>
      <c r="C178" s="1" t="str">
        <f t="shared" si="5"/>
        <v>Weekday</v>
      </c>
      <c r="D178" s="1" t="e" cm="1">
        <f t="array" aca="1" ref="D178" ca="1">TEXT\DAY(Coffee_Sales[[#This Row],[Date]],"ddd")</f>
        <v>#NAME?</v>
      </c>
      <c r="E178" t="s">
        <v>20</v>
      </c>
      <c r="F178" t="s">
        <v>46</v>
      </c>
      <c r="G178" t="s">
        <v>22</v>
      </c>
      <c r="H178">
        <v>6.07</v>
      </c>
      <c r="I178" t="s">
        <v>15</v>
      </c>
      <c r="J178" t="s">
        <v>23</v>
      </c>
      <c r="K178" t="s">
        <v>45</v>
      </c>
      <c r="L178" t="s">
        <v>18</v>
      </c>
      <c r="M178">
        <v>4</v>
      </c>
      <c r="N178" t="s">
        <v>47</v>
      </c>
      <c r="O178">
        <v>1</v>
      </c>
    </row>
    <row r="179" spans="1:15" x14ac:dyDescent="0.35">
      <c r="A179" s="1">
        <v>45650.613194444442</v>
      </c>
      <c r="B179" s="1" t="str">
        <f t="shared" si="4"/>
        <v>Tue</v>
      </c>
      <c r="C179" s="1" t="str">
        <f t="shared" si="5"/>
        <v>Weekday</v>
      </c>
      <c r="D179" s="1" t="e" cm="1">
        <f t="array" aca="1" ref="D179" ca="1">TEXT\DAY(Coffee_Sales[[#This Row],[Date]],"ddd")</f>
        <v>#NAME?</v>
      </c>
      <c r="E179" t="s">
        <v>20</v>
      </c>
      <c r="F179" t="s">
        <v>34</v>
      </c>
      <c r="G179" t="s">
        <v>14</v>
      </c>
      <c r="H179">
        <v>5.54</v>
      </c>
      <c r="I179" t="s">
        <v>28</v>
      </c>
      <c r="J179" t="s">
        <v>16</v>
      </c>
      <c r="K179" t="s">
        <v>45</v>
      </c>
      <c r="L179" t="s">
        <v>32</v>
      </c>
      <c r="M179">
        <v>3</v>
      </c>
      <c r="N179" t="s">
        <v>47</v>
      </c>
      <c r="O179">
        <v>1</v>
      </c>
    </row>
    <row r="180" spans="1:15" x14ac:dyDescent="0.35">
      <c r="A180" s="1">
        <v>45650.727777777778</v>
      </c>
      <c r="B180" s="1" t="str">
        <f t="shared" si="4"/>
        <v>Tue</v>
      </c>
      <c r="C180" s="1" t="str">
        <f t="shared" si="5"/>
        <v>Weekday</v>
      </c>
      <c r="D180" s="1" t="e" cm="1">
        <f t="array" aca="1" ref="D180" ca="1">TEXT\DAY(Coffee_Sales[[#This Row],[Date]],"ddd")</f>
        <v>#NAME?</v>
      </c>
      <c r="E180" t="s">
        <v>12</v>
      </c>
      <c r="F180" t="s">
        <v>38</v>
      </c>
      <c r="G180" t="s">
        <v>35</v>
      </c>
      <c r="H180">
        <v>5.97</v>
      </c>
      <c r="I180" t="s">
        <v>28</v>
      </c>
      <c r="J180" t="s">
        <v>23</v>
      </c>
      <c r="K180" t="s">
        <v>17</v>
      </c>
      <c r="L180" t="s">
        <v>40</v>
      </c>
      <c r="M180">
        <v>3</v>
      </c>
      <c r="N180" t="s">
        <v>47</v>
      </c>
      <c r="O180">
        <v>2</v>
      </c>
    </row>
    <row r="181" spans="1:15" x14ac:dyDescent="0.35">
      <c r="A181" s="1">
        <v>45652.48541666667</v>
      </c>
      <c r="B181" s="1" t="str">
        <f t="shared" si="4"/>
        <v>Thu</v>
      </c>
      <c r="C181" s="1" t="str">
        <f t="shared" si="5"/>
        <v>Weekday</v>
      </c>
      <c r="D181" s="1" t="e" cm="1">
        <f t="array" aca="1" ref="D181" ca="1">TEXT\DAY(Coffee_Sales[[#This Row],[Date]],"ddd")</f>
        <v>#NAME?</v>
      </c>
      <c r="E181" t="s">
        <v>26</v>
      </c>
      <c r="F181" t="s">
        <v>13</v>
      </c>
      <c r="G181" t="s">
        <v>14</v>
      </c>
      <c r="H181">
        <v>4.5</v>
      </c>
      <c r="I181" t="s">
        <v>15</v>
      </c>
      <c r="J181" t="s">
        <v>23</v>
      </c>
      <c r="K181" t="s">
        <v>17</v>
      </c>
      <c r="L181" t="s">
        <v>32</v>
      </c>
      <c r="M181">
        <v>5</v>
      </c>
      <c r="N181" t="s">
        <v>19</v>
      </c>
      <c r="O181">
        <v>1</v>
      </c>
    </row>
    <row r="182" spans="1:15" x14ac:dyDescent="0.35">
      <c r="A182" s="1">
        <v>45644.727777777778</v>
      </c>
      <c r="B182" s="1" t="str">
        <f t="shared" si="4"/>
        <v>Wed</v>
      </c>
      <c r="C182" s="1" t="str">
        <f t="shared" si="5"/>
        <v>Weekday</v>
      </c>
      <c r="D182" s="1" t="e" cm="1">
        <f t="array" aca="1" ref="D182" ca="1">TEXT\DAY(Coffee_Sales[[#This Row],[Date]],"ddd")</f>
        <v>#NAME?</v>
      </c>
      <c r="E182" t="s">
        <v>43</v>
      </c>
      <c r="F182" t="s">
        <v>27</v>
      </c>
      <c r="G182" t="s">
        <v>22</v>
      </c>
      <c r="H182">
        <v>4.2699999999999996</v>
      </c>
      <c r="I182" t="s">
        <v>30</v>
      </c>
      <c r="J182" t="s">
        <v>16</v>
      </c>
      <c r="K182" t="s">
        <v>45</v>
      </c>
      <c r="L182" t="s">
        <v>32</v>
      </c>
      <c r="M182">
        <v>2</v>
      </c>
      <c r="N182" t="s">
        <v>36</v>
      </c>
      <c r="O182">
        <v>3</v>
      </c>
    </row>
    <row r="183" spans="1:15" x14ac:dyDescent="0.35">
      <c r="A183" s="1">
        <v>45646.481944444444</v>
      </c>
      <c r="B183" s="1" t="str">
        <f t="shared" si="4"/>
        <v>Fri</v>
      </c>
      <c r="C183" s="1" t="str">
        <f t="shared" si="5"/>
        <v>Weekday</v>
      </c>
      <c r="D183" s="1" t="e" cm="1">
        <f t="array" aca="1" ref="D183" ca="1">TEXT\DAY(Coffee_Sales[[#This Row],[Date]],"ddd")</f>
        <v>#NAME?</v>
      </c>
      <c r="E183" t="s">
        <v>26</v>
      </c>
      <c r="F183" t="s">
        <v>44</v>
      </c>
      <c r="G183" t="s">
        <v>14</v>
      </c>
      <c r="H183">
        <v>6.21</v>
      </c>
      <c r="I183" t="s">
        <v>28</v>
      </c>
      <c r="J183" t="s">
        <v>23</v>
      </c>
      <c r="K183" t="s">
        <v>31</v>
      </c>
      <c r="L183" t="s">
        <v>32</v>
      </c>
      <c r="M183">
        <v>10</v>
      </c>
      <c r="N183" t="s">
        <v>47</v>
      </c>
      <c r="O183">
        <v>2</v>
      </c>
    </row>
    <row r="184" spans="1:15" x14ac:dyDescent="0.35">
      <c r="A184" s="1">
        <v>45648.336111111108</v>
      </c>
      <c r="B184" s="1" t="str">
        <f t="shared" si="4"/>
        <v>Sun</v>
      </c>
      <c r="C184" s="1" t="str">
        <f t="shared" si="5"/>
        <v>Weekend</v>
      </c>
      <c r="D184" s="1" t="e" cm="1">
        <f t="array" aca="1" ref="D184" ca="1">TEXT\DAY(Coffee_Sales[[#This Row],[Date]],"ddd")</f>
        <v>#NAME?</v>
      </c>
      <c r="E184" t="s">
        <v>12</v>
      </c>
      <c r="F184" t="s">
        <v>13</v>
      </c>
      <c r="G184" t="s">
        <v>14</v>
      </c>
      <c r="H184">
        <v>3.21</v>
      </c>
      <c r="I184" t="s">
        <v>30</v>
      </c>
      <c r="J184" t="s">
        <v>23</v>
      </c>
      <c r="K184" t="s">
        <v>17</v>
      </c>
      <c r="L184" t="s">
        <v>40</v>
      </c>
      <c r="M184">
        <v>4</v>
      </c>
      <c r="N184" t="s">
        <v>37</v>
      </c>
      <c r="O184">
        <v>5</v>
      </c>
    </row>
    <row r="185" spans="1:15" x14ac:dyDescent="0.35">
      <c r="A185" s="1">
        <v>45654.46875</v>
      </c>
      <c r="B185" s="1" t="str">
        <f t="shared" si="4"/>
        <v>Sat</v>
      </c>
      <c r="C185" s="1" t="str">
        <f t="shared" si="5"/>
        <v>Weekend</v>
      </c>
      <c r="D185" s="1" t="e" cm="1">
        <f t="array" aca="1" ref="D185" ca="1">TEXT\DAY(Coffee_Sales[[#This Row],[Date]],"ddd")</f>
        <v>#NAME?</v>
      </c>
      <c r="E185" t="s">
        <v>41</v>
      </c>
      <c r="F185" t="s">
        <v>13</v>
      </c>
      <c r="G185" t="s">
        <v>22</v>
      </c>
      <c r="H185">
        <v>5.9</v>
      </c>
      <c r="I185" t="s">
        <v>15</v>
      </c>
      <c r="J185" t="s">
        <v>23</v>
      </c>
      <c r="K185" t="s">
        <v>45</v>
      </c>
      <c r="L185" t="s">
        <v>40</v>
      </c>
      <c r="M185">
        <v>5</v>
      </c>
      <c r="N185" t="s">
        <v>25</v>
      </c>
      <c r="O185">
        <v>2</v>
      </c>
    </row>
    <row r="186" spans="1:15" x14ac:dyDescent="0.35">
      <c r="A186" s="1">
        <v>45650.512499999997</v>
      </c>
      <c r="B186" s="1" t="str">
        <f t="shared" si="4"/>
        <v>Tue</v>
      </c>
      <c r="C186" s="1" t="str">
        <f t="shared" si="5"/>
        <v>Weekday</v>
      </c>
      <c r="D186" s="1" t="e" cm="1">
        <f t="array" aca="1" ref="D186" ca="1">TEXT\DAY(Coffee_Sales[[#This Row],[Date]],"ddd")</f>
        <v>#NAME?</v>
      </c>
      <c r="E186" t="s">
        <v>41</v>
      </c>
      <c r="F186" t="s">
        <v>46</v>
      </c>
      <c r="G186" t="s">
        <v>35</v>
      </c>
      <c r="H186">
        <v>3.81</v>
      </c>
      <c r="I186" t="s">
        <v>15</v>
      </c>
      <c r="J186" t="s">
        <v>23</v>
      </c>
      <c r="K186" t="s">
        <v>24</v>
      </c>
      <c r="L186" t="s">
        <v>32</v>
      </c>
      <c r="M186">
        <v>8</v>
      </c>
      <c r="N186" t="s">
        <v>36</v>
      </c>
      <c r="O186">
        <v>4</v>
      </c>
    </row>
    <row r="187" spans="1:15" x14ac:dyDescent="0.35">
      <c r="A187" s="1">
        <v>45648.693749999999</v>
      </c>
      <c r="B187" s="1" t="str">
        <f t="shared" si="4"/>
        <v>Sun</v>
      </c>
      <c r="C187" s="1" t="str">
        <f t="shared" si="5"/>
        <v>Weekend</v>
      </c>
      <c r="D187" s="1" t="e" cm="1">
        <f t="array" aca="1" ref="D187" ca="1">TEXT\DAY(Coffee_Sales[[#This Row],[Date]],"ddd")</f>
        <v>#NAME?</v>
      </c>
      <c r="E187" t="s">
        <v>12</v>
      </c>
      <c r="F187" t="s">
        <v>21</v>
      </c>
      <c r="G187" t="s">
        <v>14</v>
      </c>
      <c r="H187">
        <v>6.28</v>
      </c>
      <c r="I187" t="s">
        <v>15</v>
      </c>
      <c r="J187" t="s">
        <v>23</v>
      </c>
      <c r="K187" t="s">
        <v>42</v>
      </c>
      <c r="L187" t="s">
        <v>32</v>
      </c>
      <c r="M187">
        <v>3</v>
      </c>
      <c r="N187" t="s">
        <v>33</v>
      </c>
      <c r="O187">
        <v>3</v>
      </c>
    </row>
    <row r="188" spans="1:15" x14ac:dyDescent="0.35">
      <c r="A188" s="1">
        <v>45650.440972222219</v>
      </c>
      <c r="B188" s="1" t="str">
        <f t="shared" si="4"/>
        <v>Tue</v>
      </c>
      <c r="C188" s="1" t="str">
        <f t="shared" si="5"/>
        <v>Weekday</v>
      </c>
      <c r="D188" s="1" t="e" cm="1">
        <f t="array" aca="1" ref="D188" ca="1">TEXT\DAY(Coffee_Sales[[#This Row],[Date]],"ddd")</f>
        <v>#NAME?</v>
      </c>
      <c r="E188" t="s">
        <v>20</v>
      </c>
      <c r="F188" t="s">
        <v>34</v>
      </c>
      <c r="G188" t="s">
        <v>22</v>
      </c>
      <c r="H188">
        <v>4.8499999999999996</v>
      </c>
      <c r="I188" t="s">
        <v>15</v>
      </c>
      <c r="J188" t="s">
        <v>16</v>
      </c>
      <c r="K188" t="s">
        <v>42</v>
      </c>
      <c r="L188" t="s">
        <v>18</v>
      </c>
      <c r="M188">
        <v>9</v>
      </c>
      <c r="N188" t="s">
        <v>39</v>
      </c>
      <c r="O188">
        <v>3</v>
      </c>
    </row>
    <row r="189" spans="1:15" x14ac:dyDescent="0.35">
      <c r="A189" s="1">
        <v>45643.633333333331</v>
      </c>
      <c r="B189" s="1" t="str">
        <f t="shared" si="4"/>
        <v>Tue</v>
      </c>
      <c r="C189" s="1" t="str">
        <f t="shared" si="5"/>
        <v>Weekday</v>
      </c>
      <c r="D189" s="1" t="e" cm="1">
        <f t="array" aca="1" ref="D189" ca="1">TEXT\DAY(Coffee_Sales[[#This Row],[Date]],"ddd")</f>
        <v>#NAME?</v>
      </c>
      <c r="E189" t="s">
        <v>20</v>
      </c>
      <c r="F189" t="s">
        <v>27</v>
      </c>
      <c r="G189" t="s">
        <v>14</v>
      </c>
      <c r="H189">
        <v>3.05</v>
      </c>
      <c r="I189" t="s">
        <v>28</v>
      </c>
      <c r="J189" t="s">
        <v>16</v>
      </c>
      <c r="K189" t="s">
        <v>42</v>
      </c>
      <c r="L189" t="s">
        <v>32</v>
      </c>
      <c r="M189">
        <v>8</v>
      </c>
      <c r="N189" t="s">
        <v>25</v>
      </c>
      <c r="O189">
        <v>3</v>
      </c>
    </row>
    <row r="190" spans="1:15" x14ac:dyDescent="0.35">
      <c r="A190" s="1">
        <v>45647.52847222222</v>
      </c>
      <c r="B190" s="1" t="str">
        <f t="shared" si="4"/>
        <v>Sat</v>
      </c>
      <c r="C190" s="1" t="str">
        <f t="shared" si="5"/>
        <v>Weekend</v>
      </c>
      <c r="D190" s="1" t="e" cm="1">
        <f t="array" aca="1" ref="D190" ca="1">TEXT\DAY(Coffee_Sales[[#This Row],[Date]],"ddd")</f>
        <v>#NAME?</v>
      </c>
      <c r="E190" t="s">
        <v>41</v>
      </c>
      <c r="F190" t="s">
        <v>13</v>
      </c>
      <c r="G190" t="s">
        <v>22</v>
      </c>
      <c r="H190">
        <v>6.54</v>
      </c>
      <c r="I190" t="s">
        <v>30</v>
      </c>
      <c r="J190" t="s">
        <v>16</v>
      </c>
      <c r="K190" t="s">
        <v>31</v>
      </c>
      <c r="L190" t="s">
        <v>40</v>
      </c>
      <c r="M190">
        <v>5</v>
      </c>
      <c r="N190" t="s">
        <v>33</v>
      </c>
      <c r="O190">
        <v>4</v>
      </c>
    </row>
    <row r="191" spans="1:15" x14ac:dyDescent="0.35">
      <c r="A191" s="1">
        <v>45656.563888888886</v>
      </c>
      <c r="B191" s="1" t="str">
        <f t="shared" si="4"/>
        <v>Mon</v>
      </c>
      <c r="C191" s="1" t="str">
        <f t="shared" si="5"/>
        <v>Weekday</v>
      </c>
      <c r="D191" s="1" t="e" cm="1">
        <f t="array" aca="1" ref="D191" ca="1">TEXT\DAY(Coffee_Sales[[#This Row],[Date]],"ddd")</f>
        <v>#NAME?</v>
      </c>
      <c r="E191" t="s">
        <v>12</v>
      </c>
      <c r="F191" t="s">
        <v>44</v>
      </c>
      <c r="G191" t="s">
        <v>35</v>
      </c>
      <c r="H191">
        <v>4.47</v>
      </c>
      <c r="I191" t="s">
        <v>30</v>
      </c>
      <c r="J191" t="s">
        <v>16</v>
      </c>
      <c r="K191" t="s">
        <v>42</v>
      </c>
      <c r="L191" t="s">
        <v>18</v>
      </c>
      <c r="M191">
        <v>5</v>
      </c>
      <c r="N191" t="s">
        <v>36</v>
      </c>
      <c r="O191">
        <v>4</v>
      </c>
    </row>
    <row r="192" spans="1:15" x14ac:dyDescent="0.35">
      <c r="A192" s="1">
        <v>45641.569444444445</v>
      </c>
      <c r="B192" s="1" t="str">
        <f t="shared" si="4"/>
        <v>Sun</v>
      </c>
      <c r="C192" s="1" t="str">
        <f t="shared" si="5"/>
        <v>Weekend</v>
      </c>
      <c r="D192" s="1" t="e" cm="1">
        <f t="array" aca="1" ref="D192" ca="1">TEXT\DAY(Coffee_Sales[[#This Row],[Date]],"ddd")</f>
        <v>#NAME?</v>
      </c>
      <c r="E192" t="s">
        <v>26</v>
      </c>
      <c r="F192" t="s">
        <v>44</v>
      </c>
      <c r="G192" t="s">
        <v>35</v>
      </c>
      <c r="H192">
        <v>5.58</v>
      </c>
      <c r="I192" t="s">
        <v>15</v>
      </c>
      <c r="J192" t="s">
        <v>16</v>
      </c>
      <c r="K192" t="s">
        <v>45</v>
      </c>
      <c r="L192" t="s">
        <v>40</v>
      </c>
      <c r="M192">
        <v>6</v>
      </c>
      <c r="N192" t="s">
        <v>36</v>
      </c>
      <c r="O192">
        <v>5</v>
      </c>
    </row>
    <row r="193" spans="1:15" x14ac:dyDescent="0.35">
      <c r="A193" s="1">
        <v>45650.416666666664</v>
      </c>
      <c r="B193" s="1" t="str">
        <f t="shared" si="4"/>
        <v>Tue</v>
      </c>
      <c r="C193" s="1" t="str">
        <f t="shared" si="5"/>
        <v>Weekday</v>
      </c>
      <c r="D193" s="1" t="e" cm="1">
        <f t="array" aca="1" ref="D193" ca="1">TEXT\DAY(Coffee_Sales[[#This Row],[Date]],"ddd")</f>
        <v>#NAME?</v>
      </c>
      <c r="E193" t="s">
        <v>26</v>
      </c>
      <c r="F193" t="s">
        <v>21</v>
      </c>
      <c r="G193" t="s">
        <v>14</v>
      </c>
      <c r="H193">
        <v>5.58</v>
      </c>
      <c r="I193" t="s">
        <v>15</v>
      </c>
      <c r="J193" t="s">
        <v>16</v>
      </c>
      <c r="K193" t="s">
        <v>45</v>
      </c>
      <c r="L193" t="s">
        <v>18</v>
      </c>
      <c r="M193">
        <v>3</v>
      </c>
      <c r="N193" t="s">
        <v>37</v>
      </c>
      <c r="O193">
        <v>2</v>
      </c>
    </row>
    <row r="194" spans="1:15" x14ac:dyDescent="0.35">
      <c r="A194" s="1">
        <v>45655.453472222223</v>
      </c>
      <c r="B194" s="1" t="str">
        <f t="shared" ref="B194:B257" si="6">(TEXT(A194,"ddd"))</f>
        <v>Sun</v>
      </c>
      <c r="C194" s="1" t="str">
        <f t="shared" ref="C194:C257" si="7">IF(OR(TEXT(A194,"ddd")="Sat",TEXT(A194,"ddd")="Sun"),"Weekend","Weekday")</f>
        <v>Weekend</v>
      </c>
      <c r="D194" s="1" t="e" cm="1">
        <f t="array" aca="1" ref="D194" ca="1">TEXT\DAY(Coffee_Sales[[#This Row],[Date]],"ddd")</f>
        <v>#NAME?</v>
      </c>
      <c r="E194" t="s">
        <v>12</v>
      </c>
      <c r="F194" t="s">
        <v>34</v>
      </c>
      <c r="G194" t="s">
        <v>35</v>
      </c>
      <c r="H194">
        <v>4.21</v>
      </c>
      <c r="I194" t="s">
        <v>28</v>
      </c>
      <c r="J194" t="s">
        <v>16</v>
      </c>
      <c r="K194" t="s">
        <v>31</v>
      </c>
      <c r="L194" t="s">
        <v>32</v>
      </c>
      <c r="M194">
        <v>8</v>
      </c>
      <c r="N194" t="s">
        <v>33</v>
      </c>
      <c r="O194">
        <v>1</v>
      </c>
    </row>
    <row r="195" spans="1:15" x14ac:dyDescent="0.35">
      <c r="A195" s="1">
        <v>45642.742361111108</v>
      </c>
      <c r="B195" s="1" t="str">
        <f t="shared" si="6"/>
        <v>Mon</v>
      </c>
      <c r="C195" s="1" t="str">
        <f t="shared" si="7"/>
        <v>Weekday</v>
      </c>
      <c r="D195" s="1" t="e" cm="1">
        <f t="array" aca="1" ref="D195" ca="1">TEXT\DAY(Coffee_Sales[[#This Row],[Date]],"ddd")</f>
        <v>#NAME?</v>
      </c>
      <c r="E195" t="s">
        <v>43</v>
      </c>
      <c r="F195" t="s">
        <v>21</v>
      </c>
      <c r="G195" t="s">
        <v>14</v>
      </c>
      <c r="H195">
        <v>4.08</v>
      </c>
      <c r="I195" t="s">
        <v>30</v>
      </c>
      <c r="J195" t="s">
        <v>16</v>
      </c>
      <c r="K195" t="s">
        <v>45</v>
      </c>
      <c r="L195" t="s">
        <v>32</v>
      </c>
      <c r="M195">
        <v>2</v>
      </c>
      <c r="N195" t="s">
        <v>36</v>
      </c>
      <c r="O195">
        <v>4</v>
      </c>
    </row>
    <row r="196" spans="1:15" x14ac:dyDescent="0.35">
      <c r="A196" s="1">
        <v>45641.40902777778</v>
      </c>
      <c r="B196" s="1" t="str">
        <f t="shared" si="6"/>
        <v>Sun</v>
      </c>
      <c r="C196" s="1" t="str">
        <f t="shared" si="7"/>
        <v>Weekend</v>
      </c>
      <c r="D196" s="1" t="e" cm="1">
        <f t="array" aca="1" ref="D196" ca="1">TEXT\DAY(Coffee_Sales[[#This Row],[Date]],"ddd")</f>
        <v>#NAME?</v>
      </c>
      <c r="E196" t="s">
        <v>12</v>
      </c>
      <c r="F196" t="s">
        <v>38</v>
      </c>
      <c r="G196" t="s">
        <v>22</v>
      </c>
      <c r="H196">
        <v>5.62</v>
      </c>
      <c r="I196" t="s">
        <v>28</v>
      </c>
      <c r="J196" t="s">
        <v>16</v>
      </c>
      <c r="K196" t="s">
        <v>17</v>
      </c>
      <c r="L196" t="s">
        <v>40</v>
      </c>
      <c r="M196">
        <v>7</v>
      </c>
      <c r="N196" t="s">
        <v>36</v>
      </c>
      <c r="O196">
        <v>2</v>
      </c>
    </row>
    <row r="197" spans="1:15" x14ac:dyDescent="0.35">
      <c r="A197" s="1">
        <v>45644.438888888886</v>
      </c>
      <c r="B197" s="1" t="str">
        <f t="shared" si="6"/>
        <v>Wed</v>
      </c>
      <c r="C197" s="1" t="str">
        <f t="shared" si="7"/>
        <v>Weekday</v>
      </c>
      <c r="D197" s="1" t="e" cm="1">
        <f t="array" aca="1" ref="D197" ca="1">TEXT\DAY(Coffee_Sales[[#This Row],[Date]],"ddd")</f>
        <v>#NAME?</v>
      </c>
      <c r="E197" t="s">
        <v>26</v>
      </c>
      <c r="F197" t="s">
        <v>46</v>
      </c>
      <c r="G197" t="s">
        <v>35</v>
      </c>
      <c r="H197">
        <v>6.26</v>
      </c>
      <c r="I197" t="s">
        <v>30</v>
      </c>
      <c r="J197" t="s">
        <v>23</v>
      </c>
      <c r="K197" t="s">
        <v>29</v>
      </c>
      <c r="L197" t="s">
        <v>18</v>
      </c>
      <c r="M197">
        <v>4</v>
      </c>
      <c r="N197" t="s">
        <v>33</v>
      </c>
      <c r="O197">
        <v>2</v>
      </c>
    </row>
    <row r="198" spans="1:15" x14ac:dyDescent="0.35">
      <c r="A198" s="1">
        <v>45645.602777777778</v>
      </c>
      <c r="B198" s="1" t="str">
        <f t="shared" si="6"/>
        <v>Thu</v>
      </c>
      <c r="C198" s="1" t="str">
        <f t="shared" si="7"/>
        <v>Weekday</v>
      </c>
      <c r="D198" s="1" t="e" cm="1">
        <f t="array" aca="1" ref="D198" ca="1">TEXT\DAY(Coffee_Sales[[#This Row],[Date]],"ddd")</f>
        <v>#NAME?</v>
      </c>
      <c r="E198" t="s">
        <v>41</v>
      </c>
      <c r="F198" t="s">
        <v>13</v>
      </c>
      <c r="G198" t="s">
        <v>35</v>
      </c>
      <c r="H198">
        <v>3.66</v>
      </c>
      <c r="I198" t="s">
        <v>15</v>
      </c>
      <c r="J198" t="s">
        <v>23</v>
      </c>
      <c r="K198" t="s">
        <v>42</v>
      </c>
      <c r="L198" t="s">
        <v>40</v>
      </c>
      <c r="M198">
        <v>6</v>
      </c>
      <c r="N198" t="s">
        <v>39</v>
      </c>
      <c r="O198">
        <v>3</v>
      </c>
    </row>
    <row r="199" spans="1:15" x14ac:dyDescent="0.35">
      <c r="A199" s="1">
        <v>45641.479166666664</v>
      </c>
      <c r="B199" s="1" t="str">
        <f t="shared" si="6"/>
        <v>Sun</v>
      </c>
      <c r="C199" s="1" t="str">
        <f t="shared" si="7"/>
        <v>Weekend</v>
      </c>
      <c r="D199" s="1" t="e" cm="1">
        <f t="array" aca="1" ref="D199" ca="1">TEXT\DAY(Coffee_Sales[[#This Row],[Date]],"ddd")</f>
        <v>#NAME?</v>
      </c>
      <c r="E199" t="s">
        <v>12</v>
      </c>
      <c r="F199" t="s">
        <v>44</v>
      </c>
      <c r="G199" t="s">
        <v>14</v>
      </c>
      <c r="H199">
        <v>3.04</v>
      </c>
      <c r="I199" t="s">
        <v>15</v>
      </c>
      <c r="J199" t="s">
        <v>23</v>
      </c>
      <c r="K199" t="s">
        <v>45</v>
      </c>
      <c r="L199" t="s">
        <v>18</v>
      </c>
      <c r="M199">
        <v>2</v>
      </c>
      <c r="N199" t="s">
        <v>39</v>
      </c>
      <c r="O199">
        <v>2</v>
      </c>
    </row>
    <row r="200" spans="1:15" x14ac:dyDescent="0.35">
      <c r="A200" s="1">
        <v>45649.35</v>
      </c>
      <c r="B200" s="1" t="str">
        <f t="shared" si="6"/>
        <v>Mon</v>
      </c>
      <c r="C200" s="1" t="str">
        <f t="shared" si="7"/>
        <v>Weekday</v>
      </c>
      <c r="D200" s="1" t="e" cm="1">
        <f t="array" aca="1" ref="D200" ca="1">TEXT\DAY(Coffee_Sales[[#This Row],[Date]],"ddd")</f>
        <v>#NAME?</v>
      </c>
      <c r="E200" t="s">
        <v>41</v>
      </c>
      <c r="F200" t="s">
        <v>38</v>
      </c>
      <c r="G200" t="s">
        <v>22</v>
      </c>
      <c r="H200">
        <v>6.73</v>
      </c>
      <c r="I200" t="s">
        <v>15</v>
      </c>
      <c r="J200" t="s">
        <v>16</v>
      </c>
      <c r="K200" t="s">
        <v>31</v>
      </c>
      <c r="L200" t="s">
        <v>32</v>
      </c>
      <c r="M200">
        <v>7</v>
      </c>
      <c r="N200" t="s">
        <v>47</v>
      </c>
      <c r="O200">
        <v>3</v>
      </c>
    </row>
    <row r="201" spans="1:15" x14ac:dyDescent="0.35">
      <c r="A201" s="1">
        <v>45656.474305555559</v>
      </c>
      <c r="B201" s="1" t="str">
        <f t="shared" si="6"/>
        <v>Mon</v>
      </c>
      <c r="C201" s="1" t="str">
        <f t="shared" si="7"/>
        <v>Weekday</v>
      </c>
      <c r="D201" s="1" t="e" cm="1">
        <f t="array" aca="1" ref="D201" ca="1">TEXT\DAY(Coffee_Sales[[#This Row],[Date]],"ddd")</f>
        <v>#NAME?</v>
      </c>
      <c r="E201" t="s">
        <v>12</v>
      </c>
      <c r="F201" t="s">
        <v>46</v>
      </c>
      <c r="G201" t="s">
        <v>35</v>
      </c>
      <c r="H201">
        <v>3.23</v>
      </c>
      <c r="I201" t="s">
        <v>15</v>
      </c>
      <c r="J201" t="s">
        <v>16</v>
      </c>
      <c r="K201" t="s">
        <v>29</v>
      </c>
      <c r="L201" t="s">
        <v>40</v>
      </c>
      <c r="M201">
        <v>9</v>
      </c>
      <c r="N201" t="s">
        <v>33</v>
      </c>
      <c r="O201">
        <v>4</v>
      </c>
    </row>
    <row r="202" spans="1:15" x14ac:dyDescent="0.35">
      <c r="A202" s="1">
        <v>45652.417361111111</v>
      </c>
      <c r="B202" s="1" t="str">
        <f t="shared" si="6"/>
        <v>Thu</v>
      </c>
      <c r="C202" s="1" t="str">
        <f t="shared" si="7"/>
        <v>Weekday</v>
      </c>
      <c r="D202" s="1" t="e" cm="1">
        <f t="array" aca="1" ref="D202" ca="1">TEXT\DAY(Coffee_Sales[[#This Row],[Date]],"ddd")</f>
        <v>#NAME?</v>
      </c>
      <c r="E202" t="s">
        <v>41</v>
      </c>
      <c r="F202" t="s">
        <v>13</v>
      </c>
      <c r="G202" t="s">
        <v>35</v>
      </c>
      <c r="H202">
        <v>4.12</v>
      </c>
      <c r="I202" t="s">
        <v>28</v>
      </c>
      <c r="J202" t="s">
        <v>23</v>
      </c>
      <c r="K202" t="s">
        <v>24</v>
      </c>
      <c r="L202" t="s">
        <v>32</v>
      </c>
      <c r="M202">
        <v>9</v>
      </c>
      <c r="N202" t="s">
        <v>37</v>
      </c>
      <c r="O202">
        <v>4</v>
      </c>
    </row>
    <row r="203" spans="1:15" x14ac:dyDescent="0.35">
      <c r="A203" s="1">
        <v>45651.361111111109</v>
      </c>
      <c r="B203" s="1" t="str">
        <f t="shared" si="6"/>
        <v>Wed</v>
      </c>
      <c r="C203" s="1" t="str">
        <f t="shared" si="7"/>
        <v>Weekday</v>
      </c>
      <c r="D203" s="1" t="e" cm="1">
        <f t="array" aca="1" ref="D203" ca="1">TEXT\DAY(Coffee_Sales[[#This Row],[Date]],"ddd")</f>
        <v>#NAME?</v>
      </c>
      <c r="E203" t="s">
        <v>43</v>
      </c>
      <c r="F203" t="s">
        <v>13</v>
      </c>
      <c r="G203" t="s">
        <v>35</v>
      </c>
      <c r="H203">
        <v>4.4400000000000004</v>
      </c>
      <c r="I203" t="s">
        <v>30</v>
      </c>
      <c r="J203" t="s">
        <v>16</v>
      </c>
      <c r="K203" t="s">
        <v>45</v>
      </c>
      <c r="L203" t="s">
        <v>32</v>
      </c>
      <c r="M203">
        <v>5</v>
      </c>
      <c r="N203" t="s">
        <v>37</v>
      </c>
      <c r="O203">
        <v>4</v>
      </c>
    </row>
    <row r="204" spans="1:15" x14ac:dyDescent="0.35">
      <c r="A204" s="1">
        <v>45647.743055555555</v>
      </c>
      <c r="B204" s="1" t="str">
        <f t="shared" si="6"/>
        <v>Sat</v>
      </c>
      <c r="C204" s="1" t="str">
        <f t="shared" si="7"/>
        <v>Weekend</v>
      </c>
      <c r="D204" s="1" t="e" cm="1">
        <f t="array" aca="1" ref="D204" ca="1">TEXT\DAY(Coffee_Sales[[#This Row],[Date]],"ddd")</f>
        <v>#NAME?</v>
      </c>
      <c r="E204" t="s">
        <v>26</v>
      </c>
      <c r="F204" t="s">
        <v>34</v>
      </c>
      <c r="G204" t="s">
        <v>22</v>
      </c>
      <c r="H204">
        <v>6.76</v>
      </c>
      <c r="I204" t="s">
        <v>15</v>
      </c>
      <c r="J204" t="s">
        <v>23</v>
      </c>
      <c r="K204" t="s">
        <v>45</v>
      </c>
      <c r="L204" t="s">
        <v>32</v>
      </c>
      <c r="M204">
        <v>6</v>
      </c>
      <c r="N204" t="s">
        <v>37</v>
      </c>
      <c r="O204">
        <v>2</v>
      </c>
    </row>
    <row r="205" spans="1:15" x14ac:dyDescent="0.35">
      <c r="A205" s="1">
        <v>45652.705555555556</v>
      </c>
      <c r="B205" s="1" t="str">
        <f t="shared" si="6"/>
        <v>Thu</v>
      </c>
      <c r="C205" s="1" t="str">
        <f t="shared" si="7"/>
        <v>Weekday</v>
      </c>
      <c r="D205" s="1" t="e" cm="1">
        <f t="array" aca="1" ref="D205" ca="1">TEXT\DAY(Coffee_Sales[[#This Row],[Date]],"ddd")</f>
        <v>#NAME?</v>
      </c>
      <c r="E205" t="s">
        <v>41</v>
      </c>
      <c r="F205" t="s">
        <v>21</v>
      </c>
      <c r="G205" t="s">
        <v>35</v>
      </c>
      <c r="H205">
        <v>5.0199999999999996</v>
      </c>
      <c r="I205" t="s">
        <v>30</v>
      </c>
      <c r="J205" t="s">
        <v>16</v>
      </c>
      <c r="K205" t="s">
        <v>29</v>
      </c>
      <c r="L205" t="s">
        <v>32</v>
      </c>
      <c r="M205">
        <v>10</v>
      </c>
      <c r="N205" t="s">
        <v>33</v>
      </c>
      <c r="O205">
        <v>4</v>
      </c>
    </row>
    <row r="206" spans="1:15" x14ac:dyDescent="0.35">
      <c r="A206" s="1">
        <v>45643.629861111112</v>
      </c>
      <c r="B206" s="1" t="str">
        <f t="shared" si="6"/>
        <v>Tue</v>
      </c>
      <c r="C206" s="1" t="str">
        <f t="shared" si="7"/>
        <v>Weekday</v>
      </c>
      <c r="D206" s="1" t="e" cm="1">
        <f t="array" aca="1" ref="D206" ca="1">TEXT\DAY(Coffee_Sales[[#This Row],[Date]],"ddd")</f>
        <v>#NAME?</v>
      </c>
      <c r="E206" t="s">
        <v>12</v>
      </c>
      <c r="F206" t="s">
        <v>44</v>
      </c>
      <c r="G206" t="s">
        <v>35</v>
      </c>
      <c r="H206">
        <v>3.96</v>
      </c>
      <c r="I206" t="s">
        <v>30</v>
      </c>
      <c r="J206" t="s">
        <v>23</v>
      </c>
      <c r="K206" t="s">
        <v>45</v>
      </c>
      <c r="L206" t="s">
        <v>18</v>
      </c>
      <c r="M206">
        <v>3</v>
      </c>
      <c r="N206" t="s">
        <v>39</v>
      </c>
      <c r="O206">
        <v>4</v>
      </c>
    </row>
    <row r="207" spans="1:15" x14ac:dyDescent="0.35">
      <c r="A207" s="1">
        <v>45656.340277777781</v>
      </c>
      <c r="B207" s="1" t="str">
        <f t="shared" si="6"/>
        <v>Mon</v>
      </c>
      <c r="C207" s="1" t="str">
        <f t="shared" si="7"/>
        <v>Weekday</v>
      </c>
      <c r="D207" s="1" t="e" cm="1">
        <f t="array" aca="1" ref="D207" ca="1">TEXT\DAY(Coffee_Sales[[#This Row],[Date]],"ddd")</f>
        <v>#NAME?</v>
      </c>
      <c r="E207" t="s">
        <v>43</v>
      </c>
      <c r="F207" t="s">
        <v>46</v>
      </c>
      <c r="G207" t="s">
        <v>22</v>
      </c>
      <c r="H207">
        <v>3.88</v>
      </c>
      <c r="I207" t="s">
        <v>15</v>
      </c>
      <c r="J207" t="s">
        <v>16</v>
      </c>
      <c r="K207" t="s">
        <v>45</v>
      </c>
      <c r="L207" t="s">
        <v>40</v>
      </c>
      <c r="M207">
        <v>4</v>
      </c>
      <c r="N207" t="s">
        <v>37</v>
      </c>
      <c r="O207">
        <v>4</v>
      </c>
    </row>
    <row r="208" spans="1:15" x14ac:dyDescent="0.35">
      <c r="A208" s="1">
        <v>45642.579861111109</v>
      </c>
      <c r="B208" s="1" t="str">
        <f t="shared" si="6"/>
        <v>Mon</v>
      </c>
      <c r="C208" s="1" t="str">
        <f t="shared" si="7"/>
        <v>Weekday</v>
      </c>
      <c r="D208" s="1" t="e" cm="1">
        <f t="array" aca="1" ref="D208" ca="1">TEXT\DAY(Coffee_Sales[[#This Row],[Date]],"ddd")</f>
        <v>#NAME?</v>
      </c>
      <c r="E208" t="s">
        <v>20</v>
      </c>
      <c r="F208" t="s">
        <v>38</v>
      </c>
      <c r="G208" t="s">
        <v>35</v>
      </c>
      <c r="H208">
        <v>3.26</v>
      </c>
      <c r="I208" t="s">
        <v>15</v>
      </c>
      <c r="J208" t="s">
        <v>16</v>
      </c>
      <c r="K208" t="s">
        <v>45</v>
      </c>
      <c r="L208" t="s">
        <v>18</v>
      </c>
      <c r="M208">
        <v>8</v>
      </c>
      <c r="N208" t="s">
        <v>19</v>
      </c>
      <c r="O208">
        <v>5</v>
      </c>
    </row>
    <row r="209" spans="1:15" x14ac:dyDescent="0.35">
      <c r="A209" s="1">
        <v>45656.618750000001</v>
      </c>
      <c r="B209" s="1" t="str">
        <f t="shared" si="6"/>
        <v>Mon</v>
      </c>
      <c r="C209" s="1" t="str">
        <f t="shared" si="7"/>
        <v>Weekday</v>
      </c>
      <c r="D209" s="1" t="e" cm="1">
        <f t="array" aca="1" ref="D209" ca="1">TEXT\DAY(Coffee_Sales[[#This Row],[Date]],"ddd")</f>
        <v>#NAME?</v>
      </c>
      <c r="E209" t="s">
        <v>20</v>
      </c>
      <c r="F209" t="s">
        <v>27</v>
      </c>
      <c r="G209" t="s">
        <v>22</v>
      </c>
      <c r="H209">
        <v>3.46</v>
      </c>
      <c r="I209" t="s">
        <v>30</v>
      </c>
      <c r="J209" t="s">
        <v>23</v>
      </c>
      <c r="K209" t="s">
        <v>29</v>
      </c>
      <c r="L209" t="s">
        <v>32</v>
      </c>
      <c r="M209">
        <v>5</v>
      </c>
      <c r="N209" t="s">
        <v>19</v>
      </c>
      <c r="O209">
        <v>1</v>
      </c>
    </row>
    <row r="210" spans="1:15" x14ac:dyDescent="0.35">
      <c r="A210" s="1">
        <v>45650.45416666667</v>
      </c>
      <c r="B210" s="1" t="str">
        <f t="shared" si="6"/>
        <v>Tue</v>
      </c>
      <c r="C210" s="1" t="str">
        <f t="shared" si="7"/>
        <v>Weekday</v>
      </c>
      <c r="D210" s="1" t="e" cm="1">
        <f t="array" aca="1" ref="D210" ca="1">TEXT\DAY(Coffee_Sales[[#This Row],[Date]],"ddd")</f>
        <v>#NAME?</v>
      </c>
      <c r="E210" t="s">
        <v>43</v>
      </c>
      <c r="F210" t="s">
        <v>46</v>
      </c>
      <c r="G210" t="s">
        <v>35</v>
      </c>
      <c r="H210">
        <v>5.95</v>
      </c>
      <c r="I210" t="s">
        <v>15</v>
      </c>
      <c r="J210" t="s">
        <v>23</v>
      </c>
      <c r="K210" t="s">
        <v>31</v>
      </c>
      <c r="L210" t="s">
        <v>18</v>
      </c>
      <c r="M210">
        <v>5</v>
      </c>
      <c r="N210" t="s">
        <v>33</v>
      </c>
      <c r="O210">
        <v>4</v>
      </c>
    </row>
    <row r="211" spans="1:15" x14ac:dyDescent="0.35">
      <c r="A211" s="1">
        <v>45656.575694444444</v>
      </c>
      <c r="B211" s="1" t="str">
        <f t="shared" si="6"/>
        <v>Mon</v>
      </c>
      <c r="C211" s="1" t="str">
        <f t="shared" si="7"/>
        <v>Weekday</v>
      </c>
      <c r="D211" s="1" t="e" cm="1">
        <f t="array" aca="1" ref="D211" ca="1">TEXT\DAY(Coffee_Sales[[#This Row],[Date]],"ddd")</f>
        <v>#NAME?</v>
      </c>
      <c r="E211" t="s">
        <v>43</v>
      </c>
      <c r="F211" t="s">
        <v>21</v>
      </c>
      <c r="G211" t="s">
        <v>35</v>
      </c>
      <c r="H211">
        <v>6.74</v>
      </c>
      <c r="I211" t="s">
        <v>30</v>
      </c>
      <c r="J211" t="s">
        <v>23</v>
      </c>
      <c r="K211" t="s">
        <v>29</v>
      </c>
      <c r="L211" t="s">
        <v>32</v>
      </c>
      <c r="M211">
        <v>2</v>
      </c>
      <c r="N211" t="s">
        <v>37</v>
      </c>
      <c r="O211">
        <v>4</v>
      </c>
    </row>
    <row r="212" spans="1:15" x14ac:dyDescent="0.35">
      <c r="A212" s="1">
        <v>45646.536805555559</v>
      </c>
      <c r="B212" s="1" t="str">
        <f t="shared" si="6"/>
        <v>Fri</v>
      </c>
      <c r="C212" s="1" t="str">
        <f t="shared" si="7"/>
        <v>Weekday</v>
      </c>
      <c r="D212" s="1" t="e" cm="1">
        <f t="array" aca="1" ref="D212" ca="1">TEXT\DAY(Coffee_Sales[[#This Row],[Date]],"ddd")</f>
        <v>#NAME?</v>
      </c>
      <c r="E212" t="s">
        <v>20</v>
      </c>
      <c r="F212" t="s">
        <v>46</v>
      </c>
      <c r="G212" t="s">
        <v>35</v>
      </c>
      <c r="H212">
        <v>4.82</v>
      </c>
      <c r="I212" t="s">
        <v>28</v>
      </c>
      <c r="J212" t="s">
        <v>16</v>
      </c>
      <c r="K212" t="s">
        <v>17</v>
      </c>
      <c r="L212" t="s">
        <v>18</v>
      </c>
      <c r="M212">
        <v>2</v>
      </c>
      <c r="N212" t="s">
        <v>37</v>
      </c>
      <c r="O212">
        <v>3</v>
      </c>
    </row>
    <row r="213" spans="1:15" x14ac:dyDescent="0.35">
      <c r="A213" s="1">
        <v>45645.386805555558</v>
      </c>
      <c r="B213" s="1" t="str">
        <f t="shared" si="6"/>
        <v>Thu</v>
      </c>
      <c r="C213" s="1" t="str">
        <f t="shared" si="7"/>
        <v>Weekday</v>
      </c>
      <c r="D213" s="1" t="e" cm="1">
        <f t="array" aca="1" ref="D213" ca="1">TEXT\DAY(Coffee_Sales[[#This Row],[Date]],"ddd")</f>
        <v>#NAME?</v>
      </c>
      <c r="E213" t="s">
        <v>41</v>
      </c>
      <c r="F213" t="s">
        <v>46</v>
      </c>
      <c r="G213" t="s">
        <v>35</v>
      </c>
      <c r="H213">
        <v>6.31</v>
      </c>
      <c r="I213" t="s">
        <v>15</v>
      </c>
      <c r="J213" t="s">
        <v>16</v>
      </c>
      <c r="K213" t="s">
        <v>45</v>
      </c>
      <c r="L213" t="s">
        <v>32</v>
      </c>
      <c r="M213">
        <v>2</v>
      </c>
      <c r="N213" t="s">
        <v>33</v>
      </c>
      <c r="O213">
        <v>3</v>
      </c>
    </row>
    <row r="214" spans="1:15" x14ac:dyDescent="0.35">
      <c r="A214" s="1">
        <v>45643.495833333334</v>
      </c>
      <c r="B214" s="1" t="str">
        <f t="shared" si="6"/>
        <v>Tue</v>
      </c>
      <c r="C214" s="1" t="str">
        <f t="shared" si="7"/>
        <v>Weekday</v>
      </c>
      <c r="D214" s="1" t="e" cm="1">
        <f t="array" aca="1" ref="D214" ca="1">TEXT\DAY(Coffee_Sales[[#This Row],[Date]],"ddd")</f>
        <v>#NAME?</v>
      </c>
      <c r="E214" t="s">
        <v>20</v>
      </c>
      <c r="F214" t="s">
        <v>44</v>
      </c>
      <c r="G214" t="s">
        <v>35</v>
      </c>
      <c r="H214">
        <v>3.21</v>
      </c>
      <c r="I214" t="s">
        <v>30</v>
      </c>
      <c r="J214" t="s">
        <v>16</v>
      </c>
      <c r="K214" t="s">
        <v>45</v>
      </c>
      <c r="L214" t="s">
        <v>32</v>
      </c>
      <c r="M214">
        <v>6</v>
      </c>
      <c r="N214" t="s">
        <v>33</v>
      </c>
      <c r="O214">
        <v>2</v>
      </c>
    </row>
    <row r="215" spans="1:15" x14ac:dyDescent="0.35">
      <c r="A215" s="1">
        <v>45656.684027777781</v>
      </c>
      <c r="B215" s="1" t="str">
        <f t="shared" si="6"/>
        <v>Mon</v>
      </c>
      <c r="C215" s="1" t="str">
        <f t="shared" si="7"/>
        <v>Weekday</v>
      </c>
      <c r="D215" s="1" t="e" cm="1">
        <f t="array" aca="1" ref="D215" ca="1">TEXT\DAY(Coffee_Sales[[#This Row],[Date]],"ddd")</f>
        <v>#NAME?</v>
      </c>
      <c r="E215" t="s">
        <v>43</v>
      </c>
      <c r="F215" t="s">
        <v>46</v>
      </c>
      <c r="G215" t="s">
        <v>35</v>
      </c>
      <c r="H215">
        <v>4.8899999999999997</v>
      </c>
      <c r="I215" t="s">
        <v>15</v>
      </c>
      <c r="J215" t="s">
        <v>16</v>
      </c>
      <c r="K215" t="s">
        <v>42</v>
      </c>
      <c r="L215" t="s">
        <v>40</v>
      </c>
      <c r="M215">
        <v>10</v>
      </c>
      <c r="N215" t="s">
        <v>19</v>
      </c>
      <c r="O215">
        <v>3</v>
      </c>
    </row>
    <row r="216" spans="1:15" x14ac:dyDescent="0.35">
      <c r="A216" s="1">
        <v>45645.488888888889</v>
      </c>
      <c r="B216" s="1" t="str">
        <f t="shared" si="6"/>
        <v>Thu</v>
      </c>
      <c r="C216" s="1" t="str">
        <f t="shared" si="7"/>
        <v>Weekday</v>
      </c>
      <c r="D216" s="1" t="e" cm="1">
        <f t="array" aca="1" ref="D216" ca="1">TEXT\DAY(Coffee_Sales[[#This Row],[Date]],"ddd")</f>
        <v>#NAME?</v>
      </c>
      <c r="E216" t="s">
        <v>41</v>
      </c>
      <c r="F216" t="s">
        <v>46</v>
      </c>
      <c r="G216" t="s">
        <v>14</v>
      </c>
      <c r="H216">
        <v>3.52</v>
      </c>
      <c r="I216" t="s">
        <v>28</v>
      </c>
      <c r="J216" t="s">
        <v>23</v>
      </c>
      <c r="K216" t="s">
        <v>45</v>
      </c>
      <c r="L216" t="s">
        <v>32</v>
      </c>
      <c r="M216">
        <v>9</v>
      </c>
      <c r="N216" t="s">
        <v>19</v>
      </c>
      <c r="O216">
        <v>2</v>
      </c>
    </row>
    <row r="217" spans="1:15" x14ac:dyDescent="0.35">
      <c r="A217" s="1">
        <v>45650.655555555553</v>
      </c>
      <c r="B217" s="1" t="str">
        <f t="shared" si="6"/>
        <v>Tue</v>
      </c>
      <c r="C217" s="1" t="str">
        <f t="shared" si="7"/>
        <v>Weekday</v>
      </c>
      <c r="D217" s="1" t="e" cm="1">
        <f t="array" aca="1" ref="D217" ca="1">TEXT\DAY(Coffee_Sales[[#This Row],[Date]],"ddd")</f>
        <v>#NAME?</v>
      </c>
      <c r="E217" t="s">
        <v>12</v>
      </c>
      <c r="F217" t="s">
        <v>34</v>
      </c>
      <c r="G217" t="s">
        <v>14</v>
      </c>
      <c r="H217">
        <v>3.84</v>
      </c>
      <c r="I217" t="s">
        <v>28</v>
      </c>
      <c r="J217" t="s">
        <v>23</v>
      </c>
      <c r="K217" t="s">
        <v>45</v>
      </c>
      <c r="L217" t="s">
        <v>18</v>
      </c>
      <c r="M217">
        <v>2</v>
      </c>
      <c r="N217" t="s">
        <v>47</v>
      </c>
      <c r="O217">
        <v>5</v>
      </c>
    </row>
    <row r="218" spans="1:15" x14ac:dyDescent="0.35">
      <c r="A218" s="1">
        <v>45642.433333333334</v>
      </c>
      <c r="B218" s="1" t="str">
        <f t="shared" si="6"/>
        <v>Mon</v>
      </c>
      <c r="C218" s="1" t="str">
        <f t="shared" si="7"/>
        <v>Weekday</v>
      </c>
      <c r="D218" s="1" t="e" cm="1">
        <f t="array" aca="1" ref="D218" ca="1">TEXT\DAY(Coffee_Sales[[#This Row],[Date]],"ddd")</f>
        <v>#NAME?</v>
      </c>
      <c r="E218" t="s">
        <v>12</v>
      </c>
      <c r="F218" t="s">
        <v>44</v>
      </c>
      <c r="G218" t="s">
        <v>14</v>
      </c>
      <c r="H218">
        <v>6.7</v>
      </c>
      <c r="I218" t="s">
        <v>30</v>
      </c>
      <c r="J218" t="s">
        <v>16</v>
      </c>
      <c r="K218" t="s">
        <v>42</v>
      </c>
      <c r="L218" t="s">
        <v>40</v>
      </c>
      <c r="M218">
        <v>2</v>
      </c>
      <c r="N218" t="s">
        <v>39</v>
      </c>
      <c r="O218">
        <v>5</v>
      </c>
    </row>
    <row r="219" spans="1:15" x14ac:dyDescent="0.35">
      <c r="A219" s="1">
        <v>45651.727083333331</v>
      </c>
      <c r="B219" s="1" t="str">
        <f t="shared" si="6"/>
        <v>Wed</v>
      </c>
      <c r="C219" s="1" t="str">
        <f t="shared" si="7"/>
        <v>Weekday</v>
      </c>
      <c r="D219" s="1" t="e" cm="1">
        <f t="array" aca="1" ref="D219" ca="1">TEXT\DAY(Coffee_Sales[[#This Row],[Date]],"ddd")</f>
        <v>#NAME?</v>
      </c>
      <c r="E219" t="s">
        <v>20</v>
      </c>
      <c r="F219" t="s">
        <v>44</v>
      </c>
      <c r="G219" t="s">
        <v>35</v>
      </c>
      <c r="H219">
        <v>4.62</v>
      </c>
      <c r="I219" t="s">
        <v>30</v>
      </c>
      <c r="J219" t="s">
        <v>23</v>
      </c>
      <c r="K219" t="s">
        <v>17</v>
      </c>
      <c r="L219" t="s">
        <v>32</v>
      </c>
      <c r="M219">
        <v>9</v>
      </c>
      <c r="N219" t="s">
        <v>47</v>
      </c>
      <c r="O219">
        <v>5</v>
      </c>
    </row>
    <row r="220" spans="1:15" x14ac:dyDescent="0.35">
      <c r="A220" s="1">
        <v>45656.617361111108</v>
      </c>
      <c r="B220" s="1" t="str">
        <f t="shared" si="6"/>
        <v>Mon</v>
      </c>
      <c r="C220" s="1" t="str">
        <f t="shared" si="7"/>
        <v>Weekday</v>
      </c>
      <c r="D220" s="1" t="e" cm="1">
        <f t="array" aca="1" ref="D220" ca="1">TEXT\DAY(Coffee_Sales[[#This Row],[Date]],"ddd")</f>
        <v>#NAME?</v>
      </c>
      <c r="E220" t="s">
        <v>26</v>
      </c>
      <c r="F220" t="s">
        <v>21</v>
      </c>
      <c r="G220" t="s">
        <v>22</v>
      </c>
      <c r="H220">
        <v>6.46</v>
      </c>
      <c r="I220" t="s">
        <v>28</v>
      </c>
      <c r="J220" t="s">
        <v>16</v>
      </c>
      <c r="K220" t="s">
        <v>24</v>
      </c>
      <c r="L220" t="s">
        <v>18</v>
      </c>
      <c r="M220">
        <v>9</v>
      </c>
      <c r="N220" t="s">
        <v>47</v>
      </c>
      <c r="O220">
        <v>1</v>
      </c>
    </row>
    <row r="221" spans="1:15" x14ac:dyDescent="0.35">
      <c r="A221" s="1">
        <v>45642.379861111112</v>
      </c>
      <c r="B221" s="1" t="str">
        <f t="shared" si="6"/>
        <v>Mon</v>
      </c>
      <c r="C221" s="1" t="str">
        <f t="shared" si="7"/>
        <v>Weekday</v>
      </c>
      <c r="D221" s="1" t="e" cm="1">
        <f t="array" aca="1" ref="D221" ca="1">TEXT\DAY(Coffee_Sales[[#This Row],[Date]],"ddd")</f>
        <v>#NAME?</v>
      </c>
      <c r="E221" t="s">
        <v>12</v>
      </c>
      <c r="F221" t="s">
        <v>44</v>
      </c>
      <c r="G221" t="s">
        <v>35</v>
      </c>
      <c r="H221">
        <v>6.63</v>
      </c>
      <c r="I221" t="s">
        <v>30</v>
      </c>
      <c r="J221" t="s">
        <v>23</v>
      </c>
      <c r="K221" t="s">
        <v>31</v>
      </c>
      <c r="L221" t="s">
        <v>18</v>
      </c>
      <c r="M221">
        <v>9</v>
      </c>
      <c r="N221" t="s">
        <v>47</v>
      </c>
      <c r="O221">
        <v>1</v>
      </c>
    </row>
    <row r="222" spans="1:15" x14ac:dyDescent="0.35">
      <c r="A222" s="1">
        <v>45653.433333333334</v>
      </c>
      <c r="B222" s="1" t="str">
        <f t="shared" si="6"/>
        <v>Fri</v>
      </c>
      <c r="C222" s="1" t="str">
        <f t="shared" si="7"/>
        <v>Weekday</v>
      </c>
      <c r="D222" s="1" t="e" cm="1">
        <f t="array" aca="1" ref="D222" ca="1">TEXT\DAY(Coffee_Sales[[#This Row],[Date]],"ddd")</f>
        <v>#NAME?</v>
      </c>
      <c r="E222" t="s">
        <v>12</v>
      </c>
      <c r="F222" t="s">
        <v>44</v>
      </c>
      <c r="G222" t="s">
        <v>35</v>
      </c>
      <c r="H222">
        <v>4.7300000000000004</v>
      </c>
      <c r="I222" t="s">
        <v>28</v>
      </c>
      <c r="J222" t="s">
        <v>23</v>
      </c>
      <c r="K222" t="s">
        <v>29</v>
      </c>
      <c r="L222" t="s">
        <v>32</v>
      </c>
      <c r="M222">
        <v>3</v>
      </c>
      <c r="N222" t="s">
        <v>19</v>
      </c>
      <c r="O222">
        <v>5</v>
      </c>
    </row>
    <row r="223" spans="1:15" x14ac:dyDescent="0.35">
      <c r="A223" s="1">
        <v>45643.350694444445</v>
      </c>
      <c r="B223" s="1" t="str">
        <f t="shared" si="6"/>
        <v>Tue</v>
      </c>
      <c r="C223" s="1" t="str">
        <f t="shared" si="7"/>
        <v>Weekday</v>
      </c>
      <c r="D223" s="1" t="e" cm="1">
        <f t="array" aca="1" ref="D223" ca="1">TEXT\DAY(Coffee_Sales[[#This Row],[Date]],"ddd")</f>
        <v>#NAME?</v>
      </c>
      <c r="E223" t="s">
        <v>41</v>
      </c>
      <c r="F223" t="s">
        <v>21</v>
      </c>
      <c r="G223" t="s">
        <v>35</v>
      </c>
      <c r="H223">
        <v>6.13</v>
      </c>
      <c r="I223" t="s">
        <v>28</v>
      </c>
      <c r="J223" t="s">
        <v>16</v>
      </c>
      <c r="K223" t="s">
        <v>29</v>
      </c>
      <c r="L223" t="s">
        <v>18</v>
      </c>
      <c r="M223">
        <v>10</v>
      </c>
      <c r="N223" t="s">
        <v>19</v>
      </c>
      <c r="O223">
        <v>1</v>
      </c>
    </row>
    <row r="224" spans="1:15" x14ac:dyDescent="0.35">
      <c r="A224" s="1">
        <v>45653.487500000003</v>
      </c>
      <c r="B224" s="1" t="str">
        <f t="shared" si="6"/>
        <v>Fri</v>
      </c>
      <c r="C224" s="1" t="str">
        <f t="shared" si="7"/>
        <v>Weekday</v>
      </c>
      <c r="D224" s="1" t="e" cm="1">
        <f t="array" aca="1" ref="D224" ca="1">TEXT\DAY(Coffee_Sales[[#This Row],[Date]],"ddd")</f>
        <v>#NAME?</v>
      </c>
      <c r="E224" t="s">
        <v>26</v>
      </c>
      <c r="F224" t="s">
        <v>27</v>
      </c>
      <c r="G224" t="s">
        <v>35</v>
      </c>
      <c r="H224">
        <v>5.78</v>
      </c>
      <c r="I224" t="s">
        <v>30</v>
      </c>
      <c r="J224" t="s">
        <v>16</v>
      </c>
      <c r="K224" t="s">
        <v>24</v>
      </c>
      <c r="L224" t="s">
        <v>40</v>
      </c>
      <c r="M224">
        <v>2</v>
      </c>
      <c r="N224" t="s">
        <v>36</v>
      </c>
      <c r="O224">
        <v>5</v>
      </c>
    </row>
    <row r="225" spans="1:15" x14ac:dyDescent="0.35">
      <c r="A225" s="1">
        <v>45644.420138888891</v>
      </c>
      <c r="B225" s="1" t="str">
        <f t="shared" si="6"/>
        <v>Wed</v>
      </c>
      <c r="C225" s="1" t="str">
        <f t="shared" si="7"/>
        <v>Weekday</v>
      </c>
      <c r="D225" s="1" t="e" cm="1">
        <f t="array" aca="1" ref="D225" ca="1">TEXT\DAY(Coffee_Sales[[#This Row],[Date]],"ddd")</f>
        <v>#NAME?</v>
      </c>
      <c r="E225" t="s">
        <v>41</v>
      </c>
      <c r="F225" t="s">
        <v>34</v>
      </c>
      <c r="G225" t="s">
        <v>14</v>
      </c>
      <c r="H225">
        <v>3.34</v>
      </c>
      <c r="I225" t="s">
        <v>30</v>
      </c>
      <c r="J225" t="s">
        <v>16</v>
      </c>
      <c r="K225" t="s">
        <v>24</v>
      </c>
      <c r="L225" t="s">
        <v>18</v>
      </c>
      <c r="M225">
        <v>4</v>
      </c>
      <c r="N225" t="s">
        <v>25</v>
      </c>
      <c r="O225">
        <v>1</v>
      </c>
    </row>
    <row r="226" spans="1:15" x14ac:dyDescent="0.35">
      <c r="A226" s="1">
        <v>45644.356249999997</v>
      </c>
      <c r="B226" s="1" t="str">
        <f t="shared" si="6"/>
        <v>Wed</v>
      </c>
      <c r="C226" s="1" t="str">
        <f t="shared" si="7"/>
        <v>Weekday</v>
      </c>
      <c r="D226" s="1" t="e" cm="1">
        <f t="array" aca="1" ref="D226" ca="1">TEXT\DAY(Coffee_Sales[[#This Row],[Date]],"ddd")</f>
        <v>#NAME?</v>
      </c>
      <c r="E226" t="s">
        <v>43</v>
      </c>
      <c r="F226" t="s">
        <v>44</v>
      </c>
      <c r="G226" t="s">
        <v>35</v>
      </c>
      <c r="H226">
        <v>4.78</v>
      </c>
      <c r="I226" t="s">
        <v>28</v>
      </c>
      <c r="J226" t="s">
        <v>16</v>
      </c>
      <c r="K226" t="s">
        <v>45</v>
      </c>
      <c r="L226" t="s">
        <v>32</v>
      </c>
      <c r="M226">
        <v>10</v>
      </c>
      <c r="N226" t="s">
        <v>47</v>
      </c>
      <c r="O226">
        <v>5</v>
      </c>
    </row>
    <row r="227" spans="1:15" x14ac:dyDescent="0.35">
      <c r="A227" s="1">
        <v>45649.488888888889</v>
      </c>
      <c r="B227" s="1" t="str">
        <f t="shared" si="6"/>
        <v>Mon</v>
      </c>
      <c r="C227" s="1" t="str">
        <f t="shared" si="7"/>
        <v>Weekday</v>
      </c>
      <c r="D227" s="1" t="e" cm="1">
        <f t="array" aca="1" ref="D227" ca="1">TEXT\DAY(Coffee_Sales[[#This Row],[Date]],"ddd")</f>
        <v>#NAME?</v>
      </c>
      <c r="E227" t="s">
        <v>26</v>
      </c>
      <c r="F227" t="s">
        <v>44</v>
      </c>
      <c r="G227" t="s">
        <v>14</v>
      </c>
      <c r="H227">
        <v>3.95</v>
      </c>
      <c r="I227" t="s">
        <v>30</v>
      </c>
      <c r="J227" t="s">
        <v>23</v>
      </c>
      <c r="K227" t="s">
        <v>24</v>
      </c>
      <c r="L227" t="s">
        <v>40</v>
      </c>
      <c r="M227">
        <v>4</v>
      </c>
      <c r="N227" t="s">
        <v>37</v>
      </c>
      <c r="O227">
        <v>5</v>
      </c>
    </row>
    <row r="228" spans="1:15" x14ac:dyDescent="0.35">
      <c r="A228" s="1">
        <v>45644.553472222222</v>
      </c>
      <c r="B228" s="1" t="str">
        <f t="shared" si="6"/>
        <v>Wed</v>
      </c>
      <c r="C228" s="1" t="str">
        <f t="shared" si="7"/>
        <v>Weekday</v>
      </c>
      <c r="D228" s="1" t="e" cm="1">
        <f t="array" aca="1" ref="D228" ca="1">TEXT\DAY(Coffee_Sales[[#This Row],[Date]],"ddd")</f>
        <v>#NAME?</v>
      </c>
      <c r="E228" t="s">
        <v>20</v>
      </c>
      <c r="F228" t="s">
        <v>44</v>
      </c>
      <c r="G228" t="s">
        <v>35</v>
      </c>
      <c r="H228">
        <v>4.6900000000000004</v>
      </c>
      <c r="I228" t="s">
        <v>28</v>
      </c>
      <c r="J228" t="s">
        <v>16</v>
      </c>
      <c r="K228" t="s">
        <v>24</v>
      </c>
      <c r="L228" t="s">
        <v>32</v>
      </c>
      <c r="M228">
        <v>4</v>
      </c>
      <c r="N228" t="s">
        <v>25</v>
      </c>
      <c r="O228">
        <v>4</v>
      </c>
    </row>
    <row r="229" spans="1:15" x14ac:dyDescent="0.35">
      <c r="A229" s="1">
        <v>45642.529861111114</v>
      </c>
      <c r="B229" s="1" t="str">
        <f t="shared" si="6"/>
        <v>Mon</v>
      </c>
      <c r="C229" s="1" t="str">
        <f t="shared" si="7"/>
        <v>Weekday</v>
      </c>
      <c r="D229" s="1" t="e" cm="1">
        <f t="array" aca="1" ref="D229" ca="1">TEXT\DAY(Coffee_Sales[[#This Row],[Date]],"ddd")</f>
        <v>#NAME?</v>
      </c>
      <c r="E229" t="s">
        <v>12</v>
      </c>
      <c r="F229" t="s">
        <v>44</v>
      </c>
      <c r="G229" t="s">
        <v>14</v>
      </c>
      <c r="H229">
        <v>5.14</v>
      </c>
      <c r="I229" t="s">
        <v>30</v>
      </c>
      <c r="J229" t="s">
        <v>16</v>
      </c>
      <c r="K229" t="s">
        <v>45</v>
      </c>
      <c r="L229" t="s">
        <v>18</v>
      </c>
      <c r="M229">
        <v>5</v>
      </c>
      <c r="N229" t="s">
        <v>19</v>
      </c>
      <c r="O229">
        <v>3</v>
      </c>
    </row>
    <row r="230" spans="1:15" x14ac:dyDescent="0.35">
      <c r="A230" s="1">
        <v>45650.693055555559</v>
      </c>
      <c r="B230" s="1" t="str">
        <f t="shared" si="6"/>
        <v>Tue</v>
      </c>
      <c r="C230" s="1" t="str">
        <f t="shared" si="7"/>
        <v>Weekday</v>
      </c>
      <c r="D230" s="1" t="e" cm="1">
        <f t="array" aca="1" ref="D230" ca="1">TEXT\DAY(Coffee_Sales[[#This Row],[Date]],"ddd")</f>
        <v>#NAME?</v>
      </c>
      <c r="E230" t="s">
        <v>20</v>
      </c>
      <c r="F230" t="s">
        <v>46</v>
      </c>
      <c r="G230" t="s">
        <v>14</v>
      </c>
      <c r="H230">
        <v>4.2699999999999996</v>
      </c>
      <c r="I230" t="s">
        <v>15</v>
      </c>
      <c r="J230" t="s">
        <v>16</v>
      </c>
      <c r="K230" t="s">
        <v>29</v>
      </c>
      <c r="L230" t="s">
        <v>18</v>
      </c>
      <c r="M230">
        <v>5</v>
      </c>
      <c r="N230" t="s">
        <v>39</v>
      </c>
      <c r="O230">
        <v>3</v>
      </c>
    </row>
    <row r="231" spans="1:15" x14ac:dyDescent="0.35">
      <c r="A231" s="1">
        <v>45642.404861111114</v>
      </c>
      <c r="B231" s="1" t="str">
        <f t="shared" si="6"/>
        <v>Mon</v>
      </c>
      <c r="C231" s="1" t="str">
        <f t="shared" si="7"/>
        <v>Weekday</v>
      </c>
      <c r="D231" s="1" t="e" cm="1">
        <f t="array" aca="1" ref="D231" ca="1">TEXT\DAY(Coffee_Sales[[#This Row],[Date]],"ddd")</f>
        <v>#NAME?</v>
      </c>
      <c r="E231" t="s">
        <v>41</v>
      </c>
      <c r="F231" t="s">
        <v>46</v>
      </c>
      <c r="G231" t="s">
        <v>14</v>
      </c>
      <c r="H231">
        <v>4.32</v>
      </c>
      <c r="I231" t="s">
        <v>30</v>
      </c>
      <c r="J231" t="s">
        <v>16</v>
      </c>
      <c r="K231" t="s">
        <v>24</v>
      </c>
      <c r="L231" t="s">
        <v>32</v>
      </c>
      <c r="M231">
        <v>4</v>
      </c>
      <c r="N231" t="s">
        <v>33</v>
      </c>
      <c r="O231">
        <v>2</v>
      </c>
    </row>
    <row r="232" spans="1:15" x14ac:dyDescent="0.35">
      <c r="A232" s="1">
        <v>45645.39166666667</v>
      </c>
      <c r="B232" s="1" t="str">
        <f t="shared" si="6"/>
        <v>Thu</v>
      </c>
      <c r="C232" s="1" t="str">
        <f t="shared" si="7"/>
        <v>Weekday</v>
      </c>
      <c r="D232" s="1" t="e" cm="1">
        <f t="array" aca="1" ref="D232" ca="1">TEXT\DAY(Coffee_Sales[[#This Row],[Date]],"ddd")</f>
        <v>#NAME?</v>
      </c>
      <c r="E232" t="s">
        <v>20</v>
      </c>
      <c r="F232" t="s">
        <v>46</v>
      </c>
      <c r="G232" t="s">
        <v>14</v>
      </c>
      <c r="H232">
        <v>6.13</v>
      </c>
      <c r="I232" t="s">
        <v>30</v>
      </c>
      <c r="J232" t="s">
        <v>23</v>
      </c>
      <c r="K232" t="s">
        <v>31</v>
      </c>
      <c r="L232" t="s">
        <v>18</v>
      </c>
      <c r="M232">
        <v>6</v>
      </c>
      <c r="N232" t="s">
        <v>37</v>
      </c>
      <c r="O232">
        <v>4</v>
      </c>
    </row>
    <row r="233" spans="1:15" x14ac:dyDescent="0.35">
      <c r="A233" s="1">
        <v>45642.572222222225</v>
      </c>
      <c r="B233" s="1" t="str">
        <f t="shared" si="6"/>
        <v>Mon</v>
      </c>
      <c r="C233" s="1" t="str">
        <f t="shared" si="7"/>
        <v>Weekday</v>
      </c>
      <c r="D233" s="1" t="e" cm="1">
        <f t="array" aca="1" ref="D233" ca="1">TEXT\DAY(Coffee_Sales[[#This Row],[Date]],"ddd")</f>
        <v>#NAME?</v>
      </c>
      <c r="E233" t="s">
        <v>41</v>
      </c>
      <c r="F233" t="s">
        <v>21</v>
      </c>
      <c r="G233" t="s">
        <v>22</v>
      </c>
      <c r="H233">
        <v>5.21</v>
      </c>
      <c r="I233" t="s">
        <v>28</v>
      </c>
      <c r="J233" t="s">
        <v>23</v>
      </c>
      <c r="K233" t="s">
        <v>29</v>
      </c>
      <c r="L233" t="s">
        <v>40</v>
      </c>
      <c r="M233">
        <v>7</v>
      </c>
      <c r="N233" t="s">
        <v>33</v>
      </c>
      <c r="O233">
        <v>4</v>
      </c>
    </row>
    <row r="234" spans="1:15" x14ac:dyDescent="0.35">
      <c r="A234" s="1">
        <v>45643.690972222219</v>
      </c>
      <c r="B234" s="1" t="str">
        <f t="shared" si="6"/>
        <v>Tue</v>
      </c>
      <c r="C234" s="1" t="str">
        <f t="shared" si="7"/>
        <v>Weekday</v>
      </c>
      <c r="D234" s="1" t="e" cm="1">
        <f t="array" aca="1" ref="D234" ca="1">TEXT\DAY(Coffee_Sales[[#This Row],[Date]],"ddd")</f>
        <v>#NAME?</v>
      </c>
      <c r="E234" t="s">
        <v>41</v>
      </c>
      <c r="F234" t="s">
        <v>21</v>
      </c>
      <c r="G234" t="s">
        <v>22</v>
      </c>
      <c r="H234">
        <v>4.91</v>
      </c>
      <c r="I234" t="s">
        <v>30</v>
      </c>
      <c r="J234" t="s">
        <v>16</v>
      </c>
      <c r="K234" t="s">
        <v>29</v>
      </c>
      <c r="L234" t="s">
        <v>18</v>
      </c>
      <c r="M234">
        <v>10</v>
      </c>
      <c r="N234" t="s">
        <v>19</v>
      </c>
      <c r="O234">
        <v>2</v>
      </c>
    </row>
    <row r="235" spans="1:15" x14ac:dyDescent="0.35">
      <c r="A235" s="1">
        <v>45651.433333333334</v>
      </c>
      <c r="B235" s="1" t="str">
        <f t="shared" si="6"/>
        <v>Wed</v>
      </c>
      <c r="C235" s="1" t="str">
        <f t="shared" si="7"/>
        <v>Weekday</v>
      </c>
      <c r="D235" s="1" t="e" cm="1">
        <f t="array" aca="1" ref="D235" ca="1">TEXT\DAY(Coffee_Sales[[#This Row],[Date]],"ddd")</f>
        <v>#NAME?</v>
      </c>
      <c r="E235" t="s">
        <v>41</v>
      </c>
      <c r="F235" t="s">
        <v>44</v>
      </c>
      <c r="G235" t="s">
        <v>22</v>
      </c>
      <c r="H235">
        <v>3.21</v>
      </c>
      <c r="I235" t="s">
        <v>28</v>
      </c>
      <c r="J235" t="s">
        <v>16</v>
      </c>
      <c r="K235" t="s">
        <v>45</v>
      </c>
      <c r="L235" t="s">
        <v>40</v>
      </c>
      <c r="M235">
        <v>8</v>
      </c>
      <c r="N235" t="s">
        <v>19</v>
      </c>
      <c r="O235">
        <v>4</v>
      </c>
    </row>
    <row r="236" spans="1:15" x14ac:dyDescent="0.35">
      <c r="A236" s="1">
        <v>45643.57708333333</v>
      </c>
      <c r="B236" s="1" t="str">
        <f t="shared" si="6"/>
        <v>Tue</v>
      </c>
      <c r="C236" s="1" t="str">
        <f t="shared" si="7"/>
        <v>Weekday</v>
      </c>
      <c r="D236" s="1" t="e" cm="1">
        <f t="array" aca="1" ref="D236" ca="1">TEXT\DAY(Coffee_Sales[[#This Row],[Date]],"ddd")</f>
        <v>#NAME?</v>
      </c>
      <c r="E236" t="s">
        <v>12</v>
      </c>
      <c r="F236" t="s">
        <v>38</v>
      </c>
      <c r="G236" t="s">
        <v>22</v>
      </c>
      <c r="H236">
        <v>4.0999999999999996</v>
      </c>
      <c r="I236" t="s">
        <v>15</v>
      </c>
      <c r="J236" t="s">
        <v>23</v>
      </c>
      <c r="K236" t="s">
        <v>24</v>
      </c>
      <c r="L236" t="s">
        <v>18</v>
      </c>
      <c r="M236">
        <v>3</v>
      </c>
      <c r="N236" t="s">
        <v>47</v>
      </c>
      <c r="O236">
        <v>4</v>
      </c>
    </row>
    <row r="237" spans="1:15" x14ac:dyDescent="0.35">
      <c r="A237" s="1">
        <v>45653.402777777781</v>
      </c>
      <c r="B237" s="1" t="str">
        <f t="shared" si="6"/>
        <v>Fri</v>
      </c>
      <c r="C237" s="1" t="str">
        <f t="shared" si="7"/>
        <v>Weekday</v>
      </c>
      <c r="D237" s="1" t="e" cm="1">
        <f t="array" aca="1" ref="D237" ca="1">TEXT\DAY(Coffee_Sales[[#This Row],[Date]],"ddd")</f>
        <v>#NAME?</v>
      </c>
      <c r="E237" t="s">
        <v>26</v>
      </c>
      <c r="F237" t="s">
        <v>13</v>
      </c>
      <c r="G237" t="s">
        <v>35</v>
      </c>
      <c r="H237">
        <v>3.96</v>
      </c>
      <c r="I237" t="s">
        <v>30</v>
      </c>
      <c r="J237" t="s">
        <v>23</v>
      </c>
      <c r="K237" t="s">
        <v>31</v>
      </c>
      <c r="L237" t="s">
        <v>40</v>
      </c>
      <c r="M237">
        <v>3</v>
      </c>
      <c r="N237" t="s">
        <v>19</v>
      </c>
      <c r="O237">
        <v>3</v>
      </c>
    </row>
    <row r="238" spans="1:15" x14ac:dyDescent="0.35">
      <c r="A238" s="1">
        <v>45649.660416666666</v>
      </c>
      <c r="B238" s="1" t="str">
        <f t="shared" si="6"/>
        <v>Mon</v>
      </c>
      <c r="C238" s="1" t="str">
        <f t="shared" si="7"/>
        <v>Weekday</v>
      </c>
      <c r="D238" s="1" t="e" cm="1">
        <f t="array" aca="1" ref="D238" ca="1">TEXT\DAY(Coffee_Sales[[#This Row],[Date]],"ddd")</f>
        <v>#NAME?</v>
      </c>
      <c r="E238" t="s">
        <v>26</v>
      </c>
      <c r="F238" t="s">
        <v>46</v>
      </c>
      <c r="G238" t="s">
        <v>35</v>
      </c>
      <c r="H238">
        <v>5.03</v>
      </c>
      <c r="I238" t="s">
        <v>28</v>
      </c>
      <c r="J238" t="s">
        <v>23</v>
      </c>
      <c r="K238" t="s">
        <v>42</v>
      </c>
      <c r="L238" t="s">
        <v>32</v>
      </c>
      <c r="M238">
        <v>10</v>
      </c>
      <c r="N238" t="s">
        <v>19</v>
      </c>
      <c r="O238">
        <v>5</v>
      </c>
    </row>
    <row r="239" spans="1:15" x14ac:dyDescent="0.35">
      <c r="A239" s="1">
        <v>45652.583333333336</v>
      </c>
      <c r="B239" s="1" t="str">
        <f t="shared" si="6"/>
        <v>Thu</v>
      </c>
      <c r="C239" s="1" t="str">
        <f t="shared" si="7"/>
        <v>Weekday</v>
      </c>
      <c r="D239" s="1" t="e" cm="1">
        <f t="array" aca="1" ref="D239" ca="1">TEXT\DAY(Coffee_Sales[[#This Row],[Date]],"ddd")</f>
        <v>#NAME?</v>
      </c>
      <c r="E239" t="s">
        <v>41</v>
      </c>
      <c r="F239" t="s">
        <v>27</v>
      </c>
      <c r="G239" t="s">
        <v>35</v>
      </c>
      <c r="H239">
        <v>3.03</v>
      </c>
      <c r="I239" t="s">
        <v>15</v>
      </c>
      <c r="J239" t="s">
        <v>16</v>
      </c>
      <c r="K239" t="s">
        <v>17</v>
      </c>
      <c r="L239" t="s">
        <v>18</v>
      </c>
      <c r="M239">
        <v>10</v>
      </c>
      <c r="N239" t="s">
        <v>19</v>
      </c>
      <c r="O239">
        <v>5</v>
      </c>
    </row>
    <row r="240" spans="1:15" x14ac:dyDescent="0.35">
      <c r="A240" s="1">
        <v>45641.631944444445</v>
      </c>
      <c r="B240" s="1" t="str">
        <f t="shared" si="6"/>
        <v>Sun</v>
      </c>
      <c r="C240" s="1" t="str">
        <f t="shared" si="7"/>
        <v>Weekend</v>
      </c>
      <c r="D240" s="1" t="e" cm="1">
        <f t="array" aca="1" ref="D240" ca="1">TEXT\DAY(Coffee_Sales[[#This Row],[Date]],"ddd")</f>
        <v>#NAME?</v>
      </c>
      <c r="E240" t="s">
        <v>41</v>
      </c>
      <c r="F240" t="s">
        <v>27</v>
      </c>
      <c r="G240" t="s">
        <v>14</v>
      </c>
      <c r="H240">
        <v>3.3</v>
      </c>
      <c r="I240" t="s">
        <v>30</v>
      </c>
      <c r="J240" t="s">
        <v>16</v>
      </c>
      <c r="K240" t="s">
        <v>29</v>
      </c>
      <c r="L240" t="s">
        <v>32</v>
      </c>
      <c r="M240">
        <v>9</v>
      </c>
      <c r="N240" t="s">
        <v>25</v>
      </c>
      <c r="O240">
        <v>2</v>
      </c>
    </row>
    <row r="241" spans="1:15" x14ac:dyDescent="0.35">
      <c r="A241" s="1">
        <v>45646.38958333333</v>
      </c>
      <c r="B241" s="1" t="str">
        <f t="shared" si="6"/>
        <v>Fri</v>
      </c>
      <c r="C241" s="1" t="str">
        <f t="shared" si="7"/>
        <v>Weekday</v>
      </c>
      <c r="D241" s="1" t="e" cm="1">
        <f t="array" aca="1" ref="D241" ca="1">TEXT\DAY(Coffee_Sales[[#This Row],[Date]],"ddd")</f>
        <v>#NAME?</v>
      </c>
      <c r="E241" t="s">
        <v>20</v>
      </c>
      <c r="F241" t="s">
        <v>21</v>
      </c>
      <c r="G241" t="s">
        <v>35</v>
      </c>
      <c r="H241">
        <v>6.4</v>
      </c>
      <c r="I241" t="s">
        <v>30</v>
      </c>
      <c r="J241" t="s">
        <v>16</v>
      </c>
      <c r="K241" t="s">
        <v>24</v>
      </c>
      <c r="L241" t="s">
        <v>32</v>
      </c>
      <c r="M241">
        <v>6</v>
      </c>
      <c r="N241" t="s">
        <v>47</v>
      </c>
      <c r="O241">
        <v>2</v>
      </c>
    </row>
    <row r="242" spans="1:15" x14ac:dyDescent="0.35">
      <c r="A242" s="1">
        <v>45641.725694444445</v>
      </c>
      <c r="B242" s="1" t="str">
        <f t="shared" si="6"/>
        <v>Sun</v>
      </c>
      <c r="C242" s="1" t="str">
        <f t="shared" si="7"/>
        <v>Weekend</v>
      </c>
      <c r="D242" s="1" t="e" cm="1">
        <f t="array" aca="1" ref="D242" ca="1">TEXT\DAY(Coffee_Sales[[#This Row],[Date]],"ddd")</f>
        <v>#NAME?</v>
      </c>
      <c r="E242" t="s">
        <v>20</v>
      </c>
      <c r="F242" t="s">
        <v>34</v>
      </c>
      <c r="G242" t="s">
        <v>35</v>
      </c>
      <c r="H242">
        <v>5.0599999999999996</v>
      </c>
      <c r="I242" t="s">
        <v>30</v>
      </c>
      <c r="J242" t="s">
        <v>16</v>
      </c>
      <c r="K242" t="s">
        <v>31</v>
      </c>
      <c r="L242" t="s">
        <v>32</v>
      </c>
      <c r="M242">
        <v>2</v>
      </c>
      <c r="N242" t="s">
        <v>47</v>
      </c>
      <c r="O242">
        <v>1</v>
      </c>
    </row>
    <row r="243" spans="1:15" x14ac:dyDescent="0.35">
      <c r="A243" s="1">
        <v>45650.554861111108</v>
      </c>
      <c r="B243" s="1" t="str">
        <f t="shared" si="6"/>
        <v>Tue</v>
      </c>
      <c r="C243" s="1" t="str">
        <f t="shared" si="7"/>
        <v>Weekday</v>
      </c>
      <c r="D243" s="1" t="e" cm="1">
        <f t="array" aca="1" ref="D243" ca="1">TEXT\DAY(Coffee_Sales[[#This Row],[Date]],"ddd")</f>
        <v>#NAME?</v>
      </c>
      <c r="E243" t="s">
        <v>43</v>
      </c>
      <c r="F243" t="s">
        <v>13</v>
      </c>
      <c r="G243" t="s">
        <v>14</v>
      </c>
      <c r="H243">
        <v>4.4000000000000004</v>
      </c>
      <c r="I243" t="s">
        <v>28</v>
      </c>
      <c r="J243" t="s">
        <v>23</v>
      </c>
      <c r="K243" t="s">
        <v>42</v>
      </c>
      <c r="L243" t="s">
        <v>32</v>
      </c>
      <c r="M243">
        <v>2</v>
      </c>
      <c r="N243" t="s">
        <v>39</v>
      </c>
      <c r="O243">
        <v>4</v>
      </c>
    </row>
    <row r="244" spans="1:15" x14ac:dyDescent="0.35">
      <c r="A244" s="1">
        <v>45648.397916666669</v>
      </c>
      <c r="B244" s="1" t="str">
        <f t="shared" si="6"/>
        <v>Sun</v>
      </c>
      <c r="C244" s="1" t="str">
        <f t="shared" si="7"/>
        <v>Weekend</v>
      </c>
      <c r="D244" s="1" t="e" cm="1">
        <f t="array" aca="1" ref="D244" ca="1">TEXT\DAY(Coffee_Sales[[#This Row],[Date]],"ddd")</f>
        <v>#NAME?</v>
      </c>
      <c r="E244" t="s">
        <v>41</v>
      </c>
      <c r="F244" t="s">
        <v>27</v>
      </c>
      <c r="G244" t="s">
        <v>22</v>
      </c>
      <c r="H244">
        <v>3.5</v>
      </c>
      <c r="I244" t="s">
        <v>15</v>
      </c>
      <c r="J244" t="s">
        <v>23</v>
      </c>
      <c r="K244" t="s">
        <v>17</v>
      </c>
      <c r="L244" t="s">
        <v>18</v>
      </c>
      <c r="M244">
        <v>6</v>
      </c>
      <c r="N244" t="s">
        <v>36</v>
      </c>
      <c r="O244">
        <v>4</v>
      </c>
    </row>
    <row r="245" spans="1:15" x14ac:dyDescent="0.35">
      <c r="A245" s="1">
        <v>45647.515972222223</v>
      </c>
      <c r="B245" s="1" t="str">
        <f t="shared" si="6"/>
        <v>Sat</v>
      </c>
      <c r="C245" s="1" t="str">
        <f t="shared" si="7"/>
        <v>Weekend</v>
      </c>
      <c r="D245" s="1" t="e" cm="1">
        <f t="array" aca="1" ref="D245" ca="1">TEXT\DAY(Coffee_Sales[[#This Row],[Date]],"ddd")</f>
        <v>#NAME?</v>
      </c>
      <c r="E245" t="s">
        <v>12</v>
      </c>
      <c r="F245" t="s">
        <v>27</v>
      </c>
      <c r="G245" t="s">
        <v>35</v>
      </c>
      <c r="H245">
        <v>6.25</v>
      </c>
      <c r="I245" t="s">
        <v>30</v>
      </c>
      <c r="J245" t="s">
        <v>16</v>
      </c>
      <c r="K245" t="s">
        <v>45</v>
      </c>
      <c r="L245" t="s">
        <v>32</v>
      </c>
      <c r="M245">
        <v>4</v>
      </c>
      <c r="N245" t="s">
        <v>36</v>
      </c>
      <c r="O245">
        <v>3</v>
      </c>
    </row>
    <row r="246" spans="1:15" x14ac:dyDescent="0.35">
      <c r="A246" s="1">
        <v>45652.348611111112</v>
      </c>
      <c r="B246" s="1" t="str">
        <f t="shared" si="6"/>
        <v>Thu</v>
      </c>
      <c r="C246" s="1" t="str">
        <f t="shared" si="7"/>
        <v>Weekday</v>
      </c>
      <c r="D246" s="1" t="e" cm="1">
        <f t="array" aca="1" ref="D246" ca="1">TEXT\DAY(Coffee_Sales[[#This Row],[Date]],"ddd")</f>
        <v>#NAME?</v>
      </c>
      <c r="E246" t="s">
        <v>20</v>
      </c>
      <c r="F246" t="s">
        <v>13</v>
      </c>
      <c r="G246" t="s">
        <v>14</v>
      </c>
      <c r="H246">
        <v>4.1399999999999997</v>
      </c>
      <c r="I246" t="s">
        <v>30</v>
      </c>
      <c r="J246" t="s">
        <v>16</v>
      </c>
      <c r="K246" t="s">
        <v>42</v>
      </c>
      <c r="L246" t="s">
        <v>18</v>
      </c>
      <c r="M246">
        <v>7</v>
      </c>
      <c r="N246" t="s">
        <v>39</v>
      </c>
      <c r="O246">
        <v>2</v>
      </c>
    </row>
    <row r="247" spans="1:15" x14ac:dyDescent="0.35">
      <c r="A247" s="1">
        <v>45651.654166666667</v>
      </c>
      <c r="B247" s="1" t="str">
        <f t="shared" si="6"/>
        <v>Wed</v>
      </c>
      <c r="C247" s="1" t="str">
        <f t="shared" si="7"/>
        <v>Weekday</v>
      </c>
      <c r="D247" s="1" t="e" cm="1">
        <f t="array" aca="1" ref="D247" ca="1">TEXT\DAY(Coffee_Sales[[#This Row],[Date]],"ddd")</f>
        <v>#NAME?</v>
      </c>
      <c r="E247" t="s">
        <v>43</v>
      </c>
      <c r="F247" t="s">
        <v>13</v>
      </c>
      <c r="G247" t="s">
        <v>22</v>
      </c>
      <c r="H247">
        <v>4.96</v>
      </c>
      <c r="I247" t="s">
        <v>15</v>
      </c>
      <c r="J247" t="s">
        <v>23</v>
      </c>
      <c r="K247" t="s">
        <v>24</v>
      </c>
      <c r="L247" t="s">
        <v>32</v>
      </c>
      <c r="M247">
        <v>10</v>
      </c>
      <c r="N247" t="s">
        <v>19</v>
      </c>
      <c r="O247">
        <v>4</v>
      </c>
    </row>
    <row r="248" spans="1:15" x14ac:dyDescent="0.35">
      <c r="A248" s="1">
        <v>45643.409722222219</v>
      </c>
      <c r="B248" s="1" t="str">
        <f t="shared" si="6"/>
        <v>Tue</v>
      </c>
      <c r="C248" s="1" t="str">
        <f t="shared" si="7"/>
        <v>Weekday</v>
      </c>
      <c r="D248" s="1" t="e" cm="1">
        <f t="array" aca="1" ref="D248" ca="1">TEXT\DAY(Coffee_Sales[[#This Row],[Date]],"ddd")</f>
        <v>#NAME?</v>
      </c>
      <c r="E248" t="s">
        <v>26</v>
      </c>
      <c r="F248" t="s">
        <v>27</v>
      </c>
      <c r="G248" t="s">
        <v>14</v>
      </c>
      <c r="H248">
        <v>4.38</v>
      </c>
      <c r="I248" t="s">
        <v>30</v>
      </c>
      <c r="J248" t="s">
        <v>23</v>
      </c>
      <c r="K248" t="s">
        <v>29</v>
      </c>
      <c r="L248" t="s">
        <v>18</v>
      </c>
      <c r="M248">
        <v>7</v>
      </c>
      <c r="N248" t="s">
        <v>25</v>
      </c>
      <c r="O248">
        <v>5</v>
      </c>
    </row>
    <row r="249" spans="1:15" x14ac:dyDescent="0.35">
      <c r="A249" s="1">
        <v>45652.604166666664</v>
      </c>
      <c r="B249" s="1" t="str">
        <f t="shared" si="6"/>
        <v>Thu</v>
      </c>
      <c r="C249" s="1" t="str">
        <f t="shared" si="7"/>
        <v>Weekday</v>
      </c>
      <c r="D249" s="1" t="e" cm="1">
        <f t="array" aca="1" ref="D249" ca="1">TEXT\DAY(Coffee_Sales[[#This Row],[Date]],"ddd")</f>
        <v>#NAME?</v>
      </c>
      <c r="E249" t="s">
        <v>43</v>
      </c>
      <c r="F249" t="s">
        <v>34</v>
      </c>
      <c r="G249" t="s">
        <v>22</v>
      </c>
      <c r="H249">
        <v>3.33</v>
      </c>
      <c r="I249" t="s">
        <v>15</v>
      </c>
      <c r="J249" t="s">
        <v>23</v>
      </c>
      <c r="K249" t="s">
        <v>31</v>
      </c>
      <c r="L249" t="s">
        <v>40</v>
      </c>
      <c r="M249">
        <v>10</v>
      </c>
      <c r="N249" t="s">
        <v>36</v>
      </c>
      <c r="O249">
        <v>2</v>
      </c>
    </row>
    <row r="250" spans="1:15" x14ac:dyDescent="0.35">
      <c r="A250" s="1">
        <v>45645.413194444445</v>
      </c>
      <c r="B250" s="1" t="str">
        <f t="shared" si="6"/>
        <v>Thu</v>
      </c>
      <c r="C250" s="1" t="str">
        <f t="shared" si="7"/>
        <v>Weekday</v>
      </c>
      <c r="D250" s="1" t="e" cm="1">
        <f t="array" aca="1" ref="D250" ca="1">TEXT\DAY(Coffee_Sales[[#This Row],[Date]],"ddd")</f>
        <v>#NAME?</v>
      </c>
      <c r="E250" t="s">
        <v>43</v>
      </c>
      <c r="F250" t="s">
        <v>44</v>
      </c>
      <c r="G250" t="s">
        <v>14</v>
      </c>
      <c r="H250">
        <v>5.67</v>
      </c>
      <c r="I250" t="s">
        <v>15</v>
      </c>
      <c r="J250" t="s">
        <v>23</v>
      </c>
      <c r="K250" t="s">
        <v>42</v>
      </c>
      <c r="L250" t="s">
        <v>18</v>
      </c>
      <c r="M250">
        <v>3</v>
      </c>
      <c r="N250" t="s">
        <v>19</v>
      </c>
      <c r="O250">
        <v>5</v>
      </c>
    </row>
    <row r="251" spans="1:15" x14ac:dyDescent="0.35">
      <c r="A251" s="1">
        <v>45650.495833333334</v>
      </c>
      <c r="B251" s="1" t="str">
        <f t="shared" si="6"/>
        <v>Tue</v>
      </c>
      <c r="C251" s="1" t="str">
        <f t="shared" si="7"/>
        <v>Weekday</v>
      </c>
      <c r="D251" s="1" t="e" cm="1">
        <f t="array" aca="1" ref="D251" ca="1">TEXT\DAY(Coffee_Sales[[#This Row],[Date]],"ddd")</f>
        <v>#NAME?</v>
      </c>
      <c r="E251" t="s">
        <v>41</v>
      </c>
      <c r="F251" t="s">
        <v>44</v>
      </c>
      <c r="G251" t="s">
        <v>35</v>
      </c>
      <c r="H251">
        <v>3.59</v>
      </c>
      <c r="I251" t="s">
        <v>30</v>
      </c>
      <c r="J251" t="s">
        <v>23</v>
      </c>
      <c r="K251" t="s">
        <v>42</v>
      </c>
      <c r="L251" t="s">
        <v>40</v>
      </c>
      <c r="M251">
        <v>6</v>
      </c>
      <c r="N251" t="s">
        <v>36</v>
      </c>
      <c r="O251">
        <v>2</v>
      </c>
    </row>
    <row r="252" spans="1:15" x14ac:dyDescent="0.35">
      <c r="A252" s="1">
        <v>45647.716666666667</v>
      </c>
      <c r="B252" s="1" t="str">
        <f t="shared" si="6"/>
        <v>Sat</v>
      </c>
      <c r="C252" s="1" t="str">
        <f t="shared" si="7"/>
        <v>Weekend</v>
      </c>
      <c r="D252" s="1" t="e" cm="1">
        <f t="array" aca="1" ref="D252" ca="1">TEXT\DAY(Coffee_Sales[[#This Row],[Date]],"ddd")</f>
        <v>#NAME?</v>
      </c>
      <c r="E252" t="s">
        <v>26</v>
      </c>
      <c r="F252" t="s">
        <v>21</v>
      </c>
      <c r="G252" t="s">
        <v>14</v>
      </c>
      <c r="H252">
        <v>4.5199999999999996</v>
      </c>
      <c r="I252" t="s">
        <v>28</v>
      </c>
      <c r="J252" t="s">
        <v>16</v>
      </c>
      <c r="K252" t="s">
        <v>45</v>
      </c>
      <c r="L252" t="s">
        <v>18</v>
      </c>
      <c r="M252">
        <v>5</v>
      </c>
      <c r="N252" t="s">
        <v>36</v>
      </c>
      <c r="O252">
        <v>3</v>
      </c>
    </row>
    <row r="253" spans="1:15" x14ac:dyDescent="0.35">
      <c r="A253" s="1">
        <v>45647.355555555558</v>
      </c>
      <c r="B253" s="1" t="str">
        <f t="shared" si="6"/>
        <v>Sat</v>
      </c>
      <c r="C253" s="1" t="str">
        <f t="shared" si="7"/>
        <v>Weekend</v>
      </c>
      <c r="D253" s="1" t="e" cm="1">
        <f t="array" aca="1" ref="D253" ca="1">TEXT\DAY(Coffee_Sales[[#This Row],[Date]],"ddd")</f>
        <v>#NAME?</v>
      </c>
      <c r="E253" t="s">
        <v>12</v>
      </c>
      <c r="F253" t="s">
        <v>44</v>
      </c>
      <c r="G253" t="s">
        <v>14</v>
      </c>
      <c r="H253">
        <v>4.22</v>
      </c>
      <c r="I253" t="s">
        <v>15</v>
      </c>
      <c r="J253" t="s">
        <v>16</v>
      </c>
      <c r="K253" t="s">
        <v>24</v>
      </c>
      <c r="L253" t="s">
        <v>32</v>
      </c>
      <c r="M253">
        <v>8</v>
      </c>
      <c r="N253" t="s">
        <v>36</v>
      </c>
      <c r="O253">
        <v>3</v>
      </c>
    </row>
    <row r="254" spans="1:15" x14ac:dyDescent="0.35">
      <c r="A254" s="1">
        <v>45655.418055555558</v>
      </c>
      <c r="B254" s="1" t="str">
        <f t="shared" si="6"/>
        <v>Sun</v>
      </c>
      <c r="C254" s="1" t="str">
        <f t="shared" si="7"/>
        <v>Weekend</v>
      </c>
      <c r="D254" s="1" t="e" cm="1">
        <f t="array" aca="1" ref="D254" ca="1">TEXT\DAY(Coffee_Sales[[#This Row],[Date]],"ddd")</f>
        <v>#NAME?</v>
      </c>
      <c r="E254" t="s">
        <v>26</v>
      </c>
      <c r="F254" t="s">
        <v>13</v>
      </c>
      <c r="G254" t="s">
        <v>35</v>
      </c>
      <c r="H254">
        <v>5.98</v>
      </c>
      <c r="I254" t="s">
        <v>30</v>
      </c>
      <c r="J254" t="s">
        <v>16</v>
      </c>
      <c r="K254" t="s">
        <v>42</v>
      </c>
      <c r="L254" t="s">
        <v>32</v>
      </c>
      <c r="M254">
        <v>3</v>
      </c>
      <c r="N254" t="s">
        <v>25</v>
      </c>
      <c r="O254">
        <v>2</v>
      </c>
    </row>
    <row r="255" spans="1:15" x14ac:dyDescent="0.35">
      <c r="A255" s="1">
        <v>45645.640972222223</v>
      </c>
      <c r="B255" s="1" t="str">
        <f t="shared" si="6"/>
        <v>Thu</v>
      </c>
      <c r="C255" s="1" t="str">
        <f t="shared" si="7"/>
        <v>Weekday</v>
      </c>
      <c r="D255" s="1" t="e" cm="1">
        <f t="array" aca="1" ref="D255" ca="1">TEXT\DAY(Coffee_Sales[[#This Row],[Date]],"ddd")</f>
        <v>#NAME?</v>
      </c>
      <c r="E255" t="s">
        <v>43</v>
      </c>
      <c r="F255" t="s">
        <v>34</v>
      </c>
      <c r="G255" t="s">
        <v>14</v>
      </c>
      <c r="H255">
        <v>3.39</v>
      </c>
      <c r="I255" t="s">
        <v>30</v>
      </c>
      <c r="J255" t="s">
        <v>23</v>
      </c>
      <c r="K255" t="s">
        <v>24</v>
      </c>
      <c r="L255" t="s">
        <v>32</v>
      </c>
      <c r="M255">
        <v>7</v>
      </c>
      <c r="N255" t="s">
        <v>19</v>
      </c>
      <c r="O255">
        <v>5</v>
      </c>
    </row>
    <row r="256" spans="1:15" x14ac:dyDescent="0.35">
      <c r="A256" s="1">
        <v>45649.552083333336</v>
      </c>
      <c r="B256" s="1" t="str">
        <f t="shared" si="6"/>
        <v>Mon</v>
      </c>
      <c r="C256" s="1" t="str">
        <f t="shared" si="7"/>
        <v>Weekday</v>
      </c>
      <c r="D256" s="1" t="e" cm="1">
        <f t="array" aca="1" ref="D256" ca="1">TEXT\DAY(Coffee_Sales[[#This Row],[Date]],"ddd")</f>
        <v>#NAME?</v>
      </c>
      <c r="E256" t="s">
        <v>43</v>
      </c>
      <c r="F256" t="s">
        <v>27</v>
      </c>
      <c r="G256" t="s">
        <v>35</v>
      </c>
      <c r="H256">
        <v>4.54</v>
      </c>
      <c r="I256" t="s">
        <v>30</v>
      </c>
      <c r="J256" t="s">
        <v>23</v>
      </c>
      <c r="K256" t="s">
        <v>45</v>
      </c>
      <c r="L256" t="s">
        <v>18</v>
      </c>
      <c r="M256">
        <v>3</v>
      </c>
      <c r="N256" t="s">
        <v>39</v>
      </c>
      <c r="O256">
        <v>5</v>
      </c>
    </row>
    <row r="257" spans="1:15" x14ac:dyDescent="0.35">
      <c r="A257" s="1">
        <v>45656.466666666667</v>
      </c>
      <c r="B257" s="1" t="str">
        <f t="shared" si="6"/>
        <v>Mon</v>
      </c>
      <c r="C257" s="1" t="str">
        <f t="shared" si="7"/>
        <v>Weekday</v>
      </c>
      <c r="D257" s="1" t="e" cm="1">
        <f t="array" aca="1" ref="D257" ca="1">TEXT\DAY(Coffee_Sales[[#This Row],[Date]],"ddd")</f>
        <v>#NAME?</v>
      </c>
      <c r="E257" t="s">
        <v>12</v>
      </c>
      <c r="F257" t="s">
        <v>13</v>
      </c>
      <c r="G257" t="s">
        <v>14</v>
      </c>
      <c r="H257">
        <v>6.77</v>
      </c>
      <c r="I257" t="s">
        <v>28</v>
      </c>
      <c r="J257" t="s">
        <v>16</v>
      </c>
      <c r="K257" t="s">
        <v>24</v>
      </c>
      <c r="L257" t="s">
        <v>18</v>
      </c>
      <c r="M257">
        <v>9</v>
      </c>
      <c r="N257" t="s">
        <v>33</v>
      </c>
      <c r="O257">
        <v>2</v>
      </c>
    </row>
    <row r="258" spans="1:15" x14ac:dyDescent="0.35">
      <c r="A258" s="1">
        <v>45649.418055555558</v>
      </c>
      <c r="B258" s="1" t="str">
        <f t="shared" ref="B258:B321" si="8">(TEXT(A258,"ddd"))</f>
        <v>Mon</v>
      </c>
      <c r="C258" s="1" t="str">
        <f t="shared" ref="C258:C321" si="9">IF(OR(TEXT(A258,"ddd")="Sat",TEXT(A258,"ddd")="Sun"),"Weekend","Weekday")</f>
        <v>Weekday</v>
      </c>
      <c r="D258" s="1" t="e" cm="1">
        <f t="array" aca="1" ref="D258" ca="1">TEXT\DAY(Coffee_Sales[[#This Row],[Date]],"ddd")</f>
        <v>#NAME?</v>
      </c>
      <c r="E258" t="s">
        <v>20</v>
      </c>
      <c r="F258" t="s">
        <v>27</v>
      </c>
      <c r="G258" t="s">
        <v>22</v>
      </c>
      <c r="H258">
        <v>5.2</v>
      </c>
      <c r="I258" t="s">
        <v>15</v>
      </c>
      <c r="J258" t="s">
        <v>16</v>
      </c>
      <c r="K258" t="s">
        <v>24</v>
      </c>
      <c r="L258" t="s">
        <v>32</v>
      </c>
      <c r="M258">
        <v>3</v>
      </c>
      <c r="N258" t="s">
        <v>25</v>
      </c>
      <c r="O258">
        <v>1</v>
      </c>
    </row>
    <row r="259" spans="1:15" x14ac:dyDescent="0.35">
      <c r="A259" s="1">
        <v>45648.707638888889</v>
      </c>
      <c r="B259" s="1" t="str">
        <f t="shared" si="8"/>
        <v>Sun</v>
      </c>
      <c r="C259" s="1" t="str">
        <f t="shared" si="9"/>
        <v>Weekend</v>
      </c>
      <c r="D259" s="1" t="e" cm="1">
        <f t="array" aca="1" ref="D259" ca="1">TEXT\DAY(Coffee_Sales[[#This Row],[Date]],"ddd")</f>
        <v>#NAME?</v>
      </c>
      <c r="E259" t="s">
        <v>41</v>
      </c>
      <c r="F259" t="s">
        <v>21</v>
      </c>
      <c r="G259" t="s">
        <v>14</v>
      </c>
      <c r="H259">
        <v>3.67</v>
      </c>
      <c r="I259" t="s">
        <v>15</v>
      </c>
      <c r="J259" t="s">
        <v>23</v>
      </c>
      <c r="K259" t="s">
        <v>24</v>
      </c>
      <c r="L259" t="s">
        <v>40</v>
      </c>
      <c r="M259">
        <v>2</v>
      </c>
      <c r="N259" t="s">
        <v>33</v>
      </c>
      <c r="O259">
        <v>2</v>
      </c>
    </row>
    <row r="260" spans="1:15" x14ac:dyDescent="0.35">
      <c r="A260" s="1">
        <v>45652.604861111111</v>
      </c>
      <c r="B260" s="1" t="str">
        <f t="shared" si="8"/>
        <v>Thu</v>
      </c>
      <c r="C260" s="1" t="str">
        <f t="shared" si="9"/>
        <v>Weekday</v>
      </c>
      <c r="D260" s="1" t="e" cm="1">
        <f t="array" aca="1" ref="D260" ca="1">TEXT\DAY(Coffee_Sales[[#This Row],[Date]],"ddd")</f>
        <v>#NAME?</v>
      </c>
      <c r="E260" t="s">
        <v>41</v>
      </c>
      <c r="F260" t="s">
        <v>21</v>
      </c>
      <c r="G260" t="s">
        <v>35</v>
      </c>
      <c r="H260">
        <v>6.89</v>
      </c>
      <c r="I260" t="s">
        <v>30</v>
      </c>
      <c r="J260" t="s">
        <v>16</v>
      </c>
      <c r="K260" t="s">
        <v>31</v>
      </c>
      <c r="L260" t="s">
        <v>32</v>
      </c>
      <c r="M260">
        <v>10</v>
      </c>
      <c r="N260" t="s">
        <v>33</v>
      </c>
      <c r="O260">
        <v>4</v>
      </c>
    </row>
    <row r="261" spans="1:15" x14ac:dyDescent="0.35">
      <c r="A261" s="1">
        <v>45647.509027777778</v>
      </c>
      <c r="B261" s="1" t="str">
        <f t="shared" si="8"/>
        <v>Sat</v>
      </c>
      <c r="C261" s="1" t="str">
        <f t="shared" si="9"/>
        <v>Weekend</v>
      </c>
      <c r="D261" s="1" t="e" cm="1">
        <f t="array" aca="1" ref="D261" ca="1">TEXT\DAY(Coffee_Sales[[#This Row],[Date]],"ddd")</f>
        <v>#NAME?</v>
      </c>
      <c r="E261" t="s">
        <v>20</v>
      </c>
      <c r="F261" t="s">
        <v>13</v>
      </c>
      <c r="G261" t="s">
        <v>14</v>
      </c>
      <c r="H261">
        <v>5.29</v>
      </c>
      <c r="I261" t="s">
        <v>28</v>
      </c>
      <c r="J261" t="s">
        <v>23</v>
      </c>
      <c r="K261" t="s">
        <v>31</v>
      </c>
      <c r="L261" t="s">
        <v>32</v>
      </c>
      <c r="M261">
        <v>10</v>
      </c>
      <c r="N261" t="s">
        <v>19</v>
      </c>
      <c r="O261">
        <v>5</v>
      </c>
    </row>
    <row r="262" spans="1:15" x14ac:dyDescent="0.35">
      <c r="A262" s="1">
        <v>45645.470833333333</v>
      </c>
      <c r="B262" s="1" t="str">
        <f t="shared" si="8"/>
        <v>Thu</v>
      </c>
      <c r="C262" s="1" t="str">
        <f t="shared" si="9"/>
        <v>Weekday</v>
      </c>
      <c r="D262" s="1" t="e" cm="1">
        <f t="array" aca="1" ref="D262" ca="1">TEXT\DAY(Coffee_Sales[[#This Row],[Date]],"ddd")</f>
        <v>#NAME?</v>
      </c>
      <c r="E262" t="s">
        <v>43</v>
      </c>
      <c r="F262" t="s">
        <v>38</v>
      </c>
      <c r="G262" t="s">
        <v>14</v>
      </c>
      <c r="H262">
        <v>3.68</v>
      </c>
      <c r="I262" t="s">
        <v>30</v>
      </c>
      <c r="J262" t="s">
        <v>23</v>
      </c>
      <c r="K262" t="s">
        <v>24</v>
      </c>
      <c r="L262" t="s">
        <v>40</v>
      </c>
      <c r="M262">
        <v>4</v>
      </c>
      <c r="N262" t="s">
        <v>47</v>
      </c>
      <c r="O262">
        <v>2</v>
      </c>
    </row>
    <row r="263" spans="1:15" x14ac:dyDescent="0.35">
      <c r="A263" s="1">
        <v>45645.361805555556</v>
      </c>
      <c r="B263" s="1" t="str">
        <f t="shared" si="8"/>
        <v>Thu</v>
      </c>
      <c r="C263" s="1" t="str">
        <f t="shared" si="9"/>
        <v>Weekday</v>
      </c>
      <c r="D263" s="1" t="e" cm="1">
        <f t="array" aca="1" ref="D263" ca="1">TEXT\DAY(Coffee_Sales[[#This Row],[Date]],"ddd")</f>
        <v>#NAME?</v>
      </c>
      <c r="E263" t="s">
        <v>20</v>
      </c>
      <c r="F263" t="s">
        <v>21</v>
      </c>
      <c r="G263" t="s">
        <v>14</v>
      </c>
      <c r="H263">
        <v>5.14</v>
      </c>
      <c r="I263" t="s">
        <v>30</v>
      </c>
      <c r="J263" t="s">
        <v>16</v>
      </c>
      <c r="K263" t="s">
        <v>45</v>
      </c>
      <c r="L263" t="s">
        <v>18</v>
      </c>
      <c r="M263">
        <v>7</v>
      </c>
      <c r="N263" t="s">
        <v>47</v>
      </c>
      <c r="O263">
        <v>1</v>
      </c>
    </row>
    <row r="264" spans="1:15" x14ac:dyDescent="0.35">
      <c r="A264" s="1">
        <v>45656.677777777775</v>
      </c>
      <c r="B264" s="1" t="str">
        <f t="shared" si="8"/>
        <v>Mon</v>
      </c>
      <c r="C264" s="1" t="str">
        <f t="shared" si="9"/>
        <v>Weekday</v>
      </c>
      <c r="D264" s="1" t="e" cm="1">
        <f t="array" aca="1" ref="D264" ca="1">TEXT\DAY(Coffee_Sales[[#This Row],[Date]],"ddd")</f>
        <v>#NAME?</v>
      </c>
      <c r="E264" t="s">
        <v>20</v>
      </c>
      <c r="F264" t="s">
        <v>46</v>
      </c>
      <c r="G264" t="s">
        <v>35</v>
      </c>
      <c r="H264">
        <v>4.18</v>
      </c>
      <c r="I264" t="s">
        <v>30</v>
      </c>
      <c r="J264" t="s">
        <v>23</v>
      </c>
      <c r="K264" t="s">
        <v>24</v>
      </c>
      <c r="L264" t="s">
        <v>40</v>
      </c>
      <c r="M264">
        <v>6</v>
      </c>
      <c r="N264" t="s">
        <v>36</v>
      </c>
      <c r="O264">
        <v>3</v>
      </c>
    </row>
    <row r="265" spans="1:15" x14ac:dyDescent="0.35">
      <c r="A265" s="1">
        <v>45656.695833333331</v>
      </c>
      <c r="B265" s="1" t="str">
        <f t="shared" si="8"/>
        <v>Mon</v>
      </c>
      <c r="C265" s="1" t="str">
        <f t="shared" si="9"/>
        <v>Weekday</v>
      </c>
      <c r="D265" s="1" t="e" cm="1">
        <f t="array" aca="1" ref="D265" ca="1">TEXT\DAY(Coffee_Sales[[#This Row],[Date]],"ddd")</f>
        <v>#NAME?</v>
      </c>
      <c r="E265" t="s">
        <v>41</v>
      </c>
      <c r="F265" t="s">
        <v>13</v>
      </c>
      <c r="G265" t="s">
        <v>35</v>
      </c>
      <c r="H265">
        <v>5.98</v>
      </c>
      <c r="I265" t="s">
        <v>15</v>
      </c>
      <c r="J265" t="s">
        <v>16</v>
      </c>
      <c r="K265" t="s">
        <v>45</v>
      </c>
      <c r="L265" t="s">
        <v>18</v>
      </c>
      <c r="M265">
        <v>10</v>
      </c>
      <c r="N265" t="s">
        <v>36</v>
      </c>
      <c r="O265">
        <v>4</v>
      </c>
    </row>
    <row r="266" spans="1:15" x14ac:dyDescent="0.35">
      <c r="A266" s="1">
        <v>45644.509027777778</v>
      </c>
      <c r="B266" s="1" t="str">
        <f t="shared" si="8"/>
        <v>Wed</v>
      </c>
      <c r="C266" s="1" t="str">
        <f t="shared" si="9"/>
        <v>Weekday</v>
      </c>
      <c r="D266" s="1" t="e" cm="1">
        <f t="array" aca="1" ref="D266" ca="1">TEXT\DAY(Coffee_Sales[[#This Row],[Date]],"ddd")</f>
        <v>#NAME?</v>
      </c>
      <c r="E266" t="s">
        <v>41</v>
      </c>
      <c r="F266" t="s">
        <v>44</v>
      </c>
      <c r="G266" t="s">
        <v>22</v>
      </c>
      <c r="H266">
        <v>3.62</v>
      </c>
      <c r="I266" t="s">
        <v>30</v>
      </c>
      <c r="J266" t="s">
        <v>16</v>
      </c>
      <c r="K266" t="s">
        <v>24</v>
      </c>
      <c r="L266" t="s">
        <v>40</v>
      </c>
      <c r="M266">
        <v>9</v>
      </c>
      <c r="N266" t="s">
        <v>39</v>
      </c>
      <c r="O266">
        <v>4</v>
      </c>
    </row>
    <row r="267" spans="1:15" x14ac:dyDescent="0.35">
      <c r="A267" s="1">
        <v>45643.452777777777</v>
      </c>
      <c r="B267" s="1" t="str">
        <f t="shared" si="8"/>
        <v>Tue</v>
      </c>
      <c r="C267" s="1" t="str">
        <f t="shared" si="9"/>
        <v>Weekday</v>
      </c>
      <c r="D267" s="1" t="e" cm="1">
        <f t="array" aca="1" ref="D267" ca="1">TEXT\DAY(Coffee_Sales[[#This Row],[Date]],"ddd")</f>
        <v>#NAME?</v>
      </c>
      <c r="E267" t="s">
        <v>20</v>
      </c>
      <c r="F267" t="s">
        <v>27</v>
      </c>
      <c r="G267" t="s">
        <v>35</v>
      </c>
      <c r="H267">
        <v>4.96</v>
      </c>
      <c r="I267" t="s">
        <v>28</v>
      </c>
      <c r="J267" t="s">
        <v>23</v>
      </c>
      <c r="K267" t="s">
        <v>45</v>
      </c>
      <c r="L267" t="s">
        <v>32</v>
      </c>
      <c r="M267">
        <v>2</v>
      </c>
      <c r="N267" t="s">
        <v>47</v>
      </c>
      <c r="O267">
        <v>2</v>
      </c>
    </row>
    <row r="268" spans="1:15" x14ac:dyDescent="0.35">
      <c r="A268" s="1">
        <v>45655.613194444442</v>
      </c>
      <c r="B268" s="1" t="str">
        <f t="shared" si="8"/>
        <v>Sun</v>
      </c>
      <c r="C268" s="1" t="str">
        <f t="shared" si="9"/>
        <v>Weekend</v>
      </c>
      <c r="D268" s="1" t="e" cm="1">
        <f t="array" aca="1" ref="D268" ca="1">TEXT\DAY(Coffee_Sales[[#This Row],[Date]],"ddd")</f>
        <v>#NAME?</v>
      </c>
      <c r="E268" t="s">
        <v>41</v>
      </c>
      <c r="F268" t="s">
        <v>27</v>
      </c>
      <c r="G268" t="s">
        <v>14</v>
      </c>
      <c r="H268">
        <v>3.57</v>
      </c>
      <c r="I268" t="s">
        <v>15</v>
      </c>
      <c r="J268" t="s">
        <v>23</v>
      </c>
      <c r="K268" t="s">
        <v>42</v>
      </c>
      <c r="L268" t="s">
        <v>18</v>
      </c>
      <c r="M268">
        <v>8</v>
      </c>
      <c r="N268" t="s">
        <v>39</v>
      </c>
      <c r="O268">
        <v>5</v>
      </c>
    </row>
    <row r="269" spans="1:15" x14ac:dyDescent="0.35">
      <c r="A269" s="1">
        <v>45643.359722222223</v>
      </c>
      <c r="B269" s="1" t="str">
        <f t="shared" si="8"/>
        <v>Tue</v>
      </c>
      <c r="C269" s="1" t="str">
        <f t="shared" si="9"/>
        <v>Weekday</v>
      </c>
      <c r="D269" s="1" t="e" cm="1">
        <f t="array" aca="1" ref="D269" ca="1">TEXT\DAY(Coffee_Sales[[#This Row],[Date]],"ddd")</f>
        <v>#NAME?</v>
      </c>
      <c r="E269" t="s">
        <v>26</v>
      </c>
      <c r="F269" t="s">
        <v>46</v>
      </c>
      <c r="G269" t="s">
        <v>22</v>
      </c>
      <c r="H269">
        <v>3.08</v>
      </c>
      <c r="I269" t="s">
        <v>30</v>
      </c>
      <c r="J269" t="s">
        <v>23</v>
      </c>
      <c r="K269" t="s">
        <v>17</v>
      </c>
      <c r="L269" t="s">
        <v>40</v>
      </c>
      <c r="M269">
        <v>3</v>
      </c>
      <c r="N269" t="s">
        <v>47</v>
      </c>
      <c r="O269">
        <v>2</v>
      </c>
    </row>
    <row r="270" spans="1:15" x14ac:dyDescent="0.35">
      <c r="A270" s="1">
        <v>45656.708333333336</v>
      </c>
      <c r="B270" s="1" t="str">
        <f t="shared" si="8"/>
        <v>Mon</v>
      </c>
      <c r="C270" s="1" t="str">
        <f t="shared" si="9"/>
        <v>Weekday</v>
      </c>
      <c r="D270" s="1" t="e" cm="1">
        <f t="array" aca="1" ref="D270" ca="1">TEXT\DAY(Coffee_Sales[[#This Row],[Date]],"ddd")</f>
        <v>#NAME?</v>
      </c>
      <c r="E270" t="s">
        <v>26</v>
      </c>
      <c r="F270" t="s">
        <v>21</v>
      </c>
      <c r="G270" t="s">
        <v>14</v>
      </c>
      <c r="H270">
        <v>5.17</v>
      </c>
      <c r="I270" t="s">
        <v>15</v>
      </c>
      <c r="J270" t="s">
        <v>23</v>
      </c>
      <c r="K270" t="s">
        <v>17</v>
      </c>
      <c r="L270" t="s">
        <v>40</v>
      </c>
      <c r="M270">
        <v>9</v>
      </c>
      <c r="N270" t="s">
        <v>33</v>
      </c>
      <c r="O270">
        <v>5</v>
      </c>
    </row>
    <row r="271" spans="1:15" x14ac:dyDescent="0.35">
      <c r="A271" s="1">
        <v>45655.429861111108</v>
      </c>
      <c r="B271" s="1" t="str">
        <f t="shared" si="8"/>
        <v>Sun</v>
      </c>
      <c r="C271" s="1" t="str">
        <f t="shared" si="9"/>
        <v>Weekend</v>
      </c>
      <c r="D271" s="1" t="e" cm="1">
        <f t="array" aca="1" ref="D271" ca="1">TEXT\DAY(Coffee_Sales[[#This Row],[Date]],"ddd")</f>
        <v>#NAME?</v>
      </c>
      <c r="E271" t="s">
        <v>43</v>
      </c>
      <c r="F271" t="s">
        <v>46</v>
      </c>
      <c r="G271" t="s">
        <v>14</v>
      </c>
      <c r="H271">
        <v>3.98</v>
      </c>
      <c r="I271" t="s">
        <v>28</v>
      </c>
      <c r="J271" t="s">
        <v>16</v>
      </c>
      <c r="K271" t="s">
        <v>45</v>
      </c>
      <c r="L271" t="s">
        <v>18</v>
      </c>
      <c r="M271">
        <v>3</v>
      </c>
      <c r="N271" t="s">
        <v>39</v>
      </c>
      <c r="O271">
        <v>1</v>
      </c>
    </row>
    <row r="272" spans="1:15" x14ac:dyDescent="0.35">
      <c r="A272" s="1">
        <v>45642.504166666666</v>
      </c>
      <c r="B272" s="1" t="str">
        <f t="shared" si="8"/>
        <v>Mon</v>
      </c>
      <c r="C272" s="1" t="str">
        <f t="shared" si="9"/>
        <v>Weekday</v>
      </c>
      <c r="D272" s="1" t="e" cm="1">
        <f t="array" aca="1" ref="D272" ca="1">TEXT\DAY(Coffee_Sales[[#This Row],[Date]],"ddd")</f>
        <v>#NAME?</v>
      </c>
      <c r="E272" t="s">
        <v>41</v>
      </c>
      <c r="F272" t="s">
        <v>21</v>
      </c>
      <c r="G272" t="s">
        <v>22</v>
      </c>
      <c r="H272">
        <v>3.57</v>
      </c>
      <c r="I272" t="s">
        <v>30</v>
      </c>
      <c r="J272" t="s">
        <v>23</v>
      </c>
      <c r="K272" t="s">
        <v>17</v>
      </c>
      <c r="L272" t="s">
        <v>32</v>
      </c>
      <c r="M272">
        <v>8</v>
      </c>
      <c r="N272" t="s">
        <v>36</v>
      </c>
      <c r="O272">
        <v>3</v>
      </c>
    </row>
    <row r="273" spans="1:15" x14ac:dyDescent="0.35">
      <c r="A273" s="1">
        <v>45651.498611111114</v>
      </c>
      <c r="B273" s="1" t="str">
        <f t="shared" si="8"/>
        <v>Wed</v>
      </c>
      <c r="C273" s="1" t="str">
        <f t="shared" si="9"/>
        <v>Weekday</v>
      </c>
      <c r="D273" s="1" t="e" cm="1">
        <f t="array" aca="1" ref="D273" ca="1">TEXT\DAY(Coffee_Sales[[#This Row],[Date]],"ddd")</f>
        <v>#NAME?</v>
      </c>
      <c r="E273" t="s">
        <v>12</v>
      </c>
      <c r="F273" t="s">
        <v>44</v>
      </c>
      <c r="G273" t="s">
        <v>35</v>
      </c>
      <c r="H273">
        <v>6.29</v>
      </c>
      <c r="I273" t="s">
        <v>30</v>
      </c>
      <c r="J273" t="s">
        <v>16</v>
      </c>
      <c r="K273" t="s">
        <v>17</v>
      </c>
      <c r="L273" t="s">
        <v>40</v>
      </c>
      <c r="M273">
        <v>5</v>
      </c>
      <c r="N273" t="s">
        <v>39</v>
      </c>
      <c r="O273">
        <v>3</v>
      </c>
    </row>
    <row r="274" spans="1:15" x14ac:dyDescent="0.35">
      <c r="A274" s="1">
        <v>45646.722916666666</v>
      </c>
      <c r="B274" s="1" t="str">
        <f t="shared" si="8"/>
        <v>Fri</v>
      </c>
      <c r="C274" s="1" t="str">
        <f t="shared" si="9"/>
        <v>Weekday</v>
      </c>
      <c r="D274" s="1" t="e" cm="1">
        <f t="array" aca="1" ref="D274" ca="1">TEXT\DAY(Coffee_Sales[[#This Row],[Date]],"ddd")</f>
        <v>#NAME?</v>
      </c>
      <c r="E274" t="s">
        <v>26</v>
      </c>
      <c r="F274" t="s">
        <v>34</v>
      </c>
      <c r="G274" t="s">
        <v>14</v>
      </c>
      <c r="H274">
        <v>6.58</v>
      </c>
      <c r="I274" t="s">
        <v>28</v>
      </c>
      <c r="J274" t="s">
        <v>23</v>
      </c>
      <c r="K274" t="s">
        <v>17</v>
      </c>
      <c r="L274" t="s">
        <v>32</v>
      </c>
      <c r="M274">
        <v>10</v>
      </c>
      <c r="N274" t="s">
        <v>47</v>
      </c>
      <c r="O274">
        <v>5</v>
      </c>
    </row>
    <row r="275" spans="1:15" x14ac:dyDescent="0.35">
      <c r="A275" s="1">
        <v>45643.589583333334</v>
      </c>
      <c r="B275" s="1" t="str">
        <f t="shared" si="8"/>
        <v>Tue</v>
      </c>
      <c r="C275" s="1" t="str">
        <f t="shared" si="9"/>
        <v>Weekday</v>
      </c>
      <c r="D275" s="1" t="e" cm="1">
        <f t="array" aca="1" ref="D275" ca="1">TEXT\DAY(Coffee_Sales[[#This Row],[Date]],"ddd")</f>
        <v>#NAME?</v>
      </c>
      <c r="E275" t="s">
        <v>43</v>
      </c>
      <c r="F275" t="s">
        <v>38</v>
      </c>
      <c r="G275" t="s">
        <v>22</v>
      </c>
      <c r="H275">
        <v>4.3899999999999997</v>
      </c>
      <c r="I275" t="s">
        <v>30</v>
      </c>
      <c r="J275" t="s">
        <v>16</v>
      </c>
      <c r="K275" t="s">
        <v>42</v>
      </c>
      <c r="L275" t="s">
        <v>18</v>
      </c>
      <c r="M275">
        <v>7</v>
      </c>
      <c r="N275" t="s">
        <v>47</v>
      </c>
      <c r="O275">
        <v>1</v>
      </c>
    </row>
    <row r="276" spans="1:15" x14ac:dyDescent="0.35">
      <c r="A276" s="1">
        <v>45653.450694444444</v>
      </c>
      <c r="B276" s="1" t="str">
        <f t="shared" si="8"/>
        <v>Fri</v>
      </c>
      <c r="C276" s="1" t="str">
        <f t="shared" si="9"/>
        <v>Weekday</v>
      </c>
      <c r="D276" s="1" t="e" cm="1">
        <f t="array" aca="1" ref="D276" ca="1">TEXT\DAY(Coffee_Sales[[#This Row],[Date]],"ddd")</f>
        <v>#NAME?</v>
      </c>
      <c r="E276" t="s">
        <v>20</v>
      </c>
      <c r="F276" t="s">
        <v>34</v>
      </c>
      <c r="G276" t="s">
        <v>14</v>
      </c>
      <c r="H276">
        <v>4.5599999999999996</v>
      </c>
      <c r="I276" t="s">
        <v>28</v>
      </c>
      <c r="J276" t="s">
        <v>16</v>
      </c>
      <c r="K276" t="s">
        <v>29</v>
      </c>
      <c r="L276" t="s">
        <v>40</v>
      </c>
      <c r="M276">
        <v>8</v>
      </c>
      <c r="N276" t="s">
        <v>19</v>
      </c>
      <c r="O276">
        <v>3</v>
      </c>
    </row>
    <row r="277" spans="1:15" x14ac:dyDescent="0.35">
      <c r="A277" s="1">
        <v>45643.547222222223</v>
      </c>
      <c r="B277" s="1" t="str">
        <f t="shared" si="8"/>
        <v>Tue</v>
      </c>
      <c r="C277" s="1" t="str">
        <f t="shared" si="9"/>
        <v>Weekday</v>
      </c>
      <c r="D277" s="1" t="e" cm="1">
        <f t="array" aca="1" ref="D277" ca="1">TEXT\DAY(Coffee_Sales[[#This Row],[Date]],"ddd")</f>
        <v>#NAME?</v>
      </c>
      <c r="E277" t="s">
        <v>20</v>
      </c>
      <c r="F277" t="s">
        <v>21</v>
      </c>
      <c r="G277" t="s">
        <v>22</v>
      </c>
      <c r="H277">
        <v>4.41</v>
      </c>
      <c r="I277" t="s">
        <v>15</v>
      </c>
      <c r="J277" t="s">
        <v>16</v>
      </c>
      <c r="K277" t="s">
        <v>42</v>
      </c>
      <c r="L277" t="s">
        <v>18</v>
      </c>
      <c r="M277">
        <v>8</v>
      </c>
      <c r="N277" t="s">
        <v>37</v>
      </c>
      <c r="O277">
        <v>3</v>
      </c>
    </row>
    <row r="278" spans="1:15" x14ac:dyDescent="0.35">
      <c r="A278" s="1">
        <v>45643.474999999999</v>
      </c>
      <c r="B278" s="1" t="str">
        <f t="shared" si="8"/>
        <v>Tue</v>
      </c>
      <c r="C278" s="1" t="str">
        <f t="shared" si="9"/>
        <v>Weekday</v>
      </c>
      <c r="D278" s="1" t="e" cm="1">
        <f t="array" aca="1" ref="D278" ca="1">TEXT\DAY(Coffee_Sales[[#This Row],[Date]],"ddd")</f>
        <v>#NAME?</v>
      </c>
      <c r="E278" t="s">
        <v>12</v>
      </c>
      <c r="F278" t="s">
        <v>38</v>
      </c>
      <c r="G278" t="s">
        <v>22</v>
      </c>
      <c r="H278">
        <v>5.15</v>
      </c>
      <c r="I278" t="s">
        <v>15</v>
      </c>
      <c r="J278" t="s">
        <v>23</v>
      </c>
      <c r="K278" t="s">
        <v>42</v>
      </c>
      <c r="L278" t="s">
        <v>40</v>
      </c>
      <c r="M278">
        <v>8</v>
      </c>
      <c r="N278" t="s">
        <v>37</v>
      </c>
      <c r="O278">
        <v>5</v>
      </c>
    </row>
    <row r="279" spans="1:15" x14ac:dyDescent="0.35">
      <c r="A279" s="1">
        <v>45653.488888888889</v>
      </c>
      <c r="B279" s="1" t="str">
        <f t="shared" si="8"/>
        <v>Fri</v>
      </c>
      <c r="C279" s="1" t="str">
        <f t="shared" si="9"/>
        <v>Weekday</v>
      </c>
      <c r="D279" s="1" t="e" cm="1">
        <f t="array" aca="1" ref="D279" ca="1">TEXT\DAY(Coffee_Sales[[#This Row],[Date]],"ddd")</f>
        <v>#NAME?</v>
      </c>
      <c r="E279" t="s">
        <v>26</v>
      </c>
      <c r="F279" t="s">
        <v>27</v>
      </c>
      <c r="G279" t="s">
        <v>22</v>
      </c>
      <c r="H279">
        <v>3.01</v>
      </c>
      <c r="I279" t="s">
        <v>30</v>
      </c>
      <c r="J279" t="s">
        <v>16</v>
      </c>
      <c r="K279" t="s">
        <v>31</v>
      </c>
      <c r="L279" t="s">
        <v>32</v>
      </c>
      <c r="M279">
        <v>4</v>
      </c>
      <c r="N279" t="s">
        <v>39</v>
      </c>
      <c r="O279">
        <v>1</v>
      </c>
    </row>
    <row r="280" spans="1:15" x14ac:dyDescent="0.35">
      <c r="A280" s="1">
        <v>45655.57916666667</v>
      </c>
      <c r="B280" s="1" t="str">
        <f t="shared" si="8"/>
        <v>Sun</v>
      </c>
      <c r="C280" s="1" t="str">
        <f t="shared" si="9"/>
        <v>Weekend</v>
      </c>
      <c r="D280" s="1" t="e" cm="1">
        <f t="array" aca="1" ref="D280" ca="1">TEXT\DAY(Coffee_Sales[[#This Row],[Date]],"ddd")</f>
        <v>#NAME?</v>
      </c>
      <c r="E280" t="s">
        <v>20</v>
      </c>
      <c r="F280" t="s">
        <v>34</v>
      </c>
      <c r="G280" t="s">
        <v>22</v>
      </c>
      <c r="H280">
        <v>3.58</v>
      </c>
      <c r="I280" t="s">
        <v>28</v>
      </c>
      <c r="J280" t="s">
        <v>16</v>
      </c>
      <c r="K280" t="s">
        <v>17</v>
      </c>
      <c r="L280" t="s">
        <v>40</v>
      </c>
      <c r="M280">
        <v>5</v>
      </c>
      <c r="N280" t="s">
        <v>39</v>
      </c>
      <c r="O280">
        <v>2</v>
      </c>
    </row>
    <row r="281" spans="1:15" x14ac:dyDescent="0.35">
      <c r="A281" s="1">
        <v>45642.433333333334</v>
      </c>
      <c r="B281" s="1" t="str">
        <f t="shared" si="8"/>
        <v>Mon</v>
      </c>
      <c r="C281" s="1" t="str">
        <f t="shared" si="9"/>
        <v>Weekday</v>
      </c>
      <c r="D281" s="1" t="e" cm="1">
        <f t="array" aca="1" ref="D281" ca="1">TEXT\DAY(Coffee_Sales[[#This Row],[Date]],"ddd")</f>
        <v>#NAME?</v>
      </c>
      <c r="E281" t="s">
        <v>26</v>
      </c>
      <c r="F281" t="s">
        <v>44</v>
      </c>
      <c r="G281" t="s">
        <v>22</v>
      </c>
      <c r="H281">
        <v>4.49</v>
      </c>
      <c r="I281" t="s">
        <v>28</v>
      </c>
      <c r="J281" t="s">
        <v>23</v>
      </c>
      <c r="K281" t="s">
        <v>45</v>
      </c>
      <c r="L281" t="s">
        <v>18</v>
      </c>
      <c r="M281">
        <v>3</v>
      </c>
      <c r="N281" t="s">
        <v>25</v>
      </c>
      <c r="O281">
        <v>5</v>
      </c>
    </row>
    <row r="282" spans="1:15" x14ac:dyDescent="0.35">
      <c r="A282" s="1">
        <v>45654.339583333334</v>
      </c>
      <c r="B282" s="1" t="str">
        <f t="shared" si="8"/>
        <v>Sat</v>
      </c>
      <c r="C282" s="1" t="str">
        <f t="shared" si="9"/>
        <v>Weekend</v>
      </c>
      <c r="D282" s="1" t="e" cm="1">
        <f t="array" aca="1" ref="D282" ca="1">TEXT\DAY(Coffee_Sales[[#This Row],[Date]],"ddd")</f>
        <v>#NAME?</v>
      </c>
      <c r="E282" t="s">
        <v>43</v>
      </c>
      <c r="F282" t="s">
        <v>27</v>
      </c>
      <c r="G282" t="s">
        <v>14</v>
      </c>
      <c r="H282">
        <v>3.98</v>
      </c>
      <c r="I282" t="s">
        <v>30</v>
      </c>
      <c r="J282" t="s">
        <v>16</v>
      </c>
      <c r="K282" t="s">
        <v>17</v>
      </c>
      <c r="L282" t="s">
        <v>40</v>
      </c>
      <c r="M282">
        <v>9</v>
      </c>
      <c r="N282" t="s">
        <v>19</v>
      </c>
      <c r="O282">
        <v>2</v>
      </c>
    </row>
    <row r="283" spans="1:15" x14ac:dyDescent="0.35">
      <c r="A283" s="1">
        <v>45652.520833333336</v>
      </c>
      <c r="B283" s="1" t="str">
        <f t="shared" si="8"/>
        <v>Thu</v>
      </c>
      <c r="C283" s="1" t="str">
        <f t="shared" si="9"/>
        <v>Weekday</v>
      </c>
      <c r="D283" s="1" t="e" cm="1">
        <f t="array" aca="1" ref="D283" ca="1">TEXT\DAY(Coffee_Sales[[#This Row],[Date]],"ddd")</f>
        <v>#NAME?</v>
      </c>
      <c r="E283" t="s">
        <v>12</v>
      </c>
      <c r="F283" t="s">
        <v>44</v>
      </c>
      <c r="G283" t="s">
        <v>22</v>
      </c>
      <c r="H283">
        <v>4.78</v>
      </c>
      <c r="I283" t="s">
        <v>28</v>
      </c>
      <c r="J283" t="s">
        <v>23</v>
      </c>
      <c r="K283" t="s">
        <v>24</v>
      </c>
      <c r="L283" t="s">
        <v>40</v>
      </c>
      <c r="M283">
        <v>4</v>
      </c>
      <c r="N283" t="s">
        <v>39</v>
      </c>
      <c r="O283">
        <v>1</v>
      </c>
    </row>
    <row r="284" spans="1:15" x14ac:dyDescent="0.35">
      <c r="A284" s="1">
        <v>45650.438888888886</v>
      </c>
      <c r="B284" s="1" t="str">
        <f t="shared" si="8"/>
        <v>Tue</v>
      </c>
      <c r="C284" s="1" t="str">
        <f t="shared" si="9"/>
        <v>Weekday</v>
      </c>
      <c r="D284" s="1" t="e" cm="1">
        <f t="array" aca="1" ref="D284" ca="1">TEXT\DAY(Coffee_Sales[[#This Row],[Date]],"ddd")</f>
        <v>#NAME?</v>
      </c>
      <c r="E284" t="s">
        <v>20</v>
      </c>
      <c r="F284" t="s">
        <v>13</v>
      </c>
      <c r="G284" t="s">
        <v>22</v>
      </c>
      <c r="H284">
        <v>6.33</v>
      </c>
      <c r="I284" t="s">
        <v>28</v>
      </c>
      <c r="J284" t="s">
        <v>16</v>
      </c>
      <c r="K284" t="s">
        <v>31</v>
      </c>
      <c r="L284" t="s">
        <v>18</v>
      </c>
      <c r="M284">
        <v>6</v>
      </c>
      <c r="N284" t="s">
        <v>37</v>
      </c>
      <c r="O284">
        <v>5</v>
      </c>
    </row>
    <row r="285" spans="1:15" x14ac:dyDescent="0.35">
      <c r="A285" s="1">
        <v>45645.477083333331</v>
      </c>
      <c r="B285" s="1" t="str">
        <f t="shared" si="8"/>
        <v>Thu</v>
      </c>
      <c r="C285" s="1" t="str">
        <f t="shared" si="9"/>
        <v>Weekday</v>
      </c>
      <c r="D285" s="1" t="e" cm="1">
        <f t="array" aca="1" ref="D285" ca="1">TEXT\DAY(Coffee_Sales[[#This Row],[Date]],"ddd")</f>
        <v>#NAME?</v>
      </c>
      <c r="E285" t="s">
        <v>20</v>
      </c>
      <c r="F285" t="s">
        <v>34</v>
      </c>
      <c r="G285" t="s">
        <v>14</v>
      </c>
      <c r="H285">
        <v>5.09</v>
      </c>
      <c r="I285" t="s">
        <v>30</v>
      </c>
      <c r="J285" t="s">
        <v>23</v>
      </c>
      <c r="K285" t="s">
        <v>42</v>
      </c>
      <c r="L285" t="s">
        <v>18</v>
      </c>
      <c r="M285">
        <v>2</v>
      </c>
      <c r="N285" t="s">
        <v>36</v>
      </c>
      <c r="O285">
        <v>4</v>
      </c>
    </row>
    <row r="286" spans="1:15" x14ac:dyDescent="0.35">
      <c r="A286" s="1">
        <v>45643.693055555559</v>
      </c>
      <c r="B286" s="1" t="str">
        <f t="shared" si="8"/>
        <v>Tue</v>
      </c>
      <c r="C286" s="1" t="str">
        <f t="shared" si="9"/>
        <v>Weekday</v>
      </c>
      <c r="D286" s="1" t="e" cm="1">
        <f t="array" aca="1" ref="D286" ca="1">TEXT\DAY(Coffee_Sales[[#This Row],[Date]],"ddd")</f>
        <v>#NAME?</v>
      </c>
      <c r="E286" t="s">
        <v>26</v>
      </c>
      <c r="F286" t="s">
        <v>21</v>
      </c>
      <c r="G286" t="s">
        <v>35</v>
      </c>
      <c r="H286">
        <v>4.87</v>
      </c>
      <c r="I286" t="s">
        <v>15</v>
      </c>
      <c r="J286" t="s">
        <v>16</v>
      </c>
      <c r="K286" t="s">
        <v>42</v>
      </c>
      <c r="L286" t="s">
        <v>40</v>
      </c>
      <c r="M286">
        <v>2</v>
      </c>
      <c r="N286" t="s">
        <v>33</v>
      </c>
      <c r="O286">
        <v>3</v>
      </c>
    </row>
    <row r="287" spans="1:15" x14ac:dyDescent="0.35">
      <c r="A287" s="1">
        <v>45651.470138888886</v>
      </c>
      <c r="B287" s="1" t="str">
        <f t="shared" si="8"/>
        <v>Wed</v>
      </c>
      <c r="C287" s="1" t="str">
        <f t="shared" si="9"/>
        <v>Weekday</v>
      </c>
      <c r="D287" s="1" t="e" cm="1">
        <f t="array" aca="1" ref="D287" ca="1">TEXT\DAY(Coffee_Sales[[#This Row],[Date]],"ddd")</f>
        <v>#NAME?</v>
      </c>
      <c r="E287" t="s">
        <v>26</v>
      </c>
      <c r="F287" t="s">
        <v>13</v>
      </c>
      <c r="G287" t="s">
        <v>14</v>
      </c>
      <c r="H287">
        <v>4.45</v>
      </c>
      <c r="I287" t="s">
        <v>15</v>
      </c>
      <c r="J287" t="s">
        <v>23</v>
      </c>
      <c r="K287" t="s">
        <v>17</v>
      </c>
      <c r="L287" t="s">
        <v>32</v>
      </c>
      <c r="M287">
        <v>4</v>
      </c>
      <c r="N287" t="s">
        <v>37</v>
      </c>
      <c r="O287">
        <v>1</v>
      </c>
    </row>
    <row r="288" spans="1:15" x14ac:dyDescent="0.35">
      <c r="A288" s="1">
        <v>45642.708333333336</v>
      </c>
      <c r="B288" s="1" t="str">
        <f t="shared" si="8"/>
        <v>Mon</v>
      </c>
      <c r="C288" s="1" t="str">
        <f t="shared" si="9"/>
        <v>Weekday</v>
      </c>
      <c r="D288" s="1" t="e" cm="1">
        <f t="array" aca="1" ref="D288" ca="1">TEXT\DAY(Coffee_Sales[[#This Row],[Date]],"ddd")</f>
        <v>#NAME?</v>
      </c>
      <c r="E288" t="s">
        <v>43</v>
      </c>
      <c r="F288" t="s">
        <v>27</v>
      </c>
      <c r="G288" t="s">
        <v>35</v>
      </c>
      <c r="H288">
        <v>3.81</v>
      </c>
      <c r="I288" t="s">
        <v>30</v>
      </c>
      <c r="J288" t="s">
        <v>23</v>
      </c>
      <c r="K288" t="s">
        <v>24</v>
      </c>
      <c r="L288" t="s">
        <v>40</v>
      </c>
      <c r="M288">
        <v>2</v>
      </c>
      <c r="N288" t="s">
        <v>37</v>
      </c>
      <c r="O288">
        <v>4</v>
      </c>
    </row>
    <row r="289" spans="1:15" x14ac:dyDescent="0.35">
      <c r="A289" s="1">
        <v>45641.545138888891</v>
      </c>
      <c r="B289" s="1" t="str">
        <f t="shared" si="8"/>
        <v>Sun</v>
      </c>
      <c r="C289" s="1" t="str">
        <f t="shared" si="9"/>
        <v>Weekend</v>
      </c>
      <c r="D289" s="1" t="e" cm="1">
        <f t="array" aca="1" ref="D289" ca="1">TEXT\DAY(Coffee_Sales[[#This Row],[Date]],"ddd")</f>
        <v>#NAME?</v>
      </c>
      <c r="E289" t="s">
        <v>43</v>
      </c>
      <c r="F289" t="s">
        <v>13</v>
      </c>
      <c r="G289" t="s">
        <v>22</v>
      </c>
      <c r="H289">
        <v>6.01</v>
      </c>
      <c r="I289" t="s">
        <v>15</v>
      </c>
      <c r="J289" t="s">
        <v>23</v>
      </c>
      <c r="K289" t="s">
        <v>24</v>
      </c>
      <c r="L289" t="s">
        <v>32</v>
      </c>
      <c r="M289">
        <v>7</v>
      </c>
      <c r="N289" t="s">
        <v>36</v>
      </c>
      <c r="O289">
        <v>1</v>
      </c>
    </row>
    <row r="290" spans="1:15" x14ac:dyDescent="0.35">
      <c r="A290" s="1">
        <v>45646.67083333333</v>
      </c>
      <c r="B290" s="1" t="str">
        <f t="shared" si="8"/>
        <v>Fri</v>
      </c>
      <c r="C290" s="1" t="str">
        <f t="shared" si="9"/>
        <v>Weekday</v>
      </c>
      <c r="D290" s="1" t="e" cm="1">
        <f t="array" aca="1" ref="D290" ca="1">TEXT\DAY(Coffee_Sales[[#This Row],[Date]],"ddd")</f>
        <v>#NAME?</v>
      </c>
      <c r="E290" t="s">
        <v>41</v>
      </c>
      <c r="F290" t="s">
        <v>21</v>
      </c>
      <c r="G290" t="s">
        <v>14</v>
      </c>
      <c r="H290">
        <v>3.09</v>
      </c>
      <c r="I290" t="s">
        <v>15</v>
      </c>
      <c r="J290" t="s">
        <v>16</v>
      </c>
      <c r="K290" t="s">
        <v>31</v>
      </c>
      <c r="L290" t="s">
        <v>40</v>
      </c>
      <c r="M290">
        <v>6</v>
      </c>
      <c r="N290" t="s">
        <v>36</v>
      </c>
      <c r="O290">
        <v>2</v>
      </c>
    </row>
    <row r="291" spans="1:15" x14ac:dyDescent="0.35">
      <c r="A291" s="1">
        <v>45651.413888888892</v>
      </c>
      <c r="B291" s="1" t="str">
        <f t="shared" si="8"/>
        <v>Wed</v>
      </c>
      <c r="C291" s="1" t="str">
        <f t="shared" si="9"/>
        <v>Weekday</v>
      </c>
      <c r="D291" s="1" t="e" cm="1">
        <f t="array" aca="1" ref="D291" ca="1">TEXT\DAY(Coffee_Sales[[#This Row],[Date]],"ddd")</f>
        <v>#NAME?</v>
      </c>
      <c r="E291" t="s">
        <v>26</v>
      </c>
      <c r="F291" t="s">
        <v>44</v>
      </c>
      <c r="G291" t="s">
        <v>14</v>
      </c>
      <c r="H291">
        <v>6.54</v>
      </c>
      <c r="I291" t="s">
        <v>28</v>
      </c>
      <c r="J291" t="s">
        <v>23</v>
      </c>
      <c r="K291" t="s">
        <v>45</v>
      </c>
      <c r="L291" t="s">
        <v>40</v>
      </c>
      <c r="M291">
        <v>10</v>
      </c>
      <c r="N291" t="s">
        <v>37</v>
      </c>
      <c r="O291">
        <v>5</v>
      </c>
    </row>
    <row r="292" spans="1:15" x14ac:dyDescent="0.35">
      <c r="A292" s="1">
        <v>45651.561111111114</v>
      </c>
      <c r="B292" s="1" t="str">
        <f t="shared" si="8"/>
        <v>Wed</v>
      </c>
      <c r="C292" s="1" t="str">
        <f t="shared" si="9"/>
        <v>Weekday</v>
      </c>
      <c r="D292" s="1" t="e" cm="1">
        <f t="array" aca="1" ref="D292" ca="1">TEXT\DAY(Coffee_Sales[[#This Row],[Date]],"ddd")</f>
        <v>#NAME?</v>
      </c>
      <c r="E292" t="s">
        <v>20</v>
      </c>
      <c r="F292" t="s">
        <v>34</v>
      </c>
      <c r="G292" t="s">
        <v>22</v>
      </c>
      <c r="H292">
        <v>4.4400000000000004</v>
      </c>
      <c r="I292" t="s">
        <v>15</v>
      </c>
      <c r="J292" t="s">
        <v>23</v>
      </c>
      <c r="K292" t="s">
        <v>45</v>
      </c>
      <c r="L292" t="s">
        <v>18</v>
      </c>
      <c r="M292">
        <v>8</v>
      </c>
      <c r="N292" t="s">
        <v>36</v>
      </c>
      <c r="O292">
        <v>2</v>
      </c>
    </row>
    <row r="293" spans="1:15" x14ac:dyDescent="0.35">
      <c r="A293" s="1">
        <v>45656.711111111108</v>
      </c>
      <c r="B293" s="1" t="str">
        <f t="shared" si="8"/>
        <v>Mon</v>
      </c>
      <c r="C293" s="1" t="str">
        <f t="shared" si="9"/>
        <v>Weekday</v>
      </c>
      <c r="D293" s="1" t="e" cm="1">
        <f t="array" aca="1" ref="D293" ca="1">TEXT\DAY(Coffee_Sales[[#This Row],[Date]],"ddd")</f>
        <v>#NAME?</v>
      </c>
      <c r="E293" t="s">
        <v>20</v>
      </c>
      <c r="F293" t="s">
        <v>38</v>
      </c>
      <c r="G293" t="s">
        <v>35</v>
      </c>
      <c r="H293">
        <v>6.98</v>
      </c>
      <c r="I293" t="s">
        <v>30</v>
      </c>
      <c r="J293" t="s">
        <v>23</v>
      </c>
      <c r="K293" t="s">
        <v>17</v>
      </c>
      <c r="L293" t="s">
        <v>32</v>
      </c>
      <c r="M293">
        <v>10</v>
      </c>
      <c r="N293" t="s">
        <v>33</v>
      </c>
      <c r="O293">
        <v>1</v>
      </c>
    </row>
    <row r="294" spans="1:15" x14ac:dyDescent="0.35">
      <c r="A294" s="1">
        <v>45648.638888888891</v>
      </c>
      <c r="B294" s="1" t="str">
        <f t="shared" si="8"/>
        <v>Sun</v>
      </c>
      <c r="C294" s="1" t="str">
        <f t="shared" si="9"/>
        <v>Weekend</v>
      </c>
      <c r="D294" s="1" t="e" cm="1">
        <f t="array" aca="1" ref="D294" ca="1">TEXT\DAY(Coffee_Sales[[#This Row],[Date]],"ddd")</f>
        <v>#NAME?</v>
      </c>
      <c r="E294" t="s">
        <v>20</v>
      </c>
      <c r="F294" t="s">
        <v>34</v>
      </c>
      <c r="G294" t="s">
        <v>14</v>
      </c>
      <c r="H294">
        <v>3.27</v>
      </c>
      <c r="I294" t="s">
        <v>28</v>
      </c>
      <c r="J294" t="s">
        <v>16</v>
      </c>
      <c r="K294" t="s">
        <v>24</v>
      </c>
      <c r="L294" t="s">
        <v>40</v>
      </c>
      <c r="M294">
        <v>3</v>
      </c>
      <c r="N294" t="s">
        <v>36</v>
      </c>
      <c r="O294">
        <v>4</v>
      </c>
    </row>
    <row r="295" spans="1:15" x14ac:dyDescent="0.35">
      <c r="A295" s="1">
        <v>45645.636111111111</v>
      </c>
      <c r="B295" s="1" t="str">
        <f t="shared" si="8"/>
        <v>Thu</v>
      </c>
      <c r="C295" s="1" t="str">
        <f t="shared" si="9"/>
        <v>Weekday</v>
      </c>
      <c r="D295" s="1" t="e" cm="1">
        <f t="array" aca="1" ref="D295" ca="1">TEXT\DAY(Coffee_Sales[[#This Row],[Date]],"ddd")</f>
        <v>#NAME?</v>
      </c>
      <c r="E295" t="s">
        <v>12</v>
      </c>
      <c r="F295" t="s">
        <v>44</v>
      </c>
      <c r="G295" t="s">
        <v>14</v>
      </c>
      <c r="H295">
        <v>6.76</v>
      </c>
      <c r="I295" t="s">
        <v>28</v>
      </c>
      <c r="J295" t="s">
        <v>16</v>
      </c>
      <c r="K295" t="s">
        <v>29</v>
      </c>
      <c r="L295" t="s">
        <v>32</v>
      </c>
      <c r="M295">
        <v>6</v>
      </c>
      <c r="N295" t="s">
        <v>25</v>
      </c>
      <c r="O295">
        <v>4</v>
      </c>
    </row>
    <row r="296" spans="1:15" x14ac:dyDescent="0.35">
      <c r="A296" s="1">
        <v>45654.436111111114</v>
      </c>
      <c r="B296" s="1" t="str">
        <f t="shared" si="8"/>
        <v>Sat</v>
      </c>
      <c r="C296" s="1" t="str">
        <f t="shared" si="9"/>
        <v>Weekend</v>
      </c>
      <c r="D296" s="1" t="e" cm="1">
        <f t="array" aca="1" ref="D296" ca="1">TEXT\DAY(Coffee_Sales[[#This Row],[Date]],"ddd")</f>
        <v>#NAME?</v>
      </c>
      <c r="E296" t="s">
        <v>43</v>
      </c>
      <c r="F296" t="s">
        <v>38</v>
      </c>
      <c r="G296" t="s">
        <v>35</v>
      </c>
      <c r="H296">
        <v>6.81</v>
      </c>
      <c r="I296" t="s">
        <v>15</v>
      </c>
      <c r="J296" t="s">
        <v>23</v>
      </c>
      <c r="K296" t="s">
        <v>45</v>
      </c>
      <c r="L296" t="s">
        <v>32</v>
      </c>
      <c r="M296">
        <v>10</v>
      </c>
      <c r="N296" t="s">
        <v>25</v>
      </c>
      <c r="O296">
        <v>3</v>
      </c>
    </row>
    <row r="297" spans="1:15" x14ac:dyDescent="0.35">
      <c r="A297" s="1">
        <v>45655.36041666667</v>
      </c>
      <c r="B297" s="1" t="str">
        <f t="shared" si="8"/>
        <v>Sun</v>
      </c>
      <c r="C297" s="1" t="str">
        <f t="shared" si="9"/>
        <v>Weekend</v>
      </c>
      <c r="D297" s="1" t="e" cm="1">
        <f t="array" aca="1" ref="D297" ca="1">TEXT\DAY(Coffee_Sales[[#This Row],[Date]],"ddd")</f>
        <v>#NAME?</v>
      </c>
      <c r="E297" t="s">
        <v>26</v>
      </c>
      <c r="F297" t="s">
        <v>44</v>
      </c>
      <c r="G297" t="s">
        <v>14</v>
      </c>
      <c r="H297">
        <v>5.8</v>
      </c>
      <c r="I297" t="s">
        <v>28</v>
      </c>
      <c r="J297" t="s">
        <v>23</v>
      </c>
      <c r="K297" t="s">
        <v>17</v>
      </c>
      <c r="L297" t="s">
        <v>40</v>
      </c>
      <c r="M297">
        <v>6</v>
      </c>
      <c r="N297" t="s">
        <v>25</v>
      </c>
      <c r="O297">
        <v>2</v>
      </c>
    </row>
    <row r="298" spans="1:15" x14ac:dyDescent="0.35">
      <c r="A298" s="1">
        <v>45650.384722222225</v>
      </c>
      <c r="B298" s="1" t="str">
        <f t="shared" si="8"/>
        <v>Tue</v>
      </c>
      <c r="C298" s="1" t="str">
        <f t="shared" si="9"/>
        <v>Weekday</v>
      </c>
      <c r="D298" s="1" t="e" cm="1">
        <f t="array" aca="1" ref="D298" ca="1">TEXT\DAY(Coffee_Sales[[#This Row],[Date]],"ddd")</f>
        <v>#NAME?</v>
      </c>
      <c r="E298" t="s">
        <v>12</v>
      </c>
      <c r="F298" t="s">
        <v>21</v>
      </c>
      <c r="G298" t="s">
        <v>22</v>
      </c>
      <c r="H298">
        <v>5.68</v>
      </c>
      <c r="I298" t="s">
        <v>15</v>
      </c>
      <c r="J298" t="s">
        <v>16</v>
      </c>
      <c r="K298" t="s">
        <v>42</v>
      </c>
      <c r="L298" t="s">
        <v>18</v>
      </c>
      <c r="M298">
        <v>10</v>
      </c>
      <c r="N298" t="s">
        <v>33</v>
      </c>
      <c r="O298">
        <v>4</v>
      </c>
    </row>
    <row r="299" spans="1:15" x14ac:dyDescent="0.35">
      <c r="A299" s="1">
        <v>45642.448611111111</v>
      </c>
      <c r="B299" s="1" t="str">
        <f t="shared" si="8"/>
        <v>Mon</v>
      </c>
      <c r="C299" s="1" t="str">
        <f t="shared" si="9"/>
        <v>Weekday</v>
      </c>
      <c r="D299" s="1" t="e" cm="1">
        <f t="array" aca="1" ref="D299" ca="1">TEXT\DAY(Coffee_Sales[[#This Row],[Date]],"ddd")</f>
        <v>#NAME?</v>
      </c>
      <c r="E299" t="s">
        <v>26</v>
      </c>
      <c r="F299" t="s">
        <v>46</v>
      </c>
      <c r="G299" t="s">
        <v>22</v>
      </c>
      <c r="H299">
        <v>3.8</v>
      </c>
      <c r="I299" t="s">
        <v>15</v>
      </c>
      <c r="J299" t="s">
        <v>23</v>
      </c>
      <c r="K299" t="s">
        <v>24</v>
      </c>
      <c r="L299" t="s">
        <v>32</v>
      </c>
      <c r="M299">
        <v>9</v>
      </c>
      <c r="N299" t="s">
        <v>36</v>
      </c>
      <c r="O299">
        <v>4</v>
      </c>
    </row>
    <row r="300" spans="1:15" x14ac:dyDescent="0.35">
      <c r="A300" s="1">
        <v>45642.626388888886</v>
      </c>
      <c r="B300" s="1" t="str">
        <f t="shared" si="8"/>
        <v>Mon</v>
      </c>
      <c r="C300" s="1" t="str">
        <f t="shared" si="9"/>
        <v>Weekday</v>
      </c>
      <c r="D300" s="1" t="e" cm="1">
        <f t="array" aca="1" ref="D300" ca="1">TEXT\DAY(Coffee_Sales[[#This Row],[Date]],"ddd")</f>
        <v>#NAME?</v>
      </c>
      <c r="E300" t="s">
        <v>41</v>
      </c>
      <c r="F300" t="s">
        <v>27</v>
      </c>
      <c r="G300" t="s">
        <v>22</v>
      </c>
      <c r="H300">
        <v>3.58</v>
      </c>
      <c r="I300" t="s">
        <v>30</v>
      </c>
      <c r="J300" t="s">
        <v>16</v>
      </c>
      <c r="K300" t="s">
        <v>31</v>
      </c>
      <c r="L300" t="s">
        <v>40</v>
      </c>
      <c r="M300">
        <v>8</v>
      </c>
      <c r="N300" t="s">
        <v>39</v>
      </c>
      <c r="O300">
        <v>3</v>
      </c>
    </row>
    <row r="301" spans="1:15" x14ac:dyDescent="0.35">
      <c r="A301" s="1">
        <v>45653.634027777778</v>
      </c>
      <c r="B301" s="1" t="str">
        <f t="shared" si="8"/>
        <v>Fri</v>
      </c>
      <c r="C301" s="1" t="str">
        <f t="shared" si="9"/>
        <v>Weekday</v>
      </c>
      <c r="D301" s="1" t="e" cm="1">
        <f t="array" aca="1" ref="D301" ca="1">TEXT\DAY(Coffee_Sales[[#This Row],[Date]],"ddd")</f>
        <v>#NAME?</v>
      </c>
      <c r="E301" t="s">
        <v>26</v>
      </c>
      <c r="F301" t="s">
        <v>27</v>
      </c>
      <c r="G301" t="s">
        <v>14</v>
      </c>
      <c r="H301">
        <v>6.81</v>
      </c>
      <c r="I301" t="s">
        <v>28</v>
      </c>
      <c r="J301" t="s">
        <v>16</v>
      </c>
      <c r="K301" t="s">
        <v>24</v>
      </c>
      <c r="L301" t="s">
        <v>32</v>
      </c>
      <c r="M301">
        <v>4</v>
      </c>
      <c r="N301" t="s">
        <v>39</v>
      </c>
      <c r="O301">
        <v>2</v>
      </c>
    </row>
    <row r="302" spans="1:15" x14ac:dyDescent="0.35">
      <c r="A302" s="1">
        <v>45642.586805555555</v>
      </c>
      <c r="B302" s="1" t="str">
        <f t="shared" si="8"/>
        <v>Mon</v>
      </c>
      <c r="C302" s="1" t="str">
        <f t="shared" si="9"/>
        <v>Weekday</v>
      </c>
      <c r="D302" s="1" t="e" cm="1">
        <f t="array" aca="1" ref="D302" ca="1">TEXT\DAY(Coffee_Sales[[#This Row],[Date]],"ddd")</f>
        <v>#NAME?</v>
      </c>
      <c r="E302" t="s">
        <v>43</v>
      </c>
      <c r="F302" t="s">
        <v>21</v>
      </c>
      <c r="G302" t="s">
        <v>35</v>
      </c>
      <c r="H302">
        <v>4.8099999999999996</v>
      </c>
      <c r="I302" t="s">
        <v>15</v>
      </c>
      <c r="J302" t="s">
        <v>23</v>
      </c>
      <c r="K302" t="s">
        <v>45</v>
      </c>
      <c r="L302" t="s">
        <v>32</v>
      </c>
      <c r="M302">
        <v>4</v>
      </c>
      <c r="N302" t="s">
        <v>33</v>
      </c>
      <c r="O302">
        <v>1</v>
      </c>
    </row>
    <row r="303" spans="1:15" x14ac:dyDescent="0.35">
      <c r="A303" s="1">
        <v>45642.597916666666</v>
      </c>
      <c r="B303" s="1" t="str">
        <f t="shared" si="8"/>
        <v>Mon</v>
      </c>
      <c r="C303" s="1" t="str">
        <f t="shared" si="9"/>
        <v>Weekday</v>
      </c>
      <c r="D303" s="1" t="e" cm="1">
        <f t="array" aca="1" ref="D303" ca="1">TEXT\DAY(Coffee_Sales[[#This Row],[Date]],"ddd")</f>
        <v>#NAME?</v>
      </c>
      <c r="E303" t="s">
        <v>43</v>
      </c>
      <c r="F303" t="s">
        <v>27</v>
      </c>
      <c r="G303" t="s">
        <v>14</v>
      </c>
      <c r="H303">
        <v>4.4000000000000004</v>
      </c>
      <c r="I303" t="s">
        <v>15</v>
      </c>
      <c r="J303" t="s">
        <v>16</v>
      </c>
      <c r="K303" t="s">
        <v>42</v>
      </c>
      <c r="L303" t="s">
        <v>18</v>
      </c>
      <c r="M303">
        <v>4</v>
      </c>
      <c r="N303" t="s">
        <v>19</v>
      </c>
      <c r="O303">
        <v>4</v>
      </c>
    </row>
    <row r="304" spans="1:15" x14ac:dyDescent="0.35">
      <c r="A304" s="1">
        <v>45646.724999999999</v>
      </c>
      <c r="B304" s="1" t="str">
        <f t="shared" si="8"/>
        <v>Fri</v>
      </c>
      <c r="C304" s="1" t="str">
        <f t="shared" si="9"/>
        <v>Weekday</v>
      </c>
      <c r="D304" s="1" t="e" cm="1">
        <f t="array" aca="1" ref="D304" ca="1">TEXT\DAY(Coffee_Sales[[#This Row],[Date]],"ddd")</f>
        <v>#NAME?</v>
      </c>
      <c r="E304" t="s">
        <v>26</v>
      </c>
      <c r="F304" t="s">
        <v>38</v>
      </c>
      <c r="G304" t="s">
        <v>35</v>
      </c>
      <c r="H304">
        <v>3.79</v>
      </c>
      <c r="I304" t="s">
        <v>28</v>
      </c>
      <c r="J304" t="s">
        <v>23</v>
      </c>
      <c r="K304" t="s">
        <v>24</v>
      </c>
      <c r="L304" t="s">
        <v>18</v>
      </c>
      <c r="M304">
        <v>7</v>
      </c>
      <c r="N304" t="s">
        <v>39</v>
      </c>
      <c r="O304">
        <v>2</v>
      </c>
    </row>
    <row r="305" spans="1:15" x14ac:dyDescent="0.35">
      <c r="A305" s="1">
        <v>45655.438194444447</v>
      </c>
      <c r="B305" s="1" t="str">
        <f t="shared" si="8"/>
        <v>Sun</v>
      </c>
      <c r="C305" s="1" t="str">
        <f t="shared" si="9"/>
        <v>Weekend</v>
      </c>
      <c r="D305" s="1" t="e" cm="1">
        <f t="array" aca="1" ref="D305" ca="1">TEXT\DAY(Coffee_Sales[[#This Row],[Date]],"ddd")</f>
        <v>#NAME?</v>
      </c>
      <c r="E305" t="s">
        <v>43</v>
      </c>
      <c r="F305" t="s">
        <v>13</v>
      </c>
      <c r="G305" t="s">
        <v>35</v>
      </c>
      <c r="H305">
        <v>4.63</v>
      </c>
      <c r="I305" t="s">
        <v>28</v>
      </c>
      <c r="J305" t="s">
        <v>23</v>
      </c>
      <c r="K305" t="s">
        <v>42</v>
      </c>
      <c r="L305" t="s">
        <v>40</v>
      </c>
      <c r="M305">
        <v>9</v>
      </c>
      <c r="N305" t="s">
        <v>19</v>
      </c>
      <c r="O305">
        <v>5</v>
      </c>
    </row>
    <row r="306" spans="1:15" x14ac:dyDescent="0.35">
      <c r="A306" s="1">
        <v>45642.490972222222</v>
      </c>
      <c r="B306" s="1" t="str">
        <f t="shared" si="8"/>
        <v>Mon</v>
      </c>
      <c r="C306" s="1" t="str">
        <f t="shared" si="9"/>
        <v>Weekday</v>
      </c>
      <c r="D306" s="1" t="e" cm="1">
        <f t="array" aca="1" ref="D306" ca="1">TEXT\DAY(Coffee_Sales[[#This Row],[Date]],"ddd")</f>
        <v>#NAME?</v>
      </c>
      <c r="E306" t="s">
        <v>20</v>
      </c>
      <c r="F306" t="s">
        <v>46</v>
      </c>
      <c r="G306" t="s">
        <v>35</v>
      </c>
      <c r="H306">
        <v>5.18</v>
      </c>
      <c r="I306" t="s">
        <v>30</v>
      </c>
      <c r="J306" t="s">
        <v>16</v>
      </c>
      <c r="K306" t="s">
        <v>17</v>
      </c>
      <c r="L306" t="s">
        <v>32</v>
      </c>
      <c r="M306">
        <v>5</v>
      </c>
      <c r="N306" t="s">
        <v>36</v>
      </c>
      <c r="O306">
        <v>5</v>
      </c>
    </row>
    <row r="307" spans="1:15" x14ac:dyDescent="0.35">
      <c r="A307" s="1">
        <v>45656.577777777777</v>
      </c>
      <c r="B307" s="1" t="str">
        <f t="shared" si="8"/>
        <v>Mon</v>
      </c>
      <c r="C307" s="1" t="str">
        <f t="shared" si="9"/>
        <v>Weekday</v>
      </c>
      <c r="D307" s="1" t="e" cm="1">
        <f t="array" aca="1" ref="D307" ca="1">TEXT\DAY(Coffee_Sales[[#This Row],[Date]],"ddd")</f>
        <v>#NAME?</v>
      </c>
      <c r="E307" t="s">
        <v>43</v>
      </c>
      <c r="F307" t="s">
        <v>13</v>
      </c>
      <c r="G307" t="s">
        <v>22</v>
      </c>
      <c r="H307">
        <v>6.59</v>
      </c>
      <c r="I307" t="s">
        <v>28</v>
      </c>
      <c r="J307" t="s">
        <v>23</v>
      </c>
      <c r="K307" t="s">
        <v>45</v>
      </c>
      <c r="L307" t="s">
        <v>32</v>
      </c>
      <c r="M307">
        <v>9</v>
      </c>
      <c r="N307" t="s">
        <v>25</v>
      </c>
      <c r="O307">
        <v>4</v>
      </c>
    </row>
    <row r="308" spans="1:15" x14ac:dyDescent="0.35">
      <c r="A308" s="1">
        <v>45646.685416666667</v>
      </c>
      <c r="B308" s="1" t="str">
        <f t="shared" si="8"/>
        <v>Fri</v>
      </c>
      <c r="C308" s="1" t="str">
        <f t="shared" si="9"/>
        <v>Weekday</v>
      </c>
      <c r="D308" s="1" t="e" cm="1">
        <f t="array" aca="1" ref="D308" ca="1">TEXT\DAY(Coffee_Sales[[#This Row],[Date]],"ddd")</f>
        <v>#NAME?</v>
      </c>
      <c r="E308" t="s">
        <v>41</v>
      </c>
      <c r="F308" t="s">
        <v>21</v>
      </c>
      <c r="G308" t="s">
        <v>22</v>
      </c>
      <c r="H308">
        <v>3.45</v>
      </c>
      <c r="I308" t="s">
        <v>30</v>
      </c>
      <c r="J308" t="s">
        <v>16</v>
      </c>
      <c r="K308" t="s">
        <v>42</v>
      </c>
      <c r="L308" t="s">
        <v>32</v>
      </c>
      <c r="M308">
        <v>4</v>
      </c>
      <c r="N308" t="s">
        <v>37</v>
      </c>
      <c r="O308">
        <v>5</v>
      </c>
    </row>
    <row r="309" spans="1:15" x14ac:dyDescent="0.35">
      <c r="A309" s="1">
        <v>45643.6</v>
      </c>
      <c r="B309" s="1" t="str">
        <f t="shared" si="8"/>
        <v>Tue</v>
      </c>
      <c r="C309" s="1" t="str">
        <f t="shared" si="9"/>
        <v>Weekday</v>
      </c>
      <c r="D309" s="1" t="e" cm="1">
        <f t="array" aca="1" ref="D309" ca="1">TEXT\DAY(Coffee_Sales[[#This Row],[Date]],"ddd")</f>
        <v>#NAME?</v>
      </c>
      <c r="E309" t="s">
        <v>43</v>
      </c>
      <c r="F309" t="s">
        <v>21</v>
      </c>
      <c r="G309" t="s">
        <v>35</v>
      </c>
      <c r="H309">
        <v>5.75</v>
      </c>
      <c r="I309" t="s">
        <v>15</v>
      </c>
      <c r="J309" t="s">
        <v>16</v>
      </c>
      <c r="K309" t="s">
        <v>45</v>
      </c>
      <c r="L309" t="s">
        <v>18</v>
      </c>
      <c r="M309">
        <v>3</v>
      </c>
      <c r="N309" t="s">
        <v>39</v>
      </c>
      <c r="O309">
        <v>1</v>
      </c>
    </row>
    <row r="310" spans="1:15" x14ac:dyDescent="0.35">
      <c r="A310" s="1">
        <v>45642.36041666667</v>
      </c>
      <c r="B310" s="1" t="str">
        <f t="shared" si="8"/>
        <v>Mon</v>
      </c>
      <c r="C310" s="1" t="str">
        <f t="shared" si="9"/>
        <v>Weekday</v>
      </c>
      <c r="D310" s="1" t="e" cm="1">
        <f t="array" aca="1" ref="D310" ca="1">TEXT\DAY(Coffee_Sales[[#This Row],[Date]],"ddd")</f>
        <v>#NAME?</v>
      </c>
      <c r="E310" t="s">
        <v>12</v>
      </c>
      <c r="F310" t="s">
        <v>13</v>
      </c>
      <c r="G310" t="s">
        <v>22</v>
      </c>
      <c r="H310">
        <v>6</v>
      </c>
      <c r="I310" t="s">
        <v>28</v>
      </c>
      <c r="J310" t="s">
        <v>23</v>
      </c>
      <c r="K310" t="s">
        <v>45</v>
      </c>
      <c r="L310" t="s">
        <v>32</v>
      </c>
      <c r="M310">
        <v>10</v>
      </c>
      <c r="N310" t="s">
        <v>37</v>
      </c>
      <c r="O310">
        <v>1</v>
      </c>
    </row>
    <row r="311" spans="1:15" x14ac:dyDescent="0.35">
      <c r="A311" s="1">
        <v>45651.592361111114</v>
      </c>
      <c r="B311" s="1" t="str">
        <f t="shared" si="8"/>
        <v>Wed</v>
      </c>
      <c r="C311" s="1" t="str">
        <f t="shared" si="9"/>
        <v>Weekday</v>
      </c>
      <c r="D311" s="1" t="e" cm="1">
        <f t="array" aca="1" ref="D311" ca="1">TEXT\DAY(Coffee_Sales[[#This Row],[Date]],"ddd")</f>
        <v>#NAME?</v>
      </c>
      <c r="E311" t="s">
        <v>20</v>
      </c>
      <c r="F311" t="s">
        <v>21</v>
      </c>
      <c r="G311" t="s">
        <v>22</v>
      </c>
      <c r="H311">
        <v>5.21</v>
      </c>
      <c r="I311" t="s">
        <v>30</v>
      </c>
      <c r="J311" t="s">
        <v>23</v>
      </c>
      <c r="K311" t="s">
        <v>42</v>
      </c>
      <c r="L311" t="s">
        <v>40</v>
      </c>
      <c r="M311">
        <v>7</v>
      </c>
      <c r="N311" t="s">
        <v>33</v>
      </c>
      <c r="O311">
        <v>4</v>
      </c>
    </row>
    <row r="312" spans="1:15" x14ac:dyDescent="0.35">
      <c r="A312" s="1">
        <v>45647.583333333336</v>
      </c>
      <c r="B312" s="1" t="str">
        <f t="shared" si="8"/>
        <v>Sat</v>
      </c>
      <c r="C312" s="1" t="str">
        <f t="shared" si="9"/>
        <v>Weekend</v>
      </c>
      <c r="D312" s="1" t="e" cm="1">
        <f t="array" aca="1" ref="D312" ca="1">TEXT\DAY(Coffee_Sales[[#This Row],[Date]],"ddd")</f>
        <v>#NAME?</v>
      </c>
      <c r="E312" t="s">
        <v>43</v>
      </c>
      <c r="F312" t="s">
        <v>21</v>
      </c>
      <c r="G312" t="s">
        <v>14</v>
      </c>
      <c r="H312">
        <v>5.03</v>
      </c>
      <c r="I312" t="s">
        <v>15</v>
      </c>
      <c r="J312" t="s">
        <v>16</v>
      </c>
      <c r="K312" t="s">
        <v>24</v>
      </c>
      <c r="L312" t="s">
        <v>32</v>
      </c>
      <c r="M312">
        <v>5</v>
      </c>
      <c r="N312" t="s">
        <v>39</v>
      </c>
      <c r="O312">
        <v>4</v>
      </c>
    </row>
    <row r="313" spans="1:15" x14ac:dyDescent="0.35">
      <c r="A313" s="1">
        <v>45641.339583333334</v>
      </c>
      <c r="B313" s="1" t="str">
        <f t="shared" si="8"/>
        <v>Sun</v>
      </c>
      <c r="C313" s="1" t="str">
        <f t="shared" si="9"/>
        <v>Weekend</v>
      </c>
      <c r="D313" s="1" t="e" cm="1">
        <f t="array" aca="1" ref="D313" ca="1">TEXT\DAY(Coffee_Sales[[#This Row],[Date]],"ddd")</f>
        <v>#NAME?</v>
      </c>
      <c r="E313" t="s">
        <v>43</v>
      </c>
      <c r="F313" t="s">
        <v>21</v>
      </c>
      <c r="G313" t="s">
        <v>35</v>
      </c>
      <c r="H313">
        <v>6.28</v>
      </c>
      <c r="I313" t="s">
        <v>28</v>
      </c>
      <c r="J313" t="s">
        <v>16</v>
      </c>
      <c r="K313" t="s">
        <v>24</v>
      </c>
      <c r="L313" t="s">
        <v>40</v>
      </c>
      <c r="M313">
        <v>8</v>
      </c>
      <c r="N313" t="s">
        <v>36</v>
      </c>
      <c r="O313">
        <v>5</v>
      </c>
    </row>
    <row r="314" spans="1:15" x14ac:dyDescent="0.35">
      <c r="A314" s="1">
        <v>45656.48541666667</v>
      </c>
      <c r="B314" s="1" t="str">
        <f t="shared" si="8"/>
        <v>Mon</v>
      </c>
      <c r="C314" s="1" t="str">
        <f t="shared" si="9"/>
        <v>Weekday</v>
      </c>
      <c r="D314" s="1" t="e" cm="1">
        <f t="array" aca="1" ref="D314" ca="1">TEXT\DAY(Coffee_Sales[[#This Row],[Date]],"ddd")</f>
        <v>#NAME?</v>
      </c>
      <c r="E314" t="s">
        <v>12</v>
      </c>
      <c r="F314" t="s">
        <v>21</v>
      </c>
      <c r="G314" t="s">
        <v>14</v>
      </c>
      <c r="H314">
        <v>6.21</v>
      </c>
      <c r="I314" t="s">
        <v>28</v>
      </c>
      <c r="J314" t="s">
        <v>16</v>
      </c>
      <c r="K314" t="s">
        <v>17</v>
      </c>
      <c r="L314" t="s">
        <v>18</v>
      </c>
      <c r="M314">
        <v>8</v>
      </c>
      <c r="N314" t="s">
        <v>19</v>
      </c>
      <c r="O314">
        <v>2</v>
      </c>
    </row>
    <row r="315" spans="1:15" x14ac:dyDescent="0.35">
      <c r="A315" s="1">
        <v>45647.564583333333</v>
      </c>
      <c r="B315" s="1" t="str">
        <f t="shared" si="8"/>
        <v>Sat</v>
      </c>
      <c r="C315" s="1" t="str">
        <f t="shared" si="9"/>
        <v>Weekend</v>
      </c>
      <c r="D315" s="1" t="e" cm="1">
        <f t="array" aca="1" ref="D315" ca="1">TEXT\DAY(Coffee_Sales[[#This Row],[Date]],"ddd")</f>
        <v>#NAME?</v>
      </c>
      <c r="E315" t="s">
        <v>20</v>
      </c>
      <c r="F315" t="s">
        <v>46</v>
      </c>
      <c r="G315" t="s">
        <v>14</v>
      </c>
      <c r="H315">
        <v>3.4</v>
      </c>
      <c r="I315" t="s">
        <v>30</v>
      </c>
      <c r="J315" t="s">
        <v>23</v>
      </c>
      <c r="K315" t="s">
        <v>45</v>
      </c>
      <c r="L315" t="s">
        <v>18</v>
      </c>
      <c r="M315">
        <v>8</v>
      </c>
      <c r="N315" t="s">
        <v>33</v>
      </c>
      <c r="O315">
        <v>3</v>
      </c>
    </row>
    <row r="316" spans="1:15" x14ac:dyDescent="0.35">
      <c r="A316" s="1">
        <v>45654.430555555555</v>
      </c>
      <c r="B316" s="1" t="str">
        <f t="shared" si="8"/>
        <v>Sat</v>
      </c>
      <c r="C316" s="1" t="str">
        <f t="shared" si="9"/>
        <v>Weekend</v>
      </c>
      <c r="D316" s="1" t="e" cm="1">
        <f t="array" aca="1" ref="D316" ca="1">TEXT\DAY(Coffee_Sales[[#This Row],[Date]],"ddd")</f>
        <v>#NAME?</v>
      </c>
      <c r="E316" t="s">
        <v>20</v>
      </c>
      <c r="F316" t="s">
        <v>13</v>
      </c>
      <c r="G316" t="s">
        <v>14</v>
      </c>
      <c r="H316">
        <v>3.1</v>
      </c>
      <c r="I316" t="s">
        <v>30</v>
      </c>
      <c r="J316" t="s">
        <v>23</v>
      </c>
      <c r="K316" t="s">
        <v>29</v>
      </c>
      <c r="L316" t="s">
        <v>18</v>
      </c>
      <c r="M316">
        <v>10</v>
      </c>
      <c r="N316" t="s">
        <v>39</v>
      </c>
      <c r="O316">
        <v>5</v>
      </c>
    </row>
    <row r="317" spans="1:15" x14ac:dyDescent="0.35">
      <c r="A317" s="1">
        <v>45647.436805555553</v>
      </c>
      <c r="B317" s="1" t="str">
        <f t="shared" si="8"/>
        <v>Sat</v>
      </c>
      <c r="C317" s="1" t="str">
        <f t="shared" si="9"/>
        <v>Weekend</v>
      </c>
      <c r="D317" s="1" t="e" cm="1">
        <f t="array" aca="1" ref="D317" ca="1">TEXT\DAY(Coffee_Sales[[#This Row],[Date]],"ddd")</f>
        <v>#NAME?</v>
      </c>
      <c r="E317" t="s">
        <v>43</v>
      </c>
      <c r="F317" t="s">
        <v>27</v>
      </c>
      <c r="G317" t="s">
        <v>14</v>
      </c>
      <c r="H317">
        <v>5.61</v>
      </c>
      <c r="I317" t="s">
        <v>30</v>
      </c>
      <c r="J317" t="s">
        <v>16</v>
      </c>
      <c r="K317" t="s">
        <v>17</v>
      </c>
      <c r="L317" t="s">
        <v>18</v>
      </c>
      <c r="M317">
        <v>5</v>
      </c>
      <c r="N317" t="s">
        <v>19</v>
      </c>
      <c r="O317">
        <v>4</v>
      </c>
    </row>
    <row r="318" spans="1:15" x14ac:dyDescent="0.35">
      <c r="A318" s="1">
        <v>45653.345138888886</v>
      </c>
      <c r="B318" s="1" t="str">
        <f t="shared" si="8"/>
        <v>Fri</v>
      </c>
      <c r="C318" s="1" t="str">
        <f t="shared" si="9"/>
        <v>Weekday</v>
      </c>
      <c r="D318" s="1" t="e" cm="1">
        <f t="array" aca="1" ref="D318" ca="1">TEXT\DAY(Coffee_Sales[[#This Row],[Date]],"ddd")</f>
        <v>#NAME?</v>
      </c>
      <c r="E318" t="s">
        <v>26</v>
      </c>
      <c r="F318" t="s">
        <v>27</v>
      </c>
      <c r="G318" t="s">
        <v>35</v>
      </c>
      <c r="H318">
        <v>3.09</v>
      </c>
      <c r="I318" t="s">
        <v>28</v>
      </c>
      <c r="J318" t="s">
        <v>23</v>
      </c>
      <c r="K318" t="s">
        <v>29</v>
      </c>
      <c r="L318" t="s">
        <v>32</v>
      </c>
      <c r="M318">
        <v>3</v>
      </c>
      <c r="N318" t="s">
        <v>39</v>
      </c>
      <c r="O318">
        <v>2</v>
      </c>
    </row>
    <row r="319" spans="1:15" x14ac:dyDescent="0.35">
      <c r="A319" s="1">
        <v>45645.420138888891</v>
      </c>
      <c r="B319" s="1" t="str">
        <f t="shared" si="8"/>
        <v>Thu</v>
      </c>
      <c r="C319" s="1" t="str">
        <f t="shared" si="9"/>
        <v>Weekday</v>
      </c>
      <c r="D319" s="1" t="e" cm="1">
        <f t="array" aca="1" ref="D319" ca="1">TEXT\DAY(Coffee_Sales[[#This Row],[Date]],"ddd")</f>
        <v>#NAME?</v>
      </c>
      <c r="E319" t="s">
        <v>26</v>
      </c>
      <c r="F319" t="s">
        <v>46</v>
      </c>
      <c r="G319" t="s">
        <v>22</v>
      </c>
      <c r="H319">
        <v>6.65</v>
      </c>
      <c r="I319" t="s">
        <v>30</v>
      </c>
      <c r="J319" t="s">
        <v>16</v>
      </c>
      <c r="K319" t="s">
        <v>29</v>
      </c>
      <c r="L319" t="s">
        <v>32</v>
      </c>
      <c r="M319">
        <v>2</v>
      </c>
      <c r="N319" t="s">
        <v>25</v>
      </c>
      <c r="O319">
        <v>1</v>
      </c>
    </row>
    <row r="320" spans="1:15" x14ac:dyDescent="0.35">
      <c r="A320" s="1">
        <v>45648.384027777778</v>
      </c>
      <c r="B320" s="1" t="str">
        <f t="shared" si="8"/>
        <v>Sun</v>
      </c>
      <c r="C320" s="1" t="str">
        <f t="shared" si="9"/>
        <v>Weekend</v>
      </c>
      <c r="D320" s="1" t="e" cm="1">
        <f t="array" aca="1" ref="D320" ca="1">TEXT\DAY(Coffee_Sales[[#This Row],[Date]],"ddd")</f>
        <v>#NAME?</v>
      </c>
      <c r="E320" t="s">
        <v>12</v>
      </c>
      <c r="F320" t="s">
        <v>46</v>
      </c>
      <c r="G320" t="s">
        <v>22</v>
      </c>
      <c r="H320">
        <v>5.53</v>
      </c>
      <c r="I320" t="s">
        <v>15</v>
      </c>
      <c r="J320" t="s">
        <v>23</v>
      </c>
      <c r="K320" t="s">
        <v>17</v>
      </c>
      <c r="L320" t="s">
        <v>32</v>
      </c>
      <c r="M320">
        <v>2</v>
      </c>
      <c r="N320" t="s">
        <v>36</v>
      </c>
      <c r="O320">
        <v>5</v>
      </c>
    </row>
    <row r="321" spans="1:15" x14ac:dyDescent="0.35">
      <c r="A321" s="1">
        <v>45651.338194444441</v>
      </c>
      <c r="B321" s="1" t="str">
        <f t="shared" si="8"/>
        <v>Wed</v>
      </c>
      <c r="C321" s="1" t="str">
        <f t="shared" si="9"/>
        <v>Weekday</v>
      </c>
      <c r="D321" s="1" t="e" cm="1">
        <f t="array" aca="1" ref="D321" ca="1">TEXT\DAY(Coffee_Sales[[#This Row],[Date]],"ddd")</f>
        <v>#NAME?</v>
      </c>
      <c r="E321" t="s">
        <v>43</v>
      </c>
      <c r="F321" t="s">
        <v>34</v>
      </c>
      <c r="G321" t="s">
        <v>22</v>
      </c>
      <c r="H321">
        <v>6.98</v>
      </c>
      <c r="I321" t="s">
        <v>28</v>
      </c>
      <c r="J321" t="s">
        <v>23</v>
      </c>
      <c r="K321" t="s">
        <v>17</v>
      </c>
      <c r="L321" t="s">
        <v>18</v>
      </c>
      <c r="M321">
        <v>6</v>
      </c>
      <c r="N321" t="s">
        <v>39</v>
      </c>
      <c r="O321">
        <v>2</v>
      </c>
    </row>
    <row r="322" spans="1:15" x14ac:dyDescent="0.35">
      <c r="A322" s="1">
        <v>45650.667361111111</v>
      </c>
      <c r="B322" s="1" t="str">
        <f t="shared" ref="B322:B385" si="10">(TEXT(A322,"ddd"))</f>
        <v>Tue</v>
      </c>
      <c r="C322" s="1" t="str">
        <f t="shared" ref="C322:C385" si="11">IF(OR(TEXT(A322,"ddd")="Sat",TEXT(A322,"ddd")="Sun"),"Weekend","Weekday")</f>
        <v>Weekday</v>
      </c>
      <c r="D322" s="1" t="e" cm="1">
        <f t="array" aca="1" ref="D322" ca="1">TEXT\DAY(Coffee_Sales[[#This Row],[Date]],"ddd")</f>
        <v>#NAME?</v>
      </c>
      <c r="E322" t="s">
        <v>41</v>
      </c>
      <c r="F322" t="s">
        <v>38</v>
      </c>
      <c r="G322" t="s">
        <v>14</v>
      </c>
      <c r="H322">
        <v>3.87</v>
      </c>
      <c r="I322" t="s">
        <v>15</v>
      </c>
      <c r="J322" t="s">
        <v>23</v>
      </c>
      <c r="K322" t="s">
        <v>17</v>
      </c>
      <c r="L322" t="s">
        <v>40</v>
      </c>
      <c r="M322">
        <v>7</v>
      </c>
      <c r="N322" t="s">
        <v>36</v>
      </c>
      <c r="O322">
        <v>2</v>
      </c>
    </row>
    <row r="323" spans="1:15" x14ac:dyDescent="0.35">
      <c r="A323" s="1">
        <v>45642.428472222222</v>
      </c>
      <c r="B323" s="1" t="str">
        <f t="shared" si="10"/>
        <v>Mon</v>
      </c>
      <c r="C323" s="1" t="str">
        <f t="shared" si="11"/>
        <v>Weekday</v>
      </c>
      <c r="D323" s="1" t="e" cm="1">
        <f t="array" aca="1" ref="D323" ca="1">TEXT\DAY(Coffee_Sales[[#This Row],[Date]],"ddd")</f>
        <v>#NAME?</v>
      </c>
      <c r="E323" t="s">
        <v>43</v>
      </c>
      <c r="F323" t="s">
        <v>46</v>
      </c>
      <c r="G323" t="s">
        <v>14</v>
      </c>
      <c r="H323">
        <v>6.81</v>
      </c>
      <c r="I323" t="s">
        <v>15</v>
      </c>
      <c r="J323" t="s">
        <v>16</v>
      </c>
      <c r="K323" t="s">
        <v>42</v>
      </c>
      <c r="L323" t="s">
        <v>18</v>
      </c>
      <c r="M323">
        <v>9</v>
      </c>
      <c r="N323" t="s">
        <v>25</v>
      </c>
      <c r="O323">
        <v>5</v>
      </c>
    </row>
    <row r="324" spans="1:15" x14ac:dyDescent="0.35">
      <c r="A324" s="1">
        <v>45656.469444444447</v>
      </c>
      <c r="B324" s="1" t="str">
        <f t="shared" si="10"/>
        <v>Mon</v>
      </c>
      <c r="C324" s="1" t="str">
        <f t="shared" si="11"/>
        <v>Weekday</v>
      </c>
      <c r="D324" s="1" t="e" cm="1">
        <f t="array" aca="1" ref="D324" ca="1">TEXT\DAY(Coffee_Sales[[#This Row],[Date]],"ddd")</f>
        <v>#NAME?</v>
      </c>
      <c r="E324" t="s">
        <v>20</v>
      </c>
      <c r="F324" t="s">
        <v>27</v>
      </c>
      <c r="G324" t="s">
        <v>35</v>
      </c>
      <c r="H324">
        <v>6.38</v>
      </c>
      <c r="I324" t="s">
        <v>28</v>
      </c>
      <c r="J324" t="s">
        <v>16</v>
      </c>
      <c r="K324" t="s">
        <v>42</v>
      </c>
      <c r="L324" t="s">
        <v>40</v>
      </c>
      <c r="M324">
        <v>6</v>
      </c>
      <c r="N324" t="s">
        <v>36</v>
      </c>
      <c r="O324">
        <v>2</v>
      </c>
    </row>
    <row r="325" spans="1:15" x14ac:dyDescent="0.35">
      <c r="A325" s="1">
        <v>45656.643750000003</v>
      </c>
      <c r="B325" s="1" t="str">
        <f t="shared" si="10"/>
        <v>Mon</v>
      </c>
      <c r="C325" s="1" t="str">
        <f t="shared" si="11"/>
        <v>Weekday</v>
      </c>
      <c r="D325" s="1" t="e" cm="1">
        <f t="array" aca="1" ref="D325" ca="1">TEXT\DAY(Coffee_Sales[[#This Row],[Date]],"ddd")</f>
        <v>#NAME?</v>
      </c>
      <c r="E325" t="s">
        <v>12</v>
      </c>
      <c r="F325" t="s">
        <v>46</v>
      </c>
      <c r="G325" t="s">
        <v>35</v>
      </c>
      <c r="H325">
        <v>5.99</v>
      </c>
      <c r="I325" t="s">
        <v>15</v>
      </c>
      <c r="J325" t="s">
        <v>23</v>
      </c>
      <c r="K325" t="s">
        <v>31</v>
      </c>
      <c r="L325" t="s">
        <v>32</v>
      </c>
      <c r="M325">
        <v>8</v>
      </c>
      <c r="N325" t="s">
        <v>36</v>
      </c>
      <c r="O325">
        <v>5</v>
      </c>
    </row>
    <row r="326" spans="1:15" x14ac:dyDescent="0.35">
      <c r="A326" s="1">
        <v>45646.394444444442</v>
      </c>
      <c r="B326" s="1" t="str">
        <f t="shared" si="10"/>
        <v>Fri</v>
      </c>
      <c r="C326" s="1" t="str">
        <f t="shared" si="11"/>
        <v>Weekday</v>
      </c>
      <c r="D326" s="1" t="e" cm="1">
        <f t="array" aca="1" ref="D326" ca="1">TEXT\DAY(Coffee_Sales[[#This Row],[Date]],"ddd")</f>
        <v>#NAME?</v>
      </c>
      <c r="E326" t="s">
        <v>20</v>
      </c>
      <c r="F326" t="s">
        <v>13</v>
      </c>
      <c r="G326" t="s">
        <v>35</v>
      </c>
      <c r="H326">
        <v>4.01</v>
      </c>
      <c r="I326" t="s">
        <v>15</v>
      </c>
      <c r="J326" t="s">
        <v>16</v>
      </c>
      <c r="K326" t="s">
        <v>31</v>
      </c>
      <c r="L326" t="s">
        <v>18</v>
      </c>
      <c r="M326">
        <v>10</v>
      </c>
      <c r="N326" t="s">
        <v>47</v>
      </c>
      <c r="O326">
        <v>4</v>
      </c>
    </row>
    <row r="327" spans="1:15" x14ac:dyDescent="0.35">
      <c r="A327" s="1">
        <v>45641.45208333333</v>
      </c>
      <c r="B327" s="1" t="str">
        <f t="shared" si="10"/>
        <v>Sun</v>
      </c>
      <c r="C327" s="1" t="str">
        <f t="shared" si="11"/>
        <v>Weekend</v>
      </c>
      <c r="D327" s="1" t="e" cm="1">
        <f t="array" aca="1" ref="D327" ca="1">TEXT\DAY(Coffee_Sales[[#This Row],[Date]],"ddd")</f>
        <v>#NAME?</v>
      </c>
      <c r="E327" t="s">
        <v>43</v>
      </c>
      <c r="F327" t="s">
        <v>46</v>
      </c>
      <c r="G327" t="s">
        <v>14</v>
      </c>
      <c r="H327">
        <v>4.43</v>
      </c>
      <c r="I327" t="s">
        <v>30</v>
      </c>
      <c r="J327" t="s">
        <v>23</v>
      </c>
      <c r="K327" t="s">
        <v>45</v>
      </c>
      <c r="L327" t="s">
        <v>32</v>
      </c>
      <c r="M327">
        <v>7</v>
      </c>
      <c r="N327" t="s">
        <v>36</v>
      </c>
      <c r="O327">
        <v>3</v>
      </c>
    </row>
    <row r="328" spans="1:15" x14ac:dyDescent="0.35">
      <c r="A328" s="1">
        <v>45642.572222222225</v>
      </c>
      <c r="B328" s="1" t="str">
        <f t="shared" si="10"/>
        <v>Mon</v>
      </c>
      <c r="C328" s="1" t="str">
        <f t="shared" si="11"/>
        <v>Weekday</v>
      </c>
      <c r="D328" s="1" t="e" cm="1">
        <f t="array" aca="1" ref="D328" ca="1">TEXT\DAY(Coffee_Sales[[#This Row],[Date]],"ddd")</f>
        <v>#NAME?</v>
      </c>
      <c r="E328" t="s">
        <v>26</v>
      </c>
      <c r="F328" t="s">
        <v>44</v>
      </c>
      <c r="G328" t="s">
        <v>22</v>
      </c>
      <c r="H328">
        <v>3.86</v>
      </c>
      <c r="I328" t="s">
        <v>28</v>
      </c>
      <c r="J328" t="s">
        <v>16</v>
      </c>
      <c r="K328" t="s">
        <v>17</v>
      </c>
      <c r="L328" t="s">
        <v>18</v>
      </c>
      <c r="M328">
        <v>3</v>
      </c>
      <c r="N328" t="s">
        <v>25</v>
      </c>
      <c r="O328">
        <v>3</v>
      </c>
    </row>
    <row r="329" spans="1:15" x14ac:dyDescent="0.35">
      <c r="A329" s="1">
        <v>45650.675694444442</v>
      </c>
      <c r="B329" s="1" t="str">
        <f t="shared" si="10"/>
        <v>Tue</v>
      </c>
      <c r="C329" s="1" t="str">
        <f t="shared" si="11"/>
        <v>Weekday</v>
      </c>
      <c r="D329" s="1" t="e" cm="1">
        <f t="array" aca="1" ref="D329" ca="1">TEXT\DAY(Coffee_Sales[[#This Row],[Date]],"ddd")</f>
        <v>#NAME?</v>
      </c>
      <c r="E329" t="s">
        <v>26</v>
      </c>
      <c r="F329" t="s">
        <v>38</v>
      </c>
      <c r="G329" t="s">
        <v>22</v>
      </c>
      <c r="H329">
        <v>5.87</v>
      </c>
      <c r="I329" t="s">
        <v>28</v>
      </c>
      <c r="J329" t="s">
        <v>23</v>
      </c>
      <c r="K329" t="s">
        <v>31</v>
      </c>
      <c r="L329" t="s">
        <v>18</v>
      </c>
      <c r="M329">
        <v>8</v>
      </c>
      <c r="N329" t="s">
        <v>19</v>
      </c>
      <c r="O329">
        <v>4</v>
      </c>
    </row>
    <row r="330" spans="1:15" x14ac:dyDescent="0.35">
      <c r="A330" s="1">
        <v>45646.55</v>
      </c>
      <c r="B330" s="1" t="str">
        <f t="shared" si="10"/>
        <v>Fri</v>
      </c>
      <c r="C330" s="1" t="str">
        <f t="shared" si="11"/>
        <v>Weekday</v>
      </c>
      <c r="D330" s="1" t="e" cm="1">
        <f t="array" aca="1" ref="D330" ca="1">TEXT\DAY(Coffee_Sales[[#This Row],[Date]],"ddd")</f>
        <v>#NAME?</v>
      </c>
      <c r="E330" t="s">
        <v>20</v>
      </c>
      <c r="F330" t="s">
        <v>13</v>
      </c>
      <c r="G330" t="s">
        <v>22</v>
      </c>
      <c r="H330">
        <v>4.99</v>
      </c>
      <c r="I330" t="s">
        <v>15</v>
      </c>
      <c r="J330" t="s">
        <v>16</v>
      </c>
      <c r="K330" t="s">
        <v>29</v>
      </c>
      <c r="L330" t="s">
        <v>40</v>
      </c>
      <c r="M330">
        <v>9</v>
      </c>
      <c r="N330" t="s">
        <v>36</v>
      </c>
      <c r="O330">
        <v>5</v>
      </c>
    </row>
    <row r="331" spans="1:15" x14ac:dyDescent="0.35">
      <c r="A331" s="1">
        <v>45646.59375</v>
      </c>
      <c r="B331" s="1" t="str">
        <f t="shared" si="10"/>
        <v>Fri</v>
      </c>
      <c r="C331" s="1" t="str">
        <f t="shared" si="11"/>
        <v>Weekday</v>
      </c>
      <c r="D331" s="1" t="e" cm="1">
        <f t="array" aca="1" ref="D331" ca="1">TEXT\DAY(Coffee_Sales[[#This Row],[Date]],"ddd")</f>
        <v>#NAME?</v>
      </c>
      <c r="E331" t="s">
        <v>41</v>
      </c>
      <c r="F331" t="s">
        <v>13</v>
      </c>
      <c r="G331" t="s">
        <v>22</v>
      </c>
      <c r="H331">
        <v>3.07</v>
      </c>
      <c r="I331" t="s">
        <v>28</v>
      </c>
      <c r="J331" t="s">
        <v>23</v>
      </c>
      <c r="K331" t="s">
        <v>42</v>
      </c>
      <c r="L331" t="s">
        <v>32</v>
      </c>
      <c r="M331">
        <v>4</v>
      </c>
      <c r="N331" t="s">
        <v>33</v>
      </c>
      <c r="O331">
        <v>4</v>
      </c>
    </row>
    <row r="332" spans="1:15" x14ac:dyDescent="0.35">
      <c r="A332" s="1">
        <v>45641.706944444442</v>
      </c>
      <c r="B332" s="1" t="str">
        <f t="shared" si="10"/>
        <v>Sun</v>
      </c>
      <c r="C332" s="1" t="str">
        <f t="shared" si="11"/>
        <v>Weekend</v>
      </c>
      <c r="D332" s="1" t="e" cm="1">
        <f t="array" aca="1" ref="D332" ca="1">TEXT\DAY(Coffee_Sales[[#This Row],[Date]],"ddd")</f>
        <v>#NAME?</v>
      </c>
      <c r="E332" t="s">
        <v>41</v>
      </c>
      <c r="F332" t="s">
        <v>13</v>
      </c>
      <c r="G332" t="s">
        <v>22</v>
      </c>
      <c r="H332">
        <v>5.58</v>
      </c>
      <c r="I332" t="s">
        <v>30</v>
      </c>
      <c r="J332" t="s">
        <v>16</v>
      </c>
      <c r="K332" t="s">
        <v>29</v>
      </c>
      <c r="L332" t="s">
        <v>32</v>
      </c>
      <c r="M332">
        <v>6</v>
      </c>
      <c r="N332" t="s">
        <v>47</v>
      </c>
      <c r="O332">
        <v>3</v>
      </c>
    </row>
    <row r="333" spans="1:15" x14ac:dyDescent="0.35">
      <c r="A333" s="1">
        <v>45653.586805555555</v>
      </c>
      <c r="B333" s="1" t="str">
        <f t="shared" si="10"/>
        <v>Fri</v>
      </c>
      <c r="C333" s="1" t="str">
        <f t="shared" si="11"/>
        <v>Weekday</v>
      </c>
      <c r="D333" s="1" t="e" cm="1">
        <f t="array" aca="1" ref="D333" ca="1">TEXT\DAY(Coffee_Sales[[#This Row],[Date]],"ddd")</f>
        <v>#NAME?</v>
      </c>
      <c r="E333" t="s">
        <v>41</v>
      </c>
      <c r="F333" t="s">
        <v>21</v>
      </c>
      <c r="G333" t="s">
        <v>22</v>
      </c>
      <c r="H333">
        <v>4.9800000000000004</v>
      </c>
      <c r="I333" t="s">
        <v>30</v>
      </c>
      <c r="J333" t="s">
        <v>16</v>
      </c>
      <c r="K333" t="s">
        <v>24</v>
      </c>
      <c r="L333" t="s">
        <v>18</v>
      </c>
      <c r="M333">
        <v>9</v>
      </c>
      <c r="N333" t="s">
        <v>25</v>
      </c>
      <c r="O333">
        <v>1</v>
      </c>
    </row>
    <row r="334" spans="1:15" x14ac:dyDescent="0.35">
      <c r="A334" s="1">
        <v>45654.712500000001</v>
      </c>
      <c r="B334" s="1" t="str">
        <f t="shared" si="10"/>
        <v>Sat</v>
      </c>
      <c r="C334" s="1" t="str">
        <f t="shared" si="11"/>
        <v>Weekend</v>
      </c>
      <c r="D334" s="1" t="e" cm="1">
        <f t="array" aca="1" ref="D334" ca="1">TEXT\DAY(Coffee_Sales[[#This Row],[Date]],"ddd")</f>
        <v>#NAME?</v>
      </c>
      <c r="E334" t="s">
        <v>26</v>
      </c>
      <c r="F334" t="s">
        <v>27</v>
      </c>
      <c r="G334" t="s">
        <v>14</v>
      </c>
      <c r="H334">
        <v>6.3</v>
      </c>
      <c r="I334" t="s">
        <v>30</v>
      </c>
      <c r="J334" t="s">
        <v>23</v>
      </c>
      <c r="K334" t="s">
        <v>24</v>
      </c>
      <c r="L334" t="s">
        <v>18</v>
      </c>
      <c r="M334">
        <v>8</v>
      </c>
      <c r="N334" t="s">
        <v>36</v>
      </c>
      <c r="O334">
        <v>2</v>
      </c>
    </row>
    <row r="335" spans="1:15" x14ac:dyDescent="0.35">
      <c r="A335" s="1">
        <v>45642.577777777777</v>
      </c>
      <c r="B335" s="1" t="str">
        <f t="shared" si="10"/>
        <v>Mon</v>
      </c>
      <c r="C335" s="1" t="str">
        <f t="shared" si="11"/>
        <v>Weekday</v>
      </c>
      <c r="D335" s="1" t="e" cm="1">
        <f t="array" aca="1" ref="D335" ca="1">TEXT\DAY(Coffee_Sales[[#This Row],[Date]],"ddd")</f>
        <v>#NAME?</v>
      </c>
      <c r="E335" t="s">
        <v>41</v>
      </c>
      <c r="F335" t="s">
        <v>13</v>
      </c>
      <c r="G335" t="s">
        <v>35</v>
      </c>
      <c r="H335">
        <v>6.47</v>
      </c>
      <c r="I335" t="s">
        <v>15</v>
      </c>
      <c r="J335" t="s">
        <v>23</v>
      </c>
      <c r="K335" t="s">
        <v>29</v>
      </c>
      <c r="L335" t="s">
        <v>40</v>
      </c>
      <c r="M335">
        <v>6</v>
      </c>
      <c r="N335" t="s">
        <v>39</v>
      </c>
      <c r="O335">
        <v>3</v>
      </c>
    </row>
    <row r="336" spans="1:15" x14ac:dyDescent="0.35">
      <c r="A336" s="1">
        <v>45646.743055555555</v>
      </c>
      <c r="B336" s="1" t="str">
        <f t="shared" si="10"/>
        <v>Fri</v>
      </c>
      <c r="C336" s="1" t="str">
        <f t="shared" si="11"/>
        <v>Weekday</v>
      </c>
      <c r="D336" s="1" t="e" cm="1">
        <f t="array" aca="1" ref="D336" ca="1">TEXT\DAY(Coffee_Sales[[#This Row],[Date]],"ddd")</f>
        <v>#NAME?</v>
      </c>
      <c r="E336" t="s">
        <v>12</v>
      </c>
      <c r="F336" t="s">
        <v>34</v>
      </c>
      <c r="G336" t="s">
        <v>35</v>
      </c>
      <c r="H336">
        <v>3.68</v>
      </c>
      <c r="I336" t="s">
        <v>30</v>
      </c>
      <c r="J336" t="s">
        <v>16</v>
      </c>
      <c r="K336" t="s">
        <v>29</v>
      </c>
      <c r="L336" t="s">
        <v>40</v>
      </c>
      <c r="M336">
        <v>7</v>
      </c>
      <c r="N336" t="s">
        <v>33</v>
      </c>
      <c r="O336">
        <v>2</v>
      </c>
    </row>
    <row r="337" spans="1:15" x14ac:dyDescent="0.35">
      <c r="A337" s="1">
        <v>45653.611111111109</v>
      </c>
      <c r="B337" s="1" t="str">
        <f t="shared" si="10"/>
        <v>Fri</v>
      </c>
      <c r="C337" s="1" t="str">
        <f t="shared" si="11"/>
        <v>Weekday</v>
      </c>
      <c r="D337" s="1" t="e" cm="1">
        <f t="array" aca="1" ref="D337" ca="1">TEXT\DAY(Coffee_Sales[[#This Row],[Date]],"ddd")</f>
        <v>#NAME?</v>
      </c>
      <c r="E337" t="s">
        <v>12</v>
      </c>
      <c r="F337" t="s">
        <v>44</v>
      </c>
      <c r="G337" t="s">
        <v>14</v>
      </c>
      <c r="H337">
        <v>5.09</v>
      </c>
      <c r="I337" t="s">
        <v>30</v>
      </c>
      <c r="J337" t="s">
        <v>16</v>
      </c>
      <c r="K337" t="s">
        <v>45</v>
      </c>
      <c r="L337" t="s">
        <v>32</v>
      </c>
      <c r="M337">
        <v>6</v>
      </c>
      <c r="N337" t="s">
        <v>47</v>
      </c>
      <c r="O337">
        <v>4</v>
      </c>
    </row>
    <row r="338" spans="1:15" x14ac:dyDescent="0.35">
      <c r="A338" s="1">
        <v>45644.53402777778</v>
      </c>
      <c r="B338" s="1" t="str">
        <f t="shared" si="10"/>
        <v>Wed</v>
      </c>
      <c r="C338" s="1" t="str">
        <f t="shared" si="11"/>
        <v>Weekday</v>
      </c>
      <c r="D338" s="1" t="e" cm="1">
        <f t="array" aca="1" ref="D338" ca="1">TEXT\DAY(Coffee_Sales[[#This Row],[Date]],"ddd")</f>
        <v>#NAME?</v>
      </c>
      <c r="E338" t="s">
        <v>43</v>
      </c>
      <c r="F338" t="s">
        <v>44</v>
      </c>
      <c r="G338" t="s">
        <v>14</v>
      </c>
      <c r="H338">
        <v>4.41</v>
      </c>
      <c r="I338" t="s">
        <v>30</v>
      </c>
      <c r="J338" t="s">
        <v>23</v>
      </c>
      <c r="K338" t="s">
        <v>45</v>
      </c>
      <c r="L338" t="s">
        <v>40</v>
      </c>
      <c r="M338">
        <v>3</v>
      </c>
      <c r="N338" t="s">
        <v>25</v>
      </c>
      <c r="O338">
        <v>1</v>
      </c>
    </row>
    <row r="339" spans="1:15" x14ac:dyDescent="0.35">
      <c r="A339" s="1">
        <v>45644.478472222225</v>
      </c>
      <c r="B339" s="1" t="str">
        <f t="shared" si="10"/>
        <v>Wed</v>
      </c>
      <c r="C339" s="1" t="str">
        <f t="shared" si="11"/>
        <v>Weekday</v>
      </c>
      <c r="D339" s="1" t="e" cm="1">
        <f t="array" aca="1" ref="D339" ca="1">TEXT\DAY(Coffee_Sales[[#This Row],[Date]],"ddd")</f>
        <v>#NAME?</v>
      </c>
      <c r="E339" t="s">
        <v>12</v>
      </c>
      <c r="F339" t="s">
        <v>27</v>
      </c>
      <c r="G339" t="s">
        <v>22</v>
      </c>
      <c r="H339">
        <v>3.42</v>
      </c>
      <c r="I339" t="s">
        <v>30</v>
      </c>
      <c r="J339" t="s">
        <v>16</v>
      </c>
      <c r="K339" t="s">
        <v>24</v>
      </c>
      <c r="L339" t="s">
        <v>18</v>
      </c>
      <c r="M339">
        <v>9</v>
      </c>
      <c r="N339" t="s">
        <v>19</v>
      </c>
      <c r="O339">
        <v>2</v>
      </c>
    </row>
    <row r="340" spans="1:15" x14ac:dyDescent="0.35">
      <c r="A340" s="1">
        <v>45654.415277777778</v>
      </c>
      <c r="B340" s="1" t="str">
        <f t="shared" si="10"/>
        <v>Sat</v>
      </c>
      <c r="C340" s="1" t="str">
        <f t="shared" si="11"/>
        <v>Weekend</v>
      </c>
      <c r="D340" s="1" t="e" cm="1">
        <f t="array" aca="1" ref="D340" ca="1">TEXT\DAY(Coffee_Sales[[#This Row],[Date]],"ddd")</f>
        <v>#NAME?</v>
      </c>
      <c r="E340" t="s">
        <v>20</v>
      </c>
      <c r="F340" t="s">
        <v>27</v>
      </c>
      <c r="G340" t="s">
        <v>22</v>
      </c>
      <c r="H340">
        <v>4.54</v>
      </c>
      <c r="I340" t="s">
        <v>15</v>
      </c>
      <c r="J340" t="s">
        <v>23</v>
      </c>
      <c r="K340" t="s">
        <v>42</v>
      </c>
      <c r="L340" t="s">
        <v>40</v>
      </c>
      <c r="M340">
        <v>3</v>
      </c>
      <c r="N340" t="s">
        <v>47</v>
      </c>
      <c r="O340">
        <v>4</v>
      </c>
    </row>
    <row r="341" spans="1:15" x14ac:dyDescent="0.35">
      <c r="A341" s="1">
        <v>45643.538194444445</v>
      </c>
      <c r="B341" s="1" t="str">
        <f t="shared" si="10"/>
        <v>Tue</v>
      </c>
      <c r="C341" s="1" t="str">
        <f t="shared" si="11"/>
        <v>Weekday</v>
      </c>
      <c r="D341" s="1" t="e" cm="1">
        <f t="array" aca="1" ref="D341" ca="1">TEXT\DAY(Coffee_Sales[[#This Row],[Date]],"ddd")</f>
        <v>#NAME?</v>
      </c>
      <c r="E341" t="s">
        <v>41</v>
      </c>
      <c r="F341" t="s">
        <v>44</v>
      </c>
      <c r="G341" t="s">
        <v>14</v>
      </c>
      <c r="H341">
        <v>3.59</v>
      </c>
      <c r="I341" t="s">
        <v>30</v>
      </c>
      <c r="J341" t="s">
        <v>23</v>
      </c>
      <c r="K341" t="s">
        <v>17</v>
      </c>
      <c r="L341" t="s">
        <v>40</v>
      </c>
      <c r="M341">
        <v>9</v>
      </c>
      <c r="N341" t="s">
        <v>36</v>
      </c>
      <c r="O341">
        <v>3</v>
      </c>
    </row>
    <row r="342" spans="1:15" x14ac:dyDescent="0.35">
      <c r="A342" s="1">
        <v>45641.686111111114</v>
      </c>
      <c r="B342" s="1" t="str">
        <f t="shared" si="10"/>
        <v>Sun</v>
      </c>
      <c r="C342" s="1" t="str">
        <f t="shared" si="11"/>
        <v>Weekend</v>
      </c>
      <c r="D342" s="1" t="e" cm="1">
        <f t="array" aca="1" ref="D342" ca="1">TEXT\DAY(Coffee_Sales[[#This Row],[Date]],"ddd")</f>
        <v>#NAME?</v>
      </c>
      <c r="E342" t="s">
        <v>43</v>
      </c>
      <c r="F342" t="s">
        <v>34</v>
      </c>
      <c r="G342" t="s">
        <v>14</v>
      </c>
      <c r="H342">
        <v>6.71</v>
      </c>
      <c r="I342" t="s">
        <v>30</v>
      </c>
      <c r="J342" t="s">
        <v>16</v>
      </c>
      <c r="K342" t="s">
        <v>42</v>
      </c>
      <c r="L342" t="s">
        <v>40</v>
      </c>
      <c r="M342">
        <v>4</v>
      </c>
      <c r="N342" t="s">
        <v>25</v>
      </c>
      <c r="O342">
        <v>5</v>
      </c>
    </row>
    <row r="343" spans="1:15" x14ac:dyDescent="0.35">
      <c r="A343" s="1">
        <v>45647.543749999997</v>
      </c>
      <c r="B343" s="1" t="str">
        <f t="shared" si="10"/>
        <v>Sat</v>
      </c>
      <c r="C343" s="1" t="str">
        <f t="shared" si="11"/>
        <v>Weekend</v>
      </c>
      <c r="D343" s="1" t="e" cm="1">
        <f t="array" aca="1" ref="D343" ca="1">TEXT\DAY(Coffee_Sales[[#This Row],[Date]],"ddd")</f>
        <v>#NAME?</v>
      </c>
      <c r="E343" t="s">
        <v>12</v>
      </c>
      <c r="F343" t="s">
        <v>34</v>
      </c>
      <c r="G343" t="s">
        <v>22</v>
      </c>
      <c r="H343">
        <v>3.39</v>
      </c>
      <c r="I343" t="s">
        <v>28</v>
      </c>
      <c r="J343" t="s">
        <v>16</v>
      </c>
      <c r="K343" t="s">
        <v>45</v>
      </c>
      <c r="L343" t="s">
        <v>32</v>
      </c>
      <c r="M343">
        <v>5</v>
      </c>
      <c r="N343" t="s">
        <v>47</v>
      </c>
      <c r="O343">
        <v>2</v>
      </c>
    </row>
    <row r="344" spans="1:15" x14ac:dyDescent="0.35">
      <c r="A344" s="1">
        <v>45647.720138888886</v>
      </c>
      <c r="B344" s="1" t="str">
        <f t="shared" si="10"/>
        <v>Sat</v>
      </c>
      <c r="C344" s="1" t="str">
        <f t="shared" si="11"/>
        <v>Weekend</v>
      </c>
      <c r="D344" s="1" t="e" cm="1">
        <f t="array" aca="1" ref="D344" ca="1">TEXT\DAY(Coffee_Sales[[#This Row],[Date]],"ddd")</f>
        <v>#NAME?</v>
      </c>
      <c r="E344" t="s">
        <v>41</v>
      </c>
      <c r="F344" t="s">
        <v>38</v>
      </c>
      <c r="G344" t="s">
        <v>22</v>
      </c>
      <c r="H344">
        <v>5.07</v>
      </c>
      <c r="I344" t="s">
        <v>30</v>
      </c>
      <c r="J344" t="s">
        <v>23</v>
      </c>
      <c r="K344" t="s">
        <v>45</v>
      </c>
      <c r="L344" t="s">
        <v>40</v>
      </c>
      <c r="M344">
        <v>3</v>
      </c>
      <c r="N344" t="s">
        <v>36</v>
      </c>
      <c r="O344">
        <v>1</v>
      </c>
    </row>
    <row r="345" spans="1:15" x14ac:dyDescent="0.35">
      <c r="A345" s="1">
        <v>45641.35833333333</v>
      </c>
      <c r="B345" s="1" t="str">
        <f t="shared" si="10"/>
        <v>Sun</v>
      </c>
      <c r="C345" s="1" t="str">
        <f t="shared" si="11"/>
        <v>Weekend</v>
      </c>
      <c r="D345" s="1" t="e" cm="1">
        <f t="array" aca="1" ref="D345" ca="1">TEXT\DAY(Coffee_Sales[[#This Row],[Date]],"ddd")</f>
        <v>#NAME?</v>
      </c>
      <c r="E345" t="s">
        <v>43</v>
      </c>
      <c r="F345" t="s">
        <v>27</v>
      </c>
      <c r="G345" t="s">
        <v>14</v>
      </c>
      <c r="H345">
        <v>5.13</v>
      </c>
      <c r="I345" t="s">
        <v>15</v>
      </c>
      <c r="J345" t="s">
        <v>23</v>
      </c>
      <c r="K345" t="s">
        <v>31</v>
      </c>
      <c r="L345" t="s">
        <v>18</v>
      </c>
      <c r="M345">
        <v>8</v>
      </c>
      <c r="N345" t="s">
        <v>25</v>
      </c>
      <c r="O345">
        <v>4</v>
      </c>
    </row>
    <row r="346" spans="1:15" x14ac:dyDescent="0.35">
      <c r="A346" s="1">
        <v>45642.521527777775</v>
      </c>
      <c r="B346" s="1" t="str">
        <f t="shared" si="10"/>
        <v>Mon</v>
      </c>
      <c r="C346" s="1" t="str">
        <f t="shared" si="11"/>
        <v>Weekday</v>
      </c>
      <c r="D346" s="1" t="e" cm="1">
        <f t="array" aca="1" ref="D346" ca="1">TEXT\DAY(Coffee_Sales[[#This Row],[Date]],"ddd")</f>
        <v>#NAME?</v>
      </c>
      <c r="E346" t="s">
        <v>20</v>
      </c>
      <c r="F346" t="s">
        <v>27</v>
      </c>
      <c r="G346" t="s">
        <v>14</v>
      </c>
      <c r="H346">
        <v>4.3899999999999997</v>
      </c>
      <c r="I346" t="s">
        <v>15</v>
      </c>
      <c r="J346" t="s">
        <v>16</v>
      </c>
      <c r="K346" t="s">
        <v>45</v>
      </c>
      <c r="L346" t="s">
        <v>40</v>
      </c>
      <c r="M346">
        <v>3</v>
      </c>
      <c r="N346" t="s">
        <v>36</v>
      </c>
      <c r="O346">
        <v>5</v>
      </c>
    </row>
    <row r="347" spans="1:15" x14ac:dyDescent="0.35">
      <c r="A347" s="1">
        <v>45655.729166666664</v>
      </c>
      <c r="B347" s="1" t="str">
        <f t="shared" si="10"/>
        <v>Sun</v>
      </c>
      <c r="C347" s="1" t="str">
        <f t="shared" si="11"/>
        <v>Weekend</v>
      </c>
      <c r="D347" s="1" t="e" cm="1">
        <f t="array" aca="1" ref="D347" ca="1">TEXT\DAY(Coffee_Sales[[#This Row],[Date]],"ddd")</f>
        <v>#NAME?</v>
      </c>
      <c r="E347" t="s">
        <v>43</v>
      </c>
      <c r="F347" t="s">
        <v>21</v>
      </c>
      <c r="G347" t="s">
        <v>35</v>
      </c>
      <c r="H347">
        <v>3.95</v>
      </c>
      <c r="I347" t="s">
        <v>15</v>
      </c>
      <c r="J347" t="s">
        <v>23</v>
      </c>
      <c r="K347" t="s">
        <v>17</v>
      </c>
      <c r="L347" t="s">
        <v>40</v>
      </c>
      <c r="M347">
        <v>7</v>
      </c>
      <c r="N347" t="s">
        <v>25</v>
      </c>
      <c r="O347">
        <v>2</v>
      </c>
    </row>
    <row r="348" spans="1:15" x14ac:dyDescent="0.35">
      <c r="A348" s="1">
        <v>45656.643750000003</v>
      </c>
      <c r="B348" s="1" t="str">
        <f t="shared" si="10"/>
        <v>Mon</v>
      </c>
      <c r="C348" s="1" t="str">
        <f t="shared" si="11"/>
        <v>Weekday</v>
      </c>
      <c r="D348" s="1" t="e" cm="1">
        <f t="array" aca="1" ref="D348" ca="1">TEXT\DAY(Coffee_Sales[[#This Row],[Date]],"ddd")</f>
        <v>#NAME?</v>
      </c>
      <c r="E348" t="s">
        <v>43</v>
      </c>
      <c r="F348" t="s">
        <v>13</v>
      </c>
      <c r="G348" t="s">
        <v>14</v>
      </c>
      <c r="H348">
        <v>6.9</v>
      </c>
      <c r="I348" t="s">
        <v>30</v>
      </c>
      <c r="J348" t="s">
        <v>23</v>
      </c>
      <c r="K348" t="s">
        <v>45</v>
      </c>
      <c r="L348" t="s">
        <v>40</v>
      </c>
      <c r="M348">
        <v>7</v>
      </c>
      <c r="N348" t="s">
        <v>25</v>
      </c>
      <c r="O348">
        <v>5</v>
      </c>
    </row>
    <row r="349" spans="1:15" x14ac:dyDescent="0.35">
      <c r="A349" s="1">
        <v>45641.479166666664</v>
      </c>
      <c r="B349" s="1" t="str">
        <f t="shared" si="10"/>
        <v>Sun</v>
      </c>
      <c r="C349" s="1" t="str">
        <f t="shared" si="11"/>
        <v>Weekend</v>
      </c>
      <c r="D349" s="1" t="e" cm="1">
        <f t="array" aca="1" ref="D349" ca="1">TEXT\DAY(Coffee_Sales[[#This Row],[Date]],"ddd")</f>
        <v>#NAME?</v>
      </c>
      <c r="E349" t="s">
        <v>26</v>
      </c>
      <c r="F349" t="s">
        <v>13</v>
      </c>
      <c r="G349" t="s">
        <v>14</v>
      </c>
      <c r="H349">
        <v>5.27</v>
      </c>
      <c r="I349" t="s">
        <v>15</v>
      </c>
      <c r="J349" t="s">
        <v>23</v>
      </c>
      <c r="K349" t="s">
        <v>31</v>
      </c>
      <c r="L349" t="s">
        <v>18</v>
      </c>
      <c r="M349">
        <v>4</v>
      </c>
      <c r="N349" t="s">
        <v>33</v>
      </c>
      <c r="O349">
        <v>2</v>
      </c>
    </row>
    <row r="350" spans="1:15" x14ac:dyDescent="0.35">
      <c r="A350" s="1">
        <v>45653.388194444444</v>
      </c>
      <c r="B350" s="1" t="str">
        <f t="shared" si="10"/>
        <v>Fri</v>
      </c>
      <c r="C350" s="1" t="str">
        <f t="shared" si="11"/>
        <v>Weekday</v>
      </c>
      <c r="D350" s="1" t="e" cm="1">
        <f t="array" aca="1" ref="D350" ca="1">TEXT\DAY(Coffee_Sales[[#This Row],[Date]],"ddd")</f>
        <v>#NAME?</v>
      </c>
      <c r="E350" t="s">
        <v>43</v>
      </c>
      <c r="F350" t="s">
        <v>46</v>
      </c>
      <c r="G350" t="s">
        <v>22</v>
      </c>
      <c r="H350">
        <v>5.94</v>
      </c>
      <c r="I350" t="s">
        <v>28</v>
      </c>
      <c r="J350" t="s">
        <v>16</v>
      </c>
      <c r="K350" t="s">
        <v>45</v>
      </c>
      <c r="L350" t="s">
        <v>32</v>
      </c>
      <c r="M350">
        <v>6</v>
      </c>
      <c r="N350" t="s">
        <v>47</v>
      </c>
      <c r="O350">
        <v>4</v>
      </c>
    </row>
    <row r="351" spans="1:15" x14ac:dyDescent="0.35">
      <c r="A351" s="1">
        <v>45641.554861111108</v>
      </c>
      <c r="B351" s="1" t="str">
        <f t="shared" si="10"/>
        <v>Sun</v>
      </c>
      <c r="C351" s="1" t="str">
        <f t="shared" si="11"/>
        <v>Weekend</v>
      </c>
      <c r="D351" s="1" t="e" cm="1">
        <f t="array" aca="1" ref="D351" ca="1">TEXT\DAY(Coffee_Sales[[#This Row],[Date]],"ddd")</f>
        <v>#NAME?</v>
      </c>
      <c r="E351" t="s">
        <v>43</v>
      </c>
      <c r="F351" t="s">
        <v>38</v>
      </c>
      <c r="G351" t="s">
        <v>35</v>
      </c>
      <c r="H351">
        <v>6.43</v>
      </c>
      <c r="I351" t="s">
        <v>28</v>
      </c>
      <c r="J351" t="s">
        <v>16</v>
      </c>
      <c r="K351" t="s">
        <v>29</v>
      </c>
      <c r="L351" t="s">
        <v>32</v>
      </c>
      <c r="M351">
        <v>10</v>
      </c>
      <c r="N351" t="s">
        <v>19</v>
      </c>
      <c r="O351">
        <v>1</v>
      </c>
    </row>
    <row r="352" spans="1:15" x14ac:dyDescent="0.35">
      <c r="A352" s="1">
        <v>45643.620833333334</v>
      </c>
      <c r="B352" s="1" t="str">
        <f t="shared" si="10"/>
        <v>Tue</v>
      </c>
      <c r="C352" s="1" t="str">
        <f t="shared" si="11"/>
        <v>Weekday</v>
      </c>
      <c r="D352" s="1" t="e" cm="1">
        <f t="array" aca="1" ref="D352" ca="1">TEXT\DAY(Coffee_Sales[[#This Row],[Date]],"ddd")</f>
        <v>#NAME?</v>
      </c>
      <c r="E352" t="s">
        <v>20</v>
      </c>
      <c r="F352" t="s">
        <v>44</v>
      </c>
      <c r="G352" t="s">
        <v>14</v>
      </c>
      <c r="H352">
        <v>4.43</v>
      </c>
      <c r="I352" t="s">
        <v>30</v>
      </c>
      <c r="J352" t="s">
        <v>23</v>
      </c>
      <c r="K352" t="s">
        <v>31</v>
      </c>
      <c r="L352" t="s">
        <v>18</v>
      </c>
      <c r="M352">
        <v>8</v>
      </c>
      <c r="N352" t="s">
        <v>47</v>
      </c>
      <c r="O352">
        <v>2</v>
      </c>
    </row>
    <row r="353" spans="1:15" x14ac:dyDescent="0.35">
      <c r="A353" s="1">
        <v>45652.498611111114</v>
      </c>
      <c r="B353" s="1" t="str">
        <f t="shared" si="10"/>
        <v>Thu</v>
      </c>
      <c r="C353" s="1" t="str">
        <f t="shared" si="11"/>
        <v>Weekday</v>
      </c>
      <c r="D353" s="1" t="e" cm="1">
        <f t="array" aca="1" ref="D353" ca="1">TEXT\DAY(Coffee_Sales[[#This Row],[Date]],"ddd")</f>
        <v>#NAME?</v>
      </c>
      <c r="E353" t="s">
        <v>12</v>
      </c>
      <c r="F353" t="s">
        <v>44</v>
      </c>
      <c r="G353" t="s">
        <v>14</v>
      </c>
      <c r="H353">
        <v>6.86</v>
      </c>
      <c r="I353" t="s">
        <v>28</v>
      </c>
      <c r="J353" t="s">
        <v>16</v>
      </c>
      <c r="K353" t="s">
        <v>31</v>
      </c>
      <c r="L353" t="s">
        <v>40</v>
      </c>
      <c r="M353">
        <v>6</v>
      </c>
      <c r="N353" t="s">
        <v>19</v>
      </c>
      <c r="O353">
        <v>3</v>
      </c>
    </row>
    <row r="354" spans="1:15" x14ac:dyDescent="0.35">
      <c r="A354" s="1">
        <v>45655.609027777777</v>
      </c>
      <c r="B354" s="1" t="str">
        <f t="shared" si="10"/>
        <v>Sun</v>
      </c>
      <c r="C354" s="1" t="str">
        <f t="shared" si="11"/>
        <v>Weekend</v>
      </c>
      <c r="D354" s="1" t="e" cm="1">
        <f t="array" aca="1" ref="D354" ca="1">TEXT\DAY(Coffee_Sales[[#This Row],[Date]],"ddd")</f>
        <v>#NAME?</v>
      </c>
      <c r="E354" t="s">
        <v>12</v>
      </c>
      <c r="F354" t="s">
        <v>34</v>
      </c>
      <c r="G354" t="s">
        <v>22</v>
      </c>
      <c r="H354">
        <v>3.76</v>
      </c>
      <c r="I354" t="s">
        <v>28</v>
      </c>
      <c r="J354" t="s">
        <v>16</v>
      </c>
      <c r="K354" t="s">
        <v>31</v>
      </c>
      <c r="L354" t="s">
        <v>40</v>
      </c>
      <c r="M354">
        <v>8</v>
      </c>
      <c r="N354" t="s">
        <v>33</v>
      </c>
      <c r="O354">
        <v>4</v>
      </c>
    </row>
    <row r="355" spans="1:15" x14ac:dyDescent="0.35">
      <c r="A355" s="1">
        <v>45650.554166666669</v>
      </c>
      <c r="B355" s="1" t="str">
        <f t="shared" si="10"/>
        <v>Tue</v>
      </c>
      <c r="C355" s="1" t="str">
        <f t="shared" si="11"/>
        <v>Weekday</v>
      </c>
      <c r="D355" s="1" t="e" cm="1">
        <f t="array" aca="1" ref="D355" ca="1">TEXT\DAY(Coffee_Sales[[#This Row],[Date]],"ddd")</f>
        <v>#NAME?</v>
      </c>
      <c r="E355" t="s">
        <v>26</v>
      </c>
      <c r="F355" t="s">
        <v>13</v>
      </c>
      <c r="G355" t="s">
        <v>22</v>
      </c>
      <c r="H355">
        <v>6.71</v>
      </c>
      <c r="I355" t="s">
        <v>30</v>
      </c>
      <c r="J355" t="s">
        <v>16</v>
      </c>
      <c r="K355" t="s">
        <v>45</v>
      </c>
      <c r="L355" t="s">
        <v>40</v>
      </c>
      <c r="M355">
        <v>10</v>
      </c>
      <c r="N355" t="s">
        <v>47</v>
      </c>
      <c r="O355">
        <v>5</v>
      </c>
    </row>
    <row r="356" spans="1:15" x14ac:dyDescent="0.35">
      <c r="A356" s="1">
        <v>45649.429861111108</v>
      </c>
      <c r="B356" s="1" t="str">
        <f t="shared" si="10"/>
        <v>Mon</v>
      </c>
      <c r="C356" s="1" t="str">
        <f t="shared" si="11"/>
        <v>Weekday</v>
      </c>
      <c r="D356" s="1" t="e" cm="1">
        <f t="array" aca="1" ref="D356" ca="1">TEXT\DAY(Coffee_Sales[[#This Row],[Date]],"ddd")</f>
        <v>#NAME?</v>
      </c>
      <c r="E356" t="s">
        <v>12</v>
      </c>
      <c r="F356" t="s">
        <v>34</v>
      </c>
      <c r="G356" t="s">
        <v>14</v>
      </c>
      <c r="H356">
        <v>6.2</v>
      </c>
      <c r="I356" t="s">
        <v>30</v>
      </c>
      <c r="J356" t="s">
        <v>16</v>
      </c>
      <c r="K356" t="s">
        <v>29</v>
      </c>
      <c r="L356" t="s">
        <v>40</v>
      </c>
      <c r="M356">
        <v>6</v>
      </c>
      <c r="N356" t="s">
        <v>33</v>
      </c>
      <c r="O356">
        <v>5</v>
      </c>
    </row>
    <row r="357" spans="1:15" x14ac:dyDescent="0.35">
      <c r="A357" s="1">
        <v>45642.638194444444</v>
      </c>
      <c r="B357" s="1" t="str">
        <f t="shared" si="10"/>
        <v>Mon</v>
      </c>
      <c r="C357" s="1" t="str">
        <f t="shared" si="11"/>
        <v>Weekday</v>
      </c>
      <c r="D357" s="1" t="e" cm="1">
        <f t="array" aca="1" ref="D357" ca="1">TEXT\DAY(Coffee_Sales[[#This Row],[Date]],"ddd")</f>
        <v>#NAME?</v>
      </c>
      <c r="E357" t="s">
        <v>26</v>
      </c>
      <c r="F357" t="s">
        <v>46</v>
      </c>
      <c r="G357" t="s">
        <v>22</v>
      </c>
      <c r="H357">
        <v>5.64</v>
      </c>
      <c r="I357" t="s">
        <v>30</v>
      </c>
      <c r="J357" t="s">
        <v>23</v>
      </c>
      <c r="K357" t="s">
        <v>24</v>
      </c>
      <c r="L357" t="s">
        <v>40</v>
      </c>
      <c r="M357">
        <v>7</v>
      </c>
      <c r="N357" t="s">
        <v>47</v>
      </c>
      <c r="O357">
        <v>5</v>
      </c>
    </row>
    <row r="358" spans="1:15" x14ac:dyDescent="0.35">
      <c r="A358" s="1">
        <v>45651.67291666667</v>
      </c>
      <c r="B358" s="1" t="str">
        <f t="shared" si="10"/>
        <v>Wed</v>
      </c>
      <c r="C358" s="1" t="str">
        <f t="shared" si="11"/>
        <v>Weekday</v>
      </c>
      <c r="D358" s="1" t="e" cm="1">
        <f t="array" aca="1" ref="D358" ca="1">TEXT\DAY(Coffee_Sales[[#This Row],[Date]],"ddd")</f>
        <v>#NAME?</v>
      </c>
      <c r="E358" t="s">
        <v>26</v>
      </c>
      <c r="F358" t="s">
        <v>44</v>
      </c>
      <c r="G358" t="s">
        <v>22</v>
      </c>
      <c r="H358">
        <v>3.57</v>
      </c>
      <c r="I358" t="s">
        <v>28</v>
      </c>
      <c r="J358" t="s">
        <v>23</v>
      </c>
      <c r="K358" t="s">
        <v>42</v>
      </c>
      <c r="L358" t="s">
        <v>18</v>
      </c>
      <c r="M358">
        <v>3</v>
      </c>
      <c r="N358" t="s">
        <v>47</v>
      </c>
      <c r="O358">
        <v>2</v>
      </c>
    </row>
    <row r="359" spans="1:15" x14ac:dyDescent="0.35">
      <c r="A359" s="1">
        <v>45641.552083333336</v>
      </c>
      <c r="B359" s="1" t="str">
        <f t="shared" si="10"/>
        <v>Sun</v>
      </c>
      <c r="C359" s="1" t="str">
        <f t="shared" si="11"/>
        <v>Weekend</v>
      </c>
      <c r="D359" s="1" t="e" cm="1">
        <f t="array" aca="1" ref="D359" ca="1">TEXT\DAY(Coffee_Sales[[#This Row],[Date]],"ddd")</f>
        <v>#NAME?</v>
      </c>
      <c r="E359" t="s">
        <v>12</v>
      </c>
      <c r="F359" t="s">
        <v>46</v>
      </c>
      <c r="G359" t="s">
        <v>22</v>
      </c>
      <c r="H359">
        <v>6.87</v>
      </c>
      <c r="I359" t="s">
        <v>30</v>
      </c>
      <c r="J359" t="s">
        <v>16</v>
      </c>
      <c r="K359" t="s">
        <v>24</v>
      </c>
      <c r="L359" t="s">
        <v>18</v>
      </c>
      <c r="M359">
        <v>6</v>
      </c>
      <c r="N359" t="s">
        <v>36</v>
      </c>
      <c r="O359">
        <v>5</v>
      </c>
    </row>
    <row r="360" spans="1:15" x14ac:dyDescent="0.35">
      <c r="A360" s="1">
        <v>45647.57708333333</v>
      </c>
      <c r="B360" s="1" t="str">
        <f t="shared" si="10"/>
        <v>Sat</v>
      </c>
      <c r="C360" s="1" t="str">
        <f t="shared" si="11"/>
        <v>Weekend</v>
      </c>
      <c r="D360" s="1" t="e" cm="1">
        <f t="array" aca="1" ref="D360" ca="1">TEXT\DAY(Coffee_Sales[[#This Row],[Date]],"ddd")</f>
        <v>#NAME?</v>
      </c>
      <c r="E360" t="s">
        <v>41</v>
      </c>
      <c r="F360" t="s">
        <v>27</v>
      </c>
      <c r="G360" t="s">
        <v>35</v>
      </c>
      <c r="H360">
        <v>6.07</v>
      </c>
      <c r="I360" t="s">
        <v>15</v>
      </c>
      <c r="J360" t="s">
        <v>23</v>
      </c>
      <c r="K360" t="s">
        <v>42</v>
      </c>
      <c r="L360" t="s">
        <v>18</v>
      </c>
      <c r="M360">
        <v>5</v>
      </c>
      <c r="N360" t="s">
        <v>47</v>
      </c>
      <c r="O360">
        <v>3</v>
      </c>
    </row>
    <row r="361" spans="1:15" x14ac:dyDescent="0.35">
      <c r="A361" s="1">
        <v>45642.749305555553</v>
      </c>
      <c r="B361" s="1" t="str">
        <f t="shared" si="10"/>
        <v>Mon</v>
      </c>
      <c r="C361" s="1" t="str">
        <f t="shared" si="11"/>
        <v>Weekday</v>
      </c>
      <c r="D361" s="1" t="e" cm="1">
        <f t="array" aca="1" ref="D361" ca="1">TEXT\DAY(Coffee_Sales[[#This Row],[Date]],"ddd")</f>
        <v>#NAME?</v>
      </c>
      <c r="E361" t="s">
        <v>12</v>
      </c>
      <c r="F361" t="s">
        <v>38</v>
      </c>
      <c r="G361" t="s">
        <v>14</v>
      </c>
      <c r="H361">
        <v>4.5</v>
      </c>
      <c r="I361" t="s">
        <v>15</v>
      </c>
      <c r="J361" t="s">
        <v>23</v>
      </c>
      <c r="K361" t="s">
        <v>17</v>
      </c>
      <c r="L361" t="s">
        <v>18</v>
      </c>
      <c r="M361">
        <v>9</v>
      </c>
      <c r="N361" t="s">
        <v>19</v>
      </c>
      <c r="O361">
        <v>3</v>
      </c>
    </row>
    <row r="362" spans="1:15" x14ac:dyDescent="0.35">
      <c r="A362" s="1">
        <v>45649.561805555553</v>
      </c>
      <c r="B362" s="1" t="str">
        <f t="shared" si="10"/>
        <v>Mon</v>
      </c>
      <c r="C362" s="1" t="str">
        <f t="shared" si="11"/>
        <v>Weekday</v>
      </c>
      <c r="D362" s="1" t="e" cm="1">
        <f t="array" aca="1" ref="D362" ca="1">TEXT\DAY(Coffee_Sales[[#This Row],[Date]],"ddd")</f>
        <v>#NAME?</v>
      </c>
      <c r="E362" t="s">
        <v>43</v>
      </c>
      <c r="F362" t="s">
        <v>46</v>
      </c>
      <c r="G362" t="s">
        <v>22</v>
      </c>
      <c r="H362">
        <v>4.68</v>
      </c>
      <c r="I362" t="s">
        <v>15</v>
      </c>
      <c r="J362" t="s">
        <v>16</v>
      </c>
      <c r="K362" t="s">
        <v>29</v>
      </c>
      <c r="L362" t="s">
        <v>18</v>
      </c>
      <c r="M362">
        <v>2</v>
      </c>
      <c r="N362" t="s">
        <v>33</v>
      </c>
      <c r="O362">
        <v>4</v>
      </c>
    </row>
    <row r="363" spans="1:15" x14ac:dyDescent="0.35">
      <c r="A363" s="1">
        <v>45642.443749999999</v>
      </c>
      <c r="B363" s="1" t="str">
        <f t="shared" si="10"/>
        <v>Mon</v>
      </c>
      <c r="C363" s="1" t="str">
        <f t="shared" si="11"/>
        <v>Weekday</v>
      </c>
      <c r="D363" s="1" t="e" cm="1">
        <f t="array" aca="1" ref="D363" ca="1">TEXT\DAY(Coffee_Sales[[#This Row],[Date]],"ddd")</f>
        <v>#NAME?</v>
      </c>
      <c r="E363" t="s">
        <v>43</v>
      </c>
      <c r="F363" t="s">
        <v>21</v>
      </c>
      <c r="G363" t="s">
        <v>14</v>
      </c>
      <c r="H363">
        <v>5.32</v>
      </c>
      <c r="I363" t="s">
        <v>15</v>
      </c>
      <c r="J363" t="s">
        <v>23</v>
      </c>
      <c r="K363" t="s">
        <v>31</v>
      </c>
      <c r="L363" t="s">
        <v>18</v>
      </c>
      <c r="M363">
        <v>6</v>
      </c>
      <c r="N363" t="s">
        <v>39</v>
      </c>
      <c r="O363">
        <v>4</v>
      </c>
    </row>
    <row r="364" spans="1:15" x14ac:dyDescent="0.35">
      <c r="A364" s="1">
        <v>45643.353472222225</v>
      </c>
      <c r="B364" s="1" t="str">
        <f t="shared" si="10"/>
        <v>Tue</v>
      </c>
      <c r="C364" s="1" t="str">
        <f t="shared" si="11"/>
        <v>Weekday</v>
      </c>
      <c r="D364" s="1" t="e" cm="1">
        <f t="array" aca="1" ref="D364" ca="1">TEXT\DAY(Coffee_Sales[[#This Row],[Date]],"ddd")</f>
        <v>#NAME?</v>
      </c>
      <c r="E364" t="s">
        <v>41</v>
      </c>
      <c r="F364" t="s">
        <v>46</v>
      </c>
      <c r="G364" t="s">
        <v>14</v>
      </c>
      <c r="H364">
        <v>3.34</v>
      </c>
      <c r="I364" t="s">
        <v>15</v>
      </c>
      <c r="J364" t="s">
        <v>23</v>
      </c>
      <c r="K364" t="s">
        <v>24</v>
      </c>
      <c r="L364" t="s">
        <v>18</v>
      </c>
      <c r="M364">
        <v>3</v>
      </c>
      <c r="N364" t="s">
        <v>33</v>
      </c>
      <c r="O364">
        <v>3</v>
      </c>
    </row>
    <row r="365" spans="1:15" x14ac:dyDescent="0.35">
      <c r="A365" s="1">
        <v>45650.579861111109</v>
      </c>
      <c r="B365" s="1" t="str">
        <f t="shared" si="10"/>
        <v>Tue</v>
      </c>
      <c r="C365" s="1" t="str">
        <f t="shared" si="11"/>
        <v>Weekday</v>
      </c>
      <c r="D365" s="1" t="e" cm="1">
        <f t="array" aca="1" ref="D365" ca="1">TEXT\DAY(Coffee_Sales[[#This Row],[Date]],"ddd")</f>
        <v>#NAME?</v>
      </c>
      <c r="E365" t="s">
        <v>26</v>
      </c>
      <c r="F365" t="s">
        <v>13</v>
      </c>
      <c r="G365" t="s">
        <v>35</v>
      </c>
      <c r="H365">
        <v>5.34</v>
      </c>
      <c r="I365" t="s">
        <v>28</v>
      </c>
      <c r="J365" t="s">
        <v>23</v>
      </c>
      <c r="K365" t="s">
        <v>45</v>
      </c>
      <c r="L365" t="s">
        <v>40</v>
      </c>
      <c r="M365">
        <v>10</v>
      </c>
      <c r="N365" t="s">
        <v>36</v>
      </c>
      <c r="O365">
        <v>5</v>
      </c>
    </row>
    <row r="366" spans="1:15" x14ac:dyDescent="0.35">
      <c r="A366" s="1">
        <v>45652.630555555559</v>
      </c>
      <c r="B366" s="1" t="str">
        <f t="shared" si="10"/>
        <v>Thu</v>
      </c>
      <c r="C366" s="1" t="str">
        <f t="shared" si="11"/>
        <v>Weekday</v>
      </c>
      <c r="D366" s="1" t="e" cm="1">
        <f t="array" aca="1" ref="D366" ca="1">TEXT\DAY(Coffee_Sales[[#This Row],[Date]],"ddd")</f>
        <v>#NAME?</v>
      </c>
      <c r="E366" t="s">
        <v>20</v>
      </c>
      <c r="F366" t="s">
        <v>44</v>
      </c>
      <c r="G366" t="s">
        <v>35</v>
      </c>
      <c r="H366">
        <v>6.41</v>
      </c>
      <c r="I366" t="s">
        <v>15</v>
      </c>
      <c r="J366" t="s">
        <v>16</v>
      </c>
      <c r="K366" t="s">
        <v>45</v>
      </c>
      <c r="L366" t="s">
        <v>40</v>
      </c>
      <c r="M366">
        <v>9</v>
      </c>
      <c r="N366" t="s">
        <v>37</v>
      </c>
      <c r="O366">
        <v>2</v>
      </c>
    </row>
    <row r="367" spans="1:15" x14ac:dyDescent="0.35">
      <c r="A367" s="1">
        <v>45642.339583333334</v>
      </c>
      <c r="B367" s="1" t="str">
        <f t="shared" si="10"/>
        <v>Mon</v>
      </c>
      <c r="C367" s="1" t="str">
        <f t="shared" si="11"/>
        <v>Weekday</v>
      </c>
      <c r="D367" s="1" t="e" cm="1">
        <f t="array" aca="1" ref="D367" ca="1">TEXT\DAY(Coffee_Sales[[#This Row],[Date]],"ddd")</f>
        <v>#NAME?</v>
      </c>
      <c r="E367" t="s">
        <v>41</v>
      </c>
      <c r="F367" t="s">
        <v>13</v>
      </c>
      <c r="G367" t="s">
        <v>35</v>
      </c>
      <c r="H367">
        <v>3.39</v>
      </c>
      <c r="I367" t="s">
        <v>30</v>
      </c>
      <c r="J367" t="s">
        <v>23</v>
      </c>
      <c r="K367" t="s">
        <v>42</v>
      </c>
      <c r="L367" t="s">
        <v>40</v>
      </c>
      <c r="M367">
        <v>10</v>
      </c>
      <c r="N367" t="s">
        <v>25</v>
      </c>
      <c r="O367">
        <v>4</v>
      </c>
    </row>
    <row r="368" spans="1:15" x14ac:dyDescent="0.35">
      <c r="A368" s="1">
        <v>45641.388194444444</v>
      </c>
      <c r="B368" s="1" t="str">
        <f t="shared" si="10"/>
        <v>Sun</v>
      </c>
      <c r="C368" s="1" t="str">
        <f t="shared" si="11"/>
        <v>Weekend</v>
      </c>
      <c r="D368" s="1" t="e" cm="1">
        <f t="array" aca="1" ref="D368" ca="1">TEXT\DAY(Coffee_Sales[[#This Row],[Date]],"ddd")</f>
        <v>#NAME?</v>
      </c>
      <c r="E368" t="s">
        <v>12</v>
      </c>
      <c r="F368" t="s">
        <v>46</v>
      </c>
      <c r="G368" t="s">
        <v>14</v>
      </c>
      <c r="H368">
        <v>6.28</v>
      </c>
      <c r="I368" t="s">
        <v>28</v>
      </c>
      <c r="J368" t="s">
        <v>16</v>
      </c>
      <c r="K368" t="s">
        <v>31</v>
      </c>
      <c r="L368" t="s">
        <v>18</v>
      </c>
      <c r="M368">
        <v>9</v>
      </c>
      <c r="N368" t="s">
        <v>33</v>
      </c>
      <c r="O368">
        <v>5</v>
      </c>
    </row>
    <row r="369" spans="1:15" x14ac:dyDescent="0.35">
      <c r="A369" s="1">
        <v>45642.444444444445</v>
      </c>
      <c r="B369" s="1" t="str">
        <f t="shared" si="10"/>
        <v>Mon</v>
      </c>
      <c r="C369" s="1" t="str">
        <f t="shared" si="11"/>
        <v>Weekday</v>
      </c>
      <c r="D369" s="1" t="e" cm="1">
        <f t="array" aca="1" ref="D369" ca="1">TEXT\DAY(Coffee_Sales[[#This Row],[Date]],"ddd")</f>
        <v>#NAME?</v>
      </c>
      <c r="E369" t="s">
        <v>26</v>
      </c>
      <c r="F369" t="s">
        <v>27</v>
      </c>
      <c r="G369" t="s">
        <v>14</v>
      </c>
      <c r="H369">
        <v>6.27</v>
      </c>
      <c r="I369" t="s">
        <v>28</v>
      </c>
      <c r="J369" t="s">
        <v>23</v>
      </c>
      <c r="K369" t="s">
        <v>17</v>
      </c>
      <c r="L369" t="s">
        <v>18</v>
      </c>
      <c r="M369">
        <v>10</v>
      </c>
      <c r="N369" t="s">
        <v>36</v>
      </c>
      <c r="O369">
        <v>4</v>
      </c>
    </row>
    <row r="370" spans="1:15" x14ac:dyDescent="0.35">
      <c r="A370" s="1">
        <v>45648.529166666667</v>
      </c>
      <c r="B370" s="1" t="str">
        <f t="shared" si="10"/>
        <v>Sun</v>
      </c>
      <c r="C370" s="1" t="str">
        <f t="shared" si="11"/>
        <v>Weekend</v>
      </c>
      <c r="D370" s="1" t="e" cm="1">
        <f t="array" aca="1" ref="D370" ca="1">TEXT\DAY(Coffee_Sales[[#This Row],[Date]],"ddd")</f>
        <v>#NAME?</v>
      </c>
      <c r="E370" t="s">
        <v>26</v>
      </c>
      <c r="F370" t="s">
        <v>38</v>
      </c>
      <c r="G370" t="s">
        <v>22</v>
      </c>
      <c r="H370">
        <v>4.47</v>
      </c>
      <c r="I370" t="s">
        <v>15</v>
      </c>
      <c r="J370" t="s">
        <v>16</v>
      </c>
      <c r="K370" t="s">
        <v>42</v>
      </c>
      <c r="L370" t="s">
        <v>18</v>
      </c>
      <c r="M370">
        <v>3</v>
      </c>
      <c r="N370" t="s">
        <v>25</v>
      </c>
      <c r="O370">
        <v>4</v>
      </c>
    </row>
    <row r="371" spans="1:15" x14ac:dyDescent="0.35">
      <c r="A371" s="1">
        <v>45654.417361111111</v>
      </c>
      <c r="B371" s="1" t="str">
        <f t="shared" si="10"/>
        <v>Sat</v>
      </c>
      <c r="C371" s="1" t="str">
        <f t="shared" si="11"/>
        <v>Weekend</v>
      </c>
      <c r="D371" s="1" t="e" cm="1">
        <f t="array" aca="1" ref="D371" ca="1">TEXT\DAY(Coffee_Sales[[#This Row],[Date]],"ddd")</f>
        <v>#NAME?</v>
      </c>
      <c r="E371" t="s">
        <v>43</v>
      </c>
      <c r="F371" t="s">
        <v>46</v>
      </c>
      <c r="G371" t="s">
        <v>14</v>
      </c>
      <c r="H371">
        <v>5.26</v>
      </c>
      <c r="I371" t="s">
        <v>30</v>
      </c>
      <c r="J371" t="s">
        <v>16</v>
      </c>
      <c r="K371" t="s">
        <v>29</v>
      </c>
      <c r="L371" t="s">
        <v>18</v>
      </c>
      <c r="M371">
        <v>9</v>
      </c>
      <c r="N371" t="s">
        <v>39</v>
      </c>
      <c r="O371">
        <v>3</v>
      </c>
    </row>
    <row r="372" spans="1:15" x14ac:dyDescent="0.35">
      <c r="A372" s="1">
        <v>45656.663888888892</v>
      </c>
      <c r="B372" s="1" t="str">
        <f t="shared" si="10"/>
        <v>Mon</v>
      </c>
      <c r="C372" s="1" t="str">
        <f t="shared" si="11"/>
        <v>Weekday</v>
      </c>
      <c r="D372" s="1" t="e" cm="1">
        <f t="array" aca="1" ref="D372" ca="1">TEXT\DAY(Coffee_Sales[[#This Row],[Date]],"ddd")</f>
        <v>#NAME?</v>
      </c>
      <c r="E372" t="s">
        <v>12</v>
      </c>
      <c r="F372" t="s">
        <v>34</v>
      </c>
      <c r="G372" t="s">
        <v>14</v>
      </c>
      <c r="H372">
        <v>6.93</v>
      </c>
      <c r="I372" t="s">
        <v>15</v>
      </c>
      <c r="J372" t="s">
        <v>23</v>
      </c>
      <c r="K372" t="s">
        <v>24</v>
      </c>
      <c r="L372" t="s">
        <v>18</v>
      </c>
      <c r="M372">
        <v>10</v>
      </c>
      <c r="N372" t="s">
        <v>25</v>
      </c>
      <c r="O372">
        <v>5</v>
      </c>
    </row>
    <row r="373" spans="1:15" x14ac:dyDescent="0.35">
      <c r="A373" s="1">
        <v>45642.431944444441</v>
      </c>
      <c r="B373" s="1" t="str">
        <f t="shared" si="10"/>
        <v>Mon</v>
      </c>
      <c r="C373" s="1" t="str">
        <f t="shared" si="11"/>
        <v>Weekday</v>
      </c>
      <c r="D373" s="1" t="e" cm="1">
        <f t="array" aca="1" ref="D373" ca="1">TEXT\DAY(Coffee_Sales[[#This Row],[Date]],"ddd")</f>
        <v>#NAME?</v>
      </c>
      <c r="E373" t="s">
        <v>41</v>
      </c>
      <c r="F373" t="s">
        <v>34</v>
      </c>
      <c r="G373" t="s">
        <v>22</v>
      </c>
      <c r="H373">
        <v>5.86</v>
      </c>
      <c r="I373" t="s">
        <v>30</v>
      </c>
      <c r="J373" t="s">
        <v>16</v>
      </c>
      <c r="K373" t="s">
        <v>45</v>
      </c>
      <c r="L373" t="s">
        <v>32</v>
      </c>
      <c r="M373">
        <v>8</v>
      </c>
      <c r="N373" t="s">
        <v>39</v>
      </c>
      <c r="O373">
        <v>4</v>
      </c>
    </row>
    <row r="374" spans="1:15" x14ac:dyDescent="0.35">
      <c r="A374" s="1">
        <v>45647.651388888888</v>
      </c>
      <c r="B374" s="1" t="str">
        <f t="shared" si="10"/>
        <v>Sat</v>
      </c>
      <c r="C374" s="1" t="str">
        <f t="shared" si="11"/>
        <v>Weekend</v>
      </c>
      <c r="D374" s="1" t="e" cm="1">
        <f t="array" aca="1" ref="D374" ca="1">TEXT\DAY(Coffee_Sales[[#This Row],[Date]],"ddd")</f>
        <v>#NAME?</v>
      </c>
      <c r="E374" t="s">
        <v>20</v>
      </c>
      <c r="F374" t="s">
        <v>38</v>
      </c>
      <c r="G374" t="s">
        <v>35</v>
      </c>
      <c r="H374">
        <v>6.71</v>
      </c>
      <c r="I374" t="s">
        <v>28</v>
      </c>
      <c r="J374" t="s">
        <v>16</v>
      </c>
      <c r="K374" t="s">
        <v>17</v>
      </c>
      <c r="L374" t="s">
        <v>18</v>
      </c>
      <c r="M374">
        <v>7</v>
      </c>
      <c r="N374" t="s">
        <v>37</v>
      </c>
      <c r="O374">
        <v>5</v>
      </c>
    </row>
    <row r="375" spans="1:15" x14ac:dyDescent="0.35">
      <c r="A375" s="1">
        <v>45646.745138888888</v>
      </c>
      <c r="B375" s="1" t="str">
        <f t="shared" si="10"/>
        <v>Fri</v>
      </c>
      <c r="C375" s="1" t="str">
        <f t="shared" si="11"/>
        <v>Weekday</v>
      </c>
      <c r="D375" s="1" t="e" cm="1">
        <f t="array" aca="1" ref="D375" ca="1">TEXT\DAY(Coffee_Sales[[#This Row],[Date]],"ddd")</f>
        <v>#NAME?</v>
      </c>
      <c r="E375" t="s">
        <v>12</v>
      </c>
      <c r="F375" t="s">
        <v>13</v>
      </c>
      <c r="G375" t="s">
        <v>14</v>
      </c>
      <c r="H375">
        <v>3.12</v>
      </c>
      <c r="I375" t="s">
        <v>28</v>
      </c>
      <c r="J375" t="s">
        <v>23</v>
      </c>
      <c r="K375" t="s">
        <v>17</v>
      </c>
      <c r="L375" t="s">
        <v>40</v>
      </c>
      <c r="M375">
        <v>3</v>
      </c>
      <c r="N375" t="s">
        <v>25</v>
      </c>
      <c r="O375">
        <v>4</v>
      </c>
    </row>
    <row r="376" spans="1:15" x14ac:dyDescent="0.35">
      <c r="A376" s="1">
        <v>45646.492361111108</v>
      </c>
      <c r="B376" s="1" t="str">
        <f t="shared" si="10"/>
        <v>Fri</v>
      </c>
      <c r="C376" s="1" t="str">
        <f t="shared" si="11"/>
        <v>Weekday</v>
      </c>
      <c r="D376" s="1" t="e" cm="1">
        <f t="array" aca="1" ref="D376" ca="1">TEXT\DAY(Coffee_Sales[[#This Row],[Date]],"ddd")</f>
        <v>#NAME?</v>
      </c>
      <c r="E376" t="s">
        <v>20</v>
      </c>
      <c r="F376" t="s">
        <v>13</v>
      </c>
      <c r="G376" t="s">
        <v>14</v>
      </c>
      <c r="H376">
        <v>5.91</v>
      </c>
      <c r="I376" t="s">
        <v>15</v>
      </c>
      <c r="J376" t="s">
        <v>16</v>
      </c>
      <c r="K376" t="s">
        <v>29</v>
      </c>
      <c r="L376" t="s">
        <v>40</v>
      </c>
      <c r="M376">
        <v>6</v>
      </c>
      <c r="N376" t="s">
        <v>39</v>
      </c>
      <c r="O376">
        <v>1</v>
      </c>
    </row>
    <row r="377" spans="1:15" x14ac:dyDescent="0.35">
      <c r="A377" s="1">
        <v>45654.394444444442</v>
      </c>
      <c r="B377" s="1" t="str">
        <f t="shared" si="10"/>
        <v>Sat</v>
      </c>
      <c r="C377" s="1" t="str">
        <f t="shared" si="11"/>
        <v>Weekend</v>
      </c>
      <c r="D377" s="1" t="e" cm="1">
        <f t="array" aca="1" ref="D377" ca="1">TEXT\DAY(Coffee_Sales[[#This Row],[Date]],"ddd")</f>
        <v>#NAME?</v>
      </c>
      <c r="E377" t="s">
        <v>43</v>
      </c>
      <c r="F377" t="s">
        <v>38</v>
      </c>
      <c r="G377" t="s">
        <v>35</v>
      </c>
      <c r="H377">
        <v>6.36</v>
      </c>
      <c r="I377" t="s">
        <v>30</v>
      </c>
      <c r="J377" t="s">
        <v>16</v>
      </c>
      <c r="K377" t="s">
        <v>29</v>
      </c>
      <c r="L377" t="s">
        <v>18</v>
      </c>
      <c r="M377">
        <v>9</v>
      </c>
      <c r="N377" t="s">
        <v>25</v>
      </c>
      <c r="O377">
        <v>2</v>
      </c>
    </row>
    <row r="378" spans="1:15" x14ac:dyDescent="0.35">
      <c r="A378" s="1">
        <v>45656.732638888891</v>
      </c>
      <c r="B378" s="1" t="str">
        <f t="shared" si="10"/>
        <v>Mon</v>
      </c>
      <c r="C378" s="1" t="str">
        <f t="shared" si="11"/>
        <v>Weekday</v>
      </c>
      <c r="D378" s="1" t="e" cm="1">
        <f t="array" aca="1" ref="D378" ca="1">TEXT\DAY(Coffee_Sales[[#This Row],[Date]],"ddd")</f>
        <v>#NAME?</v>
      </c>
      <c r="E378" t="s">
        <v>20</v>
      </c>
      <c r="F378" t="s">
        <v>27</v>
      </c>
      <c r="G378" t="s">
        <v>22</v>
      </c>
      <c r="H378">
        <v>4.96</v>
      </c>
      <c r="I378" t="s">
        <v>28</v>
      </c>
      <c r="J378" t="s">
        <v>16</v>
      </c>
      <c r="K378" t="s">
        <v>17</v>
      </c>
      <c r="L378" t="s">
        <v>40</v>
      </c>
      <c r="M378">
        <v>4</v>
      </c>
      <c r="N378" t="s">
        <v>25</v>
      </c>
      <c r="O378">
        <v>5</v>
      </c>
    </row>
    <row r="379" spans="1:15" x14ac:dyDescent="0.35">
      <c r="A379" s="1">
        <v>45653.461805555555</v>
      </c>
      <c r="B379" s="1" t="str">
        <f t="shared" si="10"/>
        <v>Fri</v>
      </c>
      <c r="C379" s="1" t="str">
        <f t="shared" si="11"/>
        <v>Weekday</v>
      </c>
      <c r="D379" s="1" t="e" cm="1">
        <f t="array" aca="1" ref="D379" ca="1">TEXT\DAY(Coffee_Sales[[#This Row],[Date]],"ddd")</f>
        <v>#NAME?</v>
      </c>
      <c r="E379" t="s">
        <v>41</v>
      </c>
      <c r="F379" t="s">
        <v>13</v>
      </c>
      <c r="G379" t="s">
        <v>35</v>
      </c>
      <c r="H379">
        <v>6.84</v>
      </c>
      <c r="I379" t="s">
        <v>30</v>
      </c>
      <c r="J379" t="s">
        <v>23</v>
      </c>
      <c r="K379" t="s">
        <v>29</v>
      </c>
      <c r="L379" t="s">
        <v>40</v>
      </c>
      <c r="M379">
        <v>2</v>
      </c>
      <c r="N379" t="s">
        <v>47</v>
      </c>
      <c r="O379">
        <v>4</v>
      </c>
    </row>
    <row r="380" spans="1:15" x14ac:dyDescent="0.35">
      <c r="A380" s="1">
        <v>45650.38958333333</v>
      </c>
      <c r="B380" s="1" t="str">
        <f t="shared" si="10"/>
        <v>Tue</v>
      </c>
      <c r="C380" s="1" t="str">
        <f t="shared" si="11"/>
        <v>Weekday</v>
      </c>
      <c r="D380" s="1" t="e" cm="1">
        <f t="array" aca="1" ref="D380" ca="1">TEXT\DAY(Coffee_Sales[[#This Row],[Date]],"ddd")</f>
        <v>#NAME?</v>
      </c>
      <c r="E380" t="s">
        <v>20</v>
      </c>
      <c r="F380" t="s">
        <v>44</v>
      </c>
      <c r="G380" t="s">
        <v>35</v>
      </c>
      <c r="H380">
        <v>6.83</v>
      </c>
      <c r="I380" t="s">
        <v>28</v>
      </c>
      <c r="J380" t="s">
        <v>16</v>
      </c>
      <c r="K380" t="s">
        <v>17</v>
      </c>
      <c r="L380" t="s">
        <v>40</v>
      </c>
      <c r="M380">
        <v>9</v>
      </c>
      <c r="N380" t="s">
        <v>37</v>
      </c>
      <c r="O380">
        <v>3</v>
      </c>
    </row>
    <row r="381" spans="1:15" x14ac:dyDescent="0.35">
      <c r="A381" s="1">
        <v>45646.70416666667</v>
      </c>
      <c r="B381" s="1" t="str">
        <f t="shared" si="10"/>
        <v>Fri</v>
      </c>
      <c r="C381" s="1" t="str">
        <f t="shared" si="11"/>
        <v>Weekday</v>
      </c>
      <c r="D381" s="1" t="e" cm="1">
        <f t="array" aca="1" ref="D381" ca="1">TEXT\DAY(Coffee_Sales[[#This Row],[Date]],"ddd")</f>
        <v>#NAME?</v>
      </c>
      <c r="E381" t="s">
        <v>20</v>
      </c>
      <c r="F381" t="s">
        <v>21</v>
      </c>
      <c r="G381" t="s">
        <v>14</v>
      </c>
      <c r="H381">
        <v>4.76</v>
      </c>
      <c r="I381" t="s">
        <v>28</v>
      </c>
      <c r="J381" t="s">
        <v>16</v>
      </c>
      <c r="K381" t="s">
        <v>29</v>
      </c>
      <c r="L381" t="s">
        <v>18</v>
      </c>
      <c r="M381">
        <v>3</v>
      </c>
      <c r="N381" t="s">
        <v>36</v>
      </c>
      <c r="O381">
        <v>5</v>
      </c>
    </row>
    <row r="382" spans="1:15" x14ac:dyDescent="0.35">
      <c r="A382" s="1">
        <v>45645.396527777775</v>
      </c>
      <c r="B382" s="1" t="str">
        <f t="shared" si="10"/>
        <v>Thu</v>
      </c>
      <c r="C382" s="1" t="str">
        <f t="shared" si="11"/>
        <v>Weekday</v>
      </c>
      <c r="D382" s="1" t="e" cm="1">
        <f t="array" aca="1" ref="D382" ca="1">TEXT\DAY(Coffee_Sales[[#This Row],[Date]],"ddd")</f>
        <v>#NAME?</v>
      </c>
      <c r="E382" t="s">
        <v>20</v>
      </c>
      <c r="F382" t="s">
        <v>13</v>
      </c>
      <c r="G382" t="s">
        <v>35</v>
      </c>
      <c r="H382">
        <v>5.16</v>
      </c>
      <c r="I382" t="s">
        <v>30</v>
      </c>
      <c r="J382" t="s">
        <v>23</v>
      </c>
      <c r="K382" t="s">
        <v>24</v>
      </c>
      <c r="L382" t="s">
        <v>32</v>
      </c>
      <c r="M382">
        <v>8</v>
      </c>
      <c r="N382" t="s">
        <v>19</v>
      </c>
      <c r="O382">
        <v>3</v>
      </c>
    </row>
    <row r="383" spans="1:15" x14ac:dyDescent="0.35">
      <c r="A383" s="1">
        <v>45642.429166666669</v>
      </c>
      <c r="B383" s="1" t="str">
        <f t="shared" si="10"/>
        <v>Mon</v>
      </c>
      <c r="C383" s="1" t="str">
        <f t="shared" si="11"/>
        <v>Weekday</v>
      </c>
      <c r="D383" s="1" t="e" cm="1">
        <f t="array" aca="1" ref="D383" ca="1">TEXT\DAY(Coffee_Sales[[#This Row],[Date]],"ddd")</f>
        <v>#NAME?</v>
      </c>
      <c r="E383" t="s">
        <v>26</v>
      </c>
      <c r="F383" t="s">
        <v>38</v>
      </c>
      <c r="G383" t="s">
        <v>35</v>
      </c>
      <c r="H383">
        <v>3.97</v>
      </c>
      <c r="I383" t="s">
        <v>28</v>
      </c>
      <c r="J383" t="s">
        <v>16</v>
      </c>
      <c r="K383" t="s">
        <v>42</v>
      </c>
      <c r="L383" t="s">
        <v>18</v>
      </c>
      <c r="M383">
        <v>2</v>
      </c>
      <c r="N383" t="s">
        <v>37</v>
      </c>
      <c r="O383">
        <v>1</v>
      </c>
    </row>
    <row r="384" spans="1:15" x14ac:dyDescent="0.35">
      <c r="A384" s="1">
        <v>45650.52847222222</v>
      </c>
      <c r="B384" s="1" t="str">
        <f t="shared" si="10"/>
        <v>Tue</v>
      </c>
      <c r="C384" s="1" t="str">
        <f t="shared" si="11"/>
        <v>Weekday</v>
      </c>
      <c r="D384" s="1" t="e" cm="1">
        <f t="array" aca="1" ref="D384" ca="1">TEXT\DAY(Coffee_Sales[[#This Row],[Date]],"ddd")</f>
        <v>#NAME?</v>
      </c>
      <c r="E384" t="s">
        <v>26</v>
      </c>
      <c r="F384" t="s">
        <v>13</v>
      </c>
      <c r="G384" t="s">
        <v>22</v>
      </c>
      <c r="H384">
        <v>4.6900000000000004</v>
      </c>
      <c r="I384" t="s">
        <v>30</v>
      </c>
      <c r="J384" t="s">
        <v>16</v>
      </c>
      <c r="K384" t="s">
        <v>29</v>
      </c>
      <c r="L384" t="s">
        <v>40</v>
      </c>
      <c r="M384">
        <v>5</v>
      </c>
      <c r="N384" t="s">
        <v>37</v>
      </c>
      <c r="O384">
        <v>3</v>
      </c>
    </row>
    <row r="385" spans="1:15" x14ac:dyDescent="0.35">
      <c r="A385" s="1">
        <v>45655.34375</v>
      </c>
      <c r="B385" s="1" t="str">
        <f t="shared" si="10"/>
        <v>Sun</v>
      </c>
      <c r="C385" s="1" t="str">
        <f t="shared" si="11"/>
        <v>Weekend</v>
      </c>
      <c r="D385" s="1" t="e" cm="1">
        <f t="array" aca="1" ref="D385" ca="1">TEXT\DAY(Coffee_Sales[[#This Row],[Date]],"ddd")</f>
        <v>#NAME?</v>
      </c>
      <c r="E385" t="s">
        <v>12</v>
      </c>
      <c r="F385" t="s">
        <v>13</v>
      </c>
      <c r="G385" t="s">
        <v>35</v>
      </c>
      <c r="H385">
        <v>6.62</v>
      </c>
      <c r="I385" t="s">
        <v>28</v>
      </c>
      <c r="J385" t="s">
        <v>23</v>
      </c>
      <c r="K385" t="s">
        <v>24</v>
      </c>
      <c r="L385" t="s">
        <v>40</v>
      </c>
      <c r="M385">
        <v>8</v>
      </c>
      <c r="N385" t="s">
        <v>37</v>
      </c>
      <c r="O385">
        <v>5</v>
      </c>
    </row>
    <row r="386" spans="1:15" x14ac:dyDescent="0.35">
      <c r="A386" s="1">
        <v>45655.6875</v>
      </c>
      <c r="B386" s="1" t="str">
        <f t="shared" ref="B386:B449" si="12">(TEXT(A386,"ddd"))</f>
        <v>Sun</v>
      </c>
      <c r="C386" s="1" t="str">
        <f t="shared" ref="C386:C449" si="13">IF(OR(TEXT(A386,"ddd")="Sat",TEXT(A386,"ddd")="Sun"),"Weekend","Weekday")</f>
        <v>Weekend</v>
      </c>
      <c r="D386" s="1" t="e" cm="1">
        <f t="array" aca="1" ref="D386" ca="1">TEXT\DAY(Coffee_Sales[[#This Row],[Date]],"ddd")</f>
        <v>#NAME?</v>
      </c>
      <c r="E386" t="s">
        <v>20</v>
      </c>
      <c r="F386" t="s">
        <v>34</v>
      </c>
      <c r="G386" t="s">
        <v>35</v>
      </c>
      <c r="H386">
        <v>3.17</v>
      </c>
      <c r="I386" t="s">
        <v>30</v>
      </c>
      <c r="J386" t="s">
        <v>16</v>
      </c>
      <c r="K386" t="s">
        <v>31</v>
      </c>
      <c r="L386" t="s">
        <v>40</v>
      </c>
      <c r="M386">
        <v>7</v>
      </c>
      <c r="N386" t="s">
        <v>25</v>
      </c>
      <c r="O386">
        <v>4</v>
      </c>
    </row>
    <row r="387" spans="1:15" x14ac:dyDescent="0.35">
      <c r="A387" s="1">
        <v>45645.459027777775</v>
      </c>
      <c r="B387" s="1" t="str">
        <f t="shared" si="12"/>
        <v>Thu</v>
      </c>
      <c r="C387" s="1" t="str">
        <f t="shared" si="13"/>
        <v>Weekday</v>
      </c>
      <c r="D387" s="1" t="e" cm="1">
        <f t="array" aca="1" ref="D387" ca="1">TEXT\DAY(Coffee_Sales[[#This Row],[Date]],"ddd")</f>
        <v>#NAME?</v>
      </c>
      <c r="E387" t="s">
        <v>26</v>
      </c>
      <c r="F387" t="s">
        <v>13</v>
      </c>
      <c r="G387" t="s">
        <v>14</v>
      </c>
      <c r="H387">
        <v>5.14</v>
      </c>
      <c r="I387" t="s">
        <v>15</v>
      </c>
      <c r="J387" t="s">
        <v>23</v>
      </c>
      <c r="K387" t="s">
        <v>31</v>
      </c>
      <c r="L387" t="s">
        <v>32</v>
      </c>
      <c r="M387">
        <v>2</v>
      </c>
      <c r="N387" t="s">
        <v>25</v>
      </c>
      <c r="O387">
        <v>4</v>
      </c>
    </row>
    <row r="388" spans="1:15" x14ac:dyDescent="0.35">
      <c r="A388" s="1">
        <v>45652.613888888889</v>
      </c>
      <c r="B388" s="1" t="str">
        <f t="shared" si="12"/>
        <v>Thu</v>
      </c>
      <c r="C388" s="1" t="str">
        <f t="shared" si="13"/>
        <v>Weekday</v>
      </c>
      <c r="D388" s="1" t="e" cm="1">
        <f t="array" aca="1" ref="D388" ca="1">TEXT\DAY(Coffee_Sales[[#This Row],[Date]],"ddd")</f>
        <v>#NAME?</v>
      </c>
      <c r="E388" t="s">
        <v>12</v>
      </c>
      <c r="F388" t="s">
        <v>38</v>
      </c>
      <c r="G388" t="s">
        <v>14</v>
      </c>
      <c r="H388">
        <v>3.46</v>
      </c>
      <c r="I388" t="s">
        <v>30</v>
      </c>
      <c r="J388" t="s">
        <v>16</v>
      </c>
      <c r="K388" t="s">
        <v>24</v>
      </c>
      <c r="L388" t="s">
        <v>40</v>
      </c>
      <c r="M388">
        <v>7</v>
      </c>
      <c r="N388" t="s">
        <v>25</v>
      </c>
      <c r="O388">
        <v>1</v>
      </c>
    </row>
    <row r="389" spans="1:15" x14ac:dyDescent="0.35">
      <c r="A389" s="1">
        <v>45644.400694444441</v>
      </c>
      <c r="B389" s="1" t="str">
        <f t="shared" si="12"/>
        <v>Wed</v>
      </c>
      <c r="C389" s="1" t="str">
        <f t="shared" si="13"/>
        <v>Weekday</v>
      </c>
      <c r="D389" s="1" t="e" cm="1">
        <f t="array" aca="1" ref="D389" ca="1">TEXT\DAY(Coffee_Sales[[#This Row],[Date]],"ddd")</f>
        <v>#NAME?</v>
      </c>
      <c r="E389" t="s">
        <v>26</v>
      </c>
      <c r="F389" t="s">
        <v>27</v>
      </c>
      <c r="G389" t="s">
        <v>22</v>
      </c>
      <c r="H389">
        <v>5.99</v>
      </c>
      <c r="I389" t="s">
        <v>28</v>
      </c>
      <c r="J389" t="s">
        <v>23</v>
      </c>
      <c r="K389" t="s">
        <v>29</v>
      </c>
      <c r="L389" t="s">
        <v>18</v>
      </c>
      <c r="M389">
        <v>5</v>
      </c>
      <c r="N389" t="s">
        <v>33</v>
      </c>
      <c r="O389">
        <v>1</v>
      </c>
    </row>
    <row r="390" spans="1:15" x14ac:dyDescent="0.35">
      <c r="A390" s="1">
        <v>45642.436111111114</v>
      </c>
      <c r="B390" s="1" t="str">
        <f t="shared" si="12"/>
        <v>Mon</v>
      </c>
      <c r="C390" s="1" t="str">
        <f t="shared" si="13"/>
        <v>Weekday</v>
      </c>
      <c r="D390" s="1" t="e" cm="1">
        <f t="array" aca="1" ref="D390" ca="1">TEXT\DAY(Coffee_Sales[[#This Row],[Date]],"ddd")</f>
        <v>#NAME?</v>
      </c>
      <c r="E390" t="s">
        <v>20</v>
      </c>
      <c r="F390" t="s">
        <v>34</v>
      </c>
      <c r="G390" t="s">
        <v>14</v>
      </c>
      <c r="H390">
        <v>4.26</v>
      </c>
      <c r="I390" t="s">
        <v>28</v>
      </c>
      <c r="J390" t="s">
        <v>23</v>
      </c>
      <c r="K390" t="s">
        <v>24</v>
      </c>
      <c r="L390" t="s">
        <v>40</v>
      </c>
      <c r="M390">
        <v>8</v>
      </c>
      <c r="N390" t="s">
        <v>25</v>
      </c>
      <c r="O390">
        <v>1</v>
      </c>
    </row>
    <row r="391" spans="1:15" x14ac:dyDescent="0.35">
      <c r="A391" s="1">
        <v>45651.386111111111</v>
      </c>
      <c r="B391" s="1" t="str">
        <f t="shared" si="12"/>
        <v>Wed</v>
      </c>
      <c r="C391" s="1" t="str">
        <f t="shared" si="13"/>
        <v>Weekday</v>
      </c>
      <c r="D391" s="1" t="e" cm="1">
        <f t="array" aca="1" ref="D391" ca="1">TEXT\DAY(Coffee_Sales[[#This Row],[Date]],"ddd")</f>
        <v>#NAME?</v>
      </c>
      <c r="E391" t="s">
        <v>41</v>
      </c>
      <c r="F391" t="s">
        <v>27</v>
      </c>
      <c r="G391" t="s">
        <v>22</v>
      </c>
      <c r="H391">
        <v>5.82</v>
      </c>
      <c r="I391" t="s">
        <v>15</v>
      </c>
      <c r="J391" t="s">
        <v>23</v>
      </c>
      <c r="K391" t="s">
        <v>42</v>
      </c>
      <c r="L391" t="s">
        <v>18</v>
      </c>
      <c r="M391">
        <v>6</v>
      </c>
      <c r="N391" t="s">
        <v>47</v>
      </c>
      <c r="O391">
        <v>5</v>
      </c>
    </row>
    <row r="392" spans="1:15" x14ac:dyDescent="0.35">
      <c r="A392" s="1">
        <v>45645.481249999997</v>
      </c>
      <c r="B392" s="1" t="str">
        <f t="shared" si="12"/>
        <v>Thu</v>
      </c>
      <c r="C392" s="1" t="str">
        <f t="shared" si="13"/>
        <v>Weekday</v>
      </c>
      <c r="D392" s="1" t="e" cm="1">
        <f t="array" aca="1" ref="D392" ca="1">TEXT\DAY(Coffee_Sales[[#This Row],[Date]],"ddd")</f>
        <v>#NAME?</v>
      </c>
      <c r="E392" t="s">
        <v>43</v>
      </c>
      <c r="F392" t="s">
        <v>34</v>
      </c>
      <c r="G392" t="s">
        <v>35</v>
      </c>
      <c r="H392">
        <v>5.17</v>
      </c>
      <c r="I392" t="s">
        <v>30</v>
      </c>
      <c r="J392" t="s">
        <v>23</v>
      </c>
      <c r="K392" t="s">
        <v>24</v>
      </c>
      <c r="L392" t="s">
        <v>32</v>
      </c>
      <c r="M392">
        <v>9</v>
      </c>
      <c r="N392" t="s">
        <v>47</v>
      </c>
      <c r="O392">
        <v>1</v>
      </c>
    </row>
    <row r="393" spans="1:15" x14ac:dyDescent="0.35">
      <c r="A393" s="1">
        <v>45644.453472222223</v>
      </c>
      <c r="B393" s="1" t="str">
        <f t="shared" si="12"/>
        <v>Wed</v>
      </c>
      <c r="C393" s="1" t="str">
        <f t="shared" si="13"/>
        <v>Weekday</v>
      </c>
      <c r="D393" s="1" t="e" cm="1">
        <f t="array" aca="1" ref="D393" ca="1">TEXT\DAY(Coffee_Sales[[#This Row],[Date]],"ddd")</f>
        <v>#NAME?</v>
      </c>
      <c r="E393" t="s">
        <v>41</v>
      </c>
      <c r="F393" t="s">
        <v>27</v>
      </c>
      <c r="G393" t="s">
        <v>22</v>
      </c>
      <c r="H393">
        <v>5.97</v>
      </c>
      <c r="I393" t="s">
        <v>30</v>
      </c>
      <c r="J393" t="s">
        <v>23</v>
      </c>
      <c r="K393" t="s">
        <v>24</v>
      </c>
      <c r="L393" t="s">
        <v>18</v>
      </c>
      <c r="M393">
        <v>4</v>
      </c>
      <c r="N393" t="s">
        <v>39</v>
      </c>
      <c r="O393">
        <v>2</v>
      </c>
    </row>
    <row r="394" spans="1:15" x14ac:dyDescent="0.35">
      <c r="A394" s="1">
        <v>45652.629861111112</v>
      </c>
      <c r="B394" s="1" t="str">
        <f t="shared" si="12"/>
        <v>Thu</v>
      </c>
      <c r="C394" s="1" t="str">
        <f t="shared" si="13"/>
        <v>Weekday</v>
      </c>
      <c r="D394" s="1" t="e" cm="1">
        <f t="array" aca="1" ref="D394" ca="1">TEXT\DAY(Coffee_Sales[[#This Row],[Date]],"ddd")</f>
        <v>#NAME?</v>
      </c>
      <c r="E394" t="s">
        <v>26</v>
      </c>
      <c r="F394" t="s">
        <v>46</v>
      </c>
      <c r="G394" t="s">
        <v>14</v>
      </c>
      <c r="H394">
        <v>4.08</v>
      </c>
      <c r="I394" t="s">
        <v>28</v>
      </c>
      <c r="J394" t="s">
        <v>16</v>
      </c>
      <c r="K394" t="s">
        <v>24</v>
      </c>
      <c r="L394" t="s">
        <v>40</v>
      </c>
      <c r="M394">
        <v>2</v>
      </c>
      <c r="N394" t="s">
        <v>47</v>
      </c>
      <c r="O394">
        <v>5</v>
      </c>
    </row>
    <row r="395" spans="1:15" x14ac:dyDescent="0.35">
      <c r="A395" s="1">
        <v>45647.371527777781</v>
      </c>
      <c r="B395" s="1" t="str">
        <f t="shared" si="12"/>
        <v>Sat</v>
      </c>
      <c r="C395" s="1" t="str">
        <f t="shared" si="13"/>
        <v>Weekend</v>
      </c>
      <c r="D395" s="1" t="e" cm="1">
        <f t="array" aca="1" ref="D395" ca="1">TEXT\DAY(Coffee_Sales[[#This Row],[Date]],"ddd")</f>
        <v>#NAME?</v>
      </c>
      <c r="E395" t="s">
        <v>12</v>
      </c>
      <c r="F395" t="s">
        <v>46</v>
      </c>
      <c r="G395" t="s">
        <v>22</v>
      </c>
      <c r="H395">
        <v>3.18</v>
      </c>
      <c r="I395" t="s">
        <v>30</v>
      </c>
      <c r="J395" t="s">
        <v>16</v>
      </c>
      <c r="K395" t="s">
        <v>17</v>
      </c>
      <c r="L395" t="s">
        <v>18</v>
      </c>
      <c r="M395">
        <v>8</v>
      </c>
      <c r="N395" t="s">
        <v>37</v>
      </c>
      <c r="O395">
        <v>1</v>
      </c>
    </row>
    <row r="396" spans="1:15" x14ac:dyDescent="0.35">
      <c r="A396" s="1">
        <v>45651.356944444444</v>
      </c>
      <c r="B396" s="1" t="str">
        <f t="shared" si="12"/>
        <v>Wed</v>
      </c>
      <c r="C396" s="1" t="str">
        <f t="shared" si="13"/>
        <v>Weekday</v>
      </c>
      <c r="D396" s="1" t="e" cm="1">
        <f t="array" aca="1" ref="D396" ca="1">TEXT\DAY(Coffee_Sales[[#This Row],[Date]],"ddd")</f>
        <v>#NAME?</v>
      </c>
      <c r="E396" t="s">
        <v>43</v>
      </c>
      <c r="F396" t="s">
        <v>13</v>
      </c>
      <c r="G396" t="s">
        <v>35</v>
      </c>
      <c r="H396">
        <v>6.02</v>
      </c>
      <c r="I396" t="s">
        <v>15</v>
      </c>
      <c r="J396" t="s">
        <v>16</v>
      </c>
      <c r="K396" t="s">
        <v>31</v>
      </c>
      <c r="L396" t="s">
        <v>40</v>
      </c>
      <c r="M396">
        <v>2</v>
      </c>
      <c r="N396" t="s">
        <v>47</v>
      </c>
      <c r="O396">
        <v>5</v>
      </c>
    </row>
    <row r="397" spans="1:15" x14ac:dyDescent="0.35">
      <c r="A397" s="1">
        <v>45647.618055555555</v>
      </c>
      <c r="B397" s="1" t="str">
        <f t="shared" si="12"/>
        <v>Sat</v>
      </c>
      <c r="C397" s="1" t="str">
        <f t="shared" si="13"/>
        <v>Weekend</v>
      </c>
      <c r="D397" s="1" t="e" cm="1">
        <f t="array" aca="1" ref="D397" ca="1">TEXT\DAY(Coffee_Sales[[#This Row],[Date]],"ddd")</f>
        <v>#NAME?</v>
      </c>
      <c r="E397" t="s">
        <v>26</v>
      </c>
      <c r="F397" t="s">
        <v>21</v>
      </c>
      <c r="G397" t="s">
        <v>14</v>
      </c>
      <c r="H397">
        <v>5.21</v>
      </c>
      <c r="I397" t="s">
        <v>28</v>
      </c>
      <c r="J397" t="s">
        <v>16</v>
      </c>
      <c r="K397" t="s">
        <v>31</v>
      </c>
      <c r="L397" t="s">
        <v>32</v>
      </c>
      <c r="M397">
        <v>8</v>
      </c>
      <c r="N397" t="s">
        <v>37</v>
      </c>
      <c r="O397">
        <v>5</v>
      </c>
    </row>
    <row r="398" spans="1:15" x14ac:dyDescent="0.35">
      <c r="A398" s="1">
        <v>45653.506944444445</v>
      </c>
      <c r="B398" s="1" t="str">
        <f t="shared" si="12"/>
        <v>Fri</v>
      </c>
      <c r="C398" s="1" t="str">
        <f t="shared" si="13"/>
        <v>Weekday</v>
      </c>
      <c r="D398" s="1" t="e" cm="1">
        <f t="array" aca="1" ref="D398" ca="1">TEXT\DAY(Coffee_Sales[[#This Row],[Date]],"ddd")</f>
        <v>#NAME?</v>
      </c>
      <c r="E398" t="s">
        <v>12</v>
      </c>
      <c r="F398" t="s">
        <v>46</v>
      </c>
      <c r="G398" t="s">
        <v>35</v>
      </c>
      <c r="H398">
        <v>6.97</v>
      </c>
      <c r="I398" t="s">
        <v>30</v>
      </c>
      <c r="J398" t="s">
        <v>23</v>
      </c>
      <c r="K398" t="s">
        <v>29</v>
      </c>
      <c r="L398" t="s">
        <v>32</v>
      </c>
      <c r="M398">
        <v>6</v>
      </c>
      <c r="N398" t="s">
        <v>39</v>
      </c>
      <c r="O398">
        <v>2</v>
      </c>
    </row>
    <row r="399" spans="1:15" x14ac:dyDescent="0.35">
      <c r="A399" s="1">
        <v>45653.51458333333</v>
      </c>
      <c r="B399" s="1" t="str">
        <f t="shared" si="12"/>
        <v>Fri</v>
      </c>
      <c r="C399" s="1" t="str">
        <f t="shared" si="13"/>
        <v>Weekday</v>
      </c>
      <c r="D399" s="1" t="e" cm="1">
        <f t="array" aca="1" ref="D399" ca="1">TEXT\DAY(Coffee_Sales[[#This Row],[Date]],"ddd")</f>
        <v>#NAME?</v>
      </c>
      <c r="E399" t="s">
        <v>41</v>
      </c>
      <c r="F399" t="s">
        <v>46</v>
      </c>
      <c r="G399" t="s">
        <v>14</v>
      </c>
      <c r="H399">
        <v>5.46</v>
      </c>
      <c r="I399" t="s">
        <v>15</v>
      </c>
      <c r="J399" t="s">
        <v>16</v>
      </c>
      <c r="K399" t="s">
        <v>45</v>
      </c>
      <c r="L399" t="s">
        <v>32</v>
      </c>
      <c r="M399">
        <v>2</v>
      </c>
      <c r="N399" t="s">
        <v>39</v>
      </c>
      <c r="O399">
        <v>3</v>
      </c>
    </row>
    <row r="400" spans="1:15" x14ac:dyDescent="0.35">
      <c r="A400" s="1">
        <v>45650.578472222223</v>
      </c>
      <c r="B400" s="1" t="str">
        <f t="shared" si="12"/>
        <v>Tue</v>
      </c>
      <c r="C400" s="1" t="str">
        <f t="shared" si="13"/>
        <v>Weekday</v>
      </c>
      <c r="D400" s="1" t="e" cm="1">
        <f t="array" aca="1" ref="D400" ca="1">TEXT\DAY(Coffee_Sales[[#This Row],[Date]],"ddd")</f>
        <v>#NAME?</v>
      </c>
      <c r="E400" t="s">
        <v>43</v>
      </c>
      <c r="F400" t="s">
        <v>21</v>
      </c>
      <c r="G400" t="s">
        <v>14</v>
      </c>
      <c r="H400">
        <v>4.78</v>
      </c>
      <c r="I400" t="s">
        <v>30</v>
      </c>
      <c r="J400" t="s">
        <v>16</v>
      </c>
      <c r="K400" t="s">
        <v>29</v>
      </c>
      <c r="L400" t="s">
        <v>32</v>
      </c>
      <c r="M400">
        <v>2</v>
      </c>
      <c r="N400" t="s">
        <v>47</v>
      </c>
      <c r="O400">
        <v>4</v>
      </c>
    </row>
    <row r="401" spans="1:15" x14ac:dyDescent="0.35">
      <c r="A401" s="1">
        <v>45651.675694444442</v>
      </c>
      <c r="B401" s="1" t="str">
        <f t="shared" si="12"/>
        <v>Wed</v>
      </c>
      <c r="C401" s="1" t="str">
        <f t="shared" si="13"/>
        <v>Weekday</v>
      </c>
      <c r="D401" s="1" t="e" cm="1">
        <f t="array" aca="1" ref="D401" ca="1">TEXT\DAY(Coffee_Sales[[#This Row],[Date]],"ddd")</f>
        <v>#NAME?</v>
      </c>
      <c r="E401" t="s">
        <v>12</v>
      </c>
      <c r="F401" t="s">
        <v>13</v>
      </c>
      <c r="G401" t="s">
        <v>35</v>
      </c>
      <c r="H401">
        <v>6.76</v>
      </c>
      <c r="I401" t="s">
        <v>15</v>
      </c>
      <c r="J401" t="s">
        <v>16</v>
      </c>
      <c r="K401" t="s">
        <v>29</v>
      </c>
      <c r="L401" t="s">
        <v>32</v>
      </c>
      <c r="M401">
        <v>4</v>
      </c>
      <c r="N401" t="s">
        <v>47</v>
      </c>
      <c r="O401">
        <v>3</v>
      </c>
    </row>
    <row r="402" spans="1:15" x14ac:dyDescent="0.35">
      <c r="A402" s="1">
        <v>45645.630555555559</v>
      </c>
      <c r="B402" s="1" t="str">
        <f t="shared" si="12"/>
        <v>Thu</v>
      </c>
      <c r="C402" s="1" t="str">
        <f t="shared" si="13"/>
        <v>Weekday</v>
      </c>
      <c r="D402" s="1" t="e" cm="1">
        <f t="array" aca="1" ref="D402" ca="1">TEXT\DAY(Coffee_Sales[[#This Row],[Date]],"ddd")</f>
        <v>#NAME?</v>
      </c>
      <c r="E402" t="s">
        <v>20</v>
      </c>
      <c r="F402" t="s">
        <v>44</v>
      </c>
      <c r="G402" t="s">
        <v>14</v>
      </c>
      <c r="H402">
        <v>3.59</v>
      </c>
      <c r="I402" t="s">
        <v>28</v>
      </c>
      <c r="J402" t="s">
        <v>23</v>
      </c>
      <c r="K402" t="s">
        <v>17</v>
      </c>
      <c r="L402" t="s">
        <v>40</v>
      </c>
      <c r="M402">
        <v>2</v>
      </c>
      <c r="N402" t="s">
        <v>36</v>
      </c>
      <c r="O402">
        <v>5</v>
      </c>
    </row>
    <row r="403" spans="1:15" x14ac:dyDescent="0.35">
      <c r="A403" s="1">
        <v>45654.722222222219</v>
      </c>
      <c r="B403" s="1" t="str">
        <f t="shared" si="12"/>
        <v>Sat</v>
      </c>
      <c r="C403" s="1" t="str">
        <f t="shared" si="13"/>
        <v>Weekend</v>
      </c>
      <c r="D403" s="1" t="e" cm="1">
        <f t="array" aca="1" ref="D403" ca="1">TEXT\DAY(Coffee_Sales[[#This Row],[Date]],"ddd")</f>
        <v>#NAME?</v>
      </c>
      <c r="E403" t="s">
        <v>26</v>
      </c>
      <c r="F403" t="s">
        <v>38</v>
      </c>
      <c r="G403" t="s">
        <v>35</v>
      </c>
      <c r="H403">
        <v>3.91</v>
      </c>
      <c r="I403" t="s">
        <v>28</v>
      </c>
      <c r="J403" t="s">
        <v>16</v>
      </c>
      <c r="K403" t="s">
        <v>24</v>
      </c>
      <c r="L403" t="s">
        <v>40</v>
      </c>
      <c r="M403">
        <v>7</v>
      </c>
      <c r="N403" t="s">
        <v>37</v>
      </c>
      <c r="O403">
        <v>1</v>
      </c>
    </row>
    <row r="404" spans="1:15" x14ac:dyDescent="0.35">
      <c r="A404" s="1">
        <v>45650.54583333333</v>
      </c>
      <c r="B404" s="1" t="str">
        <f t="shared" si="12"/>
        <v>Tue</v>
      </c>
      <c r="C404" s="1" t="str">
        <f t="shared" si="13"/>
        <v>Weekday</v>
      </c>
      <c r="D404" s="1" t="e" cm="1">
        <f t="array" aca="1" ref="D404" ca="1">TEXT\DAY(Coffee_Sales[[#This Row],[Date]],"ddd")</f>
        <v>#NAME?</v>
      </c>
      <c r="E404" t="s">
        <v>26</v>
      </c>
      <c r="F404" t="s">
        <v>38</v>
      </c>
      <c r="G404" t="s">
        <v>22</v>
      </c>
      <c r="H404">
        <v>3.45</v>
      </c>
      <c r="I404" t="s">
        <v>30</v>
      </c>
      <c r="J404" t="s">
        <v>23</v>
      </c>
      <c r="K404" t="s">
        <v>17</v>
      </c>
      <c r="L404" t="s">
        <v>32</v>
      </c>
      <c r="M404">
        <v>7</v>
      </c>
      <c r="N404" t="s">
        <v>33</v>
      </c>
      <c r="O404">
        <v>4</v>
      </c>
    </row>
    <row r="405" spans="1:15" x14ac:dyDescent="0.35">
      <c r="A405" s="1">
        <v>45642.62222222222</v>
      </c>
      <c r="B405" s="1" t="str">
        <f t="shared" si="12"/>
        <v>Mon</v>
      </c>
      <c r="C405" s="1" t="str">
        <f t="shared" si="13"/>
        <v>Weekday</v>
      </c>
      <c r="D405" s="1" t="e" cm="1">
        <f t="array" aca="1" ref="D405" ca="1">TEXT\DAY(Coffee_Sales[[#This Row],[Date]],"ddd")</f>
        <v>#NAME?</v>
      </c>
      <c r="E405" t="s">
        <v>43</v>
      </c>
      <c r="F405" t="s">
        <v>27</v>
      </c>
      <c r="G405" t="s">
        <v>14</v>
      </c>
      <c r="H405">
        <v>4.3099999999999996</v>
      </c>
      <c r="I405" t="s">
        <v>15</v>
      </c>
      <c r="J405" t="s">
        <v>16</v>
      </c>
      <c r="K405" t="s">
        <v>42</v>
      </c>
      <c r="L405" t="s">
        <v>18</v>
      </c>
      <c r="M405">
        <v>7</v>
      </c>
      <c r="N405" t="s">
        <v>25</v>
      </c>
      <c r="O405">
        <v>3</v>
      </c>
    </row>
    <row r="406" spans="1:15" x14ac:dyDescent="0.35">
      <c r="A406" s="1">
        <v>45650.432638888888</v>
      </c>
      <c r="B406" s="1" t="str">
        <f t="shared" si="12"/>
        <v>Tue</v>
      </c>
      <c r="C406" s="1" t="str">
        <f t="shared" si="13"/>
        <v>Weekday</v>
      </c>
      <c r="D406" s="1" t="e" cm="1">
        <f t="array" aca="1" ref="D406" ca="1">TEXT\DAY(Coffee_Sales[[#This Row],[Date]],"ddd")</f>
        <v>#NAME?</v>
      </c>
      <c r="E406" t="s">
        <v>26</v>
      </c>
      <c r="F406" t="s">
        <v>34</v>
      </c>
      <c r="G406" t="s">
        <v>14</v>
      </c>
      <c r="H406">
        <v>6.65</v>
      </c>
      <c r="I406" t="s">
        <v>30</v>
      </c>
      <c r="J406" t="s">
        <v>23</v>
      </c>
      <c r="K406" t="s">
        <v>31</v>
      </c>
      <c r="L406" t="s">
        <v>40</v>
      </c>
      <c r="M406">
        <v>7</v>
      </c>
      <c r="N406" t="s">
        <v>37</v>
      </c>
      <c r="O406">
        <v>5</v>
      </c>
    </row>
    <row r="407" spans="1:15" x14ac:dyDescent="0.35">
      <c r="A407" s="1">
        <v>45653.550694444442</v>
      </c>
      <c r="B407" s="1" t="str">
        <f t="shared" si="12"/>
        <v>Fri</v>
      </c>
      <c r="C407" s="1" t="str">
        <f t="shared" si="13"/>
        <v>Weekday</v>
      </c>
      <c r="D407" s="1" t="e" cm="1">
        <f t="array" aca="1" ref="D407" ca="1">TEXT\DAY(Coffee_Sales[[#This Row],[Date]],"ddd")</f>
        <v>#NAME?</v>
      </c>
      <c r="E407" t="s">
        <v>12</v>
      </c>
      <c r="F407" t="s">
        <v>21</v>
      </c>
      <c r="G407" t="s">
        <v>35</v>
      </c>
      <c r="H407">
        <v>3.13</v>
      </c>
      <c r="I407" t="s">
        <v>28</v>
      </c>
      <c r="J407" t="s">
        <v>23</v>
      </c>
      <c r="K407" t="s">
        <v>42</v>
      </c>
      <c r="L407" t="s">
        <v>18</v>
      </c>
      <c r="M407">
        <v>3</v>
      </c>
      <c r="N407" t="s">
        <v>39</v>
      </c>
      <c r="O407">
        <v>2</v>
      </c>
    </row>
    <row r="408" spans="1:15" x14ac:dyDescent="0.35">
      <c r="A408" s="1">
        <v>45650.736111111109</v>
      </c>
      <c r="B408" s="1" t="str">
        <f t="shared" si="12"/>
        <v>Tue</v>
      </c>
      <c r="C408" s="1" t="str">
        <f t="shared" si="13"/>
        <v>Weekday</v>
      </c>
      <c r="D408" s="1" t="e" cm="1">
        <f t="array" aca="1" ref="D408" ca="1">TEXT\DAY(Coffee_Sales[[#This Row],[Date]],"ddd")</f>
        <v>#NAME?</v>
      </c>
      <c r="E408" t="s">
        <v>41</v>
      </c>
      <c r="F408" t="s">
        <v>44</v>
      </c>
      <c r="G408" t="s">
        <v>22</v>
      </c>
      <c r="H408">
        <v>5.16</v>
      </c>
      <c r="I408" t="s">
        <v>30</v>
      </c>
      <c r="J408" t="s">
        <v>23</v>
      </c>
      <c r="K408" t="s">
        <v>31</v>
      </c>
      <c r="L408" t="s">
        <v>32</v>
      </c>
      <c r="M408">
        <v>10</v>
      </c>
      <c r="N408" t="s">
        <v>37</v>
      </c>
      <c r="O408">
        <v>4</v>
      </c>
    </row>
    <row r="409" spans="1:15" x14ac:dyDescent="0.35">
      <c r="A409" s="1">
        <v>45646.495138888888</v>
      </c>
      <c r="B409" s="1" t="str">
        <f t="shared" si="12"/>
        <v>Fri</v>
      </c>
      <c r="C409" s="1" t="str">
        <f t="shared" si="13"/>
        <v>Weekday</v>
      </c>
      <c r="D409" s="1" t="e" cm="1">
        <f t="array" aca="1" ref="D409" ca="1">TEXT\DAY(Coffee_Sales[[#This Row],[Date]],"ddd")</f>
        <v>#NAME?</v>
      </c>
      <c r="E409" t="s">
        <v>41</v>
      </c>
      <c r="F409" t="s">
        <v>34</v>
      </c>
      <c r="G409" t="s">
        <v>14</v>
      </c>
      <c r="H409">
        <v>4.3099999999999996</v>
      </c>
      <c r="I409" t="s">
        <v>15</v>
      </c>
      <c r="J409" t="s">
        <v>23</v>
      </c>
      <c r="K409" t="s">
        <v>42</v>
      </c>
      <c r="L409" t="s">
        <v>32</v>
      </c>
      <c r="M409">
        <v>3</v>
      </c>
      <c r="N409" t="s">
        <v>19</v>
      </c>
      <c r="O409">
        <v>2</v>
      </c>
    </row>
    <row r="410" spans="1:15" x14ac:dyDescent="0.35">
      <c r="A410" s="1">
        <v>45648.599305555559</v>
      </c>
      <c r="B410" s="1" t="str">
        <f t="shared" si="12"/>
        <v>Sun</v>
      </c>
      <c r="C410" s="1" t="str">
        <f t="shared" si="13"/>
        <v>Weekend</v>
      </c>
      <c r="D410" s="1" t="e" cm="1">
        <f t="array" aca="1" ref="D410" ca="1">TEXT\DAY(Coffee_Sales[[#This Row],[Date]],"ddd")</f>
        <v>#NAME?</v>
      </c>
      <c r="E410" t="s">
        <v>26</v>
      </c>
      <c r="F410" t="s">
        <v>34</v>
      </c>
      <c r="G410" t="s">
        <v>35</v>
      </c>
      <c r="H410">
        <v>5.0199999999999996</v>
      </c>
      <c r="I410" t="s">
        <v>15</v>
      </c>
      <c r="J410" t="s">
        <v>16</v>
      </c>
      <c r="K410" t="s">
        <v>31</v>
      </c>
      <c r="L410" t="s">
        <v>40</v>
      </c>
      <c r="M410">
        <v>9</v>
      </c>
      <c r="N410" t="s">
        <v>33</v>
      </c>
      <c r="O410">
        <v>4</v>
      </c>
    </row>
    <row r="411" spans="1:15" x14ac:dyDescent="0.35">
      <c r="A411" s="1">
        <v>45644.457638888889</v>
      </c>
      <c r="B411" s="1" t="str">
        <f t="shared" si="12"/>
        <v>Wed</v>
      </c>
      <c r="C411" s="1" t="str">
        <f t="shared" si="13"/>
        <v>Weekday</v>
      </c>
      <c r="D411" s="1" t="e" cm="1">
        <f t="array" aca="1" ref="D411" ca="1">TEXT\DAY(Coffee_Sales[[#This Row],[Date]],"ddd")</f>
        <v>#NAME?</v>
      </c>
      <c r="E411" t="s">
        <v>41</v>
      </c>
      <c r="F411" t="s">
        <v>27</v>
      </c>
      <c r="G411" t="s">
        <v>22</v>
      </c>
      <c r="H411">
        <v>5.7</v>
      </c>
      <c r="I411" t="s">
        <v>28</v>
      </c>
      <c r="J411" t="s">
        <v>23</v>
      </c>
      <c r="K411" t="s">
        <v>31</v>
      </c>
      <c r="L411" t="s">
        <v>32</v>
      </c>
      <c r="M411">
        <v>6</v>
      </c>
      <c r="N411" t="s">
        <v>47</v>
      </c>
      <c r="O411">
        <v>3</v>
      </c>
    </row>
    <row r="412" spans="1:15" x14ac:dyDescent="0.35">
      <c r="A412" s="1">
        <v>45642.601388888892</v>
      </c>
      <c r="B412" s="1" t="str">
        <f t="shared" si="12"/>
        <v>Mon</v>
      </c>
      <c r="C412" s="1" t="str">
        <f t="shared" si="13"/>
        <v>Weekday</v>
      </c>
      <c r="D412" s="1" t="e" cm="1">
        <f t="array" aca="1" ref="D412" ca="1">TEXT\DAY(Coffee_Sales[[#This Row],[Date]],"ddd")</f>
        <v>#NAME?</v>
      </c>
      <c r="E412" t="s">
        <v>41</v>
      </c>
      <c r="F412" t="s">
        <v>27</v>
      </c>
      <c r="G412" t="s">
        <v>35</v>
      </c>
      <c r="H412">
        <v>4.9800000000000004</v>
      </c>
      <c r="I412" t="s">
        <v>30</v>
      </c>
      <c r="J412" t="s">
        <v>23</v>
      </c>
      <c r="K412" t="s">
        <v>42</v>
      </c>
      <c r="L412" t="s">
        <v>40</v>
      </c>
      <c r="M412">
        <v>4</v>
      </c>
      <c r="N412" t="s">
        <v>39</v>
      </c>
      <c r="O412">
        <v>4</v>
      </c>
    </row>
    <row r="413" spans="1:15" x14ac:dyDescent="0.35">
      <c r="A413" s="1">
        <v>45645.697916666664</v>
      </c>
      <c r="B413" s="1" t="str">
        <f t="shared" si="12"/>
        <v>Thu</v>
      </c>
      <c r="C413" s="1" t="str">
        <f t="shared" si="13"/>
        <v>Weekday</v>
      </c>
      <c r="D413" s="1" t="e" cm="1">
        <f t="array" aca="1" ref="D413" ca="1">TEXT\DAY(Coffee_Sales[[#This Row],[Date]],"ddd")</f>
        <v>#NAME?</v>
      </c>
      <c r="E413" t="s">
        <v>12</v>
      </c>
      <c r="F413" t="s">
        <v>44</v>
      </c>
      <c r="G413" t="s">
        <v>14</v>
      </c>
      <c r="H413">
        <v>3.51</v>
      </c>
      <c r="I413" t="s">
        <v>30</v>
      </c>
      <c r="J413" t="s">
        <v>16</v>
      </c>
      <c r="K413" t="s">
        <v>29</v>
      </c>
      <c r="L413" t="s">
        <v>18</v>
      </c>
      <c r="M413">
        <v>4</v>
      </c>
      <c r="N413" t="s">
        <v>39</v>
      </c>
      <c r="O413">
        <v>2</v>
      </c>
    </row>
    <row r="414" spans="1:15" x14ac:dyDescent="0.35">
      <c r="A414" s="1">
        <v>45649.706944444442</v>
      </c>
      <c r="B414" s="1" t="str">
        <f t="shared" si="12"/>
        <v>Mon</v>
      </c>
      <c r="C414" s="1" t="str">
        <f t="shared" si="13"/>
        <v>Weekday</v>
      </c>
      <c r="D414" s="1" t="e" cm="1">
        <f t="array" aca="1" ref="D414" ca="1">TEXT\DAY(Coffee_Sales[[#This Row],[Date]],"ddd")</f>
        <v>#NAME?</v>
      </c>
      <c r="E414" t="s">
        <v>12</v>
      </c>
      <c r="F414" t="s">
        <v>46</v>
      </c>
      <c r="G414" t="s">
        <v>22</v>
      </c>
      <c r="H414">
        <v>3.51</v>
      </c>
      <c r="I414" t="s">
        <v>28</v>
      </c>
      <c r="J414" t="s">
        <v>23</v>
      </c>
      <c r="K414" t="s">
        <v>45</v>
      </c>
      <c r="L414" t="s">
        <v>32</v>
      </c>
      <c r="M414">
        <v>3</v>
      </c>
      <c r="N414" t="s">
        <v>47</v>
      </c>
      <c r="O414">
        <v>3</v>
      </c>
    </row>
    <row r="415" spans="1:15" x14ac:dyDescent="0.35">
      <c r="A415" s="1">
        <v>45650.712500000001</v>
      </c>
      <c r="B415" s="1" t="str">
        <f t="shared" si="12"/>
        <v>Tue</v>
      </c>
      <c r="C415" s="1" t="str">
        <f t="shared" si="13"/>
        <v>Weekday</v>
      </c>
      <c r="D415" s="1" t="e" cm="1">
        <f t="array" aca="1" ref="D415" ca="1">TEXT\DAY(Coffee_Sales[[#This Row],[Date]],"ddd")</f>
        <v>#NAME?</v>
      </c>
      <c r="E415" t="s">
        <v>26</v>
      </c>
      <c r="F415" t="s">
        <v>13</v>
      </c>
      <c r="G415" t="s">
        <v>35</v>
      </c>
      <c r="H415">
        <v>6.68</v>
      </c>
      <c r="I415" t="s">
        <v>15</v>
      </c>
      <c r="J415" t="s">
        <v>16</v>
      </c>
      <c r="K415" t="s">
        <v>45</v>
      </c>
      <c r="L415" t="s">
        <v>32</v>
      </c>
      <c r="M415">
        <v>8</v>
      </c>
      <c r="N415" t="s">
        <v>47</v>
      </c>
      <c r="O415">
        <v>4</v>
      </c>
    </row>
    <row r="416" spans="1:15" x14ac:dyDescent="0.35">
      <c r="A416" s="1">
        <v>45652.448611111111</v>
      </c>
      <c r="B416" s="1" t="str">
        <f t="shared" si="12"/>
        <v>Thu</v>
      </c>
      <c r="C416" s="1" t="str">
        <f t="shared" si="13"/>
        <v>Weekday</v>
      </c>
      <c r="D416" s="1" t="e" cm="1">
        <f t="array" aca="1" ref="D416" ca="1">TEXT\DAY(Coffee_Sales[[#This Row],[Date]],"ddd")</f>
        <v>#NAME?</v>
      </c>
      <c r="E416" t="s">
        <v>41</v>
      </c>
      <c r="F416" t="s">
        <v>21</v>
      </c>
      <c r="G416" t="s">
        <v>35</v>
      </c>
      <c r="H416">
        <v>3.34</v>
      </c>
      <c r="I416" t="s">
        <v>30</v>
      </c>
      <c r="J416" t="s">
        <v>16</v>
      </c>
      <c r="K416" t="s">
        <v>45</v>
      </c>
      <c r="L416" t="s">
        <v>18</v>
      </c>
      <c r="M416">
        <v>9</v>
      </c>
      <c r="N416" t="s">
        <v>25</v>
      </c>
      <c r="O416">
        <v>3</v>
      </c>
    </row>
    <row r="417" spans="1:15" x14ac:dyDescent="0.35">
      <c r="A417" s="1">
        <v>45648.698611111111</v>
      </c>
      <c r="B417" s="1" t="str">
        <f t="shared" si="12"/>
        <v>Sun</v>
      </c>
      <c r="C417" s="1" t="str">
        <f t="shared" si="13"/>
        <v>Weekend</v>
      </c>
      <c r="D417" s="1" t="e" cm="1">
        <f t="array" aca="1" ref="D417" ca="1">TEXT\DAY(Coffee_Sales[[#This Row],[Date]],"ddd")</f>
        <v>#NAME?</v>
      </c>
      <c r="E417" t="s">
        <v>41</v>
      </c>
      <c r="F417" t="s">
        <v>34</v>
      </c>
      <c r="G417" t="s">
        <v>14</v>
      </c>
      <c r="H417">
        <v>3.93</v>
      </c>
      <c r="I417" t="s">
        <v>15</v>
      </c>
      <c r="J417" t="s">
        <v>16</v>
      </c>
      <c r="K417" t="s">
        <v>29</v>
      </c>
      <c r="L417" t="s">
        <v>18</v>
      </c>
      <c r="M417">
        <v>10</v>
      </c>
      <c r="N417" t="s">
        <v>37</v>
      </c>
      <c r="O417">
        <v>5</v>
      </c>
    </row>
    <row r="418" spans="1:15" x14ac:dyDescent="0.35">
      <c r="A418" s="1">
        <v>45649.595833333333</v>
      </c>
      <c r="B418" s="1" t="str">
        <f t="shared" si="12"/>
        <v>Mon</v>
      </c>
      <c r="C418" s="1" t="str">
        <f t="shared" si="13"/>
        <v>Weekday</v>
      </c>
      <c r="D418" s="1" t="e" cm="1">
        <f t="array" aca="1" ref="D418" ca="1">TEXT\DAY(Coffee_Sales[[#This Row],[Date]],"ddd")</f>
        <v>#NAME?</v>
      </c>
      <c r="E418" t="s">
        <v>43</v>
      </c>
      <c r="F418" t="s">
        <v>46</v>
      </c>
      <c r="G418" t="s">
        <v>22</v>
      </c>
      <c r="H418">
        <v>6.03</v>
      </c>
      <c r="I418" t="s">
        <v>30</v>
      </c>
      <c r="J418" t="s">
        <v>23</v>
      </c>
      <c r="K418" t="s">
        <v>45</v>
      </c>
      <c r="L418" t="s">
        <v>18</v>
      </c>
      <c r="M418">
        <v>5</v>
      </c>
      <c r="N418" t="s">
        <v>25</v>
      </c>
      <c r="O418">
        <v>5</v>
      </c>
    </row>
    <row r="419" spans="1:15" x14ac:dyDescent="0.35">
      <c r="A419" s="1">
        <v>45645.722222222219</v>
      </c>
      <c r="B419" s="1" t="str">
        <f t="shared" si="12"/>
        <v>Thu</v>
      </c>
      <c r="C419" s="1" t="str">
        <f t="shared" si="13"/>
        <v>Weekday</v>
      </c>
      <c r="D419" s="1" t="e" cm="1">
        <f t="array" aca="1" ref="D419" ca="1">TEXT\DAY(Coffee_Sales[[#This Row],[Date]],"ddd")</f>
        <v>#NAME?</v>
      </c>
      <c r="E419" t="s">
        <v>26</v>
      </c>
      <c r="F419" t="s">
        <v>34</v>
      </c>
      <c r="G419" t="s">
        <v>22</v>
      </c>
      <c r="H419">
        <v>3.66</v>
      </c>
      <c r="I419" t="s">
        <v>15</v>
      </c>
      <c r="J419" t="s">
        <v>16</v>
      </c>
      <c r="K419" t="s">
        <v>42</v>
      </c>
      <c r="L419" t="s">
        <v>32</v>
      </c>
      <c r="M419">
        <v>5</v>
      </c>
      <c r="N419" t="s">
        <v>36</v>
      </c>
      <c r="O419">
        <v>3</v>
      </c>
    </row>
    <row r="420" spans="1:15" x14ac:dyDescent="0.35">
      <c r="A420" s="1">
        <v>45656.526388888888</v>
      </c>
      <c r="B420" s="1" t="str">
        <f t="shared" si="12"/>
        <v>Mon</v>
      </c>
      <c r="C420" s="1" t="str">
        <f t="shared" si="13"/>
        <v>Weekday</v>
      </c>
      <c r="D420" s="1" t="e" cm="1">
        <f t="array" aca="1" ref="D420" ca="1">TEXT\DAY(Coffee_Sales[[#This Row],[Date]],"ddd")</f>
        <v>#NAME?</v>
      </c>
      <c r="E420" t="s">
        <v>26</v>
      </c>
      <c r="F420" t="s">
        <v>27</v>
      </c>
      <c r="G420" t="s">
        <v>35</v>
      </c>
      <c r="H420">
        <v>4.1100000000000003</v>
      </c>
      <c r="I420" t="s">
        <v>30</v>
      </c>
      <c r="J420" t="s">
        <v>23</v>
      </c>
      <c r="K420" t="s">
        <v>31</v>
      </c>
      <c r="L420" t="s">
        <v>18</v>
      </c>
      <c r="M420">
        <v>4</v>
      </c>
      <c r="N420" t="s">
        <v>39</v>
      </c>
      <c r="O420">
        <v>5</v>
      </c>
    </row>
    <row r="421" spans="1:15" x14ac:dyDescent="0.35">
      <c r="A421" s="1">
        <v>45655.69027777778</v>
      </c>
      <c r="B421" s="1" t="str">
        <f t="shared" si="12"/>
        <v>Sun</v>
      </c>
      <c r="C421" s="1" t="str">
        <f t="shared" si="13"/>
        <v>Weekend</v>
      </c>
      <c r="D421" s="1" t="e" cm="1">
        <f t="array" aca="1" ref="D421" ca="1">TEXT\DAY(Coffee_Sales[[#This Row],[Date]],"ddd")</f>
        <v>#NAME?</v>
      </c>
      <c r="E421" t="s">
        <v>20</v>
      </c>
      <c r="F421" t="s">
        <v>13</v>
      </c>
      <c r="G421" t="s">
        <v>22</v>
      </c>
      <c r="H421">
        <v>6.33</v>
      </c>
      <c r="I421" t="s">
        <v>30</v>
      </c>
      <c r="J421" t="s">
        <v>16</v>
      </c>
      <c r="K421" t="s">
        <v>17</v>
      </c>
      <c r="L421" t="s">
        <v>32</v>
      </c>
      <c r="M421">
        <v>8</v>
      </c>
      <c r="N421" t="s">
        <v>19</v>
      </c>
      <c r="O421">
        <v>4</v>
      </c>
    </row>
    <row r="422" spans="1:15" x14ac:dyDescent="0.35">
      <c r="A422" s="1">
        <v>45649.637499999997</v>
      </c>
      <c r="B422" s="1" t="str">
        <f t="shared" si="12"/>
        <v>Mon</v>
      </c>
      <c r="C422" s="1" t="str">
        <f t="shared" si="13"/>
        <v>Weekday</v>
      </c>
      <c r="D422" s="1" t="e" cm="1">
        <f t="array" aca="1" ref="D422" ca="1">TEXT\DAY(Coffee_Sales[[#This Row],[Date]],"ddd")</f>
        <v>#NAME?</v>
      </c>
      <c r="E422" t="s">
        <v>26</v>
      </c>
      <c r="F422" t="s">
        <v>44</v>
      </c>
      <c r="G422" t="s">
        <v>35</v>
      </c>
      <c r="H422">
        <v>6.68</v>
      </c>
      <c r="I422" t="s">
        <v>30</v>
      </c>
      <c r="J422" t="s">
        <v>16</v>
      </c>
      <c r="K422" t="s">
        <v>42</v>
      </c>
      <c r="L422" t="s">
        <v>32</v>
      </c>
      <c r="M422">
        <v>6</v>
      </c>
      <c r="N422" t="s">
        <v>39</v>
      </c>
      <c r="O422">
        <v>2</v>
      </c>
    </row>
    <row r="423" spans="1:15" x14ac:dyDescent="0.35">
      <c r="A423" s="1">
        <v>45656.390277777777</v>
      </c>
      <c r="B423" s="1" t="str">
        <f t="shared" si="12"/>
        <v>Mon</v>
      </c>
      <c r="C423" s="1" t="str">
        <f t="shared" si="13"/>
        <v>Weekday</v>
      </c>
      <c r="D423" s="1" t="e" cm="1">
        <f t="array" aca="1" ref="D423" ca="1">TEXT\DAY(Coffee_Sales[[#This Row],[Date]],"ddd")</f>
        <v>#NAME?</v>
      </c>
      <c r="E423" t="s">
        <v>26</v>
      </c>
      <c r="F423" t="s">
        <v>44</v>
      </c>
      <c r="G423" t="s">
        <v>14</v>
      </c>
      <c r="H423">
        <v>5.91</v>
      </c>
      <c r="I423" t="s">
        <v>15</v>
      </c>
      <c r="J423" t="s">
        <v>23</v>
      </c>
      <c r="K423" t="s">
        <v>31</v>
      </c>
      <c r="L423" t="s">
        <v>32</v>
      </c>
      <c r="M423">
        <v>6</v>
      </c>
      <c r="N423" t="s">
        <v>25</v>
      </c>
      <c r="O423">
        <v>5</v>
      </c>
    </row>
    <row r="424" spans="1:15" x14ac:dyDescent="0.35">
      <c r="A424" s="1">
        <v>45651.40625</v>
      </c>
      <c r="B424" s="1" t="str">
        <f t="shared" si="12"/>
        <v>Wed</v>
      </c>
      <c r="C424" s="1" t="str">
        <f t="shared" si="13"/>
        <v>Weekday</v>
      </c>
      <c r="D424" s="1" t="e" cm="1">
        <f t="array" aca="1" ref="D424" ca="1">TEXT\DAY(Coffee_Sales[[#This Row],[Date]],"ddd")</f>
        <v>#NAME?</v>
      </c>
      <c r="E424" t="s">
        <v>43</v>
      </c>
      <c r="F424" t="s">
        <v>13</v>
      </c>
      <c r="G424" t="s">
        <v>22</v>
      </c>
      <c r="H424">
        <v>3.4</v>
      </c>
      <c r="I424" t="s">
        <v>28</v>
      </c>
      <c r="J424" t="s">
        <v>16</v>
      </c>
      <c r="K424" t="s">
        <v>17</v>
      </c>
      <c r="L424" t="s">
        <v>18</v>
      </c>
      <c r="M424">
        <v>2</v>
      </c>
      <c r="N424" t="s">
        <v>19</v>
      </c>
      <c r="O424">
        <v>1</v>
      </c>
    </row>
    <row r="425" spans="1:15" x14ac:dyDescent="0.35">
      <c r="A425" s="1">
        <v>45644.724999999999</v>
      </c>
      <c r="B425" s="1" t="str">
        <f t="shared" si="12"/>
        <v>Wed</v>
      </c>
      <c r="C425" s="1" t="str">
        <f t="shared" si="13"/>
        <v>Weekday</v>
      </c>
      <c r="D425" s="1" t="e" cm="1">
        <f t="array" aca="1" ref="D425" ca="1">TEXT\DAY(Coffee_Sales[[#This Row],[Date]],"ddd")</f>
        <v>#NAME?</v>
      </c>
      <c r="E425" t="s">
        <v>20</v>
      </c>
      <c r="F425" t="s">
        <v>44</v>
      </c>
      <c r="G425" t="s">
        <v>14</v>
      </c>
      <c r="H425">
        <v>4.0599999999999996</v>
      </c>
      <c r="I425" t="s">
        <v>30</v>
      </c>
      <c r="J425" t="s">
        <v>16</v>
      </c>
      <c r="K425" t="s">
        <v>17</v>
      </c>
      <c r="L425" t="s">
        <v>18</v>
      </c>
      <c r="M425">
        <v>9</v>
      </c>
      <c r="N425" t="s">
        <v>47</v>
      </c>
      <c r="O425">
        <v>2</v>
      </c>
    </row>
    <row r="426" spans="1:15" x14ac:dyDescent="0.35">
      <c r="A426" s="1">
        <v>45644.397916666669</v>
      </c>
      <c r="B426" s="1" t="str">
        <f t="shared" si="12"/>
        <v>Wed</v>
      </c>
      <c r="C426" s="1" t="str">
        <f t="shared" si="13"/>
        <v>Weekday</v>
      </c>
      <c r="D426" s="1" t="e" cm="1">
        <f t="array" aca="1" ref="D426" ca="1">TEXT\DAY(Coffee_Sales[[#This Row],[Date]],"ddd")</f>
        <v>#NAME?</v>
      </c>
      <c r="E426" t="s">
        <v>20</v>
      </c>
      <c r="F426" t="s">
        <v>13</v>
      </c>
      <c r="G426" t="s">
        <v>22</v>
      </c>
      <c r="H426">
        <v>3.27</v>
      </c>
      <c r="I426" t="s">
        <v>28</v>
      </c>
      <c r="J426" t="s">
        <v>23</v>
      </c>
      <c r="K426" t="s">
        <v>45</v>
      </c>
      <c r="L426" t="s">
        <v>40</v>
      </c>
      <c r="M426">
        <v>2</v>
      </c>
      <c r="N426" t="s">
        <v>25</v>
      </c>
      <c r="O426">
        <v>3</v>
      </c>
    </row>
    <row r="427" spans="1:15" x14ac:dyDescent="0.35">
      <c r="A427" s="1">
        <v>45650.71875</v>
      </c>
      <c r="B427" s="1" t="str">
        <f t="shared" si="12"/>
        <v>Tue</v>
      </c>
      <c r="C427" s="1" t="str">
        <f t="shared" si="13"/>
        <v>Weekday</v>
      </c>
      <c r="D427" s="1" t="e" cm="1">
        <f t="array" aca="1" ref="D427" ca="1">TEXT\DAY(Coffee_Sales[[#This Row],[Date]],"ddd")</f>
        <v>#NAME?</v>
      </c>
      <c r="E427" t="s">
        <v>43</v>
      </c>
      <c r="F427" t="s">
        <v>46</v>
      </c>
      <c r="G427" t="s">
        <v>35</v>
      </c>
      <c r="H427">
        <v>5.63</v>
      </c>
      <c r="I427" t="s">
        <v>30</v>
      </c>
      <c r="J427" t="s">
        <v>16</v>
      </c>
      <c r="K427" t="s">
        <v>17</v>
      </c>
      <c r="L427" t="s">
        <v>32</v>
      </c>
      <c r="M427">
        <v>9</v>
      </c>
      <c r="N427" t="s">
        <v>25</v>
      </c>
      <c r="O427">
        <v>4</v>
      </c>
    </row>
    <row r="428" spans="1:15" x14ac:dyDescent="0.35">
      <c r="A428" s="1">
        <v>45650.6875</v>
      </c>
      <c r="B428" s="1" t="str">
        <f t="shared" si="12"/>
        <v>Tue</v>
      </c>
      <c r="C428" s="1" t="str">
        <f t="shared" si="13"/>
        <v>Weekday</v>
      </c>
      <c r="D428" s="1" t="e" cm="1">
        <f t="array" aca="1" ref="D428" ca="1">TEXT\DAY(Coffee_Sales[[#This Row],[Date]],"ddd")</f>
        <v>#NAME?</v>
      </c>
      <c r="E428" t="s">
        <v>43</v>
      </c>
      <c r="F428" t="s">
        <v>13</v>
      </c>
      <c r="G428" t="s">
        <v>14</v>
      </c>
      <c r="H428">
        <v>3.45</v>
      </c>
      <c r="I428" t="s">
        <v>15</v>
      </c>
      <c r="J428" t="s">
        <v>16</v>
      </c>
      <c r="K428" t="s">
        <v>42</v>
      </c>
      <c r="L428" t="s">
        <v>32</v>
      </c>
      <c r="M428">
        <v>5</v>
      </c>
      <c r="N428" t="s">
        <v>19</v>
      </c>
      <c r="O428">
        <v>4</v>
      </c>
    </row>
    <row r="429" spans="1:15" x14ac:dyDescent="0.35">
      <c r="A429" s="1">
        <v>45642.638888888891</v>
      </c>
      <c r="B429" s="1" t="str">
        <f t="shared" si="12"/>
        <v>Mon</v>
      </c>
      <c r="C429" s="1" t="str">
        <f t="shared" si="13"/>
        <v>Weekday</v>
      </c>
      <c r="D429" s="1" t="e" cm="1">
        <f t="array" aca="1" ref="D429" ca="1">TEXT\DAY(Coffee_Sales[[#This Row],[Date]],"ddd")</f>
        <v>#NAME?</v>
      </c>
      <c r="E429" t="s">
        <v>26</v>
      </c>
      <c r="F429" t="s">
        <v>34</v>
      </c>
      <c r="G429" t="s">
        <v>35</v>
      </c>
      <c r="H429">
        <v>4.59</v>
      </c>
      <c r="I429" t="s">
        <v>30</v>
      </c>
      <c r="J429" t="s">
        <v>16</v>
      </c>
      <c r="K429" t="s">
        <v>42</v>
      </c>
      <c r="L429" t="s">
        <v>18</v>
      </c>
      <c r="M429">
        <v>8</v>
      </c>
      <c r="N429" t="s">
        <v>19</v>
      </c>
      <c r="O429">
        <v>2</v>
      </c>
    </row>
    <row r="430" spans="1:15" x14ac:dyDescent="0.35">
      <c r="A430" s="1">
        <v>45641.522222222222</v>
      </c>
      <c r="B430" s="1" t="str">
        <f t="shared" si="12"/>
        <v>Sun</v>
      </c>
      <c r="C430" s="1" t="str">
        <f t="shared" si="13"/>
        <v>Weekend</v>
      </c>
      <c r="D430" s="1" t="e" cm="1">
        <f t="array" aca="1" ref="D430" ca="1">TEXT\DAY(Coffee_Sales[[#This Row],[Date]],"ddd")</f>
        <v>#NAME?</v>
      </c>
      <c r="E430" t="s">
        <v>20</v>
      </c>
      <c r="F430" t="s">
        <v>21</v>
      </c>
      <c r="G430" t="s">
        <v>22</v>
      </c>
      <c r="H430">
        <v>3.24</v>
      </c>
      <c r="I430" t="s">
        <v>15</v>
      </c>
      <c r="J430" t="s">
        <v>16</v>
      </c>
      <c r="K430" t="s">
        <v>45</v>
      </c>
      <c r="L430" t="s">
        <v>32</v>
      </c>
      <c r="M430">
        <v>8</v>
      </c>
      <c r="N430" t="s">
        <v>25</v>
      </c>
      <c r="O430">
        <v>4</v>
      </c>
    </row>
    <row r="431" spans="1:15" x14ac:dyDescent="0.35">
      <c r="A431" s="1">
        <v>45647.540277777778</v>
      </c>
      <c r="B431" s="1" t="str">
        <f t="shared" si="12"/>
        <v>Sat</v>
      </c>
      <c r="C431" s="1" t="str">
        <f t="shared" si="13"/>
        <v>Weekend</v>
      </c>
      <c r="D431" s="1" t="e" cm="1">
        <f t="array" aca="1" ref="D431" ca="1">TEXT\DAY(Coffee_Sales[[#This Row],[Date]],"ddd")</f>
        <v>#NAME?</v>
      </c>
      <c r="E431" t="s">
        <v>26</v>
      </c>
      <c r="F431" t="s">
        <v>34</v>
      </c>
      <c r="G431" t="s">
        <v>22</v>
      </c>
      <c r="H431">
        <v>5.91</v>
      </c>
      <c r="I431" t="s">
        <v>15</v>
      </c>
      <c r="J431" t="s">
        <v>23</v>
      </c>
      <c r="K431" t="s">
        <v>24</v>
      </c>
      <c r="L431" t="s">
        <v>32</v>
      </c>
      <c r="M431">
        <v>8</v>
      </c>
      <c r="N431" t="s">
        <v>36</v>
      </c>
      <c r="O431">
        <v>5</v>
      </c>
    </row>
    <row r="432" spans="1:15" x14ac:dyDescent="0.35">
      <c r="A432" s="1">
        <v>45655.675694444442</v>
      </c>
      <c r="B432" s="1" t="str">
        <f t="shared" si="12"/>
        <v>Sun</v>
      </c>
      <c r="C432" s="1" t="str">
        <f t="shared" si="13"/>
        <v>Weekend</v>
      </c>
      <c r="D432" s="1" t="e" cm="1">
        <f t="array" aca="1" ref="D432" ca="1">TEXT\DAY(Coffee_Sales[[#This Row],[Date]],"ddd")</f>
        <v>#NAME?</v>
      </c>
      <c r="E432" t="s">
        <v>26</v>
      </c>
      <c r="F432" t="s">
        <v>38</v>
      </c>
      <c r="G432" t="s">
        <v>35</v>
      </c>
      <c r="H432">
        <v>4.32</v>
      </c>
      <c r="I432" t="s">
        <v>28</v>
      </c>
      <c r="J432" t="s">
        <v>23</v>
      </c>
      <c r="K432" t="s">
        <v>45</v>
      </c>
      <c r="L432" t="s">
        <v>40</v>
      </c>
      <c r="M432">
        <v>8</v>
      </c>
      <c r="N432" t="s">
        <v>39</v>
      </c>
      <c r="O432">
        <v>3</v>
      </c>
    </row>
    <row r="433" spans="1:15" x14ac:dyDescent="0.35">
      <c r="A433" s="1">
        <v>45655.669444444444</v>
      </c>
      <c r="B433" s="1" t="str">
        <f t="shared" si="12"/>
        <v>Sun</v>
      </c>
      <c r="C433" s="1" t="str">
        <f t="shared" si="13"/>
        <v>Weekend</v>
      </c>
      <c r="D433" s="1" t="e" cm="1">
        <f t="array" aca="1" ref="D433" ca="1">TEXT\DAY(Coffee_Sales[[#This Row],[Date]],"ddd")</f>
        <v>#NAME?</v>
      </c>
      <c r="E433" t="s">
        <v>26</v>
      </c>
      <c r="F433" t="s">
        <v>38</v>
      </c>
      <c r="G433" t="s">
        <v>14</v>
      </c>
      <c r="H433">
        <v>4.45</v>
      </c>
      <c r="I433" t="s">
        <v>30</v>
      </c>
      <c r="J433" t="s">
        <v>23</v>
      </c>
      <c r="K433" t="s">
        <v>31</v>
      </c>
      <c r="L433" t="s">
        <v>32</v>
      </c>
      <c r="M433">
        <v>5</v>
      </c>
      <c r="N433" t="s">
        <v>47</v>
      </c>
      <c r="O433">
        <v>2</v>
      </c>
    </row>
    <row r="434" spans="1:15" x14ac:dyDescent="0.35">
      <c r="A434" s="1">
        <v>45655.55972222222</v>
      </c>
      <c r="B434" s="1" t="str">
        <f t="shared" si="12"/>
        <v>Sun</v>
      </c>
      <c r="C434" s="1" t="str">
        <f t="shared" si="13"/>
        <v>Weekend</v>
      </c>
      <c r="D434" s="1" t="e" cm="1">
        <f t="array" aca="1" ref="D434" ca="1">TEXT\DAY(Coffee_Sales[[#This Row],[Date]],"ddd")</f>
        <v>#NAME?</v>
      </c>
      <c r="E434" t="s">
        <v>20</v>
      </c>
      <c r="F434" t="s">
        <v>38</v>
      </c>
      <c r="G434" t="s">
        <v>35</v>
      </c>
      <c r="H434">
        <v>3.99</v>
      </c>
      <c r="I434" t="s">
        <v>30</v>
      </c>
      <c r="J434" t="s">
        <v>23</v>
      </c>
      <c r="K434" t="s">
        <v>29</v>
      </c>
      <c r="L434" t="s">
        <v>18</v>
      </c>
      <c r="M434">
        <v>3</v>
      </c>
      <c r="N434" t="s">
        <v>37</v>
      </c>
      <c r="O434">
        <v>4</v>
      </c>
    </row>
    <row r="435" spans="1:15" x14ac:dyDescent="0.35">
      <c r="A435" s="1">
        <v>45653.340277777781</v>
      </c>
      <c r="B435" s="1" t="str">
        <f t="shared" si="12"/>
        <v>Fri</v>
      </c>
      <c r="C435" s="1" t="str">
        <f t="shared" si="13"/>
        <v>Weekday</v>
      </c>
      <c r="D435" s="1" t="e" cm="1">
        <f t="array" aca="1" ref="D435" ca="1">TEXT\DAY(Coffee_Sales[[#This Row],[Date]],"ddd")</f>
        <v>#NAME?</v>
      </c>
      <c r="E435" t="s">
        <v>43</v>
      </c>
      <c r="F435" t="s">
        <v>34</v>
      </c>
      <c r="G435" t="s">
        <v>14</v>
      </c>
      <c r="H435">
        <v>3.92</v>
      </c>
      <c r="I435" t="s">
        <v>28</v>
      </c>
      <c r="J435" t="s">
        <v>23</v>
      </c>
      <c r="K435" t="s">
        <v>29</v>
      </c>
      <c r="L435" t="s">
        <v>32</v>
      </c>
      <c r="M435">
        <v>3</v>
      </c>
      <c r="N435" t="s">
        <v>33</v>
      </c>
      <c r="O435">
        <v>4</v>
      </c>
    </row>
    <row r="436" spans="1:15" x14ac:dyDescent="0.35">
      <c r="A436" s="1">
        <v>45651.452777777777</v>
      </c>
      <c r="B436" s="1" t="str">
        <f t="shared" si="12"/>
        <v>Wed</v>
      </c>
      <c r="C436" s="1" t="str">
        <f t="shared" si="13"/>
        <v>Weekday</v>
      </c>
      <c r="D436" s="1" t="e" cm="1">
        <f t="array" aca="1" ref="D436" ca="1">TEXT\DAY(Coffee_Sales[[#This Row],[Date]],"ddd")</f>
        <v>#NAME?</v>
      </c>
      <c r="E436" t="s">
        <v>43</v>
      </c>
      <c r="F436" t="s">
        <v>21</v>
      </c>
      <c r="G436" t="s">
        <v>14</v>
      </c>
      <c r="H436">
        <v>3.31</v>
      </c>
      <c r="I436" t="s">
        <v>28</v>
      </c>
      <c r="J436" t="s">
        <v>16</v>
      </c>
      <c r="K436" t="s">
        <v>29</v>
      </c>
      <c r="L436" t="s">
        <v>40</v>
      </c>
      <c r="M436">
        <v>10</v>
      </c>
      <c r="N436" t="s">
        <v>37</v>
      </c>
      <c r="O436">
        <v>2</v>
      </c>
    </row>
    <row r="437" spans="1:15" x14ac:dyDescent="0.35">
      <c r="A437" s="1">
        <v>45642.743055555555</v>
      </c>
      <c r="B437" s="1" t="str">
        <f t="shared" si="12"/>
        <v>Mon</v>
      </c>
      <c r="C437" s="1" t="str">
        <f t="shared" si="13"/>
        <v>Weekday</v>
      </c>
      <c r="D437" s="1" t="e" cm="1">
        <f t="array" aca="1" ref="D437" ca="1">TEXT\DAY(Coffee_Sales[[#This Row],[Date]],"ddd")</f>
        <v>#NAME?</v>
      </c>
      <c r="E437" t="s">
        <v>12</v>
      </c>
      <c r="F437" t="s">
        <v>27</v>
      </c>
      <c r="G437" t="s">
        <v>35</v>
      </c>
      <c r="H437">
        <v>6.44</v>
      </c>
      <c r="I437" t="s">
        <v>15</v>
      </c>
      <c r="J437" t="s">
        <v>16</v>
      </c>
      <c r="K437" t="s">
        <v>31</v>
      </c>
      <c r="L437" t="s">
        <v>18</v>
      </c>
      <c r="M437">
        <v>2</v>
      </c>
      <c r="N437" t="s">
        <v>47</v>
      </c>
      <c r="O437">
        <v>3</v>
      </c>
    </row>
    <row r="438" spans="1:15" x14ac:dyDescent="0.35">
      <c r="A438" s="1">
        <v>45648.386111111111</v>
      </c>
      <c r="B438" s="1" t="str">
        <f t="shared" si="12"/>
        <v>Sun</v>
      </c>
      <c r="C438" s="1" t="str">
        <f t="shared" si="13"/>
        <v>Weekend</v>
      </c>
      <c r="D438" s="1" t="e" cm="1">
        <f t="array" aca="1" ref="D438" ca="1">TEXT\DAY(Coffee_Sales[[#This Row],[Date]],"ddd")</f>
        <v>#NAME?</v>
      </c>
      <c r="E438" t="s">
        <v>41</v>
      </c>
      <c r="F438" t="s">
        <v>46</v>
      </c>
      <c r="G438" t="s">
        <v>22</v>
      </c>
      <c r="H438">
        <v>4.16</v>
      </c>
      <c r="I438" t="s">
        <v>30</v>
      </c>
      <c r="J438" t="s">
        <v>23</v>
      </c>
      <c r="K438" t="s">
        <v>42</v>
      </c>
      <c r="L438" t="s">
        <v>18</v>
      </c>
      <c r="M438">
        <v>6</v>
      </c>
      <c r="N438" t="s">
        <v>25</v>
      </c>
      <c r="O438">
        <v>3</v>
      </c>
    </row>
    <row r="439" spans="1:15" x14ac:dyDescent="0.35">
      <c r="A439" s="1">
        <v>45655.688888888886</v>
      </c>
      <c r="B439" s="1" t="str">
        <f t="shared" si="12"/>
        <v>Sun</v>
      </c>
      <c r="C439" s="1" t="str">
        <f t="shared" si="13"/>
        <v>Weekend</v>
      </c>
      <c r="D439" s="1" t="e" cm="1">
        <f t="array" aca="1" ref="D439" ca="1">TEXT\DAY(Coffee_Sales[[#This Row],[Date]],"ddd")</f>
        <v>#NAME?</v>
      </c>
      <c r="E439" t="s">
        <v>20</v>
      </c>
      <c r="F439" t="s">
        <v>46</v>
      </c>
      <c r="G439" t="s">
        <v>14</v>
      </c>
      <c r="H439">
        <v>6.97</v>
      </c>
      <c r="I439" t="s">
        <v>28</v>
      </c>
      <c r="J439" t="s">
        <v>16</v>
      </c>
      <c r="K439" t="s">
        <v>24</v>
      </c>
      <c r="L439" t="s">
        <v>18</v>
      </c>
      <c r="M439">
        <v>3</v>
      </c>
      <c r="N439" t="s">
        <v>25</v>
      </c>
      <c r="O439">
        <v>2</v>
      </c>
    </row>
    <row r="440" spans="1:15" x14ac:dyDescent="0.35">
      <c r="A440" s="1">
        <v>45650.350694444445</v>
      </c>
      <c r="B440" s="1" t="str">
        <f t="shared" si="12"/>
        <v>Tue</v>
      </c>
      <c r="C440" s="1" t="str">
        <f t="shared" si="13"/>
        <v>Weekday</v>
      </c>
      <c r="D440" s="1" t="e" cm="1">
        <f t="array" aca="1" ref="D440" ca="1">TEXT\DAY(Coffee_Sales[[#This Row],[Date]],"ddd")</f>
        <v>#NAME?</v>
      </c>
      <c r="E440" t="s">
        <v>20</v>
      </c>
      <c r="F440" t="s">
        <v>46</v>
      </c>
      <c r="G440" t="s">
        <v>22</v>
      </c>
      <c r="H440">
        <v>4.91</v>
      </c>
      <c r="I440" t="s">
        <v>30</v>
      </c>
      <c r="J440" t="s">
        <v>16</v>
      </c>
      <c r="K440" t="s">
        <v>24</v>
      </c>
      <c r="L440" t="s">
        <v>40</v>
      </c>
      <c r="M440">
        <v>3</v>
      </c>
      <c r="N440" t="s">
        <v>39</v>
      </c>
      <c r="O440">
        <v>5</v>
      </c>
    </row>
    <row r="441" spans="1:15" x14ac:dyDescent="0.35">
      <c r="A441" s="1">
        <v>45643.650694444441</v>
      </c>
      <c r="B441" s="1" t="str">
        <f t="shared" si="12"/>
        <v>Tue</v>
      </c>
      <c r="C441" s="1" t="str">
        <f t="shared" si="13"/>
        <v>Weekday</v>
      </c>
      <c r="D441" s="1" t="e" cm="1">
        <f t="array" aca="1" ref="D441" ca="1">TEXT\DAY(Coffee_Sales[[#This Row],[Date]],"ddd")</f>
        <v>#NAME?</v>
      </c>
      <c r="E441" t="s">
        <v>20</v>
      </c>
      <c r="F441" t="s">
        <v>13</v>
      </c>
      <c r="G441" t="s">
        <v>14</v>
      </c>
      <c r="H441">
        <v>4.6100000000000003</v>
      </c>
      <c r="I441" t="s">
        <v>15</v>
      </c>
      <c r="J441" t="s">
        <v>23</v>
      </c>
      <c r="K441" t="s">
        <v>29</v>
      </c>
      <c r="L441" t="s">
        <v>32</v>
      </c>
      <c r="M441">
        <v>6</v>
      </c>
      <c r="N441" t="s">
        <v>25</v>
      </c>
      <c r="O441">
        <v>3</v>
      </c>
    </row>
    <row r="442" spans="1:15" x14ac:dyDescent="0.35">
      <c r="A442" s="1">
        <v>45652.418055555558</v>
      </c>
      <c r="B442" s="1" t="str">
        <f t="shared" si="12"/>
        <v>Thu</v>
      </c>
      <c r="C442" s="1" t="str">
        <f t="shared" si="13"/>
        <v>Weekday</v>
      </c>
      <c r="D442" s="1" t="e" cm="1">
        <f t="array" aca="1" ref="D442" ca="1">TEXT\DAY(Coffee_Sales[[#This Row],[Date]],"ddd")</f>
        <v>#NAME?</v>
      </c>
      <c r="E442" t="s">
        <v>43</v>
      </c>
      <c r="F442" t="s">
        <v>44</v>
      </c>
      <c r="G442" t="s">
        <v>35</v>
      </c>
      <c r="H442">
        <v>5.39</v>
      </c>
      <c r="I442" t="s">
        <v>30</v>
      </c>
      <c r="J442" t="s">
        <v>16</v>
      </c>
      <c r="K442" t="s">
        <v>45</v>
      </c>
      <c r="L442" t="s">
        <v>40</v>
      </c>
      <c r="M442">
        <v>10</v>
      </c>
      <c r="N442" t="s">
        <v>33</v>
      </c>
      <c r="O442">
        <v>4</v>
      </c>
    </row>
    <row r="443" spans="1:15" x14ac:dyDescent="0.35">
      <c r="A443" s="1">
        <v>45649.570138888892</v>
      </c>
      <c r="B443" s="1" t="str">
        <f t="shared" si="12"/>
        <v>Mon</v>
      </c>
      <c r="C443" s="1" t="str">
        <f t="shared" si="13"/>
        <v>Weekday</v>
      </c>
      <c r="D443" s="1" t="e" cm="1">
        <f t="array" aca="1" ref="D443" ca="1">TEXT\DAY(Coffee_Sales[[#This Row],[Date]],"ddd")</f>
        <v>#NAME?</v>
      </c>
      <c r="E443" t="s">
        <v>20</v>
      </c>
      <c r="F443" t="s">
        <v>34</v>
      </c>
      <c r="G443" t="s">
        <v>22</v>
      </c>
      <c r="H443">
        <v>5.84</v>
      </c>
      <c r="I443" t="s">
        <v>28</v>
      </c>
      <c r="J443" t="s">
        <v>23</v>
      </c>
      <c r="K443" t="s">
        <v>29</v>
      </c>
      <c r="L443" t="s">
        <v>32</v>
      </c>
      <c r="M443">
        <v>3</v>
      </c>
      <c r="N443" t="s">
        <v>25</v>
      </c>
      <c r="O443">
        <v>2</v>
      </c>
    </row>
    <row r="444" spans="1:15" x14ac:dyDescent="0.35">
      <c r="A444" s="1">
        <v>45653.439583333333</v>
      </c>
      <c r="B444" s="1" t="str">
        <f t="shared" si="12"/>
        <v>Fri</v>
      </c>
      <c r="C444" s="1" t="str">
        <f t="shared" si="13"/>
        <v>Weekday</v>
      </c>
      <c r="D444" s="1" t="e" cm="1">
        <f t="array" aca="1" ref="D444" ca="1">TEXT\DAY(Coffee_Sales[[#This Row],[Date]],"ddd")</f>
        <v>#NAME?</v>
      </c>
      <c r="E444" t="s">
        <v>26</v>
      </c>
      <c r="F444" t="s">
        <v>27</v>
      </c>
      <c r="G444" t="s">
        <v>14</v>
      </c>
      <c r="H444">
        <v>4.75</v>
      </c>
      <c r="I444" t="s">
        <v>30</v>
      </c>
      <c r="J444" t="s">
        <v>23</v>
      </c>
      <c r="K444" t="s">
        <v>42</v>
      </c>
      <c r="L444" t="s">
        <v>32</v>
      </c>
      <c r="M444">
        <v>4</v>
      </c>
      <c r="N444" t="s">
        <v>19</v>
      </c>
      <c r="O444">
        <v>5</v>
      </c>
    </row>
    <row r="445" spans="1:15" x14ac:dyDescent="0.35">
      <c r="A445" s="1">
        <v>45648.68472222222</v>
      </c>
      <c r="B445" s="1" t="str">
        <f t="shared" si="12"/>
        <v>Sun</v>
      </c>
      <c r="C445" s="1" t="str">
        <f t="shared" si="13"/>
        <v>Weekend</v>
      </c>
      <c r="D445" s="1" t="e" cm="1">
        <f t="array" aca="1" ref="D445" ca="1">TEXT\DAY(Coffee_Sales[[#This Row],[Date]],"ddd")</f>
        <v>#NAME?</v>
      </c>
      <c r="E445" t="s">
        <v>12</v>
      </c>
      <c r="F445" t="s">
        <v>13</v>
      </c>
      <c r="G445" t="s">
        <v>22</v>
      </c>
      <c r="H445">
        <v>3.47</v>
      </c>
      <c r="I445" t="s">
        <v>15</v>
      </c>
      <c r="J445" t="s">
        <v>16</v>
      </c>
      <c r="K445" t="s">
        <v>31</v>
      </c>
      <c r="L445" t="s">
        <v>32</v>
      </c>
      <c r="M445">
        <v>7</v>
      </c>
      <c r="N445" t="s">
        <v>37</v>
      </c>
      <c r="O445">
        <v>2</v>
      </c>
    </row>
    <row r="446" spans="1:15" x14ac:dyDescent="0.35">
      <c r="A446" s="1">
        <v>45643.696527777778</v>
      </c>
      <c r="B446" s="1" t="str">
        <f t="shared" si="12"/>
        <v>Tue</v>
      </c>
      <c r="C446" s="1" t="str">
        <f t="shared" si="13"/>
        <v>Weekday</v>
      </c>
      <c r="D446" s="1" t="e" cm="1">
        <f t="array" aca="1" ref="D446" ca="1">TEXT\DAY(Coffee_Sales[[#This Row],[Date]],"ddd")</f>
        <v>#NAME?</v>
      </c>
      <c r="E446" t="s">
        <v>20</v>
      </c>
      <c r="F446" t="s">
        <v>21</v>
      </c>
      <c r="G446" t="s">
        <v>35</v>
      </c>
      <c r="H446">
        <v>6.81</v>
      </c>
      <c r="I446" t="s">
        <v>15</v>
      </c>
      <c r="J446" t="s">
        <v>16</v>
      </c>
      <c r="K446" t="s">
        <v>42</v>
      </c>
      <c r="L446" t="s">
        <v>32</v>
      </c>
      <c r="M446">
        <v>5</v>
      </c>
      <c r="N446" t="s">
        <v>47</v>
      </c>
      <c r="O446">
        <v>2</v>
      </c>
    </row>
    <row r="447" spans="1:15" x14ac:dyDescent="0.35">
      <c r="A447" s="1">
        <v>45643.625</v>
      </c>
      <c r="B447" s="1" t="str">
        <f t="shared" si="12"/>
        <v>Tue</v>
      </c>
      <c r="C447" s="1" t="str">
        <f t="shared" si="13"/>
        <v>Weekday</v>
      </c>
      <c r="D447" s="1" t="e" cm="1">
        <f t="array" aca="1" ref="D447" ca="1">TEXT\DAY(Coffee_Sales[[#This Row],[Date]],"ddd")</f>
        <v>#NAME?</v>
      </c>
      <c r="E447" t="s">
        <v>43</v>
      </c>
      <c r="F447" t="s">
        <v>46</v>
      </c>
      <c r="G447" t="s">
        <v>14</v>
      </c>
      <c r="H447">
        <v>3.6</v>
      </c>
      <c r="I447" t="s">
        <v>30</v>
      </c>
      <c r="J447" t="s">
        <v>23</v>
      </c>
      <c r="K447" t="s">
        <v>24</v>
      </c>
      <c r="L447" t="s">
        <v>18</v>
      </c>
      <c r="M447">
        <v>5</v>
      </c>
      <c r="N447" t="s">
        <v>36</v>
      </c>
      <c r="O447">
        <v>1</v>
      </c>
    </row>
    <row r="448" spans="1:15" x14ac:dyDescent="0.35">
      <c r="A448" s="1">
        <v>45649.54583333333</v>
      </c>
      <c r="B448" s="1" t="str">
        <f t="shared" si="12"/>
        <v>Mon</v>
      </c>
      <c r="C448" s="1" t="str">
        <f t="shared" si="13"/>
        <v>Weekday</v>
      </c>
      <c r="D448" s="1" t="e" cm="1">
        <f t="array" aca="1" ref="D448" ca="1">TEXT\DAY(Coffee_Sales[[#This Row],[Date]],"ddd")</f>
        <v>#NAME?</v>
      </c>
      <c r="E448" t="s">
        <v>26</v>
      </c>
      <c r="F448" t="s">
        <v>38</v>
      </c>
      <c r="G448" t="s">
        <v>22</v>
      </c>
      <c r="H448">
        <v>5.38</v>
      </c>
      <c r="I448" t="s">
        <v>30</v>
      </c>
      <c r="J448" t="s">
        <v>16</v>
      </c>
      <c r="K448" t="s">
        <v>45</v>
      </c>
      <c r="L448" t="s">
        <v>18</v>
      </c>
      <c r="M448">
        <v>5</v>
      </c>
      <c r="N448" t="s">
        <v>47</v>
      </c>
      <c r="O448">
        <v>1</v>
      </c>
    </row>
    <row r="449" spans="1:15" x14ac:dyDescent="0.35">
      <c r="A449" s="1">
        <v>45655.512499999997</v>
      </c>
      <c r="B449" s="1" t="str">
        <f t="shared" si="12"/>
        <v>Sun</v>
      </c>
      <c r="C449" s="1" t="str">
        <f t="shared" si="13"/>
        <v>Weekend</v>
      </c>
      <c r="D449" s="1" t="e" cm="1">
        <f t="array" aca="1" ref="D449" ca="1">TEXT\DAY(Coffee_Sales[[#This Row],[Date]],"ddd")</f>
        <v>#NAME?</v>
      </c>
      <c r="E449" t="s">
        <v>12</v>
      </c>
      <c r="F449" t="s">
        <v>38</v>
      </c>
      <c r="G449" t="s">
        <v>35</v>
      </c>
      <c r="H449">
        <v>4.22</v>
      </c>
      <c r="I449" t="s">
        <v>28</v>
      </c>
      <c r="J449" t="s">
        <v>16</v>
      </c>
      <c r="K449" t="s">
        <v>24</v>
      </c>
      <c r="L449" t="s">
        <v>18</v>
      </c>
      <c r="M449">
        <v>10</v>
      </c>
      <c r="N449" t="s">
        <v>19</v>
      </c>
      <c r="O449">
        <v>2</v>
      </c>
    </row>
    <row r="450" spans="1:15" x14ac:dyDescent="0.35">
      <c r="A450" s="1">
        <v>45642.42083333333</v>
      </c>
      <c r="B450" s="1" t="str">
        <f t="shared" ref="B450:B513" si="14">(TEXT(A450,"ddd"))</f>
        <v>Mon</v>
      </c>
      <c r="C450" s="1" t="str">
        <f t="shared" ref="C450:C513" si="15">IF(OR(TEXT(A450,"ddd")="Sat",TEXT(A450,"ddd")="Sun"),"Weekend","Weekday")</f>
        <v>Weekday</v>
      </c>
      <c r="D450" s="1" t="e" cm="1">
        <f t="array" aca="1" ref="D450" ca="1">TEXT\DAY(Coffee_Sales[[#This Row],[Date]],"ddd")</f>
        <v>#NAME?</v>
      </c>
      <c r="E450" t="s">
        <v>20</v>
      </c>
      <c r="F450" t="s">
        <v>34</v>
      </c>
      <c r="G450" t="s">
        <v>14</v>
      </c>
      <c r="H450">
        <v>4.05</v>
      </c>
      <c r="I450" t="s">
        <v>30</v>
      </c>
      <c r="J450" t="s">
        <v>23</v>
      </c>
      <c r="K450" t="s">
        <v>31</v>
      </c>
      <c r="L450" t="s">
        <v>18</v>
      </c>
      <c r="M450">
        <v>8</v>
      </c>
      <c r="N450" t="s">
        <v>47</v>
      </c>
      <c r="O450">
        <v>5</v>
      </c>
    </row>
    <row r="451" spans="1:15" x14ac:dyDescent="0.35">
      <c r="A451" s="1">
        <v>45653.734722222223</v>
      </c>
      <c r="B451" s="1" t="str">
        <f t="shared" si="14"/>
        <v>Fri</v>
      </c>
      <c r="C451" s="1" t="str">
        <f t="shared" si="15"/>
        <v>Weekday</v>
      </c>
      <c r="D451" s="1" t="e" cm="1">
        <f t="array" aca="1" ref="D451" ca="1">TEXT\DAY(Coffee_Sales[[#This Row],[Date]],"ddd")</f>
        <v>#NAME?</v>
      </c>
      <c r="E451" t="s">
        <v>43</v>
      </c>
      <c r="F451" t="s">
        <v>21</v>
      </c>
      <c r="G451" t="s">
        <v>35</v>
      </c>
      <c r="H451">
        <v>6.49</v>
      </c>
      <c r="I451" t="s">
        <v>28</v>
      </c>
      <c r="J451" t="s">
        <v>16</v>
      </c>
      <c r="K451" t="s">
        <v>17</v>
      </c>
      <c r="L451" t="s">
        <v>40</v>
      </c>
      <c r="M451">
        <v>2</v>
      </c>
      <c r="N451" t="s">
        <v>33</v>
      </c>
      <c r="O451">
        <v>2</v>
      </c>
    </row>
    <row r="452" spans="1:15" x14ac:dyDescent="0.35">
      <c r="A452" s="1">
        <v>45656.415972222225</v>
      </c>
      <c r="B452" s="1" t="str">
        <f t="shared" si="14"/>
        <v>Mon</v>
      </c>
      <c r="C452" s="1" t="str">
        <f t="shared" si="15"/>
        <v>Weekday</v>
      </c>
      <c r="D452" s="1" t="e" cm="1">
        <f t="array" aca="1" ref="D452" ca="1">TEXT\DAY(Coffee_Sales[[#This Row],[Date]],"ddd")</f>
        <v>#NAME?</v>
      </c>
      <c r="E452" t="s">
        <v>41</v>
      </c>
      <c r="F452" t="s">
        <v>27</v>
      </c>
      <c r="G452" t="s">
        <v>14</v>
      </c>
      <c r="H452">
        <v>3.66</v>
      </c>
      <c r="I452" t="s">
        <v>30</v>
      </c>
      <c r="J452" t="s">
        <v>16</v>
      </c>
      <c r="K452" t="s">
        <v>29</v>
      </c>
      <c r="L452" t="s">
        <v>40</v>
      </c>
      <c r="M452">
        <v>4</v>
      </c>
      <c r="N452" t="s">
        <v>37</v>
      </c>
      <c r="O452">
        <v>4</v>
      </c>
    </row>
    <row r="453" spans="1:15" x14ac:dyDescent="0.35">
      <c r="A453" s="1">
        <v>45647.638888888891</v>
      </c>
      <c r="B453" s="1" t="str">
        <f t="shared" si="14"/>
        <v>Sat</v>
      </c>
      <c r="C453" s="1" t="str">
        <f t="shared" si="15"/>
        <v>Weekend</v>
      </c>
      <c r="D453" s="1" t="e" cm="1">
        <f t="array" aca="1" ref="D453" ca="1">TEXT\DAY(Coffee_Sales[[#This Row],[Date]],"ddd")</f>
        <v>#NAME?</v>
      </c>
      <c r="E453" t="s">
        <v>43</v>
      </c>
      <c r="F453" t="s">
        <v>38</v>
      </c>
      <c r="G453" t="s">
        <v>14</v>
      </c>
      <c r="H453">
        <v>3.96</v>
      </c>
      <c r="I453" t="s">
        <v>15</v>
      </c>
      <c r="J453" t="s">
        <v>16</v>
      </c>
      <c r="K453" t="s">
        <v>42</v>
      </c>
      <c r="L453" t="s">
        <v>18</v>
      </c>
      <c r="M453">
        <v>9</v>
      </c>
      <c r="N453" t="s">
        <v>47</v>
      </c>
      <c r="O453">
        <v>3</v>
      </c>
    </row>
    <row r="454" spans="1:15" x14ac:dyDescent="0.35">
      <c r="A454" s="1">
        <v>45654.564583333333</v>
      </c>
      <c r="B454" s="1" t="str">
        <f t="shared" si="14"/>
        <v>Sat</v>
      </c>
      <c r="C454" s="1" t="str">
        <f t="shared" si="15"/>
        <v>Weekend</v>
      </c>
      <c r="D454" s="1" t="e" cm="1">
        <f t="array" aca="1" ref="D454" ca="1">TEXT\DAY(Coffee_Sales[[#This Row],[Date]],"ddd")</f>
        <v>#NAME?</v>
      </c>
      <c r="E454" t="s">
        <v>26</v>
      </c>
      <c r="F454" t="s">
        <v>38</v>
      </c>
      <c r="G454" t="s">
        <v>14</v>
      </c>
      <c r="H454">
        <v>6.82</v>
      </c>
      <c r="I454" t="s">
        <v>28</v>
      </c>
      <c r="J454" t="s">
        <v>16</v>
      </c>
      <c r="K454" t="s">
        <v>45</v>
      </c>
      <c r="L454" t="s">
        <v>40</v>
      </c>
      <c r="M454">
        <v>8</v>
      </c>
      <c r="N454" t="s">
        <v>37</v>
      </c>
      <c r="O454">
        <v>4</v>
      </c>
    </row>
    <row r="455" spans="1:15" x14ac:dyDescent="0.35">
      <c r="A455" s="1">
        <v>45648.529861111114</v>
      </c>
      <c r="B455" s="1" t="str">
        <f t="shared" si="14"/>
        <v>Sun</v>
      </c>
      <c r="C455" s="1" t="str">
        <f t="shared" si="15"/>
        <v>Weekend</v>
      </c>
      <c r="D455" s="1" t="e" cm="1">
        <f t="array" aca="1" ref="D455" ca="1">TEXT\DAY(Coffee_Sales[[#This Row],[Date]],"ddd")</f>
        <v>#NAME?</v>
      </c>
      <c r="E455" t="s">
        <v>26</v>
      </c>
      <c r="F455" t="s">
        <v>38</v>
      </c>
      <c r="G455" t="s">
        <v>22</v>
      </c>
      <c r="H455">
        <v>5.61</v>
      </c>
      <c r="I455" t="s">
        <v>30</v>
      </c>
      <c r="J455" t="s">
        <v>23</v>
      </c>
      <c r="K455" t="s">
        <v>24</v>
      </c>
      <c r="L455" t="s">
        <v>32</v>
      </c>
      <c r="M455">
        <v>7</v>
      </c>
      <c r="N455" t="s">
        <v>19</v>
      </c>
      <c r="O455">
        <v>4</v>
      </c>
    </row>
    <row r="456" spans="1:15" x14ac:dyDescent="0.35">
      <c r="A456" s="1">
        <v>45644.705555555556</v>
      </c>
      <c r="B456" s="1" t="str">
        <f t="shared" si="14"/>
        <v>Wed</v>
      </c>
      <c r="C456" s="1" t="str">
        <f t="shared" si="15"/>
        <v>Weekday</v>
      </c>
      <c r="D456" s="1" t="e" cm="1">
        <f t="array" aca="1" ref="D456" ca="1">TEXT\DAY(Coffee_Sales[[#This Row],[Date]],"ddd")</f>
        <v>#NAME?</v>
      </c>
      <c r="E456" t="s">
        <v>20</v>
      </c>
      <c r="F456" t="s">
        <v>46</v>
      </c>
      <c r="G456" t="s">
        <v>22</v>
      </c>
      <c r="H456">
        <v>3.72</v>
      </c>
      <c r="I456" t="s">
        <v>28</v>
      </c>
      <c r="J456" t="s">
        <v>23</v>
      </c>
      <c r="K456" t="s">
        <v>17</v>
      </c>
      <c r="L456" t="s">
        <v>32</v>
      </c>
      <c r="M456">
        <v>7</v>
      </c>
      <c r="N456" t="s">
        <v>37</v>
      </c>
      <c r="O456">
        <v>2</v>
      </c>
    </row>
    <row r="457" spans="1:15" x14ac:dyDescent="0.35">
      <c r="A457" s="1">
        <v>45641.51458333333</v>
      </c>
      <c r="B457" s="1" t="str">
        <f t="shared" si="14"/>
        <v>Sun</v>
      </c>
      <c r="C457" s="1" t="str">
        <f t="shared" si="15"/>
        <v>Weekend</v>
      </c>
      <c r="D457" s="1" t="e" cm="1">
        <f t="array" aca="1" ref="D457" ca="1">TEXT\DAY(Coffee_Sales[[#This Row],[Date]],"ddd")</f>
        <v>#NAME?</v>
      </c>
      <c r="E457" t="s">
        <v>26</v>
      </c>
      <c r="F457" t="s">
        <v>34</v>
      </c>
      <c r="G457" t="s">
        <v>22</v>
      </c>
      <c r="H457">
        <v>5.01</v>
      </c>
      <c r="I457" t="s">
        <v>30</v>
      </c>
      <c r="J457" t="s">
        <v>16</v>
      </c>
      <c r="K457" t="s">
        <v>29</v>
      </c>
      <c r="L457" t="s">
        <v>18</v>
      </c>
      <c r="M457">
        <v>6</v>
      </c>
      <c r="N457" t="s">
        <v>19</v>
      </c>
      <c r="O457">
        <v>4</v>
      </c>
    </row>
    <row r="458" spans="1:15" x14ac:dyDescent="0.35">
      <c r="A458" s="1">
        <v>45647.511805555558</v>
      </c>
      <c r="B458" s="1" t="str">
        <f t="shared" si="14"/>
        <v>Sat</v>
      </c>
      <c r="C458" s="1" t="str">
        <f t="shared" si="15"/>
        <v>Weekend</v>
      </c>
      <c r="D458" s="1" t="e" cm="1">
        <f t="array" aca="1" ref="D458" ca="1">TEXT\DAY(Coffee_Sales[[#This Row],[Date]],"ddd")</f>
        <v>#NAME?</v>
      </c>
      <c r="E458" t="s">
        <v>26</v>
      </c>
      <c r="F458" t="s">
        <v>38</v>
      </c>
      <c r="G458" t="s">
        <v>14</v>
      </c>
      <c r="H458">
        <v>6.45</v>
      </c>
      <c r="I458" t="s">
        <v>15</v>
      </c>
      <c r="J458" t="s">
        <v>16</v>
      </c>
      <c r="K458" t="s">
        <v>42</v>
      </c>
      <c r="L458" t="s">
        <v>40</v>
      </c>
      <c r="M458">
        <v>9</v>
      </c>
      <c r="N458" t="s">
        <v>19</v>
      </c>
      <c r="O458">
        <v>5</v>
      </c>
    </row>
    <row r="459" spans="1:15" x14ac:dyDescent="0.35">
      <c r="A459" s="1">
        <v>45653.349305555559</v>
      </c>
      <c r="B459" s="1" t="str">
        <f t="shared" si="14"/>
        <v>Fri</v>
      </c>
      <c r="C459" s="1" t="str">
        <f t="shared" si="15"/>
        <v>Weekday</v>
      </c>
      <c r="D459" s="1" t="e" cm="1">
        <f t="array" aca="1" ref="D459" ca="1">TEXT\DAY(Coffee_Sales[[#This Row],[Date]],"ddd")</f>
        <v>#NAME?</v>
      </c>
      <c r="E459" t="s">
        <v>26</v>
      </c>
      <c r="F459" t="s">
        <v>38</v>
      </c>
      <c r="G459" t="s">
        <v>35</v>
      </c>
      <c r="H459">
        <v>3.61</v>
      </c>
      <c r="I459" t="s">
        <v>28</v>
      </c>
      <c r="J459" t="s">
        <v>23</v>
      </c>
      <c r="K459" t="s">
        <v>17</v>
      </c>
      <c r="L459" t="s">
        <v>40</v>
      </c>
      <c r="M459">
        <v>8</v>
      </c>
      <c r="N459" t="s">
        <v>33</v>
      </c>
      <c r="O459">
        <v>1</v>
      </c>
    </row>
    <row r="460" spans="1:15" x14ac:dyDescent="0.35">
      <c r="A460" s="1">
        <v>45641.347222222219</v>
      </c>
      <c r="B460" s="1" t="str">
        <f t="shared" si="14"/>
        <v>Sun</v>
      </c>
      <c r="C460" s="1" t="str">
        <f t="shared" si="15"/>
        <v>Weekend</v>
      </c>
      <c r="D460" s="1" t="e" cm="1">
        <f t="array" aca="1" ref="D460" ca="1">TEXT\DAY(Coffee_Sales[[#This Row],[Date]],"ddd")</f>
        <v>#NAME?</v>
      </c>
      <c r="E460" t="s">
        <v>26</v>
      </c>
      <c r="F460" t="s">
        <v>21</v>
      </c>
      <c r="G460" t="s">
        <v>35</v>
      </c>
      <c r="H460">
        <v>4.1100000000000003</v>
      </c>
      <c r="I460" t="s">
        <v>30</v>
      </c>
      <c r="J460" t="s">
        <v>23</v>
      </c>
      <c r="K460" t="s">
        <v>24</v>
      </c>
      <c r="L460" t="s">
        <v>18</v>
      </c>
      <c r="M460">
        <v>7</v>
      </c>
      <c r="N460" t="s">
        <v>19</v>
      </c>
      <c r="O460">
        <v>2</v>
      </c>
    </row>
    <row r="461" spans="1:15" x14ac:dyDescent="0.35">
      <c r="A461" s="1">
        <v>45655.740277777775</v>
      </c>
      <c r="B461" s="1" t="str">
        <f t="shared" si="14"/>
        <v>Sun</v>
      </c>
      <c r="C461" s="1" t="str">
        <f t="shared" si="15"/>
        <v>Weekend</v>
      </c>
      <c r="D461" s="1" t="e" cm="1">
        <f t="array" aca="1" ref="D461" ca="1">TEXT\DAY(Coffee_Sales[[#This Row],[Date]],"ddd")</f>
        <v>#NAME?</v>
      </c>
      <c r="E461" t="s">
        <v>43</v>
      </c>
      <c r="F461" t="s">
        <v>38</v>
      </c>
      <c r="G461" t="s">
        <v>14</v>
      </c>
      <c r="H461">
        <v>6.76</v>
      </c>
      <c r="I461" t="s">
        <v>15</v>
      </c>
      <c r="J461" t="s">
        <v>16</v>
      </c>
      <c r="K461" t="s">
        <v>45</v>
      </c>
      <c r="L461" t="s">
        <v>18</v>
      </c>
      <c r="M461">
        <v>2</v>
      </c>
      <c r="N461" t="s">
        <v>39</v>
      </c>
      <c r="O461">
        <v>2</v>
      </c>
    </row>
    <row r="462" spans="1:15" x14ac:dyDescent="0.35">
      <c r="A462" s="1">
        <v>45654.67291666667</v>
      </c>
      <c r="B462" s="1" t="str">
        <f t="shared" si="14"/>
        <v>Sat</v>
      </c>
      <c r="C462" s="1" t="str">
        <f t="shared" si="15"/>
        <v>Weekend</v>
      </c>
      <c r="D462" s="1" t="e" cm="1">
        <f t="array" aca="1" ref="D462" ca="1">TEXT\DAY(Coffee_Sales[[#This Row],[Date]],"ddd")</f>
        <v>#NAME?</v>
      </c>
      <c r="E462" t="s">
        <v>43</v>
      </c>
      <c r="F462" t="s">
        <v>13</v>
      </c>
      <c r="G462" t="s">
        <v>14</v>
      </c>
      <c r="H462">
        <v>4.7699999999999996</v>
      </c>
      <c r="I462" t="s">
        <v>15</v>
      </c>
      <c r="J462" t="s">
        <v>23</v>
      </c>
      <c r="K462" t="s">
        <v>45</v>
      </c>
      <c r="L462" t="s">
        <v>18</v>
      </c>
      <c r="M462">
        <v>8</v>
      </c>
      <c r="N462" t="s">
        <v>36</v>
      </c>
      <c r="O462">
        <v>1</v>
      </c>
    </row>
    <row r="463" spans="1:15" x14ac:dyDescent="0.35">
      <c r="A463" s="1">
        <v>45645.681944444441</v>
      </c>
      <c r="B463" s="1" t="str">
        <f t="shared" si="14"/>
        <v>Thu</v>
      </c>
      <c r="C463" s="1" t="str">
        <f t="shared" si="15"/>
        <v>Weekday</v>
      </c>
      <c r="D463" s="1" t="e" cm="1">
        <f t="array" aca="1" ref="D463" ca="1">TEXT\DAY(Coffee_Sales[[#This Row],[Date]],"ddd")</f>
        <v>#NAME?</v>
      </c>
      <c r="E463" t="s">
        <v>26</v>
      </c>
      <c r="F463" t="s">
        <v>34</v>
      </c>
      <c r="G463" t="s">
        <v>22</v>
      </c>
      <c r="H463">
        <v>5.27</v>
      </c>
      <c r="I463" t="s">
        <v>28</v>
      </c>
      <c r="J463" t="s">
        <v>23</v>
      </c>
      <c r="K463" t="s">
        <v>31</v>
      </c>
      <c r="L463" t="s">
        <v>32</v>
      </c>
      <c r="M463">
        <v>3</v>
      </c>
      <c r="N463" t="s">
        <v>39</v>
      </c>
      <c r="O463">
        <v>1</v>
      </c>
    </row>
    <row r="464" spans="1:15" x14ac:dyDescent="0.35">
      <c r="A464" s="1">
        <v>45643.382638888892</v>
      </c>
      <c r="B464" s="1" t="str">
        <f t="shared" si="14"/>
        <v>Tue</v>
      </c>
      <c r="C464" s="1" t="str">
        <f t="shared" si="15"/>
        <v>Weekday</v>
      </c>
      <c r="D464" s="1" t="e" cm="1">
        <f t="array" aca="1" ref="D464" ca="1">TEXT\DAY(Coffee_Sales[[#This Row],[Date]],"ddd")</f>
        <v>#NAME?</v>
      </c>
      <c r="E464" t="s">
        <v>43</v>
      </c>
      <c r="F464" t="s">
        <v>38</v>
      </c>
      <c r="G464" t="s">
        <v>35</v>
      </c>
      <c r="H464">
        <v>6.86</v>
      </c>
      <c r="I464" t="s">
        <v>30</v>
      </c>
      <c r="J464" t="s">
        <v>23</v>
      </c>
      <c r="K464" t="s">
        <v>17</v>
      </c>
      <c r="L464" t="s">
        <v>18</v>
      </c>
      <c r="M464">
        <v>7</v>
      </c>
      <c r="N464" t="s">
        <v>25</v>
      </c>
      <c r="O464">
        <v>1</v>
      </c>
    </row>
    <row r="465" spans="1:15" x14ac:dyDescent="0.35">
      <c r="A465" s="1">
        <v>45655.47152777778</v>
      </c>
      <c r="B465" s="1" t="str">
        <f t="shared" si="14"/>
        <v>Sun</v>
      </c>
      <c r="C465" s="1" t="str">
        <f t="shared" si="15"/>
        <v>Weekend</v>
      </c>
      <c r="D465" s="1" t="e" cm="1">
        <f t="array" aca="1" ref="D465" ca="1">TEXT\DAY(Coffee_Sales[[#This Row],[Date]],"ddd")</f>
        <v>#NAME?</v>
      </c>
      <c r="E465" t="s">
        <v>20</v>
      </c>
      <c r="F465" t="s">
        <v>44</v>
      </c>
      <c r="G465" t="s">
        <v>35</v>
      </c>
      <c r="H465">
        <v>3.53</v>
      </c>
      <c r="I465" t="s">
        <v>30</v>
      </c>
      <c r="J465" t="s">
        <v>16</v>
      </c>
      <c r="K465" t="s">
        <v>45</v>
      </c>
      <c r="L465" t="s">
        <v>32</v>
      </c>
      <c r="M465">
        <v>4</v>
      </c>
      <c r="N465" t="s">
        <v>47</v>
      </c>
      <c r="O465">
        <v>2</v>
      </c>
    </row>
    <row r="466" spans="1:15" x14ac:dyDescent="0.35">
      <c r="A466" s="1">
        <v>45650.593055555553</v>
      </c>
      <c r="B466" s="1" t="str">
        <f t="shared" si="14"/>
        <v>Tue</v>
      </c>
      <c r="C466" s="1" t="str">
        <f t="shared" si="15"/>
        <v>Weekday</v>
      </c>
      <c r="D466" s="1" t="e" cm="1">
        <f t="array" aca="1" ref="D466" ca="1">TEXT\DAY(Coffee_Sales[[#This Row],[Date]],"ddd")</f>
        <v>#NAME?</v>
      </c>
      <c r="E466" t="s">
        <v>20</v>
      </c>
      <c r="F466" t="s">
        <v>34</v>
      </c>
      <c r="G466" t="s">
        <v>14</v>
      </c>
      <c r="H466">
        <v>3.71</v>
      </c>
      <c r="I466" t="s">
        <v>15</v>
      </c>
      <c r="J466" t="s">
        <v>16</v>
      </c>
      <c r="K466" t="s">
        <v>45</v>
      </c>
      <c r="L466" t="s">
        <v>32</v>
      </c>
      <c r="M466">
        <v>6</v>
      </c>
      <c r="N466" t="s">
        <v>39</v>
      </c>
      <c r="O466">
        <v>4</v>
      </c>
    </row>
    <row r="467" spans="1:15" x14ac:dyDescent="0.35">
      <c r="A467" s="1">
        <v>45646.556944444441</v>
      </c>
      <c r="B467" s="1" t="str">
        <f t="shared" si="14"/>
        <v>Fri</v>
      </c>
      <c r="C467" s="1" t="str">
        <f t="shared" si="15"/>
        <v>Weekday</v>
      </c>
      <c r="D467" s="1" t="e" cm="1">
        <f t="array" aca="1" ref="D467" ca="1">TEXT\DAY(Coffee_Sales[[#This Row],[Date]],"ddd")</f>
        <v>#NAME?</v>
      </c>
      <c r="E467" t="s">
        <v>41</v>
      </c>
      <c r="F467" t="s">
        <v>46</v>
      </c>
      <c r="G467" t="s">
        <v>35</v>
      </c>
      <c r="H467">
        <v>5.75</v>
      </c>
      <c r="I467" t="s">
        <v>30</v>
      </c>
      <c r="J467" t="s">
        <v>23</v>
      </c>
      <c r="K467" t="s">
        <v>31</v>
      </c>
      <c r="L467" t="s">
        <v>32</v>
      </c>
      <c r="M467">
        <v>4</v>
      </c>
      <c r="N467" t="s">
        <v>37</v>
      </c>
      <c r="O467">
        <v>5</v>
      </c>
    </row>
    <row r="468" spans="1:15" x14ac:dyDescent="0.35">
      <c r="A468" s="1">
        <v>45644.598611111112</v>
      </c>
      <c r="B468" s="1" t="str">
        <f t="shared" si="14"/>
        <v>Wed</v>
      </c>
      <c r="C468" s="1" t="str">
        <f t="shared" si="15"/>
        <v>Weekday</v>
      </c>
      <c r="D468" s="1" t="e" cm="1">
        <f t="array" aca="1" ref="D468" ca="1">TEXT\DAY(Coffee_Sales[[#This Row],[Date]],"ddd")</f>
        <v>#NAME?</v>
      </c>
      <c r="E468" t="s">
        <v>43</v>
      </c>
      <c r="F468" t="s">
        <v>27</v>
      </c>
      <c r="G468" t="s">
        <v>22</v>
      </c>
      <c r="H468">
        <v>5.8</v>
      </c>
      <c r="I468" t="s">
        <v>28</v>
      </c>
      <c r="J468" t="s">
        <v>16</v>
      </c>
      <c r="K468" t="s">
        <v>29</v>
      </c>
      <c r="L468" t="s">
        <v>18</v>
      </c>
      <c r="M468">
        <v>5</v>
      </c>
      <c r="N468" t="s">
        <v>47</v>
      </c>
      <c r="O468">
        <v>2</v>
      </c>
    </row>
    <row r="469" spans="1:15" x14ac:dyDescent="0.35">
      <c r="A469" s="1">
        <v>45648.374305555553</v>
      </c>
      <c r="B469" s="1" t="str">
        <f t="shared" si="14"/>
        <v>Sun</v>
      </c>
      <c r="C469" s="1" t="str">
        <f t="shared" si="15"/>
        <v>Weekend</v>
      </c>
      <c r="D469" s="1" t="e" cm="1">
        <f t="array" aca="1" ref="D469" ca="1">TEXT\DAY(Coffee_Sales[[#This Row],[Date]],"ddd")</f>
        <v>#NAME?</v>
      </c>
      <c r="E469" t="s">
        <v>26</v>
      </c>
      <c r="F469" t="s">
        <v>38</v>
      </c>
      <c r="G469" t="s">
        <v>35</v>
      </c>
      <c r="H469">
        <v>5.52</v>
      </c>
      <c r="I469" t="s">
        <v>15</v>
      </c>
      <c r="J469" t="s">
        <v>23</v>
      </c>
      <c r="K469" t="s">
        <v>42</v>
      </c>
      <c r="L469" t="s">
        <v>18</v>
      </c>
      <c r="M469">
        <v>7</v>
      </c>
      <c r="N469" t="s">
        <v>47</v>
      </c>
      <c r="O469">
        <v>5</v>
      </c>
    </row>
    <row r="470" spans="1:15" x14ac:dyDescent="0.35">
      <c r="A470" s="1">
        <v>45647.747916666667</v>
      </c>
      <c r="B470" s="1" t="str">
        <f t="shared" si="14"/>
        <v>Sat</v>
      </c>
      <c r="C470" s="1" t="str">
        <f t="shared" si="15"/>
        <v>Weekend</v>
      </c>
      <c r="D470" s="1" t="e" cm="1">
        <f t="array" aca="1" ref="D470" ca="1">TEXT\DAY(Coffee_Sales[[#This Row],[Date]],"ddd")</f>
        <v>#NAME?</v>
      </c>
      <c r="E470" t="s">
        <v>26</v>
      </c>
      <c r="F470" t="s">
        <v>34</v>
      </c>
      <c r="G470" t="s">
        <v>35</v>
      </c>
      <c r="H470">
        <v>3.42</v>
      </c>
      <c r="I470" t="s">
        <v>15</v>
      </c>
      <c r="J470" t="s">
        <v>23</v>
      </c>
      <c r="K470" t="s">
        <v>17</v>
      </c>
      <c r="L470" t="s">
        <v>32</v>
      </c>
      <c r="M470">
        <v>9</v>
      </c>
      <c r="N470" t="s">
        <v>47</v>
      </c>
      <c r="O470">
        <v>3</v>
      </c>
    </row>
    <row r="471" spans="1:15" x14ac:dyDescent="0.35">
      <c r="A471" s="1">
        <v>45651.382638888892</v>
      </c>
      <c r="B471" s="1" t="str">
        <f t="shared" si="14"/>
        <v>Wed</v>
      </c>
      <c r="C471" s="1" t="str">
        <f t="shared" si="15"/>
        <v>Weekday</v>
      </c>
      <c r="D471" s="1" t="e" cm="1">
        <f t="array" aca="1" ref="D471" ca="1">TEXT\DAY(Coffee_Sales[[#This Row],[Date]],"ddd")</f>
        <v>#NAME?</v>
      </c>
      <c r="E471" t="s">
        <v>43</v>
      </c>
      <c r="F471" t="s">
        <v>34</v>
      </c>
      <c r="G471" t="s">
        <v>14</v>
      </c>
      <c r="H471">
        <v>4.87</v>
      </c>
      <c r="I471" t="s">
        <v>30</v>
      </c>
      <c r="J471" t="s">
        <v>23</v>
      </c>
      <c r="K471" t="s">
        <v>42</v>
      </c>
      <c r="L471" t="s">
        <v>18</v>
      </c>
      <c r="M471">
        <v>9</v>
      </c>
      <c r="N471" t="s">
        <v>37</v>
      </c>
      <c r="O471">
        <v>5</v>
      </c>
    </row>
    <row r="472" spans="1:15" x14ac:dyDescent="0.35">
      <c r="A472" s="1">
        <v>45652.604166666664</v>
      </c>
      <c r="B472" s="1" t="str">
        <f t="shared" si="14"/>
        <v>Thu</v>
      </c>
      <c r="C472" s="1" t="str">
        <f t="shared" si="15"/>
        <v>Weekday</v>
      </c>
      <c r="D472" s="1" t="e" cm="1">
        <f t="array" aca="1" ref="D472" ca="1">TEXT\DAY(Coffee_Sales[[#This Row],[Date]],"ddd")</f>
        <v>#NAME?</v>
      </c>
      <c r="E472" t="s">
        <v>20</v>
      </c>
      <c r="F472" t="s">
        <v>34</v>
      </c>
      <c r="G472" t="s">
        <v>35</v>
      </c>
      <c r="H472">
        <v>4.49</v>
      </c>
      <c r="I472" t="s">
        <v>15</v>
      </c>
      <c r="J472" t="s">
        <v>16</v>
      </c>
      <c r="K472" t="s">
        <v>45</v>
      </c>
      <c r="L472" t="s">
        <v>32</v>
      </c>
      <c r="M472">
        <v>6</v>
      </c>
      <c r="N472" t="s">
        <v>39</v>
      </c>
      <c r="O472">
        <v>2</v>
      </c>
    </row>
    <row r="473" spans="1:15" x14ac:dyDescent="0.35">
      <c r="A473" s="1">
        <v>45653.67083333333</v>
      </c>
      <c r="B473" s="1" t="str">
        <f t="shared" si="14"/>
        <v>Fri</v>
      </c>
      <c r="C473" s="1" t="str">
        <f t="shared" si="15"/>
        <v>Weekday</v>
      </c>
      <c r="D473" s="1" t="e" cm="1">
        <f t="array" aca="1" ref="D473" ca="1">TEXT\DAY(Coffee_Sales[[#This Row],[Date]],"ddd")</f>
        <v>#NAME?</v>
      </c>
      <c r="E473" t="s">
        <v>12</v>
      </c>
      <c r="F473" t="s">
        <v>46</v>
      </c>
      <c r="G473" t="s">
        <v>22</v>
      </c>
      <c r="H473">
        <v>6.82</v>
      </c>
      <c r="I473" t="s">
        <v>15</v>
      </c>
      <c r="J473" t="s">
        <v>23</v>
      </c>
      <c r="K473" t="s">
        <v>17</v>
      </c>
      <c r="L473" t="s">
        <v>18</v>
      </c>
      <c r="M473">
        <v>4</v>
      </c>
      <c r="N473" t="s">
        <v>47</v>
      </c>
      <c r="O473">
        <v>5</v>
      </c>
    </row>
    <row r="474" spans="1:15" x14ac:dyDescent="0.35">
      <c r="A474" s="1">
        <v>45656.675000000003</v>
      </c>
      <c r="B474" s="1" t="str">
        <f t="shared" si="14"/>
        <v>Mon</v>
      </c>
      <c r="C474" s="1" t="str">
        <f t="shared" si="15"/>
        <v>Weekday</v>
      </c>
      <c r="D474" s="1" t="e" cm="1">
        <f t="array" aca="1" ref="D474" ca="1">TEXT\DAY(Coffee_Sales[[#This Row],[Date]],"ddd")</f>
        <v>#NAME?</v>
      </c>
      <c r="E474" t="s">
        <v>41</v>
      </c>
      <c r="F474" t="s">
        <v>21</v>
      </c>
      <c r="G474" t="s">
        <v>14</v>
      </c>
      <c r="H474">
        <v>3.52</v>
      </c>
      <c r="I474" t="s">
        <v>15</v>
      </c>
      <c r="J474" t="s">
        <v>23</v>
      </c>
      <c r="K474" t="s">
        <v>29</v>
      </c>
      <c r="L474" t="s">
        <v>32</v>
      </c>
      <c r="M474">
        <v>4</v>
      </c>
      <c r="N474" t="s">
        <v>33</v>
      </c>
      <c r="O474">
        <v>3</v>
      </c>
    </row>
    <row r="475" spans="1:15" x14ac:dyDescent="0.35">
      <c r="A475" s="1">
        <v>45648.436805555553</v>
      </c>
      <c r="B475" s="1" t="str">
        <f t="shared" si="14"/>
        <v>Sun</v>
      </c>
      <c r="C475" s="1" t="str">
        <f t="shared" si="15"/>
        <v>Weekend</v>
      </c>
      <c r="D475" s="1" t="e" cm="1">
        <f t="array" aca="1" ref="D475" ca="1">TEXT\DAY(Coffee_Sales[[#This Row],[Date]],"ddd")</f>
        <v>#NAME?</v>
      </c>
      <c r="E475" t="s">
        <v>26</v>
      </c>
      <c r="F475" t="s">
        <v>44</v>
      </c>
      <c r="G475" t="s">
        <v>14</v>
      </c>
      <c r="H475">
        <v>3.8</v>
      </c>
      <c r="I475" t="s">
        <v>30</v>
      </c>
      <c r="J475" t="s">
        <v>16</v>
      </c>
      <c r="K475" t="s">
        <v>24</v>
      </c>
      <c r="L475" t="s">
        <v>40</v>
      </c>
      <c r="M475">
        <v>4</v>
      </c>
      <c r="N475" t="s">
        <v>36</v>
      </c>
      <c r="O475">
        <v>2</v>
      </c>
    </row>
    <row r="476" spans="1:15" x14ac:dyDescent="0.35">
      <c r="A476" s="1">
        <v>45647.464583333334</v>
      </c>
      <c r="B476" s="1" t="str">
        <f t="shared" si="14"/>
        <v>Sat</v>
      </c>
      <c r="C476" s="1" t="str">
        <f t="shared" si="15"/>
        <v>Weekend</v>
      </c>
      <c r="D476" s="1" t="e" cm="1">
        <f t="array" aca="1" ref="D476" ca="1">TEXT\DAY(Coffee_Sales[[#This Row],[Date]],"ddd")</f>
        <v>#NAME?</v>
      </c>
      <c r="E476" t="s">
        <v>41</v>
      </c>
      <c r="F476" t="s">
        <v>21</v>
      </c>
      <c r="G476" t="s">
        <v>22</v>
      </c>
      <c r="H476">
        <v>3.02</v>
      </c>
      <c r="I476" t="s">
        <v>30</v>
      </c>
      <c r="J476" t="s">
        <v>16</v>
      </c>
      <c r="K476" t="s">
        <v>29</v>
      </c>
      <c r="L476" t="s">
        <v>32</v>
      </c>
      <c r="M476">
        <v>10</v>
      </c>
      <c r="N476" t="s">
        <v>19</v>
      </c>
      <c r="O476">
        <v>4</v>
      </c>
    </row>
    <row r="477" spans="1:15" x14ac:dyDescent="0.35">
      <c r="A477" s="1">
        <v>45652.654166666667</v>
      </c>
      <c r="B477" s="1" t="str">
        <f t="shared" si="14"/>
        <v>Thu</v>
      </c>
      <c r="C477" s="1" t="str">
        <f t="shared" si="15"/>
        <v>Weekday</v>
      </c>
      <c r="D477" s="1" t="e" cm="1">
        <f t="array" aca="1" ref="D477" ca="1">TEXT\DAY(Coffee_Sales[[#This Row],[Date]],"ddd")</f>
        <v>#NAME?</v>
      </c>
      <c r="E477" t="s">
        <v>12</v>
      </c>
      <c r="F477" t="s">
        <v>21</v>
      </c>
      <c r="G477" t="s">
        <v>22</v>
      </c>
      <c r="H477">
        <v>5.82</v>
      </c>
      <c r="I477" t="s">
        <v>30</v>
      </c>
      <c r="J477" t="s">
        <v>16</v>
      </c>
      <c r="K477" t="s">
        <v>17</v>
      </c>
      <c r="L477" t="s">
        <v>32</v>
      </c>
      <c r="M477">
        <v>4</v>
      </c>
      <c r="N477" t="s">
        <v>25</v>
      </c>
      <c r="O477">
        <v>3</v>
      </c>
    </row>
    <row r="478" spans="1:15" x14ac:dyDescent="0.35">
      <c r="A478" s="1">
        <v>45655.609722222223</v>
      </c>
      <c r="B478" s="1" t="str">
        <f t="shared" si="14"/>
        <v>Sun</v>
      </c>
      <c r="C478" s="1" t="str">
        <f t="shared" si="15"/>
        <v>Weekend</v>
      </c>
      <c r="D478" s="1" t="e" cm="1">
        <f t="array" aca="1" ref="D478" ca="1">TEXT\DAY(Coffee_Sales[[#This Row],[Date]],"ddd")</f>
        <v>#NAME?</v>
      </c>
      <c r="E478" t="s">
        <v>12</v>
      </c>
      <c r="F478" t="s">
        <v>38</v>
      </c>
      <c r="G478" t="s">
        <v>14</v>
      </c>
      <c r="H478">
        <v>4.3899999999999997</v>
      </c>
      <c r="I478" t="s">
        <v>28</v>
      </c>
      <c r="J478" t="s">
        <v>23</v>
      </c>
      <c r="K478" t="s">
        <v>17</v>
      </c>
      <c r="L478" t="s">
        <v>18</v>
      </c>
      <c r="M478">
        <v>4</v>
      </c>
      <c r="N478" t="s">
        <v>33</v>
      </c>
      <c r="O478">
        <v>2</v>
      </c>
    </row>
    <row r="479" spans="1:15" x14ac:dyDescent="0.35">
      <c r="A479" s="1">
        <v>45646.563888888886</v>
      </c>
      <c r="B479" s="1" t="str">
        <f t="shared" si="14"/>
        <v>Fri</v>
      </c>
      <c r="C479" s="1" t="str">
        <f t="shared" si="15"/>
        <v>Weekday</v>
      </c>
      <c r="D479" s="1" t="e" cm="1">
        <f t="array" aca="1" ref="D479" ca="1">TEXT\DAY(Coffee_Sales[[#This Row],[Date]],"ddd")</f>
        <v>#NAME?</v>
      </c>
      <c r="E479" t="s">
        <v>26</v>
      </c>
      <c r="F479" t="s">
        <v>38</v>
      </c>
      <c r="G479" t="s">
        <v>35</v>
      </c>
      <c r="H479">
        <v>6.01</v>
      </c>
      <c r="I479" t="s">
        <v>30</v>
      </c>
      <c r="J479" t="s">
        <v>23</v>
      </c>
      <c r="K479" t="s">
        <v>17</v>
      </c>
      <c r="L479" t="s">
        <v>32</v>
      </c>
      <c r="M479">
        <v>5</v>
      </c>
      <c r="N479" t="s">
        <v>39</v>
      </c>
      <c r="O479">
        <v>2</v>
      </c>
    </row>
    <row r="480" spans="1:15" x14ac:dyDescent="0.35">
      <c r="A480" s="1">
        <v>45645.38958333333</v>
      </c>
      <c r="B480" s="1" t="str">
        <f t="shared" si="14"/>
        <v>Thu</v>
      </c>
      <c r="C480" s="1" t="str">
        <f t="shared" si="15"/>
        <v>Weekday</v>
      </c>
      <c r="D480" s="1" t="e" cm="1">
        <f t="array" aca="1" ref="D480" ca="1">TEXT\DAY(Coffee_Sales[[#This Row],[Date]],"ddd")</f>
        <v>#NAME?</v>
      </c>
      <c r="E480" t="s">
        <v>12</v>
      </c>
      <c r="F480" t="s">
        <v>44</v>
      </c>
      <c r="G480" t="s">
        <v>14</v>
      </c>
      <c r="H480">
        <v>4.7</v>
      </c>
      <c r="I480" t="s">
        <v>15</v>
      </c>
      <c r="J480" t="s">
        <v>16</v>
      </c>
      <c r="K480" t="s">
        <v>42</v>
      </c>
      <c r="L480" t="s">
        <v>18</v>
      </c>
      <c r="M480">
        <v>9</v>
      </c>
      <c r="N480" t="s">
        <v>39</v>
      </c>
      <c r="O480">
        <v>3</v>
      </c>
    </row>
    <row r="481" spans="1:15" x14ac:dyDescent="0.35">
      <c r="A481" s="1">
        <v>45656.59097222222</v>
      </c>
      <c r="B481" s="1" t="str">
        <f t="shared" si="14"/>
        <v>Mon</v>
      </c>
      <c r="C481" s="1" t="str">
        <f t="shared" si="15"/>
        <v>Weekday</v>
      </c>
      <c r="D481" s="1" t="e" cm="1">
        <f t="array" aca="1" ref="D481" ca="1">TEXT\DAY(Coffee_Sales[[#This Row],[Date]],"ddd")</f>
        <v>#NAME?</v>
      </c>
      <c r="E481" t="s">
        <v>20</v>
      </c>
      <c r="F481" t="s">
        <v>46</v>
      </c>
      <c r="G481" t="s">
        <v>35</v>
      </c>
      <c r="H481">
        <v>5.07</v>
      </c>
      <c r="I481" t="s">
        <v>30</v>
      </c>
      <c r="J481" t="s">
        <v>16</v>
      </c>
      <c r="K481" t="s">
        <v>29</v>
      </c>
      <c r="L481" t="s">
        <v>32</v>
      </c>
      <c r="M481">
        <v>3</v>
      </c>
      <c r="N481" t="s">
        <v>19</v>
      </c>
      <c r="O481">
        <v>4</v>
      </c>
    </row>
    <row r="482" spans="1:15" x14ac:dyDescent="0.35">
      <c r="A482" s="1">
        <v>45653.340277777781</v>
      </c>
      <c r="B482" s="1" t="str">
        <f t="shared" si="14"/>
        <v>Fri</v>
      </c>
      <c r="C482" s="1" t="str">
        <f t="shared" si="15"/>
        <v>Weekday</v>
      </c>
      <c r="D482" s="1" t="e" cm="1">
        <f t="array" aca="1" ref="D482" ca="1">TEXT\DAY(Coffee_Sales[[#This Row],[Date]],"ddd")</f>
        <v>#NAME?</v>
      </c>
      <c r="E482" t="s">
        <v>43</v>
      </c>
      <c r="F482" t="s">
        <v>27</v>
      </c>
      <c r="G482" t="s">
        <v>35</v>
      </c>
      <c r="H482">
        <v>5.03</v>
      </c>
      <c r="I482" t="s">
        <v>28</v>
      </c>
      <c r="J482" t="s">
        <v>16</v>
      </c>
      <c r="K482" t="s">
        <v>29</v>
      </c>
      <c r="L482" t="s">
        <v>32</v>
      </c>
      <c r="M482">
        <v>8</v>
      </c>
      <c r="N482" t="s">
        <v>25</v>
      </c>
      <c r="O482">
        <v>1</v>
      </c>
    </row>
    <row r="483" spans="1:15" x14ac:dyDescent="0.35">
      <c r="A483" s="1">
        <v>45645.532638888886</v>
      </c>
      <c r="B483" s="1" t="str">
        <f t="shared" si="14"/>
        <v>Thu</v>
      </c>
      <c r="C483" s="1" t="str">
        <f t="shared" si="15"/>
        <v>Weekday</v>
      </c>
      <c r="D483" s="1" t="e" cm="1">
        <f t="array" aca="1" ref="D483" ca="1">TEXT\DAY(Coffee_Sales[[#This Row],[Date]],"ddd")</f>
        <v>#NAME?</v>
      </c>
      <c r="E483" t="s">
        <v>26</v>
      </c>
      <c r="F483" t="s">
        <v>38</v>
      </c>
      <c r="G483" t="s">
        <v>22</v>
      </c>
      <c r="H483">
        <v>5.01</v>
      </c>
      <c r="I483" t="s">
        <v>15</v>
      </c>
      <c r="J483" t="s">
        <v>16</v>
      </c>
      <c r="K483" t="s">
        <v>31</v>
      </c>
      <c r="L483" t="s">
        <v>32</v>
      </c>
      <c r="M483">
        <v>3</v>
      </c>
      <c r="N483" t="s">
        <v>33</v>
      </c>
      <c r="O483">
        <v>2</v>
      </c>
    </row>
    <row r="484" spans="1:15" x14ac:dyDescent="0.35">
      <c r="A484" s="1">
        <v>45656.7</v>
      </c>
      <c r="B484" s="1" t="str">
        <f t="shared" si="14"/>
        <v>Mon</v>
      </c>
      <c r="C484" s="1" t="str">
        <f t="shared" si="15"/>
        <v>Weekday</v>
      </c>
      <c r="D484" s="1" t="e" cm="1">
        <f t="array" aca="1" ref="D484" ca="1">TEXT\DAY(Coffee_Sales[[#This Row],[Date]],"ddd")</f>
        <v>#NAME?</v>
      </c>
      <c r="E484" t="s">
        <v>12</v>
      </c>
      <c r="F484" t="s">
        <v>21</v>
      </c>
      <c r="G484" t="s">
        <v>35</v>
      </c>
      <c r="H484">
        <v>3.32</v>
      </c>
      <c r="I484" t="s">
        <v>30</v>
      </c>
      <c r="J484" t="s">
        <v>16</v>
      </c>
      <c r="K484" t="s">
        <v>45</v>
      </c>
      <c r="L484" t="s">
        <v>18</v>
      </c>
      <c r="M484">
        <v>6</v>
      </c>
      <c r="N484" t="s">
        <v>36</v>
      </c>
      <c r="O484">
        <v>5</v>
      </c>
    </row>
    <row r="485" spans="1:15" x14ac:dyDescent="0.35">
      <c r="A485" s="1">
        <v>45654.643750000003</v>
      </c>
      <c r="B485" s="1" t="str">
        <f t="shared" si="14"/>
        <v>Sat</v>
      </c>
      <c r="C485" s="1" t="str">
        <f t="shared" si="15"/>
        <v>Weekend</v>
      </c>
      <c r="D485" s="1" t="e" cm="1">
        <f t="array" aca="1" ref="D485" ca="1">TEXT\DAY(Coffee_Sales[[#This Row],[Date]],"ddd")</f>
        <v>#NAME?</v>
      </c>
      <c r="E485" t="s">
        <v>26</v>
      </c>
      <c r="F485" t="s">
        <v>46</v>
      </c>
      <c r="G485" t="s">
        <v>22</v>
      </c>
      <c r="H485">
        <v>3.16</v>
      </c>
      <c r="I485" t="s">
        <v>15</v>
      </c>
      <c r="J485" t="s">
        <v>16</v>
      </c>
      <c r="K485" t="s">
        <v>24</v>
      </c>
      <c r="L485" t="s">
        <v>40</v>
      </c>
      <c r="M485">
        <v>7</v>
      </c>
      <c r="N485" t="s">
        <v>47</v>
      </c>
      <c r="O485">
        <v>4</v>
      </c>
    </row>
    <row r="486" spans="1:15" x14ac:dyDescent="0.35">
      <c r="A486" s="1">
        <v>45646.53402777778</v>
      </c>
      <c r="B486" s="1" t="str">
        <f t="shared" si="14"/>
        <v>Fri</v>
      </c>
      <c r="C486" s="1" t="str">
        <f t="shared" si="15"/>
        <v>Weekday</v>
      </c>
      <c r="D486" s="1" t="e" cm="1">
        <f t="array" aca="1" ref="D486" ca="1">TEXT\DAY(Coffee_Sales[[#This Row],[Date]],"ddd")</f>
        <v>#NAME?</v>
      </c>
      <c r="E486" t="s">
        <v>26</v>
      </c>
      <c r="F486" t="s">
        <v>38</v>
      </c>
      <c r="G486" t="s">
        <v>22</v>
      </c>
      <c r="H486">
        <v>3.71</v>
      </c>
      <c r="I486" t="s">
        <v>15</v>
      </c>
      <c r="J486" t="s">
        <v>16</v>
      </c>
      <c r="K486" t="s">
        <v>29</v>
      </c>
      <c r="L486" t="s">
        <v>32</v>
      </c>
      <c r="M486">
        <v>7</v>
      </c>
      <c r="N486" t="s">
        <v>47</v>
      </c>
      <c r="O486">
        <v>1</v>
      </c>
    </row>
    <row r="487" spans="1:15" x14ac:dyDescent="0.35">
      <c r="A487" s="1">
        <v>45650.573611111111</v>
      </c>
      <c r="B487" s="1" t="str">
        <f t="shared" si="14"/>
        <v>Tue</v>
      </c>
      <c r="C487" s="1" t="str">
        <f t="shared" si="15"/>
        <v>Weekday</v>
      </c>
      <c r="D487" s="1" t="e" cm="1">
        <f t="array" aca="1" ref="D487" ca="1">TEXT\DAY(Coffee_Sales[[#This Row],[Date]],"ddd")</f>
        <v>#NAME?</v>
      </c>
      <c r="E487" t="s">
        <v>26</v>
      </c>
      <c r="F487" t="s">
        <v>38</v>
      </c>
      <c r="G487" t="s">
        <v>35</v>
      </c>
      <c r="H487">
        <v>4.58</v>
      </c>
      <c r="I487" t="s">
        <v>30</v>
      </c>
      <c r="J487" t="s">
        <v>23</v>
      </c>
      <c r="K487" t="s">
        <v>31</v>
      </c>
      <c r="L487" t="s">
        <v>40</v>
      </c>
      <c r="M487">
        <v>4</v>
      </c>
      <c r="N487" t="s">
        <v>19</v>
      </c>
      <c r="O487">
        <v>2</v>
      </c>
    </row>
    <row r="488" spans="1:15" x14ac:dyDescent="0.35">
      <c r="A488" s="1">
        <v>45651.622916666667</v>
      </c>
      <c r="B488" s="1" t="str">
        <f t="shared" si="14"/>
        <v>Wed</v>
      </c>
      <c r="C488" s="1" t="str">
        <f t="shared" si="15"/>
        <v>Weekday</v>
      </c>
      <c r="D488" s="1" t="e" cm="1">
        <f t="array" aca="1" ref="D488" ca="1">TEXT\DAY(Coffee_Sales[[#This Row],[Date]],"ddd")</f>
        <v>#NAME?</v>
      </c>
      <c r="E488" t="s">
        <v>43</v>
      </c>
      <c r="F488" t="s">
        <v>34</v>
      </c>
      <c r="G488" t="s">
        <v>22</v>
      </c>
      <c r="H488">
        <v>5.76</v>
      </c>
      <c r="I488" t="s">
        <v>30</v>
      </c>
      <c r="J488" t="s">
        <v>16</v>
      </c>
      <c r="K488" t="s">
        <v>29</v>
      </c>
      <c r="L488" t="s">
        <v>40</v>
      </c>
      <c r="M488">
        <v>7</v>
      </c>
      <c r="N488" t="s">
        <v>47</v>
      </c>
      <c r="O488">
        <v>1</v>
      </c>
    </row>
    <row r="489" spans="1:15" x14ac:dyDescent="0.35">
      <c r="A489" s="1">
        <v>45643.39166666667</v>
      </c>
      <c r="B489" s="1" t="str">
        <f t="shared" si="14"/>
        <v>Tue</v>
      </c>
      <c r="C489" s="1" t="str">
        <f t="shared" si="15"/>
        <v>Weekday</v>
      </c>
      <c r="D489" s="1" t="e" cm="1">
        <f t="array" aca="1" ref="D489" ca="1">TEXT\DAY(Coffee_Sales[[#This Row],[Date]],"ddd")</f>
        <v>#NAME?</v>
      </c>
      <c r="E489" t="s">
        <v>41</v>
      </c>
      <c r="F489" t="s">
        <v>44</v>
      </c>
      <c r="G489" t="s">
        <v>14</v>
      </c>
      <c r="H489">
        <v>4.3499999999999996</v>
      </c>
      <c r="I489" t="s">
        <v>28</v>
      </c>
      <c r="J489" t="s">
        <v>16</v>
      </c>
      <c r="K489" t="s">
        <v>42</v>
      </c>
      <c r="L489" t="s">
        <v>32</v>
      </c>
      <c r="M489">
        <v>2</v>
      </c>
      <c r="N489" t="s">
        <v>36</v>
      </c>
      <c r="O489">
        <v>3</v>
      </c>
    </row>
    <row r="490" spans="1:15" x14ac:dyDescent="0.35">
      <c r="A490" s="1">
        <v>45652.411805555559</v>
      </c>
      <c r="B490" s="1" t="str">
        <f t="shared" si="14"/>
        <v>Thu</v>
      </c>
      <c r="C490" s="1" t="str">
        <f t="shared" si="15"/>
        <v>Weekday</v>
      </c>
      <c r="D490" s="1" t="e" cm="1">
        <f t="array" aca="1" ref="D490" ca="1">TEXT\DAY(Coffee_Sales[[#This Row],[Date]],"ddd")</f>
        <v>#NAME?</v>
      </c>
      <c r="E490" t="s">
        <v>12</v>
      </c>
      <c r="F490" t="s">
        <v>13</v>
      </c>
      <c r="G490" t="s">
        <v>14</v>
      </c>
      <c r="H490">
        <v>5.28</v>
      </c>
      <c r="I490" t="s">
        <v>15</v>
      </c>
      <c r="J490" t="s">
        <v>23</v>
      </c>
      <c r="K490" t="s">
        <v>45</v>
      </c>
      <c r="L490" t="s">
        <v>40</v>
      </c>
      <c r="M490">
        <v>7</v>
      </c>
      <c r="N490" t="s">
        <v>37</v>
      </c>
      <c r="O490">
        <v>4</v>
      </c>
    </row>
    <row r="491" spans="1:15" x14ac:dyDescent="0.35">
      <c r="A491" s="1">
        <v>45644.595138888886</v>
      </c>
      <c r="B491" s="1" t="str">
        <f t="shared" si="14"/>
        <v>Wed</v>
      </c>
      <c r="C491" s="1" t="str">
        <f t="shared" si="15"/>
        <v>Weekday</v>
      </c>
      <c r="D491" s="1" t="e" cm="1">
        <f t="array" aca="1" ref="D491" ca="1">TEXT\DAY(Coffee_Sales[[#This Row],[Date]],"ddd")</f>
        <v>#NAME?</v>
      </c>
      <c r="E491" t="s">
        <v>20</v>
      </c>
      <c r="F491" t="s">
        <v>34</v>
      </c>
      <c r="G491" t="s">
        <v>35</v>
      </c>
      <c r="H491">
        <v>5.69</v>
      </c>
      <c r="I491" t="s">
        <v>28</v>
      </c>
      <c r="J491" t="s">
        <v>16</v>
      </c>
      <c r="K491" t="s">
        <v>17</v>
      </c>
      <c r="L491" t="s">
        <v>18</v>
      </c>
      <c r="M491">
        <v>6</v>
      </c>
      <c r="N491" t="s">
        <v>47</v>
      </c>
      <c r="O491">
        <v>1</v>
      </c>
    </row>
    <row r="492" spans="1:15" x14ac:dyDescent="0.35">
      <c r="A492" s="1">
        <v>45647.368055555555</v>
      </c>
      <c r="B492" s="1" t="str">
        <f t="shared" si="14"/>
        <v>Sat</v>
      </c>
      <c r="C492" s="1" t="str">
        <f t="shared" si="15"/>
        <v>Weekend</v>
      </c>
      <c r="D492" s="1" t="e" cm="1">
        <f t="array" aca="1" ref="D492" ca="1">TEXT\DAY(Coffee_Sales[[#This Row],[Date]],"ddd")</f>
        <v>#NAME?</v>
      </c>
      <c r="E492" t="s">
        <v>12</v>
      </c>
      <c r="F492" t="s">
        <v>44</v>
      </c>
      <c r="G492" t="s">
        <v>14</v>
      </c>
      <c r="H492">
        <v>4.0999999999999996</v>
      </c>
      <c r="I492" t="s">
        <v>15</v>
      </c>
      <c r="J492" t="s">
        <v>16</v>
      </c>
      <c r="K492" t="s">
        <v>29</v>
      </c>
      <c r="L492" t="s">
        <v>40</v>
      </c>
      <c r="M492">
        <v>5</v>
      </c>
      <c r="N492" t="s">
        <v>39</v>
      </c>
      <c r="O492">
        <v>3</v>
      </c>
    </row>
    <row r="493" spans="1:15" x14ac:dyDescent="0.35">
      <c r="A493" s="1">
        <v>45644.720833333333</v>
      </c>
      <c r="B493" s="1" t="str">
        <f t="shared" si="14"/>
        <v>Wed</v>
      </c>
      <c r="C493" s="1" t="str">
        <f t="shared" si="15"/>
        <v>Weekday</v>
      </c>
      <c r="D493" s="1" t="e" cm="1">
        <f t="array" aca="1" ref="D493" ca="1">TEXT\DAY(Coffee_Sales[[#This Row],[Date]],"ddd")</f>
        <v>#NAME?</v>
      </c>
      <c r="E493" t="s">
        <v>41</v>
      </c>
      <c r="F493" t="s">
        <v>21</v>
      </c>
      <c r="G493" t="s">
        <v>22</v>
      </c>
      <c r="H493">
        <v>5.35</v>
      </c>
      <c r="I493" t="s">
        <v>28</v>
      </c>
      <c r="J493" t="s">
        <v>16</v>
      </c>
      <c r="K493" t="s">
        <v>31</v>
      </c>
      <c r="L493" t="s">
        <v>32</v>
      </c>
      <c r="M493">
        <v>9</v>
      </c>
      <c r="N493" t="s">
        <v>37</v>
      </c>
      <c r="O493">
        <v>1</v>
      </c>
    </row>
    <row r="494" spans="1:15" x14ac:dyDescent="0.35">
      <c r="A494" s="1">
        <v>45646.556944444441</v>
      </c>
      <c r="B494" s="1" t="str">
        <f t="shared" si="14"/>
        <v>Fri</v>
      </c>
      <c r="C494" s="1" t="str">
        <f t="shared" si="15"/>
        <v>Weekday</v>
      </c>
      <c r="D494" s="1" t="e" cm="1">
        <f t="array" aca="1" ref="D494" ca="1">TEXT\DAY(Coffee_Sales[[#This Row],[Date]],"ddd")</f>
        <v>#NAME?</v>
      </c>
      <c r="E494" t="s">
        <v>12</v>
      </c>
      <c r="F494" t="s">
        <v>27</v>
      </c>
      <c r="G494" t="s">
        <v>22</v>
      </c>
      <c r="H494">
        <v>6.42</v>
      </c>
      <c r="I494" t="s">
        <v>15</v>
      </c>
      <c r="J494" t="s">
        <v>23</v>
      </c>
      <c r="K494" t="s">
        <v>31</v>
      </c>
      <c r="L494" t="s">
        <v>18</v>
      </c>
      <c r="M494">
        <v>4</v>
      </c>
      <c r="N494" t="s">
        <v>19</v>
      </c>
      <c r="O494">
        <v>4</v>
      </c>
    </row>
    <row r="495" spans="1:15" x14ac:dyDescent="0.35">
      <c r="A495" s="1">
        <v>45645.362500000003</v>
      </c>
      <c r="B495" s="1" t="str">
        <f t="shared" si="14"/>
        <v>Thu</v>
      </c>
      <c r="C495" s="1" t="str">
        <f t="shared" si="15"/>
        <v>Weekday</v>
      </c>
      <c r="D495" s="1" t="e" cm="1">
        <f t="array" aca="1" ref="D495" ca="1">TEXT\DAY(Coffee_Sales[[#This Row],[Date]],"ddd")</f>
        <v>#NAME?</v>
      </c>
      <c r="E495" t="s">
        <v>41</v>
      </c>
      <c r="F495" t="s">
        <v>13</v>
      </c>
      <c r="G495" t="s">
        <v>35</v>
      </c>
      <c r="H495">
        <v>4.95</v>
      </c>
      <c r="I495" t="s">
        <v>15</v>
      </c>
      <c r="J495" t="s">
        <v>23</v>
      </c>
      <c r="K495" t="s">
        <v>17</v>
      </c>
      <c r="L495" t="s">
        <v>18</v>
      </c>
      <c r="M495">
        <v>10</v>
      </c>
      <c r="N495" t="s">
        <v>47</v>
      </c>
      <c r="O495">
        <v>3</v>
      </c>
    </row>
    <row r="496" spans="1:15" x14ac:dyDescent="0.35">
      <c r="A496" s="1">
        <v>45645.561111111114</v>
      </c>
      <c r="B496" s="1" t="str">
        <f t="shared" si="14"/>
        <v>Thu</v>
      </c>
      <c r="C496" s="1" t="str">
        <f t="shared" si="15"/>
        <v>Weekday</v>
      </c>
      <c r="D496" s="1" t="e" cm="1">
        <f t="array" aca="1" ref="D496" ca="1">TEXT\DAY(Coffee_Sales[[#This Row],[Date]],"ddd")</f>
        <v>#NAME?</v>
      </c>
      <c r="E496" t="s">
        <v>12</v>
      </c>
      <c r="F496" t="s">
        <v>13</v>
      </c>
      <c r="G496" t="s">
        <v>14</v>
      </c>
      <c r="H496">
        <v>5.5</v>
      </c>
      <c r="I496" t="s">
        <v>30</v>
      </c>
      <c r="J496" t="s">
        <v>16</v>
      </c>
      <c r="K496" t="s">
        <v>31</v>
      </c>
      <c r="L496" t="s">
        <v>32</v>
      </c>
      <c r="M496">
        <v>8</v>
      </c>
      <c r="N496" t="s">
        <v>33</v>
      </c>
      <c r="O496">
        <v>1</v>
      </c>
    </row>
    <row r="497" spans="1:15" x14ac:dyDescent="0.35">
      <c r="A497" s="1">
        <v>45653.524305555555</v>
      </c>
      <c r="B497" s="1" t="str">
        <f t="shared" si="14"/>
        <v>Fri</v>
      </c>
      <c r="C497" s="1" t="str">
        <f t="shared" si="15"/>
        <v>Weekday</v>
      </c>
      <c r="D497" s="1" t="e" cm="1">
        <f t="array" aca="1" ref="D497" ca="1">TEXT\DAY(Coffee_Sales[[#This Row],[Date]],"ddd")</f>
        <v>#NAME?</v>
      </c>
      <c r="E497" t="s">
        <v>12</v>
      </c>
      <c r="F497" t="s">
        <v>27</v>
      </c>
      <c r="G497" t="s">
        <v>22</v>
      </c>
      <c r="H497">
        <v>6.68</v>
      </c>
      <c r="I497" t="s">
        <v>30</v>
      </c>
      <c r="J497" t="s">
        <v>16</v>
      </c>
      <c r="K497" t="s">
        <v>31</v>
      </c>
      <c r="L497" t="s">
        <v>40</v>
      </c>
      <c r="M497">
        <v>3</v>
      </c>
      <c r="N497" t="s">
        <v>25</v>
      </c>
      <c r="O497">
        <v>2</v>
      </c>
    </row>
    <row r="498" spans="1:15" x14ac:dyDescent="0.35">
      <c r="A498" s="1">
        <v>45644.4</v>
      </c>
      <c r="B498" s="1" t="str">
        <f t="shared" si="14"/>
        <v>Wed</v>
      </c>
      <c r="C498" s="1" t="str">
        <f t="shared" si="15"/>
        <v>Weekday</v>
      </c>
      <c r="D498" s="1" t="e" cm="1">
        <f t="array" aca="1" ref="D498" ca="1">TEXT\DAY(Coffee_Sales[[#This Row],[Date]],"ddd")</f>
        <v>#NAME?</v>
      </c>
      <c r="E498" t="s">
        <v>43</v>
      </c>
      <c r="F498" t="s">
        <v>27</v>
      </c>
      <c r="G498" t="s">
        <v>14</v>
      </c>
      <c r="H498">
        <v>6.07</v>
      </c>
      <c r="I498" t="s">
        <v>28</v>
      </c>
      <c r="J498" t="s">
        <v>16</v>
      </c>
      <c r="K498" t="s">
        <v>31</v>
      </c>
      <c r="L498" t="s">
        <v>32</v>
      </c>
      <c r="M498">
        <v>7</v>
      </c>
      <c r="N498" t="s">
        <v>33</v>
      </c>
      <c r="O498">
        <v>2</v>
      </c>
    </row>
    <row r="499" spans="1:15" x14ac:dyDescent="0.35">
      <c r="A499" s="1">
        <v>45647.720138888886</v>
      </c>
      <c r="B499" s="1" t="str">
        <f t="shared" si="14"/>
        <v>Sat</v>
      </c>
      <c r="C499" s="1" t="str">
        <f t="shared" si="15"/>
        <v>Weekend</v>
      </c>
      <c r="D499" s="1" t="e" cm="1">
        <f t="array" aca="1" ref="D499" ca="1">TEXT\DAY(Coffee_Sales[[#This Row],[Date]],"ddd")</f>
        <v>#NAME?</v>
      </c>
      <c r="E499" t="s">
        <v>43</v>
      </c>
      <c r="F499" t="s">
        <v>21</v>
      </c>
      <c r="G499" t="s">
        <v>22</v>
      </c>
      <c r="H499">
        <v>5.52</v>
      </c>
      <c r="I499" t="s">
        <v>28</v>
      </c>
      <c r="J499" t="s">
        <v>16</v>
      </c>
      <c r="K499" t="s">
        <v>31</v>
      </c>
      <c r="L499" t="s">
        <v>18</v>
      </c>
      <c r="M499">
        <v>10</v>
      </c>
      <c r="N499" t="s">
        <v>25</v>
      </c>
      <c r="O499">
        <v>2</v>
      </c>
    </row>
    <row r="500" spans="1:15" x14ac:dyDescent="0.35">
      <c r="A500" s="1">
        <v>45654.658333333333</v>
      </c>
      <c r="B500" s="1" t="str">
        <f t="shared" si="14"/>
        <v>Sat</v>
      </c>
      <c r="C500" s="1" t="str">
        <f t="shared" si="15"/>
        <v>Weekend</v>
      </c>
      <c r="D500" s="1" t="e" cm="1">
        <f t="array" aca="1" ref="D500" ca="1">TEXT\DAY(Coffee_Sales[[#This Row],[Date]],"ddd")</f>
        <v>#NAME?</v>
      </c>
      <c r="E500" t="s">
        <v>12</v>
      </c>
      <c r="F500" t="s">
        <v>34</v>
      </c>
      <c r="G500" t="s">
        <v>22</v>
      </c>
      <c r="H500">
        <v>3.63</v>
      </c>
      <c r="I500" t="s">
        <v>30</v>
      </c>
      <c r="J500" t="s">
        <v>16</v>
      </c>
      <c r="K500" t="s">
        <v>24</v>
      </c>
      <c r="L500" t="s">
        <v>40</v>
      </c>
      <c r="M500">
        <v>10</v>
      </c>
      <c r="N500" t="s">
        <v>33</v>
      </c>
      <c r="O500">
        <v>3</v>
      </c>
    </row>
    <row r="501" spans="1:15" x14ac:dyDescent="0.35">
      <c r="A501" s="1">
        <v>45653.446527777778</v>
      </c>
      <c r="B501" s="1" t="str">
        <f t="shared" si="14"/>
        <v>Fri</v>
      </c>
      <c r="C501" s="1" t="str">
        <f t="shared" si="15"/>
        <v>Weekday</v>
      </c>
      <c r="D501" s="1" t="e" cm="1">
        <f t="array" aca="1" ref="D501" ca="1">TEXT\DAY(Coffee_Sales[[#This Row],[Date]],"ddd")</f>
        <v>#NAME?</v>
      </c>
      <c r="E501" t="s">
        <v>26</v>
      </c>
      <c r="F501" t="s">
        <v>46</v>
      </c>
      <c r="G501" t="s">
        <v>35</v>
      </c>
      <c r="H501">
        <v>5.61</v>
      </c>
      <c r="I501" t="s">
        <v>15</v>
      </c>
      <c r="J501" t="s">
        <v>16</v>
      </c>
      <c r="K501" t="s">
        <v>17</v>
      </c>
      <c r="L501" t="s">
        <v>18</v>
      </c>
      <c r="M501">
        <v>2</v>
      </c>
      <c r="N501" t="s">
        <v>37</v>
      </c>
      <c r="O501">
        <v>2</v>
      </c>
    </row>
    <row r="502" spans="1:15" x14ac:dyDescent="0.35">
      <c r="A502" s="1">
        <v>45643.730555555558</v>
      </c>
      <c r="B502" s="1" t="str">
        <f t="shared" si="14"/>
        <v>Tue</v>
      </c>
      <c r="C502" s="1" t="str">
        <f t="shared" si="15"/>
        <v>Weekday</v>
      </c>
      <c r="D502" s="1" t="e" cm="1">
        <f t="array" aca="1" ref="D502" ca="1">TEXT\DAY(Coffee_Sales[[#This Row],[Date]],"ddd")</f>
        <v>#NAME?</v>
      </c>
      <c r="E502" t="s">
        <v>26</v>
      </c>
      <c r="F502" t="s">
        <v>38</v>
      </c>
      <c r="G502" t="s">
        <v>35</v>
      </c>
      <c r="H502">
        <v>5.93</v>
      </c>
      <c r="I502" t="s">
        <v>30</v>
      </c>
      <c r="J502" t="s">
        <v>16</v>
      </c>
      <c r="K502" t="s">
        <v>31</v>
      </c>
      <c r="L502" t="s">
        <v>40</v>
      </c>
      <c r="M502">
        <v>4</v>
      </c>
      <c r="N502" t="s">
        <v>37</v>
      </c>
      <c r="O502">
        <v>4</v>
      </c>
    </row>
    <row r="503" spans="1:15" x14ac:dyDescent="0.35">
      <c r="A503" s="1">
        <v>45651.542361111111</v>
      </c>
      <c r="B503" s="1" t="str">
        <f t="shared" si="14"/>
        <v>Wed</v>
      </c>
      <c r="C503" s="1" t="str">
        <f t="shared" si="15"/>
        <v>Weekday</v>
      </c>
      <c r="D503" s="1" t="e" cm="1">
        <f t="array" aca="1" ref="D503" ca="1">TEXT\DAY(Coffee_Sales[[#This Row],[Date]],"ddd")</f>
        <v>#NAME?</v>
      </c>
      <c r="E503" t="s">
        <v>41</v>
      </c>
      <c r="F503" t="s">
        <v>21</v>
      </c>
      <c r="G503" t="s">
        <v>35</v>
      </c>
      <c r="H503">
        <v>4.5599999999999996</v>
      </c>
      <c r="I503" t="s">
        <v>28</v>
      </c>
      <c r="J503" t="s">
        <v>23</v>
      </c>
      <c r="K503" t="s">
        <v>17</v>
      </c>
      <c r="L503" t="s">
        <v>32</v>
      </c>
      <c r="M503">
        <v>7</v>
      </c>
      <c r="N503" t="s">
        <v>19</v>
      </c>
      <c r="O503">
        <v>2</v>
      </c>
    </row>
    <row r="504" spans="1:15" x14ac:dyDescent="0.35">
      <c r="A504" s="1">
        <v>45643.472222222219</v>
      </c>
      <c r="B504" s="1" t="str">
        <f t="shared" si="14"/>
        <v>Tue</v>
      </c>
      <c r="C504" s="1" t="str">
        <f t="shared" si="15"/>
        <v>Weekday</v>
      </c>
      <c r="D504" s="1" t="e" cm="1">
        <f t="array" aca="1" ref="D504" ca="1">TEXT\DAY(Coffee_Sales[[#This Row],[Date]],"ddd")</f>
        <v>#NAME?</v>
      </c>
      <c r="E504" t="s">
        <v>20</v>
      </c>
      <c r="F504" t="s">
        <v>34</v>
      </c>
      <c r="G504" t="s">
        <v>14</v>
      </c>
      <c r="H504">
        <v>6.58</v>
      </c>
      <c r="I504" t="s">
        <v>30</v>
      </c>
      <c r="J504" t="s">
        <v>16</v>
      </c>
      <c r="K504" t="s">
        <v>42</v>
      </c>
      <c r="L504" t="s">
        <v>40</v>
      </c>
      <c r="M504">
        <v>9</v>
      </c>
      <c r="N504" t="s">
        <v>36</v>
      </c>
      <c r="O504">
        <v>2</v>
      </c>
    </row>
    <row r="505" spans="1:15" x14ac:dyDescent="0.35">
      <c r="A505" s="1">
        <v>45656.695138888892</v>
      </c>
      <c r="B505" s="1" t="str">
        <f t="shared" si="14"/>
        <v>Mon</v>
      </c>
      <c r="C505" s="1" t="str">
        <f t="shared" si="15"/>
        <v>Weekday</v>
      </c>
      <c r="D505" s="1" t="e" cm="1">
        <f t="array" aca="1" ref="D505" ca="1">TEXT\DAY(Coffee_Sales[[#This Row],[Date]],"ddd")</f>
        <v>#NAME?</v>
      </c>
      <c r="E505" t="s">
        <v>26</v>
      </c>
      <c r="F505" t="s">
        <v>21</v>
      </c>
      <c r="G505" t="s">
        <v>35</v>
      </c>
      <c r="H505">
        <v>6.35</v>
      </c>
      <c r="I505" t="s">
        <v>30</v>
      </c>
      <c r="J505" t="s">
        <v>23</v>
      </c>
      <c r="K505" t="s">
        <v>42</v>
      </c>
      <c r="L505" t="s">
        <v>18</v>
      </c>
      <c r="M505">
        <v>3</v>
      </c>
      <c r="N505" t="s">
        <v>39</v>
      </c>
      <c r="O505">
        <v>1</v>
      </c>
    </row>
    <row r="506" spans="1:15" x14ac:dyDescent="0.35">
      <c r="A506" s="1">
        <v>45651.621527777781</v>
      </c>
      <c r="B506" s="1" t="str">
        <f t="shared" si="14"/>
        <v>Wed</v>
      </c>
      <c r="C506" s="1" t="str">
        <f t="shared" si="15"/>
        <v>Weekday</v>
      </c>
      <c r="D506" s="1" t="e" cm="1">
        <f t="array" aca="1" ref="D506" ca="1">TEXT\DAY(Coffee_Sales[[#This Row],[Date]],"ddd")</f>
        <v>#NAME?</v>
      </c>
      <c r="E506" t="s">
        <v>41</v>
      </c>
      <c r="F506" t="s">
        <v>46</v>
      </c>
      <c r="G506" t="s">
        <v>22</v>
      </c>
      <c r="H506">
        <v>3.28</v>
      </c>
      <c r="I506" t="s">
        <v>15</v>
      </c>
      <c r="J506" t="s">
        <v>16</v>
      </c>
      <c r="K506" t="s">
        <v>45</v>
      </c>
      <c r="L506" t="s">
        <v>18</v>
      </c>
      <c r="M506">
        <v>3</v>
      </c>
      <c r="N506" t="s">
        <v>19</v>
      </c>
      <c r="O506">
        <v>5</v>
      </c>
    </row>
    <row r="507" spans="1:15" x14ac:dyDescent="0.35">
      <c r="A507" s="1">
        <v>45651.697916666664</v>
      </c>
      <c r="B507" s="1" t="str">
        <f t="shared" si="14"/>
        <v>Wed</v>
      </c>
      <c r="C507" s="1" t="str">
        <f t="shared" si="15"/>
        <v>Weekday</v>
      </c>
      <c r="D507" s="1" t="e" cm="1">
        <f t="array" aca="1" ref="D507" ca="1">TEXT\DAY(Coffee_Sales[[#This Row],[Date]],"ddd")</f>
        <v>#NAME?</v>
      </c>
      <c r="E507" t="s">
        <v>26</v>
      </c>
      <c r="F507" t="s">
        <v>46</v>
      </c>
      <c r="G507" t="s">
        <v>22</v>
      </c>
      <c r="H507">
        <v>6.31</v>
      </c>
      <c r="I507" t="s">
        <v>30</v>
      </c>
      <c r="J507" t="s">
        <v>16</v>
      </c>
      <c r="K507" t="s">
        <v>42</v>
      </c>
      <c r="L507" t="s">
        <v>18</v>
      </c>
      <c r="M507">
        <v>2</v>
      </c>
      <c r="N507" t="s">
        <v>47</v>
      </c>
      <c r="O507">
        <v>4</v>
      </c>
    </row>
    <row r="508" spans="1:15" x14ac:dyDescent="0.35">
      <c r="A508" s="1">
        <v>45652.694444444445</v>
      </c>
      <c r="B508" s="1" t="str">
        <f t="shared" si="14"/>
        <v>Thu</v>
      </c>
      <c r="C508" s="1" t="str">
        <f t="shared" si="15"/>
        <v>Weekday</v>
      </c>
      <c r="D508" s="1" t="e" cm="1">
        <f t="array" aca="1" ref="D508" ca="1">TEXT\DAY(Coffee_Sales[[#This Row],[Date]],"ddd")</f>
        <v>#NAME?</v>
      </c>
      <c r="E508" t="s">
        <v>12</v>
      </c>
      <c r="F508" t="s">
        <v>46</v>
      </c>
      <c r="G508" t="s">
        <v>14</v>
      </c>
      <c r="H508">
        <v>3.41</v>
      </c>
      <c r="I508" t="s">
        <v>15</v>
      </c>
      <c r="J508" t="s">
        <v>23</v>
      </c>
      <c r="K508" t="s">
        <v>45</v>
      </c>
      <c r="L508" t="s">
        <v>40</v>
      </c>
      <c r="M508">
        <v>7</v>
      </c>
      <c r="N508" t="s">
        <v>25</v>
      </c>
      <c r="O508">
        <v>3</v>
      </c>
    </row>
    <row r="509" spans="1:15" x14ac:dyDescent="0.35">
      <c r="A509" s="1">
        <v>45643.493055555555</v>
      </c>
      <c r="B509" s="1" t="str">
        <f t="shared" si="14"/>
        <v>Tue</v>
      </c>
      <c r="C509" s="1" t="str">
        <f t="shared" si="15"/>
        <v>Weekday</v>
      </c>
      <c r="D509" s="1" t="e" cm="1">
        <f t="array" aca="1" ref="D509" ca="1">TEXT\DAY(Coffee_Sales[[#This Row],[Date]],"ddd")</f>
        <v>#NAME?</v>
      </c>
      <c r="E509" t="s">
        <v>12</v>
      </c>
      <c r="F509" t="s">
        <v>27</v>
      </c>
      <c r="G509" t="s">
        <v>22</v>
      </c>
      <c r="H509">
        <v>3.39</v>
      </c>
      <c r="I509" t="s">
        <v>28</v>
      </c>
      <c r="J509" t="s">
        <v>23</v>
      </c>
      <c r="K509" t="s">
        <v>42</v>
      </c>
      <c r="L509" t="s">
        <v>18</v>
      </c>
      <c r="M509">
        <v>9</v>
      </c>
      <c r="N509" t="s">
        <v>33</v>
      </c>
      <c r="O509">
        <v>2</v>
      </c>
    </row>
    <row r="510" spans="1:15" x14ac:dyDescent="0.35">
      <c r="A510" s="1">
        <v>45653.554166666669</v>
      </c>
      <c r="B510" s="1" t="str">
        <f t="shared" si="14"/>
        <v>Fri</v>
      </c>
      <c r="C510" s="1" t="str">
        <f t="shared" si="15"/>
        <v>Weekday</v>
      </c>
      <c r="D510" s="1" t="e" cm="1">
        <f t="array" aca="1" ref="D510" ca="1">TEXT\DAY(Coffee_Sales[[#This Row],[Date]],"ddd")</f>
        <v>#NAME?</v>
      </c>
      <c r="E510" t="s">
        <v>12</v>
      </c>
      <c r="F510" t="s">
        <v>34</v>
      </c>
      <c r="G510" t="s">
        <v>22</v>
      </c>
      <c r="H510">
        <v>5.8</v>
      </c>
      <c r="I510" t="s">
        <v>28</v>
      </c>
      <c r="J510" t="s">
        <v>16</v>
      </c>
      <c r="K510" t="s">
        <v>31</v>
      </c>
      <c r="L510" t="s">
        <v>40</v>
      </c>
      <c r="M510">
        <v>4</v>
      </c>
      <c r="N510" t="s">
        <v>36</v>
      </c>
      <c r="O510">
        <v>5</v>
      </c>
    </row>
    <row r="511" spans="1:15" x14ac:dyDescent="0.35">
      <c r="A511" s="1">
        <v>45645.49722222222</v>
      </c>
      <c r="B511" s="1" t="str">
        <f t="shared" si="14"/>
        <v>Thu</v>
      </c>
      <c r="C511" s="1" t="str">
        <f t="shared" si="15"/>
        <v>Weekday</v>
      </c>
      <c r="D511" s="1" t="e" cm="1">
        <f t="array" aca="1" ref="D511" ca="1">TEXT\DAY(Coffee_Sales[[#This Row],[Date]],"ddd")</f>
        <v>#NAME?</v>
      </c>
      <c r="E511" t="s">
        <v>43</v>
      </c>
      <c r="F511" t="s">
        <v>38</v>
      </c>
      <c r="G511" t="s">
        <v>22</v>
      </c>
      <c r="H511">
        <v>5.86</v>
      </c>
      <c r="I511" t="s">
        <v>15</v>
      </c>
      <c r="J511" t="s">
        <v>23</v>
      </c>
      <c r="K511" t="s">
        <v>31</v>
      </c>
      <c r="L511" t="s">
        <v>18</v>
      </c>
      <c r="M511">
        <v>6</v>
      </c>
      <c r="N511" t="s">
        <v>25</v>
      </c>
      <c r="O511">
        <v>4</v>
      </c>
    </row>
    <row r="512" spans="1:15" x14ac:dyDescent="0.35">
      <c r="A512" s="1">
        <v>45651.449305555558</v>
      </c>
      <c r="B512" s="1" t="str">
        <f t="shared" si="14"/>
        <v>Wed</v>
      </c>
      <c r="C512" s="1" t="str">
        <f t="shared" si="15"/>
        <v>Weekday</v>
      </c>
      <c r="D512" s="1" t="e" cm="1">
        <f t="array" aca="1" ref="D512" ca="1">TEXT\DAY(Coffee_Sales[[#This Row],[Date]],"ddd")</f>
        <v>#NAME?</v>
      </c>
      <c r="E512" t="s">
        <v>20</v>
      </c>
      <c r="F512" t="s">
        <v>27</v>
      </c>
      <c r="G512" t="s">
        <v>35</v>
      </c>
      <c r="H512">
        <v>4.17</v>
      </c>
      <c r="I512" t="s">
        <v>15</v>
      </c>
      <c r="J512" t="s">
        <v>16</v>
      </c>
      <c r="K512" t="s">
        <v>45</v>
      </c>
      <c r="L512" t="s">
        <v>40</v>
      </c>
      <c r="M512">
        <v>2</v>
      </c>
      <c r="N512" t="s">
        <v>33</v>
      </c>
      <c r="O512">
        <v>2</v>
      </c>
    </row>
    <row r="513" spans="1:15" x14ac:dyDescent="0.35">
      <c r="A513" s="1">
        <v>45650.442361111112</v>
      </c>
      <c r="B513" s="1" t="str">
        <f t="shared" si="14"/>
        <v>Tue</v>
      </c>
      <c r="C513" s="1" t="str">
        <f t="shared" si="15"/>
        <v>Weekday</v>
      </c>
      <c r="D513" s="1" t="e" cm="1">
        <f t="array" aca="1" ref="D513" ca="1">TEXT\DAY(Coffee_Sales[[#This Row],[Date]],"ddd")</f>
        <v>#NAME?</v>
      </c>
      <c r="E513" t="s">
        <v>26</v>
      </c>
      <c r="F513" t="s">
        <v>34</v>
      </c>
      <c r="G513" t="s">
        <v>22</v>
      </c>
      <c r="H513">
        <v>5.88</v>
      </c>
      <c r="I513" t="s">
        <v>28</v>
      </c>
      <c r="J513" t="s">
        <v>16</v>
      </c>
      <c r="K513" t="s">
        <v>42</v>
      </c>
      <c r="L513" t="s">
        <v>18</v>
      </c>
      <c r="M513">
        <v>4</v>
      </c>
      <c r="N513" t="s">
        <v>47</v>
      </c>
      <c r="O513">
        <v>2</v>
      </c>
    </row>
    <row r="514" spans="1:15" x14ac:dyDescent="0.35">
      <c r="A514" s="1">
        <v>45650.680555555555</v>
      </c>
      <c r="B514" s="1" t="str">
        <f t="shared" ref="B514:B577" si="16">(TEXT(A514,"ddd"))</f>
        <v>Tue</v>
      </c>
      <c r="C514" s="1" t="str">
        <f t="shared" ref="C514:C577" si="17">IF(OR(TEXT(A514,"ddd")="Sat",TEXT(A514,"ddd")="Sun"),"Weekend","Weekday")</f>
        <v>Weekday</v>
      </c>
      <c r="D514" s="1" t="e" cm="1">
        <f t="array" aca="1" ref="D514" ca="1">TEXT\DAY(Coffee_Sales[[#This Row],[Date]],"ddd")</f>
        <v>#NAME?</v>
      </c>
      <c r="E514" t="s">
        <v>41</v>
      </c>
      <c r="F514" t="s">
        <v>34</v>
      </c>
      <c r="G514" t="s">
        <v>22</v>
      </c>
      <c r="H514">
        <v>6.46</v>
      </c>
      <c r="I514" t="s">
        <v>15</v>
      </c>
      <c r="J514" t="s">
        <v>23</v>
      </c>
      <c r="K514" t="s">
        <v>31</v>
      </c>
      <c r="L514" t="s">
        <v>32</v>
      </c>
      <c r="M514">
        <v>4</v>
      </c>
      <c r="N514" t="s">
        <v>25</v>
      </c>
      <c r="O514">
        <v>4</v>
      </c>
    </row>
    <row r="515" spans="1:15" x14ac:dyDescent="0.35">
      <c r="A515" s="1">
        <v>45641.38958333333</v>
      </c>
      <c r="B515" s="1" t="str">
        <f t="shared" si="16"/>
        <v>Sun</v>
      </c>
      <c r="C515" s="1" t="str">
        <f t="shared" si="17"/>
        <v>Weekend</v>
      </c>
      <c r="D515" s="1" t="e" cm="1">
        <f t="array" aca="1" ref="D515" ca="1">TEXT\DAY(Coffee_Sales[[#This Row],[Date]],"ddd")</f>
        <v>#NAME?</v>
      </c>
      <c r="E515" t="s">
        <v>20</v>
      </c>
      <c r="F515" t="s">
        <v>34</v>
      </c>
      <c r="G515" t="s">
        <v>14</v>
      </c>
      <c r="H515">
        <v>3.9</v>
      </c>
      <c r="I515" t="s">
        <v>15</v>
      </c>
      <c r="J515" t="s">
        <v>23</v>
      </c>
      <c r="K515" t="s">
        <v>45</v>
      </c>
      <c r="L515" t="s">
        <v>40</v>
      </c>
      <c r="M515">
        <v>7</v>
      </c>
      <c r="N515" t="s">
        <v>25</v>
      </c>
      <c r="O515">
        <v>4</v>
      </c>
    </row>
    <row r="516" spans="1:15" x14ac:dyDescent="0.35">
      <c r="A516" s="1">
        <v>45650.370138888888</v>
      </c>
      <c r="B516" s="1" t="str">
        <f t="shared" si="16"/>
        <v>Tue</v>
      </c>
      <c r="C516" s="1" t="str">
        <f t="shared" si="17"/>
        <v>Weekday</v>
      </c>
      <c r="D516" s="1" t="e" cm="1">
        <f t="array" aca="1" ref="D516" ca="1">TEXT\DAY(Coffee_Sales[[#This Row],[Date]],"ddd")</f>
        <v>#NAME?</v>
      </c>
      <c r="E516" t="s">
        <v>41</v>
      </c>
      <c r="F516" t="s">
        <v>27</v>
      </c>
      <c r="G516" t="s">
        <v>35</v>
      </c>
      <c r="H516">
        <v>3.81</v>
      </c>
      <c r="I516" t="s">
        <v>28</v>
      </c>
      <c r="J516" t="s">
        <v>23</v>
      </c>
      <c r="K516" t="s">
        <v>42</v>
      </c>
      <c r="L516" t="s">
        <v>18</v>
      </c>
      <c r="M516">
        <v>3</v>
      </c>
      <c r="N516" t="s">
        <v>47</v>
      </c>
      <c r="O516">
        <v>5</v>
      </c>
    </row>
    <row r="517" spans="1:15" x14ac:dyDescent="0.35">
      <c r="A517" s="1">
        <v>45642.69027777778</v>
      </c>
      <c r="B517" s="1" t="str">
        <f t="shared" si="16"/>
        <v>Mon</v>
      </c>
      <c r="C517" s="1" t="str">
        <f t="shared" si="17"/>
        <v>Weekday</v>
      </c>
      <c r="D517" s="1" t="e" cm="1">
        <f t="array" aca="1" ref="D517" ca="1">TEXT\DAY(Coffee_Sales[[#This Row],[Date]],"ddd")</f>
        <v>#NAME?</v>
      </c>
      <c r="E517" t="s">
        <v>41</v>
      </c>
      <c r="F517" t="s">
        <v>21</v>
      </c>
      <c r="G517" t="s">
        <v>14</v>
      </c>
      <c r="H517">
        <v>6.88</v>
      </c>
      <c r="I517" t="s">
        <v>30</v>
      </c>
      <c r="J517" t="s">
        <v>16</v>
      </c>
      <c r="K517" t="s">
        <v>31</v>
      </c>
      <c r="L517" t="s">
        <v>18</v>
      </c>
      <c r="M517">
        <v>5</v>
      </c>
      <c r="N517" t="s">
        <v>36</v>
      </c>
      <c r="O517">
        <v>3</v>
      </c>
    </row>
    <row r="518" spans="1:15" x14ac:dyDescent="0.35">
      <c r="A518" s="1">
        <v>45653.447222222225</v>
      </c>
      <c r="B518" s="1" t="str">
        <f t="shared" si="16"/>
        <v>Fri</v>
      </c>
      <c r="C518" s="1" t="str">
        <f t="shared" si="17"/>
        <v>Weekday</v>
      </c>
      <c r="D518" s="1" t="e" cm="1">
        <f t="array" aca="1" ref="D518" ca="1">TEXT\DAY(Coffee_Sales[[#This Row],[Date]],"ddd")</f>
        <v>#NAME?</v>
      </c>
      <c r="E518" t="s">
        <v>20</v>
      </c>
      <c r="F518" t="s">
        <v>27</v>
      </c>
      <c r="G518" t="s">
        <v>35</v>
      </c>
      <c r="H518">
        <v>5.87</v>
      </c>
      <c r="I518" t="s">
        <v>30</v>
      </c>
      <c r="J518" t="s">
        <v>23</v>
      </c>
      <c r="K518" t="s">
        <v>31</v>
      </c>
      <c r="L518" t="s">
        <v>32</v>
      </c>
      <c r="M518">
        <v>10</v>
      </c>
      <c r="N518" t="s">
        <v>47</v>
      </c>
      <c r="O518">
        <v>1</v>
      </c>
    </row>
    <row r="519" spans="1:15" x14ac:dyDescent="0.35">
      <c r="A519" s="1">
        <v>45652.414583333331</v>
      </c>
      <c r="B519" s="1" t="str">
        <f t="shared" si="16"/>
        <v>Thu</v>
      </c>
      <c r="C519" s="1" t="str">
        <f t="shared" si="17"/>
        <v>Weekday</v>
      </c>
      <c r="D519" s="1" t="e" cm="1">
        <f t="array" aca="1" ref="D519" ca="1">TEXT\DAY(Coffee_Sales[[#This Row],[Date]],"ddd")</f>
        <v>#NAME?</v>
      </c>
      <c r="E519" t="s">
        <v>20</v>
      </c>
      <c r="F519" t="s">
        <v>38</v>
      </c>
      <c r="G519" t="s">
        <v>22</v>
      </c>
      <c r="H519">
        <v>3.24</v>
      </c>
      <c r="I519" t="s">
        <v>30</v>
      </c>
      <c r="J519" t="s">
        <v>23</v>
      </c>
      <c r="K519" t="s">
        <v>31</v>
      </c>
      <c r="L519" t="s">
        <v>18</v>
      </c>
      <c r="M519">
        <v>9</v>
      </c>
      <c r="N519" t="s">
        <v>25</v>
      </c>
      <c r="O519">
        <v>1</v>
      </c>
    </row>
    <row r="520" spans="1:15" x14ac:dyDescent="0.35">
      <c r="A520" s="1">
        <v>45649.347222222219</v>
      </c>
      <c r="B520" s="1" t="str">
        <f t="shared" si="16"/>
        <v>Mon</v>
      </c>
      <c r="C520" s="1" t="str">
        <f t="shared" si="17"/>
        <v>Weekday</v>
      </c>
      <c r="D520" s="1" t="e" cm="1">
        <f t="array" aca="1" ref="D520" ca="1">TEXT\DAY(Coffee_Sales[[#This Row],[Date]],"ddd")</f>
        <v>#NAME?</v>
      </c>
      <c r="E520" t="s">
        <v>26</v>
      </c>
      <c r="F520" t="s">
        <v>27</v>
      </c>
      <c r="G520" t="s">
        <v>22</v>
      </c>
      <c r="H520">
        <v>3.47</v>
      </c>
      <c r="I520" t="s">
        <v>30</v>
      </c>
      <c r="J520" t="s">
        <v>16</v>
      </c>
      <c r="K520" t="s">
        <v>17</v>
      </c>
      <c r="L520" t="s">
        <v>40</v>
      </c>
      <c r="M520">
        <v>10</v>
      </c>
      <c r="N520" t="s">
        <v>37</v>
      </c>
      <c r="O520">
        <v>2</v>
      </c>
    </row>
    <row r="521" spans="1:15" x14ac:dyDescent="0.35">
      <c r="A521" s="1">
        <v>45650.525000000001</v>
      </c>
      <c r="B521" s="1" t="str">
        <f t="shared" si="16"/>
        <v>Tue</v>
      </c>
      <c r="C521" s="1" t="str">
        <f t="shared" si="17"/>
        <v>Weekday</v>
      </c>
      <c r="D521" s="1" t="e" cm="1">
        <f t="array" aca="1" ref="D521" ca="1">TEXT\DAY(Coffee_Sales[[#This Row],[Date]],"ddd")</f>
        <v>#NAME?</v>
      </c>
      <c r="E521" t="s">
        <v>26</v>
      </c>
      <c r="F521" t="s">
        <v>38</v>
      </c>
      <c r="G521" t="s">
        <v>22</v>
      </c>
      <c r="H521">
        <v>6.44</v>
      </c>
      <c r="I521" t="s">
        <v>30</v>
      </c>
      <c r="J521" t="s">
        <v>16</v>
      </c>
      <c r="K521" t="s">
        <v>45</v>
      </c>
      <c r="L521" t="s">
        <v>40</v>
      </c>
      <c r="M521">
        <v>9</v>
      </c>
      <c r="N521" t="s">
        <v>39</v>
      </c>
      <c r="O521">
        <v>3</v>
      </c>
    </row>
    <row r="522" spans="1:15" x14ac:dyDescent="0.35">
      <c r="A522" s="1">
        <v>45653.720138888886</v>
      </c>
      <c r="B522" s="1" t="str">
        <f t="shared" si="16"/>
        <v>Fri</v>
      </c>
      <c r="C522" s="1" t="str">
        <f t="shared" si="17"/>
        <v>Weekday</v>
      </c>
      <c r="D522" s="1" t="e" cm="1">
        <f t="array" aca="1" ref="D522" ca="1">TEXT\DAY(Coffee_Sales[[#This Row],[Date]],"ddd")</f>
        <v>#NAME?</v>
      </c>
      <c r="E522" t="s">
        <v>12</v>
      </c>
      <c r="F522" t="s">
        <v>44</v>
      </c>
      <c r="G522" t="s">
        <v>14</v>
      </c>
      <c r="H522">
        <v>4.3099999999999996</v>
      </c>
      <c r="I522" t="s">
        <v>15</v>
      </c>
      <c r="J522" t="s">
        <v>16</v>
      </c>
      <c r="K522" t="s">
        <v>45</v>
      </c>
      <c r="L522" t="s">
        <v>32</v>
      </c>
      <c r="M522">
        <v>6</v>
      </c>
      <c r="N522" t="s">
        <v>33</v>
      </c>
      <c r="O522">
        <v>5</v>
      </c>
    </row>
    <row r="523" spans="1:15" x14ac:dyDescent="0.35">
      <c r="A523" s="1">
        <v>45644.529861111114</v>
      </c>
      <c r="B523" s="1" t="str">
        <f t="shared" si="16"/>
        <v>Wed</v>
      </c>
      <c r="C523" s="1" t="str">
        <f t="shared" si="17"/>
        <v>Weekday</v>
      </c>
      <c r="D523" s="1" t="e" cm="1">
        <f t="array" aca="1" ref="D523" ca="1">TEXT\DAY(Coffee_Sales[[#This Row],[Date]],"ddd")</f>
        <v>#NAME?</v>
      </c>
      <c r="E523" t="s">
        <v>41</v>
      </c>
      <c r="F523" t="s">
        <v>38</v>
      </c>
      <c r="G523" t="s">
        <v>22</v>
      </c>
      <c r="H523">
        <v>5.5</v>
      </c>
      <c r="I523" t="s">
        <v>30</v>
      </c>
      <c r="J523" t="s">
        <v>23</v>
      </c>
      <c r="K523" t="s">
        <v>42</v>
      </c>
      <c r="L523" t="s">
        <v>40</v>
      </c>
      <c r="M523">
        <v>7</v>
      </c>
      <c r="N523" t="s">
        <v>37</v>
      </c>
      <c r="O523">
        <v>4</v>
      </c>
    </row>
    <row r="524" spans="1:15" x14ac:dyDescent="0.35">
      <c r="A524" s="1">
        <v>45648.419444444444</v>
      </c>
      <c r="B524" s="1" t="str">
        <f t="shared" si="16"/>
        <v>Sun</v>
      </c>
      <c r="C524" s="1" t="str">
        <f t="shared" si="17"/>
        <v>Weekend</v>
      </c>
      <c r="D524" s="1" t="e" cm="1">
        <f t="array" aca="1" ref="D524" ca="1">TEXT\DAY(Coffee_Sales[[#This Row],[Date]],"ddd")</f>
        <v>#NAME?</v>
      </c>
      <c r="E524" t="s">
        <v>12</v>
      </c>
      <c r="F524" t="s">
        <v>44</v>
      </c>
      <c r="G524" t="s">
        <v>22</v>
      </c>
      <c r="H524">
        <v>3.38</v>
      </c>
      <c r="I524" t="s">
        <v>15</v>
      </c>
      <c r="J524" t="s">
        <v>16</v>
      </c>
      <c r="K524" t="s">
        <v>45</v>
      </c>
      <c r="L524" t="s">
        <v>18</v>
      </c>
      <c r="M524">
        <v>10</v>
      </c>
      <c r="N524" t="s">
        <v>33</v>
      </c>
      <c r="O524">
        <v>2</v>
      </c>
    </row>
    <row r="525" spans="1:15" x14ac:dyDescent="0.35">
      <c r="A525" s="1">
        <v>45644.408333333333</v>
      </c>
      <c r="B525" s="1" t="str">
        <f t="shared" si="16"/>
        <v>Wed</v>
      </c>
      <c r="C525" s="1" t="str">
        <f t="shared" si="17"/>
        <v>Weekday</v>
      </c>
      <c r="D525" s="1" t="e" cm="1">
        <f t="array" aca="1" ref="D525" ca="1">TEXT\DAY(Coffee_Sales[[#This Row],[Date]],"ddd")</f>
        <v>#NAME?</v>
      </c>
      <c r="E525" t="s">
        <v>20</v>
      </c>
      <c r="F525" t="s">
        <v>27</v>
      </c>
      <c r="G525" t="s">
        <v>22</v>
      </c>
      <c r="H525">
        <v>5.01</v>
      </c>
      <c r="I525" t="s">
        <v>15</v>
      </c>
      <c r="J525" t="s">
        <v>16</v>
      </c>
      <c r="K525" t="s">
        <v>29</v>
      </c>
      <c r="L525" t="s">
        <v>18</v>
      </c>
      <c r="M525">
        <v>6</v>
      </c>
      <c r="N525" t="s">
        <v>37</v>
      </c>
      <c r="O525">
        <v>2</v>
      </c>
    </row>
    <row r="526" spans="1:15" x14ac:dyDescent="0.35">
      <c r="A526" s="1">
        <v>45650.430555555555</v>
      </c>
      <c r="B526" s="1" t="str">
        <f t="shared" si="16"/>
        <v>Tue</v>
      </c>
      <c r="C526" s="1" t="str">
        <f t="shared" si="17"/>
        <v>Weekday</v>
      </c>
      <c r="D526" s="1" t="e" cm="1">
        <f t="array" aca="1" ref="D526" ca="1">TEXT\DAY(Coffee_Sales[[#This Row],[Date]],"ddd")</f>
        <v>#NAME?</v>
      </c>
      <c r="E526" t="s">
        <v>20</v>
      </c>
      <c r="F526" t="s">
        <v>27</v>
      </c>
      <c r="G526" t="s">
        <v>22</v>
      </c>
      <c r="H526">
        <v>6.14</v>
      </c>
      <c r="I526" t="s">
        <v>30</v>
      </c>
      <c r="J526" t="s">
        <v>23</v>
      </c>
      <c r="K526" t="s">
        <v>24</v>
      </c>
      <c r="L526" t="s">
        <v>18</v>
      </c>
      <c r="M526">
        <v>9</v>
      </c>
      <c r="N526" t="s">
        <v>19</v>
      </c>
      <c r="O526">
        <v>5</v>
      </c>
    </row>
    <row r="527" spans="1:15" x14ac:dyDescent="0.35">
      <c r="A527" s="1">
        <v>45653.509722222225</v>
      </c>
      <c r="B527" s="1" t="str">
        <f t="shared" si="16"/>
        <v>Fri</v>
      </c>
      <c r="C527" s="1" t="str">
        <f t="shared" si="17"/>
        <v>Weekday</v>
      </c>
      <c r="D527" s="1" t="e" cm="1">
        <f t="array" aca="1" ref="D527" ca="1">TEXT\DAY(Coffee_Sales[[#This Row],[Date]],"ddd")</f>
        <v>#NAME?</v>
      </c>
      <c r="E527" t="s">
        <v>43</v>
      </c>
      <c r="F527" t="s">
        <v>46</v>
      </c>
      <c r="G527" t="s">
        <v>22</v>
      </c>
      <c r="H527">
        <v>4.4800000000000004</v>
      </c>
      <c r="I527" t="s">
        <v>15</v>
      </c>
      <c r="J527" t="s">
        <v>16</v>
      </c>
      <c r="K527" t="s">
        <v>45</v>
      </c>
      <c r="L527" t="s">
        <v>32</v>
      </c>
      <c r="M527">
        <v>7</v>
      </c>
      <c r="N527" t="s">
        <v>25</v>
      </c>
      <c r="O527">
        <v>3</v>
      </c>
    </row>
    <row r="528" spans="1:15" x14ac:dyDescent="0.35">
      <c r="A528" s="1">
        <v>45647.616666666669</v>
      </c>
      <c r="B528" s="1" t="str">
        <f t="shared" si="16"/>
        <v>Sat</v>
      </c>
      <c r="C528" s="1" t="str">
        <f t="shared" si="17"/>
        <v>Weekend</v>
      </c>
      <c r="D528" s="1" t="e" cm="1">
        <f t="array" aca="1" ref="D528" ca="1">TEXT\DAY(Coffee_Sales[[#This Row],[Date]],"ddd")</f>
        <v>#NAME?</v>
      </c>
      <c r="E528" t="s">
        <v>12</v>
      </c>
      <c r="F528" t="s">
        <v>13</v>
      </c>
      <c r="G528" t="s">
        <v>22</v>
      </c>
      <c r="H528">
        <v>3.22</v>
      </c>
      <c r="I528" t="s">
        <v>15</v>
      </c>
      <c r="J528" t="s">
        <v>16</v>
      </c>
      <c r="K528" t="s">
        <v>45</v>
      </c>
      <c r="L528" t="s">
        <v>40</v>
      </c>
      <c r="M528">
        <v>9</v>
      </c>
      <c r="N528" t="s">
        <v>33</v>
      </c>
      <c r="O528">
        <v>3</v>
      </c>
    </row>
    <row r="529" spans="1:15" x14ac:dyDescent="0.35">
      <c r="A529" s="1">
        <v>45641.467361111114</v>
      </c>
      <c r="B529" s="1" t="str">
        <f t="shared" si="16"/>
        <v>Sun</v>
      </c>
      <c r="C529" s="1" t="str">
        <f t="shared" si="17"/>
        <v>Weekend</v>
      </c>
      <c r="D529" s="1" t="e" cm="1">
        <f t="array" aca="1" ref="D529" ca="1">TEXT\DAY(Coffee_Sales[[#This Row],[Date]],"ddd")</f>
        <v>#NAME?</v>
      </c>
      <c r="E529" t="s">
        <v>43</v>
      </c>
      <c r="F529" t="s">
        <v>34</v>
      </c>
      <c r="G529" t="s">
        <v>22</v>
      </c>
      <c r="H529">
        <v>3.09</v>
      </c>
      <c r="I529" t="s">
        <v>15</v>
      </c>
      <c r="J529" t="s">
        <v>16</v>
      </c>
      <c r="K529" t="s">
        <v>24</v>
      </c>
      <c r="L529" t="s">
        <v>18</v>
      </c>
      <c r="M529">
        <v>10</v>
      </c>
      <c r="N529" t="s">
        <v>19</v>
      </c>
      <c r="O529">
        <v>2</v>
      </c>
    </row>
    <row r="530" spans="1:15" x14ac:dyDescent="0.35">
      <c r="A530" s="1">
        <v>45653.730555555558</v>
      </c>
      <c r="B530" s="1" t="str">
        <f t="shared" si="16"/>
        <v>Fri</v>
      </c>
      <c r="C530" s="1" t="str">
        <f t="shared" si="17"/>
        <v>Weekday</v>
      </c>
      <c r="D530" s="1" t="e" cm="1">
        <f t="array" aca="1" ref="D530" ca="1">TEXT\DAY(Coffee_Sales[[#This Row],[Date]],"ddd")</f>
        <v>#NAME?</v>
      </c>
      <c r="E530" t="s">
        <v>12</v>
      </c>
      <c r="F530" t="s">
        <v>21</v>
      </c>
      <c r="G530" t="s">
        <v>22</v>
      </c>
      <c r="H530">
        <v>3.43</v>
      </c>
      <c r="I530" t="s">
        <v>30</v>
      </c>
      <c r="J530" t="s">
        <v>23</v>
      </c>
      <c r="K530" t="s">
        <v>24</v>
      </c>
      <c r="L530" t="s">
        <v>18</v>
      </c>
      <c r="M530">
        <v>9</v>
      </c>
      <c r="N530" t="s">
        <v>19</v>
      </c>
      <c r="O530">
        <v>5</v>
      </c>
    </row>
    <row r="531" spans="1:15" x14ac:dyDescent="0.35">
      <c r="A531" s="1">
        <v>45648.367361111108</v>
      </c>
      <c r="B531" s="1" t="str">
        <f t="shared" si="16"/>
        <v>Sun</v>
      </c>
      <c r="C531" s="1" t="str">
        <f t="shared" si="17"/>
        <v>Weekend</v>
      </c>
      <c r="D531" s="1" t="e" cm="1">
        <f t="array" aca="1" ref="D531" ca="1">TEXT\DAY(Coffee_Sales[[#This Row],[Date]],"ddd")</f>
        <v>#NAME?</v>
      </c>
      <c r="E531" t="s">
        <v>12</v>
      </c>
      <c r="F531" t="s">
        <v>44</v>
      </c>
      <c r="G531" t="s">
        <v>35</v>
      </c>
      <c r="H531">
        <v>4.95</v>
      </c>
      <c r="I531" t="s">
        <v>15</v>
      </c>
      <c r="J531" t="s">
        <v>16</v>
      </c>
      <c r="K531" t="s">
        <v>29</v>
      </c>
      <c r="L531" t="s">
        <v>40</v>
      </c>
      <c r="M531">
        <v>2</v>
      </c>
      <c r="N531" t="s">
        <v>19</v>
      </c>
      <c r="O531">
        <v>3</v>
      </c>
    </row>
    <row r="532" spans="1:15" x14ac:dyDescent="0.35">
      <c r="A532" s="1">
        <v>45645.561111111114</v>
      </c>
      <c r="B532" s="1" t="str">
        <f t="shared" si="16"/>
        <v>Thu</v>
      </c>
      <c r="C532" s="1" t="str">
        <f t="shared" si="17"/>
        <v>Weekday</v>
      </c>
      <c r="D532" s="1" t="e" cm="1">
        <f t="array" aca="1" ref="D532" ca="1">TEXT\DAY(Coffee_Sales[[#This Row],[Date]],"ddd")</f>
        <v>#NAME?</v>
      </c>
      <c r="E532" t="s">
        <v>43</v>
      </c>
      <c r="F532" t="s">
        <v>13</v>
      </c>
      <c r="G532" t="s">
        <v>22</v>
      </c>
      <c r="H532">
        <v>3.54</v>
      </c>
      <c r="I532" t="s">
        <v>28</v>
      </c>
      <c r="J532" t="s">
        <v>23</v>
      </c>
      <c r="K532" t="s">
        <v>24</v>
      </c>
      <c r="L532" t="s">
        <v>18</v>
      </c>
      <c r="M532">
        <v>8</v>
      </c>
      <c r="N532" t="s">
        <v>33</v>
      </c>
      <c r="O532">
        <v>2</v>
      </c>
    </row>
    <row r="533" spans="1:15" x14ac:dyDescent="0.35">
      <c r="A533" s="1">
        <v>45654.72152777778</v>
      </c>
      <c r="B533" s="1" t="str">
        <f t="shared" si="16"/>
        <v>Sat</v>
      </c>
      <c r="C533" s="1" t="str">
        <f t="shared" si="17"/>
        <v>Weekend</v>
      </c>
      <c r="D533" s="1" t="e" cm="1">
        <f t="array" aca="1" ref="D533" ca="1">TEXT\DAY(Coffee_Sales[[#This Row],[Date]],"ddd")</f>
        <v>#NAME?</v>
      </c>
      <c r="E533" t="s">
        <v>41</v>
      </c>
      <c r="F533" t="s">
        <v>27</v>
      </c>
      <c r="G533" t="s">
        <v>35</v>
      </c>
      <c r="H533">
        <v>3.35</v>
      </c>
      <c r="I533" t="s">
        <v>30</v>
      </c>
      <c r="J533" t="s">
        <v>16</v>
      </c>
      <c r="K533" t="s">
        <v>31</v>
      </c>
      <c r="L533" t="s">
        <v>18</v>
      </c>
      <c r="M533">
        <v>6</v>
      </c>
      <c r="N533" t="s">
        <v>37</v>
      </c>
      <c r="O533">
        <v>5</v>
      </c>
    </row>
    <row r="534" spans="1:15" x14ac:dyDescent="0.35">
      <c r="A534" s="1">
        <v>45654.338888888888</v>
      </c>
      <c r="B534" s="1" t="str">
        <f t="shared" si="16"/>
        <v>Sat</v>
      </c>
      <c r="C534" s="1" t="str">
        <f t="shared" si="17"/>
        <v>Weekend</v>
      </c>
      <c r="D534" s="1" t="e" cm="1">
        <f t="array" aca="1" ref="D534" ca="1">TEXT\DAY(Coffee_Sales[[#This Row],[Date]],"ddd")</f>
        <v>#NAME?</v>
      </c>
      <c r="E534" t="s">
        <v>26</v>
      </c>
      <c r="F534" t="s">
        <v>21</v>
      </c>
      <c r="G534" t="s">
        <v>35</v>
      </c>
      <c r="H534">
        <v>5.85</v>
      </c>
      <c r="I534" t="s">
        <v>15</v>
      </c>
      <c r="J534" t="s">
        <v>16</v>
      </c>
      <c r="K534" t="s">
        <v>42</v>
      </c>
      <c r="L534" t="s">
        <v>18</v>
      </c>
      <c r="M534">
        <v>5</v>
      </c>
      <c r="N534" t="s">
        <v>36</v>
      </c>
      <c r="O534">
        <v>3</v>
      </c>
    </row>
    <row r="535" spans="1:15" x14ac:dyDescent="0.35">
      <c r="A535" s="1">
        <v>45648.640972222223</v>
      </c>
      <c r="B535" s="1" t="str">
        <f t="shared" si="16"/>
        <v>Sun</v>
      </c>
      <c r="C535" s="1" t="str">
        <f t="shared" si="17"/>
        <v>Weekend</v>
      </c>
      <c r="D535" s="1" t="e" cm="1">
        <f t="array" aca="1" ref="D535" ca="1">TEXT\DAY(Coffee_Sales[[#This Row],[Date]],"ddd")</f>
        <v>#NAME?</v>
      </c>
      <c r="E535" t="s">
        <v>43</v>
      </c>
      <c r="F535" t="s">
        <v>27</v>
      </c>
      <c r="G535" t="s">
        <v>35</v>
      </c>
      <c r="H535">
        <v>6.89</v>
      </c>
      <c r="I535" t="s">
        <v>15</v>
      </c>
      <c r="J535" t="s">
        <v>16</v>
      </c>
      <c r="K535" t="s">
        <v>31</v>
      </c>
      <c r="L535" t="s">
        <v>18</v>
      </c>
      <c r="M535">
        <v>2</v>
      </c>
      <c r="N535" t="s">
        <v>36</v>
      </c>
      <c r="O535">
        <v>1</v>
      </c>
    </row>
    <row r="536" spans="1:15" x14ac:dyDescent="0.35">
      <c r="A536" s="1">
        <v>45651.600694444445</v>
      </c>
      <c r="B536" s="1" t="str">
        <f t="shared" si="16"/>
        <v>Wed</v>
      </c>
      <c r="C536" s="1" t="str">
        <f t="shared" si="17"/>
        <v>Weekday</v>
      </c>
      <c r="D536" s="1" t="e" cm="1">
        <f t="array" aca="1" ref="D536" ca="1">TEXT\DAY(Coffee_Sales[[#This Row],[Date]],"ddd")</f>
        <v>#NAME?</v>
      </c>
      <c r="E536" t="s">
        <v>12</v>
      </c>
      <c r="F536" t="s">
        <v>21</v>
      </c>
      <c r="G536" t="s">
        <v>14</v>
      </c>
      <c r="H536">
        <v>6.33</v>
      </c>
      <c r="I536" t="s">
        <v>30</v>
      </c>
      <c r="J536" t="s">
        <v>16</v>
      </c>
      <c r="K536" t="s">
        <v>29</v>
      </c>
      <c r="L536" t="s">
        <v>18</v>
      </c>
      <c r="M536">
        <v>8</v>
      </c>
      <c r="N536" t="s">
        <v>39</v>
      </c>
      <c r="O536">
        <v>5</v>
      </c>
    </row>
    <row r="537" spans="1:15" x14ac:dyDescent="0.35">
      <c r="A537" s="1">
        <v>45654.576388888891</v>
      </c>
      <c r="B537" s="1" t="str">
        <f t="shared" si="16"/>
        <v>Sat</v>
      </c>
      <c r="C537" s="1" t="str">
        <f t="shared" si="17"/>
        <v>Weekend</v>
      </c>
      <c r="D537" s="1" t="e" cm="1">
        <f t="array" aca="1" ref="D537" ca="1">TEXT\DAY(Coffee_Sales[[#This Row],[Date]],"ddd")</f>
        <v>#NAME?</v>
      </c>
      <c r="E537" t="s">
        <v>41</v>
      </c>
      <c r="F537" t="s">
        <v>46</v>
      </c>
      <c r="G537" t="s">
        <v>22</v>
      </c>
      <c r="H537">
        <v>5.3</v>
      </c>
      <c r="I537" t="s">
        <v>28</v>
      </c>
      <c r="J537" t="s">
        <v>23</v>
      </c>
      <c r="K537" t="s">
        <v>45</v>
      </c>
      <c r="L537" t="s">
        <v>40</v>
      </c>
      <c r="M537">
        <v>3</v>
      </c>
      <c r="N537" t="s">
        <v>37</v>
      </c>
      <c r="O537">
        <v>1</v>
      </c>
    </row>
    <row r="538" spans="1:15" x14ac:dyDescent="0.35">
      <c r="A538" s="1">
        <v>45649.70416666667</v>
      </c>
      <c r="B538" s="1" t="str">
        <f t="shared" si="16"/>
        <v>Mon</v>
      </c>
      <c r="C538" s="1" t="str">
        <f t="shared" si="17"/>
        <v>Weekday</v>
      </c>
      <c r="D538" s="1" t="e" cm="1">
        <f t="array" aca="1" ref="D538" ca="1">TEXT\DAY(Coffee_Sales[[#This Row],[Date]],"ddd")</f>
        <v>#NAME?</v>
      </c>
      <c r="E538" t="s">
        <v>26</v>
      </c>
      <c r="F538" t="s">
        <v>38</v>
      </c>
      <c r="G538" t="s">
        <v>22</v>
      </c>
      <c r="H538">
        <v>5.44</v>
      </c>
      <c r="I538" t="s">
        <v>30</v>
      </c>
      <c r="J538" t="s">
        <v>23</v>
      </c>
      <c r="K538" t="s">
        <v>45</v>
      </c>
      <c r="L538" t="s">
        <v>32</v>
      </c>
      <c r="M538">
        <v>6</v>
      </c>
      <c r="N538" t="s">
        <v>25</v>
      </c>
      <c r="O538">
        <v>4</v>
      </c>
    </row>
    <row r="539" spans="1:15" x14ac:dyDescent="0.35">
      <c r="A539" s="1">
        <v>45655.445138888892</v>
      </c>
      <c r="B539" s="1" t="str">
        <f t="shared" si="16"/>
        <v>Sun</v>
      </c>
      <c r="C539" s="1" t="str">
        <f t="shared" si="17"/>
        <v>Weekend</v>
      </c>
      <c r="D539" s="1" t="e" cm="1">
        <f t="array" aca="1" ref="D539" ca="1">TEXT\DAY(Coffee_Sales[[#This Row],[Date]],"ddd")</f>
        <v>#NAME?</v>
      </c>
      <c r="E539" t="s">
        <v>43</v>
      </c>
      <c r="F539" t="s">
        <v>13</v>
      </c>
      <c r="G539" t="s">
        <v>14</v>
      </c>
      <c r="H539">
        <v>5.59</v>
      </c>
      <c r="I539" t="s">
        <v>15</v>
      </c>
      <c r="J539" t="s">
        <v>16</v>
      </c>
      <c r="K539" t="s">
        <v>31</v>
      </c>
      <c r="L539" t="s">
        <v>18</v>
      </c>
      <c r="M539">
        <v>8</v>
      </c>
      <c r="N539" t="s">
        <v>39</v>
      </c>
      <c r="O539">
        <v>4</v>
      </c>
    </row>
    <row r="540" spans="1:15" x14ac:dyDescent="0.35">
      <c r="A540" s="1">
        <v>45650.36041666667</v>
      </c>
      <c r="B540" s="1" t="str">
        <f t="shared" si="16"/>
        <v>Tue</v>
      </c>
      <c r="C540" s="1" t="str">
        <f t="shared" si="17"/>
        <v>Weekday</v>
      </c>
      <c r="D540" s="1" t="e" cm="1">
        <f t="array" aca="1" ref="D540" ca="1">TEXT\DAY(Coffee_Sales[[#This Row],[Date]],"ddd")</f>
        <v>#NAME?</v>
      </c>
      <c r="E540" t="s">
        <v>12</v>
      </c>
      <c r="F540" t="s">
        <v>13</v>
      </c>
      <c r="G540" t="s">
        <v>14</v>
      </c>
      <c r="H540">
        <v>3.9</v>
      </c>
      <c r="I540" t="s">
        <v>15</v>
      </c>
      <c r="J540" t="s">
        <v>23</v>
      </c>
      <c r="K540" t="s">
        <v>24</v>
      </c>
      <c r="L540" t="s">
        <v>40</v>
      </c>
      <c r="M540">
        <v>7</v>
      </c>
      <c r="N540" t="s">
        <v>37</v>
      </c>
      <c r="O540">
        <v>4</v>
      </c>
    </row>
    <row r="541" spans="1:15" x14ac:dyDescent="0.35">
      <c r="A541" s="1">
        <v>45651.492361111108</v>
      </c>
      <c r="B541" s="1" t="str">
        <f t="shared" si="16"/>
        <v>Wed</v>
      </c>
      <c r="C541" s="1" t="str">
        <f t="shared" si="17"/>
        <v>Weekday</v>
      </c>
      <c r="D541" s="1" t="e" cm="1">
        <f t="array" aca="1" ref="D541" ca="1">TEXT\DAY(Coffee_Sales[[#This Row],[Date]],"ddd")</f>
        <v>#NAME?</v>
      </c>
      <c r="E541" t="s">
        <v>41</v>
      </c>
      <c r="F541" t="s">
        <v>34</v>
      </c>
      <c r="G541" t="s">
        <v>35</v>
      </c>
      <c r="H541">
        <v>6.47</v>
      </c>
      <c r="I541" t="s">
        <v>30</v>
      </c>
      <c r="J541" t="s">
        <v>23</v>
      </c>
      <c r="K541" t="s">
        <v>17</v>
      </c>
      <c r="L541" t="s">
        <v>40</v>
      </c>
      <c r="M541">
        <v>6</v>
      </c>
      <c r="N541" t="s">
        <v>36</v>
      </c>
      <c r="O541">
        <v>1</v>
      </c>
    </row>
    <row r="542" spans="1:15" x14ac:dyDescent="0.35">
      <c r="A542" s="1">
        <v>45641.745833333334</v>
      </c>
      <c r="B542" s="1" t="str">
        <f t="shared" si="16"/>
        <v>Sun</v>
      </c>
      <c r="C542" s="1" t="str">
        <f t="shared" si="17"/>
        <v>Weekend</v>
      </c>
      <c r="D542" s="1" t="e" cm="1">
        <f t="array" aca="1" ref="D542" ca="1">TEXT\DAY(Coffee_Sales[[#This Row],[Date]],"ddd")</f>
        <v>#NAME?</v>
      </c>
      <c r="E542" t="s">
        <v>26</v>
      </c>
      <c r="F542" t="s">
        <v>21</v>
      </c>
      <c r="G542" t="s">
        <v>14</v>
      </c>
      <c r="H542">
        <v>5.16</v>
      </c>
      <c r="I542" t="s">
        <v>30</v>
      </c>
      <c r="J542" t="s">
        <v>16</v>
      </c>
      <c r="K542" t="s">
        <v>24</v>
      </c>
      <c r="L542" t="s">
        <v>40</v>
      </c>
      <c r="M542">
        <v>5</v>
      </c>
      <c r="N542" t="s">
        <v>36</v>
      </c>
      <c r="O542">
        <v>3</v>
      </c>
    </row>
    <row r="543" spans="1:15" x14ac:dyDescent="0.35">
      <c r="A543" s="1">
        <v>45643.509722222225</v>
      </c>
      <c r="B543" s="1" t="str">
        <f t="shared" si="16"/>
        <v>Tue</v>
      </c>
      <c r="C543" s="1" t="str">
        <f t="shared" si="17"/>
        <v>Weekday</v>
      </c>
      <c r="D543" s="1" t="e" cm="1">
        <f t="array" aca="1" ref="D543" ca="1">TEXT\DAY(Coffee_Sales[[#This Row],[Date]],"ddd")</f>
        <v>#NAME?</v>
      </c>
      <c r="E543" t="s">
        <v>20</v>
      </c>
      <c r="F543" t="s">
        <v>21</v>
      </c>
      <c r="G543" t="s">
        <v>22</v>
      </c>
      <c r="H543">
        <v>3.11</v>
      </c>
      <c r="I543" t="s">
        <v>15</v>
      </c>
      <c r="J543" t="s">
        <v>23</v>
      </c>
      <c r="K543" t="s">
        <v>42</v>
      </c>
      <c r="L543" t="s">
        <v>40</v>
      </c>
      <c r="M543">
        <v>9</v>
      </c>
      <c r="N543" t="s">
        <v>33</v>
      </c>
      <c r="O543">
        <v>2</v>
      </c>
    </row>
    <row r="544" spans="1:15" x14ac:dyDescent="0.35">
      <c r="A544" s="1">
        <v>45647.644444444442</v>
      </c>
      <c r="B544" s="1" t="str">
        <f t="shared" si="16"/>
        <v>Sat</v>
      </c>
      <c r="C544" s="1" t="str">
        <f t="shared" si="17"/>
        <v>Weekend</v>
      </c>
      <c r="D544" s="1" t="e" cm="1">
        <f t="array" aca="1" ref="D544" ca="1">TEXT\DAY(Coffee_Sales[[#This Row],[Date]],"ddd")</f>
        <v>#NAME?</v>
      </c>
      <c r="E544" t="s">
        <v>12</v>
      </c>
      <c r="F544" t="s">
        <v>27</v>
      </c>
      <c r="G544" t="s">
        <v>14</v>
      </c>
      <c r="H544">
        <v>6.08</v>
      </c>
      <c r="I544" t="s">
        <v>28</v>
      </c>
      <c r="J544" t="s">
        <v>23</v>
      </c>
      <c r="K544" t="s">
        <v>29</v>
      </c>
      <c r="L544" t="s">
        <v>40</v>
      </c>
      <c r="M544">
        <v>10</v>
      </c>
      <c r="N544" t="s">
        <v>37</v>
      </c>
      <c r="O544">
        <v>5</v>
      </c>
    </row>
    <row r="545" spans="1:15" x14ac:dyDescent="0.35">
      <c r="A545" s="1">
        <v>45642.463194444441</v>
      </c>
      <c r="B545" s="1" t="str">
        <f t="shared" si="16"/>
        <v>Mon</v>
      </c>
      <c r="C545" s="1" t="str">
        <f t="shared" si="17"/>
        <v>Weekday</v>
      </c>
      <c r="D545" s="1" t="e" cm="1">
        <f t="array" aca="1" ref="D545" ca="1">TEXT\DAY(Coffee_Sales[[#This Row],[Date]],"ddd")</f>
        <v>#NAME?</v>
      </c>
      <c r="E545" t="s">
        <v>12</v>
      </c>
      <c r="F545" t="s">
        <v>44</v>
      </c>
      <c r="G545" t="s">
        <v>35</v>
      </c>
      <c r="H545">
        <v>4.43</v>
      </c>
      <c r="I545" t="s">
        <v>15</v>
      </c>
      <c r="J545" t="s">
        <v>16</v>
      </c>
      <c r="K545" t="s">
        <v>17</v>
      </c>
      <c r="L545" t="s">
        <v>40</v>
      </c>
      <c r="M545">
        <v>3</v>
      </c>
      <c r="N545" t="s">
        <v>33</v>
      </c>
      <c r="O545">
        <v>5</v>
      </c>
    </row>
    <row r="546" spans="1:15" x14ac:dyDescent="0.35">
      <c r="A546" s="1">
        <v>45646.522222222222</v>
      </c>
      <c r="B546" s="1" t="str">
        <f t="shared" si="16"/>
        <v>Fri</v>
      </c>
      <c r="C546" s="1" t="str">
        <f t="shared" si="17"/>
        <v>Weekday</v>
      </c>
      <c r="D546" s="1" t="e" cm="1">
        <f t="array" aca="1" ref="D546" ca="1">TEXT\DAY(Coffee_Sales[[#This Row],[Date]],"ddd")</f>
        <v>#NAME?</v>
      </c>
      <c r="E546" t="s">
        <v>26</v>
      </c>
      <c r="F546" t="s">
        <v>46</v>
      </c>
      <c r="G546" t="s">
        <v>14</v>
      </c>
      <c r="H546">
        <v>3.03</v>
      </c>
      <c r="I546" t="s">
        <v>15</v>
      </c>
      <c r="J546" t="s">
        <v>16</v>
      </c>
      <c r="K546" t="s">
        <v>29</v>
      </c>
      <c r="L546" t="s">
        <v>32</v>
      </c>
      <c r="M546">
        <v>7</v>
      </c>
      <c r="N546" t="s">
        <v>47</v>
      </c>
      <c r="O546">
        <v>1</v>
      </c>
    </row>
    <row r="547" spans="1:15" x14ac:dyDescent="0.35">
      <c r="A547" s="1">
        <v>45647.509722222225</v>
      </c>
      <c r="B547" s="1" t="str">
        <f t="shared" si="16"/>
        <v>Sat</v>
      </c>
      <c r="C547" s="1" t="str">
        <f t="shared" si="17"/>
        <v>Weekend</v>
      </c>
      <c r="D547" s="1" t="e" cm="1">
        <f t="array" aca="1" ref="D547" ca="1">TEXT\DAY(Coffee_Sales[[#This Row],[Date]],"ddd")</f>
        <v>#NAME?</v>
      </c>
      <c r="E547" t="s">
        <v>26</v>
      </c>
      <c r="F547" t="s">
        <v>44</v>
      </c>
      <c r="G547" t="s">
        <v>35</v>
      </c>
      <c r="H547">
        <v>6.24</v>
      </c>
      <c r="I547" t="s">
        <v>15</v>
      </c>
      <c r="J547" t="s">
        <v>23</v>
      </c>
      <c r="K547" t="s">
        <v>24</v>
      </c>
      <c r="L547" t="s">
        <v>18</v>
      </c>
      <c r="M547">
        <v>7</v>
      </c>
      <c r="N547" t="s">
        <v>39</v>
      </c>
      <c r="O547">
        <v>2</v>
      </c>
    </row>
    <row r="548" spans="1:15" x14ac:dyDescent="0.35">
      <c r="A548" s="1">
        <v>45654.441666666666</v>
      </c>
      <c r="B548" s="1" t="str">
        <f t="shared" si="16"/>
        <v>Sat</v>
      </c>
      <c r="C548" s="1" t="str">
        <f t="shared" si="17"/>
        <v>Weekend</v>
      </c>
      <c r="D548" s="1" t="e" cm="1">
        <f t="array" aca="1" ref="D548" ca="1">TEXT\DAY(Coffee_Sales[[#This Row],[Date]],"ddd")</f>
        <v>#NAME?</v>
      </c>
      <c r="E548" t="s">
        <v>26</v>
      </c>
      <c r="F548" t="s">
        <v>27</v>
      </c>
      <c r="G548" t="s">
        <v>35</v>
      </c>
      <c r="H548">
        <v>3.62</v>
      </c>
      <c r="I548" t="s">
        <v>28</v>
      </c>
      <c r="J548" t="s">
        <v>16</v>
      </c>
      <c r="K548" t="s">
        <v>29</v>
      </c>
      <c r="L548" t="s">
        <v>40</v>
      </c>
      <c r="M548">
        <v>5</v>
      </c>
      <c r="N548" t="s">
        <v>33</v>
      </c>
      <c r="O548">
        <v>3</v>
      </c>
    </row>
    <row r="549" spans="1:15" x14ac:dyDescent="0.35">
      <c r="A549" s="1">
        <v>45646.619444444441</v>
      </c>
      <c r="B549" s="1" t="str">
        <f t="shared" si="16"/>
        <v>Fri</v>
      </c>
      <c r="C549" s="1" t="str">
        <f t="shared" si="17"/>
        <v>Weekday</v>
      </c>
      <c r="D549" s="1" t="e" cm="1">
        <f t="array" aca="1" ref="D549" ca="1">TEXT\DAY(Coffee_Sales[[#This Row],[Date]],"ddd")</f>
        <v>#NAME?</v>
      </c>
      <c r="E549" t="s">
        <v>20</v>
      </c>
      <c r="F549" t="s">
        <v>46</v>
      </c>
      <c r="G549" t="s">
        <v>14</v>
      </c>
      <c r="H549">
        <v>3.7</v>
      </c>
      <c r="I549" t="s">
        <v>28</v>
      </c>
      <c r="J549" t="s">
        <v>23</v>
      </c>
      <c r="K549" t="s">
        <v>45</v>
      </c>
      <c r="L549" t="s">
        <v>18</v>
      </c>
      <c r="M549">
        <v>4</v>
      </c>
      <c r="N549" t="s">
        <v>47</v>
      </c>
      <c r="O549">
        <v>1</v>
      </c>
    </row>
    <row r="550" spans="1:15" x14ac:dyDescent="0.35">
      <c r="A550" s="1">
        <v>45653.354861111111</v>
      </c>
      <c r="B550" s="1" t="str">
        <f t="shared" si="16"/>
        <v>Fri</v>
      </c>
      <c r="C550" s="1" t="str">
        <f t="shared" si="17"/>
        <v>Weekday</v>
      </c>
      <c r="D550" s="1" t="e" cm="1">
        <f t="array" aca="1" ref="D550" ca="1">TEXT\DAY(Coffee_Sales[[#This Row],[Date]],"ddd")</f>
        <v>#NAME?</v>
      </c>
      <c r="E550" t="s">
        <v>20</v>
      </c>
      <c r="F550" t="s">
        <v>34</v>
      </c>
      <c r="G550" t="s">
        <v>22</v>
      </c>
      <c r="H550">
        <v>5.5</v>
      </c>
      <c r="I550" t="s">
        <v>15</v>
      </c>
      <c r="J550" t="s">
        <v>16</v>
      </c>
      <c r="K550" t="s">
        <v>29</v>
      </c>
      <c r="L550" t="s">
        <v>40</v>
      </c>
      <c r="M550">
        <v>7</v>
      </c>
      <c r="N550" t="s">
        <v>39</v>
      </c>
      <c r="O550">
        <v>4</v>
      </c>
    </row>
    <row r="551" spans="1:15" x14ac:dyDescent="0.35">
      <c r="A551" s="1">
        <v>45641.456944444442</v>
      </c>
      <c r="B551" s="1" t="str">
        <f t="shared" si="16"/>
        <v>Sun</v>
      </c>
      <c r="C551" s="1" t="str">
        <f t="shared" si="17"/>
        <v>Weekend</v>
      </c>
      <c r="D551" s="1" t="e" cm="1">
        <f t="array" aca="1" ref="D551" ca="1">TEXT\DAY(Coffee_Sales[[#This Row],[Date]],"ddd")</f>
        <v>#NAME?</v>
      </c>
      <c r="E551" t="s">
        <v>12</v>
      </c>
      <c r="F551" t="s">
        <v>13</v>
      </c>
      <c r="G551" t="s">
        <v>35</v>
      </c>
      <c r="H551">
        <v>4.51</v>
      </c>
      <c r="I551" t="s">
        <v>28</v>
      </c>
      <c r="J551" t="s">
        <v>23</v>
      </c>
      <c r="K551" t="s">
        <v>17</v>
      </c>
      <c r="L551" t="s">
        <v>40</v>
      </c>
      <c r="M551">
        <v>2</v>
      </c>
      <c r="N551" t="s">
        <v>47</v>
      </c>
      <c r="O551">
        <v>2</v>
      </c>
    </row>
    <row r="552" spans="1:15" x14ac:dyDescent="0.35">
      <c r="A552" s="1">
        <v>45642.379861111112</v>
      </c>
      <c r="B552" s="1" t="str">
        <f t="shared" si="16"/>
        <v>Mon</v>
      </c>
      <c r="C552" s="1" t="str">
        <f t="shared" si="17"/>
        <v>Weekday</v>
      </c>
      <c r="D552" s="1" t="e" cm="1">
        <f t="array" aca="1" ref="D552" ca="1">TEXT\DAY(Coffee_Sales[[#This Row],[Date]],"ddd")</f>
        <v>#NAME?</v>
      </c>
      <c r="E552" t="s">
        <v>12</v>
      </c>
      <c r="F552" t="s">
        <v>46</v>
      </c>
      <c r="G552" t="s">
        <v>22</v>
      </c>
      <c r="H552">
        <v>6.42</v>
      </c>
      <c r="I552" t="s">
        <v>28</v>
      </c>
      <c r="J552" t="s">
        <v>16</v>
      </c>
      <c r="K552" t="s">
        <v>17</v>
      </c>
      <c r="L552" t="s">
        <v>18</v>
      </c>
      <c r="M552">
        <v>2</v>
      </c>
      <c r="N552" t="s">
        <v>47</v>
      </c>
      <c r="O552">
        <v>4</v>
      </c>
    </row>
    <row r="553" spans="1:15" x14ac:dyDescent="0.35">
      <c r="A553" s="1">
        <v>45648.505555555559</v>
      </c>
      <c r="B553" s="1" t="str">
        <f t="shared" si="16"/>
        <v>Sun</v>
      </c>
      <c r="C553" s="1" t="str">
        <f t="shared" si="17"/>
        <v>Weekend</v>
      </c>
      <c r="D553" s="1" t="e" cm="1">
        <f t="array" aca="1" ref="D553" ca="1">TEXT\DAY(Coffee_Sales[[#This Row],[Date]],"ddd")</f>
        <v>#NAME?</v>
      </c>
      <c r="E553" t="s">
        <v>43</v>
      </c>
      <c r="F553" t="s">
        <v>44</v>
      </c>
      <c r="G553" t="s">
        <v>35</v>
      </c>
      <c r="H553">
        <v>4.46</v>
      </c>
      <c r="I553" t="s">
        <v>28</v>
      </c>
      <c r="J553" t="s">
        <v>23</v>
      </c>
      <c r="K553" t="s">
        <v>42</v>
      </c>
      <c r="L553" t="s">
        <v>32</v>
      </c>
      <c r="M553">
        <v>5</v>
      </c>
      <c r="N553" t="s">
        <v>36</v>
      </c>
      <c r="O553">
        <v>2</v>
      </c>
    </row>
    <row r="554" spans="1:15" x14ac:dyDescent="0.35">
      <c r="A554" s="1">
        <v>45649.426388888889</v>
      </c>
      <c r="B554" s="1" t="str">
        <f t="shared" si="16"/>
        <v>Mon</v>
      </c>
      <c r="C554" s="1" t="str">
        <f t="shared" si="17"/>
        <v>Weekday</v>
      </c>
      <c r="D554" s="1" t="e" cm="1">
        <f t="array" aca="1" ref="D554" ca="1">TEXT\DAY(Coffee_Sales[[#This Row],[Date]],"ddd")</f>
        <v>#NAME?</v>
      </c>
      <c r="E554" t="s">
        <v>26</v>
      </c>
      <c r="F554" t="s">
        <v>44</v>
      </c>
      <c r="G554" t="s">
        <v>14</v>
      </c>
      <c r="H554">
        <v>5.87</v>
      </c>
      <c r="I554" t="s">
        <v>15</v>
      </c>
      <c r="J554" t="s">
        <v>23</v>
      </c>
      <c r="K554" t="s">
        <v>17</v>
      </c>
      <c r="L554" t="s">
        <v>40</v>
      </c>
      <c r="M554">
        <v>6</v>
      </c>
      <c r="N554" t="s">
        <v>36</v>
      </c>
      <c r="O554">
        <v>3</v>
      </c>
    </row>
    <row r="555" spans="1:15" x14ac:dyDescent="0.35">
      <c r="A555" s="1">
        <v>45646.654166666667</v>
      </c>
      <c r="B555" s="1" t="str">
        <f t="shared" si="16"/>
        <v>Fri</v>
      </c>
      <c r="C555" s="1" t="str">
        <f t="shared" si="17"/>
        <v>Weekday</v>
      </c>
      <c r="D555" s="1" t="e" cm="1">
        <f t="array" aca="1" ref="D555" ca="1">TEXT\DAY(Coffee_Sales[[#This Row],[Date]],"ddd")</f>
        <v>#NAME?</v>
      </c>
      <c r="E555" t="s">
        <v>41</v>
      </c>
      <c r="F555" t="s">
        <v>38</v>
      </c>
      <c r="G555" t="s">
        <v>35</v>
      </c>
      <c r="H555">
        <v>5.31</v>
      </c>
      <c r="I555" t="s">
        <v>15</v>
      </c>
      <c r="J555" t="s">
        <v>23</v>
      </c>
      <c r="K555" t="s">
        <v>24</v>
      </c>
      <c r="L555" t="s">
        <v>32</v>
      </c>
      <c r="M555">
        <v>7</v>
      </c>
      <c r="N555" t="s">
        <v>19</v>
      </c>
      <c r="O555">
        <v>2</v>
      </c>
    </row>
    <row r="556" spans="1:15" x14ac:dyDescent="0.35">
      <c r="A556" s="1">
        <v>45650.365972222222</v>
      </c>
      <c r="B556" s="1" t="str">
        <f t="shared" si="16"/>
        <v>Tue</v>
      </c>
      <c r="C556" s="1" t="str">
        <f t="shared" si="17"/>
        <v>Weekday</v>
      </c>
      <c r="D556" s="1" t="e" cm="1">
        <f t="array" aca="1" ref="D556" ca="1">TEXT\DAY(Coffee_Sales[[#This Row],[Date]],"ddd")</f>
        <v>#NAME?</v>
      </c>
      <c r="E556" t="s">
        <v>12</v>
      </c>
      <c r="F556" t="s">
        <v>44</v>
      </c>
      <c r="G556" t="s">
        <v>14</v>
      </c>
      <c r="H556">
        <v>6.18</v>
      </c>
      <c r="I556" t="s">
        <v>30</v>
      </c>
      <c r="J556" t="s">
        <v>23</v>
      </c>
      <c r="K556" t="s">
        <v>17</v>
      </c>
      <c r="L556" t="s">
        <v>18</v>
      </c>
      <c r="M556">
        <v>2</v>
      </c>
      <c r="N556" t="s">
        <v>33</v>
      </c>
      <c r="O556">
        <v>2</v>
      </c>
    </row>
    <row r="557" spans="1:15" x14ac:dyDescent="0.35">
      <c r="A557" s="1">
        <v>45643.541666666664</v>
      </c>
      <c r="B557" s="1" t="str">
        <f t="shared" si="16"/>
        <v>Tue</v>
      </c>
      <c r="C557" s="1" t="str">
        <f t="shared" si="17"/>
        <v>Weekday</v>
      </c>
      <c r="D557" s="1" t="e" cm="1">
        <f t="array" aca="1" ref="D557" ca="1">TEXT\DAY(Coffee_Sales[[#This Row],[Date]],"ddd")</f>
        <v>#NAME?</v>
      </c>
      <c r="E557" t="s">
        <v>41</v>
      </c>
      <c r="F557" t="s">
        <v>46</v>
      </c>
      <c r="G557" t="s">
        <v>22</v>
      </c>
      <c r="H557">
        <v>6.43</v>
      </c>
      <c r="I557" t="s">
        <v>30</v>
      </c>
      <c r="J557" t="s">
        <v>16</v>
      </c>
      <c r="K557" t="s">
        <v>42</v>
      </c>
      <c r="L557" t="s">
        <v>40</v>
      </c>
      <c r="M557">
        <v>9</v>
      </c>
      <c r="N557" t="s">
        <v>37</v>
      </c>
      <c r="O557">
        <v>3</v>
      </c>
    </row>
    <row r="558" spans="1:15" x14ac:dyDescent="0.35">
      <c r="A558" s="1">
        <v>45649.407638888886</v>
      </c>
      <c r="B558" s="1" t="str">
        <f t="shared" si="16"/>
        <v>Mon</v>
      </c>
      <c r="C558" s="1" t="str">
        <f t="shared" si="17"/>
        <v>Weekday</v>
      </c>
      <c r="D558" s="1" t="e" cm="1">
        <f t="array" aca="1" ref="D558" ca="1">TEXT\DAY(Coffee_Sales[[#This Row],[Date]],"ddd")</f>
        <v>#NAME?</v>
      </c>
      <c r="E558" t="s">
        <v>43</v>
      </c>
      <c r="F558" t="s">
        <v>44</v>
      </c>
      <c r="G558" t="s">
        <v>35</v>
      </c>
      <c r="H558">
        <v>6.7</v>
      </c>
      <c r="I558" t="s">
        <v>15</v>
      </c>
      <c r="J558" t="s">
        <v>23</v>
      </c>
      <c r="K558" t="s">
        <v>24</v>
      </c>
      <c r="L558" t="s">
        <v>32</v>
      </c>
      <c r="M558">
        <v>9</v>
      </c>
      <c r="N558" t="s">
        <v>33</v>
      </c>
      <c r="O558">
        <v>5</v>
      </c>
    </row>
    <row r="559" spans="1:15" x14ac:dyDescent="0.35">
      <c r="A559" s="1">
        <v>45648.404166666667</v>
      </c>
      <c r="B559" s="1" t="str">
        <f t="shared" si="16"/>
        <v>Sun</v>
      </c>
      <c r="C559" s="1" t="str">
        <f t="shared" si="17"/>
        <v>Weekend</v>
      </c>
      <c r="D559" s="1" t="e" cm="1">
        <f t="array" aca="1" ref="D559" ca="1">TEXT\DAY(Coffee_Sales[[#This Row],[Date]],"ddd")</f>
        <v>#NAME?</v>
      </c>
      <c r="E559" t="s">
        <v>43</v>
      </c>
      <c r="F559" t="s">
        <v>21</v>
      </c>
      <c r="G559" t="s">
        <v>35</v>
      </c>
      <c r="H559">
        <v>4.05</v>
      </c>
      <c r="I559" t="s">
        <v>15</v>
      </c>
      <c r="J559" t="s">
        <v>16</v>
      </c>
      <c r="K559" t="s">
        <v>45</v>
      </c>
      <c r="L559" t="s">
        <v>40</v>
      </c>
      <c r="M559">
        <v>10</v>
      </c>
      <c r="N559" t="s">
        <v>36</v>
      </c>
      <c r="O559">
        <v>1</v>
      </c>
    </row>
    <row r="560" spans="1:15" x14ac:dyDescent="0.35">
      <c r="A560" s="1">
        <v>45644.661805555559</v>
      </c>
      <c r="B560" s="1" t="str">
        <f t="shared" si="16"/>
        <v>Wed</v>
      </c>
      <c r="C560" s="1" t="str">
        <f t="shared" si="17"/>
        <v>Weekday</v>
      </c>
      <c r="D560" s="1" t="e" cm="1">
        <f t="array" aca="1" ref="D560" ca="1">TEXT\DAY(Coffee_Sales[[#This Row],[Date]],"ddd")</f>
        <v>#NAME?</v>
      </c>
      <c r="E560" t="s">
        <v>26</v>
      </c>
      <c r="F560" t="s">
        <v>13</v>
      </c>
      <c r="G560" t="s">
        <v>35</v>
      </c>
      <c r="H560">
        <v>5.85</v>
      </c>
      <c r="I560" t="s">
        <v>30</v>
      </c>
      <c r="J560" t="s">
        <v>16</v>
      </c>
      <c r="K560" t="s">
        <v>24</v>
      </c>
      <c r="L560" t="s">
        <v>32</v>
      </c>
      <c r="M560">
        <v>8</v>
      </c>
      <c r="N560" t="s">
        <v>37</v>
      </c>
      <c r="O560">
        <v>1</v>
      </c>
    </row>
    <row r="561" spans="1:15" x14ac:dyDescent="0.35">
      <c r="A561" s="1">
        <v>45656.674305555556</v>
      </c>
      <c r="B561" s="1" t="str">
        <f t="shared" si="16"/>
        <v>Mon</v>
      </c>
      <c r="C561" s="1" t="str">
        <f t="shared" si="17"/>
        <v>Weekday</v>
      </c>
      <c r="D561" s="1" t="e" cm="1">
        <f t="array" aca="1" ref="D561" ca="1">TEXT\DAY(Coffee_Sales[[#This Row],[Date]],"ddd")</f>
        <v>#NAME?</v>
      </c>
      <c r="E561" t="s">
        <v>12</v>
      </c>
      <c r="F561" t="s">
        <v>21</v>
      </c>
      <c r="G561" t="s">
        <v>35</v>
      </c>
      <c r="H561">
        <v>3.78</v>
      </c>
      <c r="I561" t="s">
        <v>28</v>
      </c>
      <c r="J561" t="s">
        <v>23</v>
      </c>
      <c r="K561" t="s">
        <v>29</v>
      </c>
      <c r="L561" t="s">
        <v>40</v>
      </c>
      <c r="M561">
        <v>7</v>
      </c>
      <c r="N561" t="s">
        <v>37</v>
      </c>
      <c r="O561">
        <v>5</v>
      </c>
    </row>
    <row r="562" spans="1:15" x14ac:dyDescent="0.35">
      <c r="A562" s="1">
        <v>45653.746527777781</v>
      </c>
      <c r="B562" s="1" t="str">
        <f t="shared" si="16"/>
        <v>Fri</v>
      </c>
      <c r="C562" s="1" t="str">
        <f t="shared" si="17"/>
        <v>Weekday</v>
      </c>
      <c r="D562" s="1" t="e" cm="1">
        <f t="array" aca="1" ref="D562" ca="1">TEXT\DAY(Coffee_Sales[[#This Row],[Date]],"ddd")</f>
        <v>#NAME?</v>
      </c>
      <c r="E562" t="s">
        <v>41</v>
      </c>
      <c r="F562" t="s">
        <v>38</v>
      </c>
      <c r="G562" t="s">
        <v>14</v>
      </c>
      <c r="H562">
        <v>6.2</v>
      </c>
      <c r="I562" t="s">
        <v>15</v>
      </c>
      <c r="J562" t="s">
        <v>23</v>
      </c>
      <c r="K562" t="s">
        <v>45</v>
      </c>
      <c r="L562" t="s">
        <v>18</v>
      </c>
      <c r="M562">
        <v>4</v>
      </c>
      <c r="N562" t="s">
        <v>47</v>
      </c>
      <c r="O562">
        <v>2</v>
      </c>
    </row>
    <row r="563" spans="1:15" x14ac:dyDescent="0.35">
      <c r="A563" s="1">
        <v>45642.444444444445</v>
      </c>
      <c r="B563" s="1" t="str">
        <f t="shared" si="16"/>
        <v>Mon</v>
      </c>
      <c r="C563" s="1" t="str">
        <f t="shared" si="17"/>
        <v>Weekday</v>
      </c>
      <c r="D563" s="1" t="e" cm="1">
        <f t="array" aca="1" ref="D563" ca="1">TEXT\DAY(Coffee_Sales[[#This Row],[Date]],"ddd")</f>
        <v>#NAME?</v>
      </c>
      <c r="E563" t="s">
        <v>41</v>
      </c>
      <c r="F563" t="s">
        <v>27</v>
      </c>
      <c r="G563" t="s">
        <v>35</v>
      </c>
      <c r="H563">
        <v>3.61</v>
      </c>
      <c r="I563" t="s">
        <v>28</v>
      </c>
      <c r="J563" t="s">
        <v>16</v>
      </c>
      <c r="K563" t="s">
        <v>17</v>
      </c>
      <c r="L563" t="s">
        <v>32</v>
      </c>
      <c r="M563">
        <v>2</v>
      </c>
      <c r="N563" t="s">
        <v>25</v>
      </c>
      <c r="O563">
        <v>3</v>
      </c>
    </row>
    <row r="564" spans="1:15" x14ac:dyDescent="0.35">
      <c r="A564" s="1">
        <v>45647.68472222222</v>
      </c>
      <c r="B564" s="1" t="str">
        <f t="shared" si="16"/>
        <v>Sat</v>
      </c>
      <c r="C564" s="1" t="str">
        <f t="shared" si="17"/>
        <v>Weekend</v>
      </c>
      <c r="D564" s="1" t="e" cm="1">
        <f t="array" aca="1" ref="D564" ca="1">TEXT\DAY(Coffee_Sales[[#This Row],[Date]],"ddd")</f>
        <v>#NAME?</v>
      </c>
      <c r="E564" t="s">
        <v>12</v>
      </c>
      <c r="F564" t="s">
        <v>46</v>
      </c>
      <c r="G564" t="s">
        <v>22</v>
      </c>
      <c r="H564">
        <v>3.54</v>
      </c>
      <c r="I564" t="s">
        <v>15</v>
      </c>
      <c r="J564" t="s">
        <v>23</v>
      </c>
      <c r="K564" t="s">
        <v>29</v>
      </c>
      <c r="L564" t="s">
        <v>32</v>
      </c>
      <c r="M564">
        <v>10</v>
      </c>
      <c r="N564" t="s">
        <v>19</v>
      </c>
      <c r="O564">
        <v>3</v>
      </c>
    </row>
    <row r="565" spans="1:15" x14ac:dyDescent="0.35">
      <c r="A565" s="1">
        <v>45644.734722222223</v>
      </c>
      <c r="B565" s="1" t="str">
        <f t="shared" si="16"/>
        <v>Wed</v>
      </c>
      <c r="C565" s="1" t="str">
        <f t="shared" si="17"/>
        <v>Weekday</v>
      </c>
      <c r="D565" s="1" t="e" cm="1">
        <f t="array" aca="1" ref="D565" ca="1">TEXT\DAY(Coffee_Sales[[#This Row],[Date]],"ddd")</f>
        <v>#NAME?</v>
      </c>
      <c r="E565" t="s">
        <v>26</v>
      </c>
      <c r="F565" t="s">
        <v>13</v>
      </c>
      <c r="G565" t="s">
        <v>22</v>
      </c>
      <c r="H565">
        <v>3.56</v>
      </c>
      <c r="I565" t="s">
        <v>15</v>
      </c>
      <c r="J565" t="s">
        <v>23</v>
      </c>
      <c r="K565" t="s">
        <v>17</v>
      </c>
      <c r="L565" t="s">
        <v>32</v>
      </c>
      <c r="M565">
        <v>4</v>
      </c>
      <c r="N565" t="s">
        <v>19</v>
      </c>
      <c r="O565">
        <v>4</v>
      </c>
    </row>
    <row r="566" spans="1:15" x14ac:dyDescent="0.35">
      <c r="A566" s="1">
        <v>45647.46875</v>
      </c>
      <c r="B566" s="1" t="str">
        <f t="shared" si="16"/>
        <v>Sat</v>
      </c>
      <c r="C566" s="1" t="str">
        <f t="shared" si="17"/>
        <v>Weekend</v>
      </c>
      <c r="D566" s="1" t="e" cm="1">
        <f t="array" aca="1" ref="D566" ca="1">TEXT\DAY(Coffee_Sales[[#This Row],[Date]],"ddd")</f>
        <v>#NAME?</v>
      </c>
      <c r="E566" t="s">
        <v>43</v>
      </c>
      <c r="F566" t="s">
        <v>13</v>
      </c>
      <c r="G566" t="s">
        <v>14</v>
      </c>
      <c r="H566">
        <v>6.85</v>
      </c>
      <c r="I566" t="s">
        <v>15</v>
      </c>
      <c r="J566" t="s">
        <v>23</v>
      </c>
      <c r="K566" t="s">
        <v>42</v>
      </c>
      <c r="L566" t="s">
        <v>40</v>
      </c>
      <c r="M566">
        <v>4</v>
      </c>
      <c r="N566" t="s">
        <v>36</v>
      </c>
      <c r="O566">
        <v>4</v>
      </c>
    </row>
    <row r="567" spans="1:15" x14ac:dyDescent="0.35">
      <c r="A567" s="1">
        <v>45643.533333333333</v>
      </c>
      <c r="B567" s="1" t="str">
        <f t="shared" si="16"/>
        <v>Tue</v>
      </c>
      <c r="C567" s="1" t="str">
        <f t="shared" si="17"/>
        <v>Weekday</v>
      </c>
      <c r="D567" s="1" t="e" cm="1">
        <f t="array" aca="1" ref="D567" ca="1">TEXT\DAY(Coffee_Sales[[#This Row],[Date]],"ddd")</f>
        <v>#NAME?</v>
      </c>
      <c r="E567" t="s">
        <v>43</v>
      </c>
      <c r="F567" t="s">
        <v>13</v>
      </c>
      <c r="G567" t="s">
        <v>35</v>
      </c>
      <c r="H567">
        <v>3.47</v>
      </c>
      <c r="I567" t="s">
        <v>15</v>
      </c>
      <c r="J567" t="s">
        <v>23</v>
      </c>
      <c r="K567" t="s">
        <v>45</v>
      </c>
      <c r="L567" t="s">
        <v>18</v>
      </c>
      <c r="M567">
        <v>9</v>
      </c>
      <c r="N567" t="s">
        <v>36</v>
      </c>
      <c r="O567">
        <v>4</v>
      </c>
    </row>
    <row r="568" spans="1:15" x14ac:dyDescent="0.35">
      <c r="A568" s="1">
        <v>45645.398611111108</v>
      </c>
      <c r="B568" s="1" t="str">
        <f t="shared" si="16"/>
        <v>Thu</v>
      </c>
      <c r="C568" s="1" t="str">
        <f t="shared" si="17"/>
        <v>Weekday</v>
      </c>
      <c r="D568" s="1" t="e" cm="1">
        <f t="array" aca="1" ref="D568" ca="1">TEXT\DAY(Coffee_Sales[[#This Row],[Date]],"ddd")</f>
        <v>#NAME?</v>
      </c>
      <c r="E568" t="s">
        <v>41</v>
      </c>
      <c r="F568" t="s">
        <v>46</v>
      </c>
      <c r="G568" t="s">
        <v>14</v>
      </c>
      <c r="H568">
        <v>3.28</v>
      </c>
      <c r="I568" t="s">
        <v>28</v>
      </c>
      <c r="J568" t="s">
        <v>16</v>
      </c>
      <c r="K568" t="s">
        <v>24</v>
      </c>
      <c r="L568" t="s">
        <v>40</v>
      </c>
      <c r="M568">
        <v>8</v>
      </c>
      <c r="N568" t="s">
        <v>33</v>
      </c>
      <c r="O568">
        <v>3</v>
      </c>
    </row>
    <row r="569" spans="1:15" x14ac:dyDescent="0.35">
      <c r="A569" s="1">
        <v>45642.643750000003</v>
      </c>
      <c r="B569" s="1" t="str">
        <f t="shared" si="16"/>
        <v>Mon</v>
      </c>
      <c r="C569" s="1" t="str">
        <f t="shared" si="17"/>
        <v>Weekday</v>
      </c>
      <c r="D569" s="1" t="e" cm="1">
        <f t="array" aca="1" ref="D569" ca="1">TEXT\DAY(Coffee_Sales[[#This Row],[Date]],"ddd")</f>
        <v>#NAME?</v>
      </c>
      <c r="E569" t="s">
        <v>41</v>
      </c>
      <c r="F569" t="s">
        <v>27</v>
      </c>
      <c r="G569" t="s">
        <v>35</v>
      </c>
      <c r="H569">
        <v>5.77</v>
      </c>
      <c r="I569" t="s">
        <v>15</v>
      </c>
      <c r="J569" t="s">
        <v>16</v>
      </c>
      <c r="K569" t="s">
        <v>17</v>
      </c>
      <c r="L569" t="s">
        <v>18</v>
      </c>
      <c r="M569">
        <v>3</v>
      </c>
      <c r="N569" t="s">
        <v>39</v>
      </c>
      <c r="O569">
        <v>5</v>
      </c>
    </row>
    <row r="570" spans="1:15" x14ac:dyDescent="0.35">
      <c r="A570" s="1">
        <v>45656.552083333336</v>
      </c>
      <c r="B570" s="1" t="str">
        <f t="shared" si="16"/>
        <v>Mon</v>
      </c>
      <c r="C570" s="1" t="str">
        <f t="shared" si="17"/>
        <v>Weekday</v>
      </c>
      <c r="D570" s="1" t="e" cm="1">
        <f t="array" aca="1" ref="D570" ca="1">TEXT\DAY(Coffee_Sales[[#This Row],[Date]],"ddd")</f>
        <v>#NAME?</v>
      </c>
      <c r="E570" t="s">
        <v>12</v>
      </c>
      <c r="F570" t="s">
        <v>21</v>
      </c>
      <c r="G570" t="s">
        <v>35</v>
      </c>
      <c r="H570">
        <v>6.85</v>
      </c>
      <c r="I570" t="s">
        <v>15</v>
      </c>
      <c r="J570" t="s">
        <v>23</v>
      </c>
      <c r="K570" t="s">
        <v>45</v>
      </c>
      <c r="L570" t="s">
        <v>40</v>
      </c>
      <c r="M570">
        <v>6</v>
      </c>
      <c r="N570" t="s">
        <v>33</v>
      </c>
      <c r="O570">
        <v>3</v>
      </c>
    </row>
    <row r="571" spans="1:15" x14ac:dyDescent="0.35">
      <c r="A571" s="1">
        <v>45655.681250000001</v>
      </c>
      <c r="B571" s="1" t="str">
        <f t="shared" si="16"/>
        <v>Sun</v>
      </c>
      <c r="C571" s="1" t="str">
        <f t="shared" si="17"/>
        <v>Weekend</v>
      </c>
      <c r="D571" s="1" t="e" cm="1">
        <f t="array" aca="1" ref="D571" ca="1">TEXT\DAY(Coffee_Sales[[#This Row],[Date]],"ddd")</f>
        <v>#NAME?</v>
      </c>
      <c r="E571" t="s">
        <v>12</v>
      </c>
      <c r="F571" t="s">
        <v>44</v>
      </c>
      <c r="G571" t="s">
        <v>22</v>
      </c>
      <c r="H571">
        <v>6.93</v>
      </c>
      <c r="I571" t="s">
        <v>30</v>
      </c>
      <c r="J571" t="s">
        <v>23</v>
      </c>
      <c r="K571" t="s">
        <v>29</v>
      </c>
      <c r="L571" t="s">
        <v>18</v>
      </c>
      <c r="M571">
        <v>9</v>
      </c>
      <c r="N571" t="s">
        <v>36</v>
      </c>
      <c r="O571">
        <v>5</v>
      </c>
    </row>
    <row r="572" spans="1:15" x14ac:dyDescent="0.35">
      <c r="A572" s="1">
        <v>45648.727083333331</v>
      </c>
      <c r="B572" s="1" t="str">
        <f t="shared" si="16"/>
        <v>Sun</v>
      </c>
      <c r="C572" s="1" t="str">
        <f t="shared" si="17"/>
        <v>Weekend</v>
      </c>
      <c r="D572" s="1" t="e" cm="1">
        <f t="array" aca="1" ref="D572" ca="1">TEXT\DAY(Coffee_Sales[[#This Row],[Date]],"ddd")</f>
        <v>#NAME?</v>
      </c>
      <c r="E572" t="s">
        <v>43</v>
      </c>
      <c r="F572" t="s">
        <v>13</v>
      </c>
      <c r="G572" t="s">
        <v>35</v>
      </c>
      <c r="H572">
        <v>4.95</v>
      </c>
      <c r="I572" t="s">
        <v>28</v>
      </c>
      <c r="J572" t="s">
        <v>16</v>
      </c>
      <c r="K572" t="s">
        <v>31</v>
      </c>
      <c r="L572" t="s">
        <v>18</v>
      </c>
      <c r="M572">
        <v>8</v>
      </c>
      <c r="N572" t="s">
        <v>39</v>
      </c>
      <c r="O572">
        <v>5</v>
      </c>
    </row>
    <row r="573" spans="1:15" x14ac:dyDescent="0.35">
      <c r="A573" s="1">
        <v>45642.400000000001</v>
      </c>
      <c r="B573" s="1" t="str">
        <f t="shared" si="16"/>
        <v>Mon</v>
      </c>
      <c r="C573" s="1" t="str">
        <f t="shared" si="17"/>
        <v>Weekday</v>
      </c>
      <c r="D573" s="1" t="e" cm="1">
        <f t="array" aca="1" ref="D573" ca="1">TEXT\DAY(Coffee_Sales[[#This Row],[Date]],"ddd")</f>
        <v>#NAME?</v>
      </c>
      <c r="E573" t="s">
        <v>26</v>
      </c>
      <c r="F573" t="s">
        <v>13</v>
      </c>
      <c r="G573" t="s">
        <v>14</v>
      </c>
      <c r="H573">
        <v>4.4400000000000004</v>
      </c>
      <c r="I573" t="s">
        <v>28</v>
      </c>
      <c r="J573" t="s">
        <v>16</v>
      </c>
      <c r="K573" t="s">
        <v>42</v>
      </c>
      <c r="L573" t="s">
        <v>18</v>
      </c>
      <c r="M573">
        <v>2</v>
      </c>
      <c r="N573" t="s">
        <v>47</v>
      </c>
      <c r="O573">
        <v>4</v>
      </c>
    </row>
    <row r="574" spans="1:15" x14ac:dyDescent="0.35">
      <c r="A574" s="1">
        <v>45654.746527777781</v>
      </c>
      <c r="B574" s="1" t="str">
        <f t="shared" si="16"/>
        <v>Sat</v>
      </c>
      <c r="C574" s="1" t="str">
        <f t="shared" si="17"/>
        <v>Weekend</v>
      </c>
      <c r="D574" s="1" t="e" cm="1">
        <f t="array" aca="1" ref="D574" ca="1">TEXT\DAY(Coffee_Sales[[#This Row],[Date]],"ddd")</f>
        <v>#NAME?</v>
      </c>
      <c r="E574" t="s">
        <v>41</v>
      </c>
      <c r="F574" t="s">
        <v>13</v>
      </c>
      <c r="G574" t="s">
        <v>22</v>
      </c>
      <c r="H574">
        <v>6.25</v>
      </c>
      <c r="I574" t="s">
        <v>28</v>
      </c>
      <c r="J574" t="s">
        <v>16</v>
      </c>
      <c r="K574" t="s">
        <v>45</v>
      </c>
      <c r="L574" t="s">
        <v>40</v>
      </c>
      <c r="M574">
        <v>5</v>
      </c>
      <c r="N574" t="s">
        <v>37</v>
      </c>
      <c r="O574">
        <v>2</v>
      </c>
    </row>
    <row r="575" spans="1:15" x14ac:dyDescent="0.35">
      <c r="A575" s="1">
        <v>45641.54583333333</v>
      </c>
      <c r="B575" s="1" t="str">
        <f t="shared" si="16"/>
        <v>Sun</v>
      </c>
      <c r="C575" s="1" t="str">
        <f t="shared" si="17"/>
        <v>Weekend</v>
      </c>
      <c r="D575" s="1" t="e" cm="1">
        <f t="array" aca="1" ref="D575" ca="1">TEXT\DAY(Coffee_Sales[[#This Row],[Date]],"ddd")</f>
        <v>#NAME?</v>
      </c>
      <c r="E575" t="s">
        <v>43</v>
      </c>
      <c r="F575" t="s">
        <v>46</v>
      </c>
      <c r="G575" t="s">
        <v>14</v>
      </c>
      <c r="H575">
        <v>5.92</v>
      </c>
      <c r="I575" t="s">
        <v>15</v>
      </c>
      <c r="J575" t="s">
        <v>16</v>
      </c>
      <c r="K575" t="s">
        <v>45</v>
      </c>
      <c r="L575" t="s">
        <v>32</v>
      </c>
      <c r="M575">
        <v>7</v>
      </c>
      <c r="N575" t="s">
        <v>36</v>
      </c>
      <c r="O575">
        <v>3</v>
      </c>
    </row>
    <row r="576" spans="1:15" x14ac:dyDescent="0.35">
      <c r="A576" s="1">
        <v>45648.347222222219</v>
      </c>
      <c r="B576" s="1" t="str">
        <f t="shared" si="16"/>
        <v>Sun</v>
      </c>
      <c r="C576" s="1" t="str">
        <f t="shared" si="17"/>
        <v>Weekend</v>
      </c>
      <c r="D576" s="1" t="e" cm="1">
        <f t="array" aca="1" ref="D576" ca="1">TEXT\DAY(Coffee_Sales[[#This Row],[Date]],"ddd")</f>
        <v>#NAME?</v>
      </c>
      <c r="E576" t="s">
        <v>12</v>
      </c>
      <c r="F576" t="s">
        <v>44</v>
      </c>
      <c r="G576" t="s">
        <v>35</v>
      </c>
      <c r="H576">
        <v>4.05</v>
      </c>
      <c r="I576" t="s">
        <v>30</v>
      </c>
      <c r="J576" t="s">
        <v>23</v>
      </c>
      <c r="K576" t="s">
        <v>31</v>
      </c>
      <c r="L576" t="s">
        <v>18</v>
      </c>
      <c r="M576">
        <v>7</v>
      </c>
      <c r="N576" t="s">
        <v>19</v>
      </c>
      <c r="O576">
        <v>4</v>
      </c>
    </row>
    <row r="577" spans="1:15" x14ac:dyDescent="0.35">
      <c r="A577" s="1">
        <v>45653.45416666667</v>
      </c>
      <c r="B577" s="1" t="str">
        <f t="shared" si="16"/>
        <v>Fri</v>
      </c>
      <c r="C577" s="1" t="str">
        <f t="shared" si="17"/>
        <v>Weekday</v>
      </c>
      <c r="D577" s="1" t="e" cm="1">
        <f t="array" aca="1" ref="D577" ca="1">TEXT\DAY(Coffee_Sales[[#This Row],[Date]],"ddd")</f>
        <v>#NAME?</v>
      </c>
      <c r="E577" t="s">
        <v>12</v>
      </c>
      <c r="F577" t="s">
        <v>21</v>
      </c>
      <c r="G577" t="s">
        <v>14</v>
      </c>
      <c r="H577">
        <v>4.34</v>
      </c>
      <c r="I577" t="s">
        <v>28</v>
      </c>
      <c r="J577" t="s">
        <v>23</v>
      </c>
      <c r="K577" t="s">
        <v>24</v>
      </c>
      <c r="L577" t="s">
        <v>32</v>
      </c>
      <c r="M577">
        <v>3</v>
      </c>
      <c r="N577" t="s">
        <v>19</v>
      </c>
      <c r="O577">
        <v>1</v>
      </c>
    </row>
    <row r="578" spans="1:15" x14ac:dyDescent="0.35">
      <c r="A578" s="1">
        <v>45651.568749999999</v>
      </c>
      <c r="B578" s="1" t="str">
        <f t="shared" ref="B578:B641" si="18">(TEXT(A578,"ddd"))</f>
        <v>Wed</v>
      </c>
      <c r="C578" s="1" t="str">
        <f t="shared" ref="C578:C641" si="19">IF(OR(TEXT(A578,"ddd")="Sat",TEXT(A578,"ddd")="Sun"),"Weekend","Weekday")</f>
        <v>Weekday</v>
      </c>
      <c r="D578" s="1" t="e" cm="1">
        <f t="array" aca="1" ref="D578" ca="1">TEXT\DAY(Coffee_Sales[[#This Row],[Date]],"ddd")</f>
        <v>#NAME?</v>
      </c>
      <c r="E578" t="s">
        <v>12</v>
      </c>
      <c r="F578" t="s">
        <v>44</v>
      </c>
      <c r="G578" t="s">
        <v>14</v>
      </c>
      <c r="H578">
        <v>6.03</v>
      </c>
      <c r="I578" t="s">
        <v>30</v>
      </c>
      <c r="J578" t="s">
        <v>16</v>
      </c>
      <c r="K578" t="s">
        <v>45</v>
      </c>
      <c r="L578" t="s">
        <v>32</v>
      </c>
      <c r="M578">
        <v>7</v>
      </c>
      <c r="N578" t="s">
        <v>47</v>
      </c>
      <c r="O578">
        <v>4</v>
      </c>
    </row>
    <row r="579" spans="1:15" x14ac:dyDescent="0.35">
      <c r="A579" s="1">
        <v>45655.423611111109</v>
      </c>
      <c r="B579" s="1" t="str">
        <f t="shared" si="18"/>
        <v>Sun</v>
      </c>
      <c r="C579" s="1" t="str">
        <f t="shared" si="19"/>
        <v>Weekend</v>
      </c>
      <c r="D579" s="1" t="e" cm="1">
        <f t="array" aca="1" ref="D579" ca="1">TEXT\DAY(Coffee_Sales[[#This Row],[Date]],"ddd")</f>
        <v>#NAME?</v>
      </c>
      <c r="E579" t="s">
        <v>43</v>
      </c>
      <c r="F579" t="s">
        <v>13</v>
      </c>
      <c r="G579" t="s">
        <v>14</v>
      </c>
      <c r="H579">
        <v>3.76</v>
      </c>
      <c r="I579" t="s">
        <v>15</v>
      </c>
      <c r="J579" t="s">
        <v>16</v>
      </c>
      <c r="K579" t="s">
        <v>31</v>
      </c>
      <c r="L579" t="s">
        <v>18</v>
      </c>
      <c r="M579">
        <v>4</v>
      </c>
      <c r="N579" t="s">
        <v>25</v>
      </c>
      <c r="O579">
        <v>5</v>
      </c>
    </row>
    <row r="580" spans="1:15" x14ac:dyDescent="0.35">
      <c r="A580" s="1">
        <v>45652.461805555555</v>
      </c>
      <c r="B580" s="1" t="str">
        <f t="shared" si="18"/>
        <v>Thu</v>
      </c>
      <c r="C580" s="1" t="str">
        <f t="shared" si="19"/>
        <v>Weekday</v>
      </c>
      <c r="D580" s="1" t="e" cm="1">
        <f t="array" aca="1" ref="D580" ca="1">TEXT\DAY(Coffee_Sales[[#This Row],[Date]],"ddd")</f>
        <v>#NAME?</v>
      </c>
      <c r="E580" t="s">
        <v>26</v>
      </c>
      <c r="F580" t="s">
        <v>44</v>
      </c>
      <c r="G580" t="s">
        <v>35</v>
      </c>
      <c r="H580">
        <v>6.66</v>
      </c>
      <c r="I580" t="s">
        <v>28</v>
      </c>
      <c r="J580" t="s">
        <v>16</v>
      </c>
      <c r="K580" t="s">
        <v>24</v>
      </c>
      <c r="L580" t="s">
        <v>40</v>
      </c>
      <c r="M580">
        <v>7</v>
      </c>
      <c r="N580" t="s">
        <v>37</v>
      </c>
      <c r="O580">
        <v>3</v>
      </c>
    </row>
    <row r="581" spans="1:15" x14ac:dyDescent="0.35">
      <c r="A581" s="1">
        <v>45647.587500000001</v>
      </c>
      <c r="B581" s="1" t="str">
        <f t="shared" si="18"/>
        <v>Sat</v>
      </c>
      <c r="C581" s="1" t="str">
        <f t="shared" si="19"/>
        <v>Weekend</v>
      </c>
      <c r="D581" s="1" t="e" cm="1">
        <f t="array" aca="1" ref="D581" ca="1">TEXT\DAY(Coffee_Sales[[#This Row],[Date]],"ddd")</f>
        <v>#NAME?</v>
      </c>
      <c r="E581" t="s">
        <v>43</v>
      </c>
      <c r="F581" t="s">
        <v>38</v>
      </c>
      <c r="G581" t="s">
        <v>35</v>
      </c>
      <c r="H581">
        <v>6.88</v>
      </c>
      <c r="I581" t="s">
        <v>15</v>
      </c>
      <c r="J581" t="s">
        <v>23</v>
      </c>
      <c r="K581" t="s">
        <v>42</v>
      </c>
      <c r="L581" t="s">
        <v>40</v>
      </c>
      <c r="M581">
        <v>5</v>
      </c>
      <c r="N581" t="s">
        <v>37</v>
      </c>
      <c r="O581">
        <v>2</v>
      </c>
    </row>
    <row r="582" spans="1:15" x14ac:dyDescent="0.35">
      <c r="A582" s="1">
        <v>45651.500694444447</v>
      </c>
      <c r="B582" s="1" t="str">
        <f t="shared" si="18"/>
        <v>Wed</v>
      </c>
      <c r="C582" s="1" t="str">
        <f t="shared" si="19"/>
        <v>Weekday</v>
      </c>
      <c r="D582" s="1" t="e" cm="1">
        <f t="array" aca="1" ref="D582" ca="1">TEXT\DAY(Coffee_Sales[[#This Row],[Date]],"ddd")</f>
        <v>#NAME?</v>
      </c>
      <c r="E582" t="s">
        <v>12</v>
      </c>
      <c r="F582" t="s">
        <v>27</v>
      </c>
      <c r="G582" t="s">
        <v>35</v>
      </c>
      <c r="H582">
        <v>6.93</v>
      </c>
      <c r="I582" t="s">
        <v>30</v>
      </c>
      <c r="J582" t="s">
        <v>23</v>
      </c>
      <c r="K582" t="s">
        <v>42</v>
      </c>
      <c r="L582" t="s">
        <v>18</v>
      </c>
      <c r="M582">
        <v>5</v>
      </c>
      <c r="N582" t="s">
        <v>36</v>
      </c>
      <c r="O582">
        <v>1</v>
      </c>
    </row>
    <row r="583" spans="1:15" x14ac:dyDescent="0.35">
      <c r="A583" s="1">
        <v>45645.370833333334</v>
      </c>
      <c r="B583" s="1" t="str">
        <f t="shared" si="18"/>
        <v>Thu</v>
      </c>
      <c r="C583" s="1" t="str">
        <f t="shared" si="19"/>
        <v>Weekday</v>
      </c>
      <c r="D583" s="1" t="e" cm="1">
        <f t="array" aca="1" ref="D583" ca="1">TEXT\DAY(Coffee_Sales[[#This Row],[Date]],"ddd")</f>
        <v>#NAME?</v>
      </c>
      <c r="E583" t="s">
        <v>41</v>
      </c>
      <c r="F583" t="s">
        <v>46</v>
      </c>
      <c r="G583" t="s">
        <v>22</v>
      </c>
      <c r="H583">
        <v>4.66</v>
      </c>
      <c r="I583" t="s">
        <v>28</v>
      </c>
      <c r="J583" t="s">
        <v>23</v>
      </c>
      <c r="K583" t="s">
        <v>42</v>
      </c>
      <c r="L583" t="s">
        <v>40</v>
      </c>
      <c r="M583">
        <v>10</v>
      </c>
      <c r="N583" t="s">
        <v>37</v>
      </c>
      <c r="O583">
        <v>4</v>
      </c>
    </row>
    <row r="584" spans="1:15" x14ac:dyDescent="0.35">
      <c r="A584" s="1">
        <v>45651.615972222222</v>
      </c>
      <c r="B584" s="1" t="str">
        <f t="shared" si="18"/>
        <v>Wed</v>
      </c>
      <c r="C584" s="1" t="str">
        <f t="shared" si="19"/>
        <v>Weekday</v>
      </c>
      <c r="D584" s="1" t="e" cm="1">
        <f t="array" aca="1" ref="D584" ca="1">TEXT\DAY(Coffee_Sales[[#This Row],[Date]],"ddd")</f>
        <v>#NAME?</v>
      </c>
      <c r="E584" t="s">
        <v>43</v>
      </c>
      <c r="F584" t="s">
        <v>44</v>
      </c>
      <c r="G584" t="s">
        <v>22</v>
      </c>
      <c r="H584">
        <v>6.21</v>
      </c>
      <c r="I584" t="s">
        <v>15</v>
      </c>
      <c r="J584" t="s">
        <v>16</v>
      </c>
      <c r="K584" t="s">
        <v>24</v>
      </c>
      <c r="L584" t="s">
        <v>32</v>
      </c>
      <c r="M584">
        <v>5</v>
      </c>
      <c r="N584" t="s">
        <v>47</v>
      </c>
      <c r="O584">
        <v>5</v>
      </c>
    </row>
    <row r="585" spans="1:15" x14ac:dyDescent="0.35">
      <c r="A585" s="1">
        <v>45646.430555555555</v>
      </c>
      <c r="B585" s="1" t="str">
        <f t="shared" si="18"/>
        <v>Fri</v>
      </c>
      <c r="C585" s="1" t="str">
        <f t="shared" si="19"/>
        <v>Weekday</v>
      </c>
      <c r="D585" s="1" t="e" cm="1">
        <f t="array" aca="1" ref="D585" ca="1">TEXT\DAY(Coffee_Sales[[#This Row],[Date]],"ddd")</f>
        <v>#NAME?</v>
      </c>
      <c r="E585" t="s">
        <v>20</v>
      </c>
      <c r="F585" t="s">
        <v>21</v>
      </c>
      <c r="G585" t="s">
        <v>35</v>
      </c>
      <c r="H585">
        <v>5.32</v>
      </c>
      <c r="I585" t="s">
        <v>30</v>
      </c>
      <c r="J585" t="s">
        <v>16</v>
      </c>
      <c r="K585" t="s">
        <v>31</v>
      </c>
      <c r="L585" t="s">
        <v>32</v>
      </c>
      <c r="M585">
        <v>3</v>
      </c>
      <c r="N585" t="s">
        <v>33</v>
      </c>
      <c r="O585">
        <v>5</v>
      </c>
    </row>
    <row r="586" spans="1:15" x14ac:dyDescent="0.35">
      <c r="A586" s="1">
        <v>45644.572916666664</v>
      </c>
      <c r="B586" s="1" t="str">
        <f t="shared" si="18"/>
        <v>Wed</v>
      </c>
      <c r="C586" s="1" t="str">
        <f t="shared" si="19"/>
        <v>Weekday</v>
      </c>
      <c r="D586" s="1" t="e" cm="1">
        <f t="array" aca="1" ref="D586" ca="1">TEXT\DAY(Coffee_Sales[[#This Row],[Date]],"ddd")</f>
        <v>#NAME?</v>
      </c>
      <c r="E586" t="s">
        <v>41</v>
      </c>
      <c r="F586" t="s">
        <v>21</v>
      </c>
      <c r="G586" t="s">
        <v>14</v>
      </c>
      <c r="H586">
        <v>4.8600000000000003</v>
      </c>
      <c r="I586" t="s">
        <v>28</v>
      </c>
      <c r="J586" t="s">
        <v>23</v>
      </c>
      <c r="K586" t="s">
        <v>42</v>
      </c>
      <c r="L586" t="s">
        <v>18</v>
      </c>
      <c r="M586">
        <v>9</v>
      </c>
      <c r="N586" t="s">
        <v>25</v>
      </c>
      <c r="O586">
        <v>5</v>
      </c>
    </row>
    <row r="587" spans="1:15" x14ac:dyDescent="0.35">
      <c r="A587" s="1">
        <v>45647.417361111111</v>
      </c>
      <c r="B587" s="1" t="str">
        <f t="shared" si="18"/>
        <v>Sat</v>
      </c>
      <c r="C587" s="1" t="str">
        <f t="shared" si="19"/>
        <v>Weekend</v>
      </c>
      <c r="D587" s="1" t="e" cm="1">
        <f t="array" aca="1" ref="D587" ca="1">TEXT\DAY(Coffee_Sales[[#This Row],[Date]],"ddd")</f>
        <v>#NAME?</v>
      </c>
      <c r="E587" t="s">
        <v>41</v>
      </c>
      <c r="F587" t="s">
        <v>46</v>
      </c>
      <c r="G587" t="s">
        <v>35</v>
      </c>
      <c r="H587">
        <v>5.6</v>
      </c>
      <c r="I587" t="s">
        <v>15</v>
      </c>
      <c r="J587" t="s">
        <v>16</v>
      </c>
      <c r="K587" t="s">
        <v>45</v>
      </c>
      <c r="L587" t="s">
        <v>40</v>
      </c>
      <c r="M587">
        <v>3</v>
      </c>
      <c r="N587" t="s">
        <v>19</v>
      </c>
      <c r="O587">
        <v>3</v>
      </c>
    </row>
    <row r="588" spans="1:15" x14ac:dyDescent="0.35">
      <c r="A588" s="1">
        <v>45642.525000000001</v>
      </c>
      <c r="B588" s="1" t="str">
        <f t="shared" si="18"/>
        <v>Mon</v>
      </c>
      <c r="C588" s="1" t="str">
        <f t="shared" si="19"/>
        <v>Weekday</v>
      </c>
      <c r="D588" s="1" t="e" cm="1">
        <f t="array" aca="1" ref="D588" ca="1">TEXT\DAY(Coffee_Sales[[#This Row],[Date]],"ddd")</f>
        <v>#NAME?</v>
      </c>
      <c r="E588" t="s">
        <v>43</v>
      </c>
      <c r="F588" t="s">
        <v>44</v>
      </c>
      <c r="G588" t="s">
        <v>14</v>
      </c>
      <c r="H588">
        <v>5.85</v>
      </c>
      <c r="I588" t="s">
        <v>15</v>
      </c>
      <c r="J588" t="s">
        <v>16</v>
      </c>
      <c r="K588" t="s">
        <v>45</v>
      </c>
      <c r="L588" t="s">
        <v>40</v>
      </c>
      <c r="M588">
        <v>8</v>
      </c>
      <c r="N588" t="s">
        <v>36</v>
      </c>
      <c r="O588">
        <v>4</v>
      </c>
    </row>
    <row r="589" spans="1:15" x14ac:dyDescent="0.35">
      <c r="A589" s="1">
        <v>45645.51458333333</v>
      </c>
      <c r="B589" s="1" t="str">
        <f t="shared" si="18"/>
        <v>Thu</v>
      </c>
      <c r="C589" s="1" t="str">
        <f t="shared" si="19"/>
        <v>Weekday</v>
      </c>
      <c r="D589" s="1" t="e" cm="1">
        <f t="array" aca="1" ref="D589" ca="1">TEXT\DAY(Coffee_Sales[[#This Row],[Date]],"ddd")</f>
        <v>#NAME?</v>
      </c>
      <c r="E589" t="s">
        <v>20</v>
      </c>
      <c r="F589" t="s">
        <v>38</v>
      </c>
      <c r="G589" t="s">
        <v>35</v>
      </c>
      <c r="H589">
        <v>6.79</v>
      </c>
      <c r="I589" t="s">
        <v>30</v>
      </c>
      <c r="J589" t="s">
        <v>16</v>
      </c>
      <c r="K589" t="s">
        <v>29</v>
      </c>
      <c r="L589" t="s">
        <v>18</v>
      </c>
      <c r="M589">
        <v>2</v>
      </c>
      <c r="N589" t="s">
        <v>19</v>
      </c>
      <c r="O589">
        <v>3</v>
      </c>
    </row>
    <row r="590" spans="1:15" x14ac:dyDescent="0.35">
      <c r="A590" s="1">
        <v>45650.402083333334</v>
      </c>
      <c r="B590" s="1" t="str">
        <f t="shared" si="18"/>
        <v>Tue</v>
      </c>
      <c r="C590" s="1" t="str">
        <f t="shared" si="19"/>
        <v>Weekday</v>
      </c>
      <c r="D590" s="1" t="e" cm="1">
        <f t="array" aca="1" ref="D590" ca="1">TEXT\DAY(Coffee_Sales[[#This Row],[Date]],"ddd")</f>
        <v>#NAME?</v>
      </c>
      <c r="E590" t="s">
        <v>26</v>
      </c>
      <c r="F590" t="s">
        <v>38</v>
      </c>
      <c r="G590" t="s">
        <v>22</v>
      </c>
      <c r="H590">
        <v>5.92</v>
      </c>
      <c r="I590" t="s">
        <v>28</v>
      </c>
      <c r="J590" t="s">
        <v>23</v>
      </c>
      <c r="K590" t="s">
        <v>17</v>
      </c>
      <c r="L590" t="s">
        <v>18</v>
      </c>
      <c r="M590">
        <v>4</v>
      </c>
      <c r="N590" t="s">
        <v>33</v>
      </c>
      <c r="O590">
        <v>2</v>
      </c>
    </row>
    <row r="591" spans="1:15" x14ac:dyDescent="0.35">
      <c r="A591" s="1">
        <v>45641.656944444447</v>
      </c>
      <c r="B591" s="1" t="str">
        <f t="shared" si="18"/>
        <v>Sun</v>
      </c>
      <c r="C591" s="1" t="str">
        <f t="shared" si="19"/>
        <v>Weekend</v>
      </c>
      <c r="D591" s="1" t="e" cm="1">
        <f t="array" aca="1" ref="D591" ca="1">TEXT\DAY(Coffee_Sales[[#This Row],[Date]],"ddd")</f>
        <v>#NAME?</v>
      </c>
      <c r="E591" t="s">
        <v>26</v>
      </c>
      <c r="F591" t="s">
        <v>34</v>
      </c>
      <c r="G591" t="s">
        <v>14</v>
      </c>
      <c r="H591">
        <v>3.38</v>
      </c>
      <c r="I591" t="s">
        <v>15</v>
      </c>
      <c r="J591" t="s">
        <v>16</v>
      </c>
      <c r="K591" t="s">
        <v>42</v>
      </c>
      <c r="L591" t="s">
        <v>32</v>
      </c>
      <c r="M591">
        <v>9</v>
      </c>
      <c r="N591" t="s">
        <v>36</v>
      </c>
      <c r="O591">
        <v>3</v>
      </c>
    </row>
    <row r="592" spans="1:15" x14ac:dyDescent="0.35">
      <c r="A592" s="1">
        <v>45643.515277777777</v>
      </c>
      <c r="B592" s="1" t="str">
        <f t="shared" si="18"/>
        <v>Tue</v>
      </c>
      <c r="C592" s="1" t="str">
        <f t="shared" si="19"/>
        <v>Weekday</v>
      </c>
      <c r="D592" s="1" t="e" cm="1">
        <f t="array" aca="1" ref="D592" ca="1">TEXT\DAY(Coffee_Sales[[#This Row],[Date]],"ddd")</f>
        <v>#NAME?</v>
      </c>
      <c r="E592" t="s">
        <v>20</v>
      </c>
      <c r="F592" t="s">
        <v>44</v>
      </c>
      <c r="G592" t="s">
        <v>22</v>
      </c>
      <c r="H592">
        <v>6.52</v>
      </c>
      <c r="I592" t="s">
        <v>15</v>
      </c>
      <c r="J592" t="s">
        <v>23</v>
      </c>
      <c r="K592" t="s">
        <v>17</v>
      </c>
      <c r="L592" t="s">
        <v>32</v>
      </c>
      <c r="M592">
        <v>8</v>
      </c>
      <c r="N592" t="s">
        <v>36</v>
      </c>
      <c r="O592">
        <v>2</v>
      </c>
    </row>
    <row r="593" spans="1:15" x14ac:dyDescent="0.35">
      <c r="A593" s="1">
        <v>45646.38958333333</v>
      </c>
      <c r="B593" s="1" t="str">
        <f t="shared" si="18"/>
        <v>Fri</v>
      </c>
      <c r="C593" s="1" t="str">
        <f t="shared" si="19"/>
        <v>Weekday</v>
      </c>
      <c r="D593" s="1" t="e" cm="1">
        <f t="array" aca="1" ref="D593" ca="1">TEXT\DAY(Coffee_Sales[[#This Row],[Date]],"ddd")</f>
        <v>#NAME?</v>
      </c>
      <c r="E593" t="s">
        <v>12</v>
      </c>
      <c r="F593" t="s">
        <v>21</v>
      </c>
      <c r="G593" t="s">
        <v>14</v>
      </c>
      <c r="H593">
        <v>5.0999999999999996</v>
      </c>
      <c r="I593" t="s">
        <v>30</v>
      </c>
      <c r="J593" t="s">
        <v>23</v>
      </c>
      <c r="K593" t="s">
        <v>31</v>
      </c>
      <c r="L593" t="s">
        <v>40</v>
      </c>
      <c r="M593">
        <v>7</v>
      </c>
      <c r="N593" t="s">
        <v>39</v>
      </c>
      <c r="O593">
        <v>2</v>
      </c>
    </row>
    <row r="594" spans="1:15" x14ac:dyDescent="0.35">
      <c r="A594" s="1">
        <v>45641.666666666664</v>
      </c>
      <c r="B594" s="1" t="str">
        <f t="shared" si="18"/>
        <v>Sun</v>
      </c>
      <c r="C594" s="1" t="str">
        <f t="shared" si="19"/>
        <v>Weekend</v>
      </c>
      <c r="D594" s="1" t="e" cm="1">
        <f t="array" aca="1" ref="D594" ca="1">TEXT\DAY(Coffee_Sales[[#This Row],[Date]],"ddd")</f>
        <v>#NAME?</v>
      </c>
      <c r="E594" t="s">
        <v>26</v>
      </c>
      <c r="F594" t="s">
        <v>34</v>
      </c>
      <c r="G594" t="s">
        <v>22</v>
      </c>
      <c r="H594">
        <v>4.2300000000000004</v>
      </c>
      <c r="I594" t="s">
        <v>28</v>
      </c>
      <c r="J594" t="s">
        <v>16</v>
      </c>
      <c r="K594" t="s">
        <v>29</v>
      </c>
      <c r="L594" t="s">
        <v>40</v>
      </c>
      <c r="M594">
        <v>5</v>
      </c>
      <c r="N594" t="s">
        <v>19</v>
      </c>
      <c r="O594">
        <v>5</v>
      </c>
    </row>
    <row r="595" spans="1:15" x14ac:dyDescent="0.35">
      <c r="A595" s="1">
        <v>45648.675694444442</v>
      </c>
      <c r="B595" s="1" t="str">
        <f t="shared" si="18"/>
        <v>Sun</v>
      </c>
      <c r="C595" s="1" t="str">
        <f t="shared" si="19"/>
        <v>Weekend</v>
      </c>
      <c r="D595" s="1" t="e" cm="1">
        <f t="array" aca="1" ref="D595" ca="1">TEXT\DAY(Coffee_Sales[[#This Row],[Date]],"ddd")</f>
        <v>#NAME?</v>
      </c>
      <c r="E595" t="s">
        <v>43</v>
      </c>
      <c r="F595" t="s">
        <v>13</v>
      </c>
      <c r="G595" t="s">
        <v>35</v>
      </c>
      <c r="H595">
        <v>6.65</v>
      </c>
      <c r="I595" t="s">
        <v>28</v>
      </c>
      <c r="J595" t="s">
        <v>16</v>
      </c>
      <c r="K595" t="s">
        <v>31</v>
      </c>
      <c r="L595" t="s">
        <v>40</v>
      </c>
      <c r="M595">
        <v>9</v>
      </c>
      <c r="N595" t="s">
        <v>19</v>
      </c>
      <c r="O595">
        <v>2</v>
      </c>
    </row>
    <row r="596" spans="1:15" x14ac:dyDescent="0.35">
      <c r="A596" s="1">
        <v>45649.625694444447</v>
      </c>
      <c r="B596" s="1" t="str">
        <f t="shared" si="18"/>
        <v>Mon</v>
      </c>
      <c r="C596" s="1" t="str">
        <f t="shared" si="19"/>
        <v>Weekday</v>
      </c>
      <c r="D596" s="1" t="e" cm="1">
        <f t="array" aca="1" ref="D596" ca="1">TEXT\DAY(Coffee_Sales[[#This Row],[Date]],"ddd")</f>
        <v>#NAME?</v>
      </c>
      <c r="E596" t="s">
        <v>41</v>
      </c>
      <c r="F596" t="s">
        <v>13</v>
      </c>
      <c r="G596" t="s">
        <v>35</v>
      </c>
      <c r="H596">
        <v>6.55</v>
      </c>
      <c r="I596" t="s">
        <v>30</v>
      </c>
      <c r="J596" t="s">
        <v>16</v>
      </c>
      <c r="K596" t="s">
        <v>24</v>
      </c>
      <c r="L596" t="s">
        <v>40</v>
      </c>
      <c r="M596">
        <v>7</v>
      </c>
      <c r="N596" t="s">
        <v>19</v>
      </c>
      <c r="O596">
        <v>2</v>
      </c>
    </row>
    <row r="597" spans="1:15" x14ac:dyDescent="0.35">
      <c r="A597" s="1">
        <v>45650.456250000003</v>
      </c>
      <c r="B597" s="1" t="str">
        <f t="shared" si="18"/>
        <v>Tue</v>
      </c>
      <c r="C597" s="1" t="str">
        <f t="shared" si="19"/>
        <v>Weekday</v>
      </c>
      <c r="D597" s="1" t="e" cm="1">
        <f t="array" aca="1" ref="D597" ca="1">TEXT\DAY(Coffee_Sales[[#This Row],[Date]],"ddd")</f>
        <v>#NAME?</v>
      </c>
      <c r="E597" t="s">
        <v>26</v>
      </c>
      <c r="F597" t="s">
        <v>46</v>
      </c>
      <c r="G597" t="s">
        <v>14</v>
      </c>
      <c r="H597">
        <v>5.41</v>
      </c>
      <c r="I597" t="s">
        <v>28</v>
      </c>
      <c r="J597" t="s">
        <v>16</v>
      </c>
      <c r="K597" t="s">
        <v>42</v>
      </c>
      <c r="L597" t="s">
        <v>18</v>
      </c>
      <c r="M597">
        <v>10</v>
      </c>
      <c r="N597" t="s">
        <v>33</v>
      </c>
      <c r="O597">
        <v>4</v>
      </c>
    </row>
    <row r="598" spans="1:15" x14ac:dyDescent="0.35">
      <c r="A598" s="1">
        <v>45653.404166666667</v>
      </c>
      <c r="B598" s="1" t="str">
        <f t="shared" si="18"/>
        <v>Fri</v>
      </c>
      <c r="C598" s="1" t="str">
        <f t="shared" si="19"/>
        <v>Weekday</v>
      </c>
      <c r="D598" s="1" t="e" cm="1">
        <f t="array" aca="1" ref="D598" ca="1">TEXT\DAY(Coffee_Sales[[#This Row],[Date]],"ddd")</f>
        <v>#NAME?</v>
      </c>
      <c r="E598" t="s">
        <v>41</v>
      </c>
      <c r="F598" t="s">
        <v>13</v>
      </c>
      <c r="G598" t="s">
        <v>22</v>
      </c>
      <c r="H598">
        <v>3.98</v>
      </c>
      <c r="I598" t="s">
        <v>30</v>
      </c>
      <c r="J598" t="s">
        <v>23</v>
      </c>
      <c r="K598" t="s">
        <v>42</v>
      </c>
      <c r="L598" t="s">
        <v>40</v>
      </c>
      <c r="M598">
        <v>8</v>
      </c>
      <c r="N598" t="s">
        <v>39</v>
      </c>
      <c r="O598">
        <v>3</v>
      </c>
    </row>
    <row r="599" spans="1:15" x14ac:dyDescent="0.35">
      <c r="A599" s="1">
        <v>45641.660416666666</v>
      </c>
      <c r="B599" s="1" t="str">
        <f t="shared" si="18"/>
        <v>Sun</v>
      </c>
      <c r="C599" s="1" t="str">
        <f t="shared" si="19"/>
        <v>Weekend</v>
      </c>
      <c r="D599" s="1" t="e" cm="1">
        <f t="array" aca="1" ref="D599" ca="1">TEXT\DAY(Coffee_Sales[[#This Row],[Date]],"ddd")</f>
        <v>#NAME?</v>
      </c>
      <c r="E599" t="s">
        <v>41</v>
      </c>
      <c r="F599" t="s">
        <v>13</v>
      </c>
      <c r="G599" t="s">
        <v>35</v>
      </c>
      <c r="H599">
        <v>3.36</v>
      </c>
      <c r="I599" t="s">
        <v>28</v>
      </c>
      <c r="J599" t="s">
        <v>16</v>
      </c>
      <c r="K599" t="s">
        <v>31</v>
      </c>
      <c r="L599" t="s">
        <v>18</v>
      </c>
      <c r="M599">
        <v>10</v>
      </c>
      <c r="N599" t="s">
        <v>37</v>
      </c>
      <c r="O599">
        <v>4</v>
      </c>
    </row>
    <row r="600" spans="1:15" x14ac:dyDescent="0.35">
      <c r="A600" s="1">
        <v>45653.470833333333</v>
      </c>
      <c r="B600" s="1" t="str">
        <f t="shared" si="18"/>
        <v>Fri</v>
      </c>
      <c r="C600" s="1" t="str">
        <f t="shared" si="19"/>
        <v>Weekday</v>
      </c>
      <c r="D600" s="1" t="e" cm="1">
        <f t="array" aca="1" ref="D600" ca="1">TEXT\DAY(Coffee_Sales[[#This Row],[Date]],"ddd")</f>
        <v>#NAME?</v>
      </c>
      <c r="E600" t="s">
        <v>43</v>
      </c>
      <c r="F600" t="s">
        <v>27</v>
      </c>
      <c r="G600" t="s">
        <v>22</v>
      </c>
      <c r="H600">
        <v>6.05</v>
      </c>
      <c r="I600" t="s">
        <v>15</v>
      </c>
      <c r="J600" t="s">
        <v>16</v>
      </c>
      <c r="K600" t="s">
        <v>42</v>
      </c>
      <c r="L600" t="s">
        <v>32</v>
      </c>
      <c r="M600">
        <v>8</v>
      </c>
      <c r="N600" t="s">
        <v>39</v>
      </c>
      <c r="O600">
        <v>4</v>
      </c>
    </row>
    <row r="601" spans="1:15" x14ac:dyDescent="0.35">
      <c r="A601" s="1">
        <v>45641.388888888891</v>
      </c>
      <c r="B601" s="1" t="str">
        <f t="shared" si="18"/>
        <v>Sun</v>
      </c>
      <c r="C601" s="1" t="str">
        <f t="shared" si="19"/>
        <v>Weekend</v>
      </c>
      <c r="D601" s="1" t="e" cm="1">
        <f t="array" aca="1" ref="D601" ca="1">TEXT\DAY(Coffee_Sales[[#This Row],[Date]],"ddd")</f>
        <v>#NAME?</v>
      </c>
      <c r="E601" t="s">
        <v>41</v>
      </c>
      <c r="F601" t="s">
        <v>46</v>
      </c>
      <c r="G601" t="s">
        <v>35</v>
      </c>
      <c r="H601">
        <v>4.5599999999999996</v>
      </c>
      <c r="I601" t="s">
        <v>15</v>
      </c>
      <c r="J601" t="s">
        <v>16</v>
      </c>
      <c r="K601" t="s">
        <v>45</v>
      </c>
      <c r="L601" t="s">
        <v>18</v>
      </c>
      <c r="M601">
        <v>2</v>
      </c>
      <c r="N601" t="s">
        <v>37</v>
      </c>
      <c r="O601">
        <v>1</v>
      </c>
    </row>
    <row r="602" spans="1:15" x14ac:dyDescent="0.35">
      <c r="A602" s="1">
        <v>45644.388194444444</v>
      </c>
      <c r="B602" s="1" t="str">
        <f t="shared" si="18"/>
        <v>Wed</v>
      </c>
      <c r="C602" s="1" t="str">
        <f t="shared" si="19"/>
        <v>Weekday</v>
      </c>
      <c r="D602" s="1" t="e" cm="1">
        <f t="array" aca="1" ref="D602" ca="1">TEXT\DAY(Coffee_Sales[[#This Row],[Date]],"ddd")</f>
        <v>#NAME?</v>
      </c>
      <c r="E602" t="s">
        <v>41</v>
      </c>
      <c r="F602" t="s">
        <v>44</v>
      </c>
      <c r="G602" t="s">
        <v>35</v>
      </c>
      <c r="H602">
        <v>5.17</v>
      </c>
      <c r="I602" t="s">
        <v>28</v>
      </c>
      <c r="J602" t="s">
        <v>16</v>
      </c>
      <c r="K602" t="s">
        <v>45</v>
      </c>
      <c r="L602" t="s">
        <v>40</v>
      </c>
      <c r="M602">
        <v>10</v>
      </c>
      <c r="N602" t="s">
        <v>39</v>
      </c>
      <c r="O602">
        <v>1</v>
      </c>
    </row>
    <row r="603" spans="1:15" x14ac:dyDescent="0.35">
      <c r="A603" s="1">
        <v>45656.591666666667</v>
      </c>
      <c r="B603" s="1" t="str">
        <f t="shared" si="18"/>
        <v>Mon</v>
      </c>
      <c r="C603" s="1" t="str">
        <f t="shared" si="19"/>
        <v>Weekday</v>
      </c>
      <c r="D603" s="1" t="e" cm="1">
        <f t="array" aca="1" ref="D603" ca="1">TEXT\DAY(Coffee_Sales[[#This Row],[Date]],"ddd")</f>
        <v>#NAME?</v>
      </c>
      <c r="E603" t="s">
        <v>43</v>
      </c>
      <c r="F603" t="s">
        <v>38</v>
      </c>
      <c r="G603" t="s">
        <v>14</v>
      </c>
      <c r="H603">
        <v>6.29</v>
      </c>
      <c r="I603" t="s">
        <v>28</v>
      </c>
      <c r="J603" t="s">
        <v>16</v>
      </c>
      <c r="K603" t="s">
        <v>45</v>
      </c>
      <c r="L603" t="s">
        <v>18</v>
      </c>
      <c r="M603">
        <v>10</v>
      </c>
      <c r="N603" t="s">
        <v>33</v>
      </c>
      <c r="O603">
        <v>2</v>
      </c>
    </row>
    <row r="604" spans="1:15" x14ac:dyDescent="0.35">
      <c r="A604" s="1">
        <v>45649.373611111114</v>
      </c>
      <c r="B604" s="1" t="str">
        <f t="shared" si="18"/>
        <v>Mon</v>
      </c>
      <c r="C604" s="1" t="str">
        <f t="shared" si="19"/>
        <v>Weekday</v>
      </c>
      <c r="D604" s="1" t="e" cm="1">
        <f t="array" aca="1" ref="D604" ca="1">TEXT\DAY(Coffee_Sales[[#This Row],[Date]],"ddd")</f>
        <v>#NAME?</v>
      </c>
      <c r="E604" t="s">
        <v>20</v>
      </c>
      <c r="F604" t="s">
        <v>13</v>
      </c>
      <c r="G604" t="s">
        <v>22</v>
      </c>
      <c r="H604">
        <v>6.8</v>
      </c>
      <c r="I604" t="s">
        <v>30</v>
      </c>
      <c r="J604" t="s">
        <v>16</v>
      </c>
      <c r="K604" t="s">
        <v>29</v>
      </c>
      <c r="L604" t="s">
        <v>18</v>
      </c>
      <c r="M604">
        <v>5</v>
      </c>
      <c r="N604" t="s">
        <v>25</v>
      </c>
      <c r="O604">
        <v>2</v>
      </c>
    </row>
    <row r="605" spans="1:15" x14ac:dyDescent="0.35">
      <c r="A605" s="1">
        <v>45650.708333333336</v>
      </c>
      <c r="B605" s="1" t="str">
        <f t="shared" si="18"/>
        <v>Tue</v>
      </c>
      <c r="C605" s="1" t="str">
        <f t="shared" si="19"/>
        <v>Weekday</v>
      </c>
      <c r="D605" s="1" t="e" cm="1">
        <f t="array" aca="1" ref="D605" ca="1">TEXT\DAY(Coffee_Sales[[#This Row],[Date]],"ddd")</f>
        <v>#NAME?</v>
      </c>
      <c r="E605" t="s">
        <v>26</v>
      </c>
      <c r="F605" t="s">
        <v>46</v>
      </c>
      <c r="G605" t="s">
        <v>14</v>
      </c>
      <c r="H605">
        <v>6.6</v>
      </c>
      <c r="I605" t="s">
        <v>30</v>
      </c>
      <c r="J605" t="s">
        <v>16</v>
      </c>
      <c r="K605" t="s">
        <v>29</v>
      </c>
      <c r="L605" t="s">
        <v>40</v>
      </c>
      <c r="M605">
        <v>7</v>
      </c>
      <c r="N605" t="s">
        <v>36</v>
      </c>
      <c r="O605">
        <v>4</v>
      </c>
    </row>
    <row r="606" spans="1:15" x14ac:dyDescent="0.35">
      <c r="A606" s="1">
        <v>45654.581944444442</v>
      </c>
      <c r="B606" s="1" t="str">
        <f t="shared" si="18"/>
        <v>Sat</v>
      </c>
      <c r="C606" s="1" t="str">
        <f t="shared" si="19"/>
        <v>Weekend</v>
      </c>
      <c r="D606" s="1" t="e" cm="1">
        <f t="array" aca="1" ref="D606" ca="1">TEXT\DAY(Coffee_Sales[[#This Row],[Date]],"ddd")</f>
        <v>#NAME?</v>
      </c>
      <c r="E606" t="s">
        <v>12</v>
      </c>
      <c r="F606" t="s">
        <v>13</v>
      </c>
      <c r="G606" t="s">
        <v>14</v>
      </c>
      <c r="H606">
        <v>3.57</v>
      </c>
      <c r="I606" t="s">
        <v>30</v>
      </c>
      <c r="J606" t="s">
        <v>16</v>
      </c>
      <c r="K606" t="s">
        <v>42</v>
      </c>
      <c r="L606" t="s">
        <v>18</v>
      </c>
      <c r="M606">
        <v>6</v>
      </c>
      <c r="N606" t="s">
        <v>36</v>
      </c>
      <c r="O606">
        <v>3</v>
      </c>
    </row>
    <row r="607" spans="1:15" x14ac:dyDescent="0.35">
      <c r="A607" s="1">
        <v>45647.351388888892</v>
      </c>
      <c r="B607" s="1" t="str">
        <f t="shared" si="18"/>
        <v>Sat</v>
      </c>
      <c r="C607" s="1" t="str">
        <f t="shared" si="19"/>
        <v>Weekend</v>
      </c>
      <c r="D607" s="1" t="e" cm="1">
        <f t="array" aca="1" ref="D607" ca="1">TEXT\DAY(Coffee_Sales[[#This Row],[Date]],"ddd")</f>
        <v>#NAME?</v>
      </c>
      <c r="E607" t="s">
        <v>12</v>
      </c>
      <c r="F607" t="s">
        <v>46</v>
      </c>
      <c r="G607" t="s">
        <v>22</v>
      </c>
      <c r="H607">
        <v>6.37</v>
      </c>
      <c r="I607" t="s">
        <v>30</v>
      </c>
      <c r="J607" t="s">
        <v>16</v>
      </c>
      <c r="K607" t="s">
        <v>24</v>
      </c>
      <c r="L607" t="s">
        <v>18</v>
      </c>
      <c r="M607">
        <v>2</v>
      </c>
      <c r="N607" t="s">
        <v>19</v>
      </c>
      <c r="O607">
        <v>4</v>
      </c>
    </row>
    <row r="608" spans="1:15" x14ac:dyDescent="0.35">
      <c r="A608" s="1">
        <v>45641.630555555559</v>
      </c>
      <c r="B608" s="1" t="str">
        <f t="shared" si="18"/>
        <v>Sun</v>
      </c>
      <c r="C608" s="1" t="str">
        <f t="shared" si="19"/>
        <v>Weekend</v>
      </c>
      <c r="D608" s="1" t="e" cm="1">
        <f t="array" aca="1" ref="D608" ca="1">TEXT\DAY(Coffee_Sales[[#This Row],[Date]],"ddd")</f>
        <v>#NAME?</v>
      </c>
      <c r="E608" t="s">
        <v>20</v>
      </c>
      <c r="F608" t="s">
        <v>13</v>
      </c>
      <c r="G608" t="s">
        <v>35</v>
      </c>
      <c r="H608">
        <v>3.46</v>
      </c>
      <c r="I608" t="s">
        <v>30</v>
      </c>
      <c r="J608" t="s">
        <v>16</v>
      </c>
      <c r="K608" t="s">
        <v>29</v>
      </c>
      <c r="L608" t="s">
        <v>40</v>
      </c>
      <c r="M608">
        <v>10</v>
      </c>
      <c r="N608" t="s">
        <v>47</v>
      </c>
      <c r="O608">
        <v>2</v>
      </c>
    </row>
    <row r="609" spans="1:15" x14ac:dyDescent="0.35">
      <c r="A609" s="1">
        <v>45656.529861111114</v>
      </c>
      <c r="B609" s="1" t="str">
        <f t="shared" si="18"/>
        <v>Mon</v>
      </c>
      <c r="C609" s="1" t="str">
        <f t="shared" si="19"/>
        <v>Weekday</v>
      </c>
      <c r="D609" s="1" t="e" cm="1">
        <f t="array" aca="1" ref="D609" ca="1">TEXT\DAY(Coffee_Sales[[#This Row],[Date]],"ddd")</f>
        <v>#NAME?</v>
      </c>
      <c r="E609" t="s">
        <v>12</v>
      </c>
      <c r="F609" t="s">
        <v>34</v>
      </c>
      <c r="G609" t="s">
        <v>35</v>
      </c>
      <c r="H609">
        <v>4.1500000000000004</v>
      </c>
      <c r="I609" t="s">
        <v>28</v>
      </c>
      <c r="J609" t="s">
        <v>16</v>
      </c>
      <c r="K609" t="s">
        <v>29</v>
      </c>
      <c r="L609" t="s">
        <v>40</v>
      </c>
      <c r="M609">
        <v>8</v>
      </c>
      <c r="N609" t="s">
        <v>33</v>
      </c>
      <c r="O609">
        <v>2</v>
      </c>
    </row>
    <row r="610" spans="1:15" x14ac:dyDescent="0.35">
      <c r="A610" s="1">
        <v>45656.70416666667</v>
      </c>
      <c r="B610" s="1" t="str">
        <f t="shared" si="18"/>
        <v>Mon</v>
      </c>
      <c r="C610" s="1" t="str">
        <f t="shared" si="19"/>
        <v>Weekday</v>
      </c>
      <c r="D610" s="1" t="e" cm="1">
        <f t="array" aca="1" ref="D610" ca="1">TEXT\DAY(Coffee_Sales[[#This Row],[Date]],"ddd")</f>
        <v>#NAME?</v>
      </c>
      <c r="E610" t="s">
        <v>12</v>
      </c>
      <c r="F610" t="s">
        <v>27</v>
      </c>
      <c r="G610" t="s">
        <v>14</v>
      </c>
      <c r="H610">
        <v>5.07</v>
      </c>
      <c r="I610" t="s">
        <v>30</v>
      </c>
      <c r="J610" t="s">
        <v>16</v>
      </c>
      <c r="K610" t="s">
        <v>42</v>
      </c>
      <c r="L610" t="s">
        <v>40</v>
      </c>
      <c r="M610">
        <v>3</v>
      </c>
      <c r="N610" t="s">
        <v>36</v>
      </c>
      <c r="O610">
        <v>1</v>
      </c>
    </row>
    <row r="611" spans="1:15" x14ac:dyDescent="0.35">
      <c r="A611" s="1">
        <v>45654.420138888891</v>
      </c>
      <c r="B611" s="1" t="str">
        <f t="shared" si="18"/>
        <v>Sat</v>
      </c>
      <c r="C611" s="1" t="str">
        <f t="shared" si="19"/>
        <v>Weekend</v>
      </c>
      <c r="D611" s="1" t="e" cm="1">
        <f t="array" aca="1" ref="D611" ca="1">TEXT\DAY(Coffee_Sales[[#This Row],[Date]],"ddd")</f>
        <v>#NAME?</v>
      </c>
      <c r="E611" t="s">
        <v>26</v>
      </c>
      <c r="F611" t="s">
        <v>27</v>
      </c>
      <c r="G611" t="s">
        <v>22</v>
      </c>
      <c r="H611">
        <v>5.46</v>
      </c>
      <c r="I611" t="s">
        <v>15</v>
      </c>
      <c r="J611" t="s">
        <v>23</v>
      </c>
      <c r="K611" t="s">
        <v>42</v>
      </c>
      <c r="L611" t="s">
        <v>18</v>
      </c>
      <c r="M611">
        <v>2</v>
      </c>
      <c r="N611" t="s">
        <v>19</v>
      </c>
      <c r="O611">
        <v>5</v>
      </c>
    </row>
    <row r="612" spans="1:15" x14ac:dyDescent="0.35">
      <c r="A612" s="1">
        <v>45653.492361111108</v>
      </c>
      <c r="B612" s="1" t="str">
        <f t="shared" si="18"/>
        <v>Fri</v>
      </c>
      <c r="C612" s="1" t="str">
        <f t="shared" si="19"/>
        <v>Weekday</v>
      </c>
      <c r="D612" s="1" t="e" cm="1">
        <f t="array" aca="1" ref="D612" ca="1">TEXT\DAY(Coffee_Sales[[#This Row],[Date]],"ddd")</f>
        <v>#NAME?</v>
      </c>
      <c r="E612" t="s">
        <v>20</v>
      </c>
      <c r="F612" t="s">
        <v>44</v>
      </c>
      <c r="G612" t="s">
        <v>22</v>
      </c>
      <c r="H612">
        <v>3.18</v>
      </c>
      <c r="I612" t="s">
        <v>30</v>
      </c>
      <c r="J612" t="s">
        <v>23</v>
      </c>
      <c r="K612" t="s">
        <v>24</v>
      </c>
      <c r="L612" t="s">
        <v>32</v>
      </c>
      <c r="M612">
        <v>4</v>
      </c>
      <c r="N612" t="s">
        <v>47</v>
      </c>
      <c r="O612">
        <v>4</v>
      </c>
    </row>
    <row r="613" spans="1:15" x14ac:dyDescent="0.35">
      <c r="A613" s="1">
        <v>45644.350694444445</v>
      </c>
      <c r="B613" s="1" t="str">
        <f t="shared" si="18"/>
        <v>Wed</v>
      </c>
      <c r="C613" s="1" t="str">
        <f t="shared" si="19"/>
        <v>Weekday</v>
      </c>
      <c r="D613" s="1" t="e" cm="1">
        <f t="array" aca="1" ref="D613" ca="1">TEXT\DAY(Coffee_Sales[[#This Row],[Date]],"ddd")</f>
        <v>#NAME?</v>
      </c>
      <c r="E613" t="s">
        <v>12</v>
      </c>
      <c r="F613" t="s">
        <v>27</v>
      </c>
      <c r="G613" t="s">
        <v>22</v>
      </c>
      <c r="H613">
        <v>5.0199999999999996</v>
      </c>
      <c r="I613" t="s">
        <v>30</v>
      </c>
      <c r="J613" t="s">
        <v>23</v>
      </c>
      <c r="K613" t="s">
        <v>45</v>
      </c>
      <c r="L613" t="s">
        <v>40</v>
      </c>
      <c r="M613">
        <v>7</v>
      </c>
      <c r="N613" t="s">
        <v>19</v>
      </c>
      <c r="O613">
        <v>4</v>
      </c>
    </row>
    <row r="614" spans="1:15" x14ac:dyDescent="0.35">
      <c r="A614" s="1">
        <v>45641.62777777778</v>
      </c>
      <c r="B614" s="1" t="str">
        <f t="shared" si="18"/>
        <v>Sun</v>
      </c>
      <c r="C614" s="1" t="str">
        <f t="shared" si="19"/>
        <v>Weekend</v>
      </c>
      <c r="D614" s="1" t="e" cm="1">
        <f t="array" aca="1" ref="D614" ca="1">TEXT\DAY(Coffee_Sales[[#This Row],[Date]],"ddd")</f>
        <v>#NAME?</v>
      </c>
      <c r="E614" t="s">
        <v>20</v>
      </c>
      <c r="F614" t="s">
        <v>38</v>
      </c>
      <c r="G614" t="s">
        <v>35</v>
      </c>
      <c r="H614">
        <v>4.1500000000000004</v>
      </c>
      <c r="I614" t="s">
        <v>30</v>
      </c>
      <c r="J614" t="s">
        <v>23</v>
      </c>
      <c r="K614" t="s">
        <v>31</v>
      </c>
      <c r="L614" t="s">
        <v>32</v>
      </c>
      <c r="M614">
        <v>2</v>
      </c>
      <c r="N614" t="s">
        <v>39</v>
      </c>
      <c r="O614">
        <v>1</v>
      </c>
    </row>
    <row r="615" spans="1:15" x14ac:dyDescent="0.35">
      <c r="A615" s="1">
        <v>45647.667361111111</v>
      </c>
      <c r="B615" s="1" t="str">
        <f t="shared" si="18"/>
        <v>Sat</v>
      </c>
      <c r="C615" s="1" t="str">
        <f t="shared" si="19"/>
        <v>Weekend</v>
      </c>
      <c r="D615" s="1" t="e" cm="1">
        <f t="array" aca="1" ref="D615" ca="1">TEXT\DAY(Coffee_Sales[[#This Row],[Date]],"ddd")</f>
        <v>#NAME?</v>
      </c>
      <c r="E615" t="s">
        <v>41</v>
      </c>
      <c r="F615" t="s">
        <v>44</v>
      </c>
      <c r="G615" t="s">
        <v>14</v>
      </c>
      <c r="H615">
        <v>5.9</v>
      </c>
      <c r="I615" t="s">
        <v>15</v>
      </c>
      <c r="J615" t="s">
        <v>16</v>
      </c>
      <c r="K615" t="s">
        <v>29</v>
      </c>
      <c r="L615" t="s">
        <v>40</v>
      </c>
      <c r="M615">
        <v>3</v>
      </c>
      <c r="N615" t="s">
        <v>19</v>
      </c>
      <c r="O615">
        <v>2</v>
      </c>
    </row>
    <row r="616" spans="1:15" x14ac:dyDescent="0.35">
      <c r="A616" s="1">
        <v>45641.35833333333</v>
      </c>
      <c r="B616" s="1" t="str">
        <f t="shared" si="18"/>
        <v>Sun</v>
      </c>
      <c r="C616" s="1" t="str">
        <f t="shared" si="19"/>
        <v>Weekend</v>
      </c>
      <c r="D616" s="1" t="e" cm="1">
        <f t="array" aca="1" ref="D616" ca="1">TEXT\DAY(Coffee_Sales[[#This Row],[Date]],"ddd")</f>
        <v>#NAME?</v>
      </c>
      <c r="E616" t="s">
        <v>26</v>
      </c>
      <c r="F616" t="s">
        <v>21</v>
      </c>
      <c r="G616" t="s">
        <v>22</v>
      </c>
      <c r="H616">
        <v>6.07</v>
      </c>
      <c r="I616" t="s">
        <v>30</v>
      </c>
      <c r="J616" t="s">
        <v>23</v>
      </c>
      <c r="K616" t="s">
        <v>45</v>
      </c>
      <c r="L616" t="s">
        <v>40</v>
      </c>
      <c r="M616">
        <v>10</v>
      </c>
      <c r="N616" t="s">
        <v>39</v>
      </c>
      <c r="O616">
        <v>1</v>
      </c>
    </row>
    <row r="617" spans="1:15" x14ac:dyDescent="0.35">
      <c r="A617" s="1">
        <v>45651.665972222225</v>
      </c>
      <c r="B617" s="1" t="str">
        <f t="shared" si="18"/>
        <v>Wed</v>
      </c>
      <c r="C617" s="1" t="str">
        <f t="shared" si="19"/>
        <v>Weekday</v>
      </c>
      <c r="D617" s="1" t="e" cm="1">
        <f t="array" aca="1" ref="D617" ca="1">TEXT\DAY(Coffee_Sales[[#This Row],[Date]],"ddd")</f>
        <v>#NAME?</v>
      </c>
      <c r="E617" t="s">
        <v>41</v>
      </c>
      <c r="F617" t="s">
        <v>44</v>
      </c>
      <c r="G617" t="s">
        <v>22</v>
      </c>
      <c r="H617">
        <v>4.13</v>
      </c>
      <c r="I617" t="s">
        <v>28</v>
      </c>
      <c r="J617" t="s">
        <v>16</v>
      </c>
      <c r="K617" t="s">
        <v>42</v>
      </c>
      <c r="L617" t="s">
        <v>18</v>
      </c>
      <c r="M617">
        <v>5</v>
      </c>
      <c r="N617" t="s">
        <v>19</v>
      </c>
      <c r="O617">
        <v>4</v>
      </c>
    </row>
    <row r="618" spans="1:15" x14ac:dyDescent="0.35">
      <c r="A618" s="1">
        <v>45650.569444444445</v>
      </c>
      <c r="B618" s="1" t="str">
        <f t="shared" si="18"/>
        <v>Tue</v>
      </c>
      <c r="C618" s="1" t="str">
        <f t="shared" si="19"/>
        <v>Weekday</v>
      </c>
      <c r="D618" s="1" t="e" cm="1">
        <f t="array" aca="1" ref="D618" ca="1">TEXT\DAY(Coffee_Sales[[#This Row],[Date]],"ddd")</f>
        <v>#NAME?</v>
      </c>
      <c r="E618" t="s">
        <v>12</v>
      </c>
      <c r="F618" t="s">
        <v>46</v>
      </c>
      <c r="G618" t="s">
        <v>14</v>
      </c>
      <c r="H618">
        <v>4.82</v>
      </c>
      <c r="I618" t="s">
        <v>15</v>
      </c>
      <c r="J618" t="s">
        <v>23</v>
      </c>
      <c r="K618" t="s">
        <v>17</v>
      </c>
      <c r="L618" t="s">
        <v>32</v>
      </c>
      <c r="M618">
        <v>4</v>
      </c>
      <c r="N618" t="s">
        <v>25</v>
      </c>
      <c r="O618">
        <v>3</v>
      </c>
    </row>
    <row r="619" spans="1:15" x14ac:dyDescent="0.35">
      <c r="A619" s="1">
        <v>45655.574305555558</v>
      </c>
      <c r="B619" s="1" t="str">
        <f t="shared" si="18"/>
        <v>Sun</v>
      </c>
      <c r="C619" s="1" t="str">
        <f t="shared" si="19"/>
        <v>Weekend</v>
      </c>
      <c r="D619" s="1" t="e" cm="1">
        <f t="array" aca="1" ref="D619" ca="1">TEXT\DAY(Coffee_Sales[[#This Row],[Date]],"ddd")</f>
        <v>#NAME?</v>
      </c>
      <c r="E619" t="s">
        <v>26</v>
      </c>
      <c r="F619" t="s">
        <v>46</v>
      </c>
      <c r="G619" t="s">
        <v>22</v>
      </c>
      <c r="H619">
        <v>3.58</v>
      </c>
      <c r="I619" t="s">
        <v>15</v>
      </c>
      <c r="J619" t="s">
        <v>16</v>
      </c>
      <c r="K619" t="s">
        <v>45</v>
      </c>
      <c r="L619" t="s">
        <v>18</v>
      </c>
      <c r="M619">
        <v>5</v>
      </c>
      <c r="N619" t="s">
        <v>25</v>
      </c>
      <c r="O619">
        <v>2</v>
      </c>
    </row>
    <row r="620" spans="1:15" x14ac:dyDescent="0.35">
      <c r="A620" s="1">
        <v>45654.550694444442</v>
      </c>
      <c r="B620" s="1" t="str">
        <f t="shared" si="18"/>
        <v>Sat</v>
      </c>
      <c r="C620" s="1" t="str">
        <f t="shared" si="19"/>
        <v>Weekend</v>
      </c>
      <c r="D620" s="1" t="e" cm="1">
        <f t="array" aca="1" ref="D620" ca="1">TEXT\DAY(Coffee_Sales[[#This Row],[Date]],"ddd")</f>
        <v>#NAME?</v>
      </c>
      <c r="E620" t="s">
        <v>12</v>
      </c>
      <c r="F620" t="s">
        <v>46</v>
      </c>
      <c r="G620" t="s">
        <v>22</v>
      </c>
      <c r="H620">
        <v>4.84</v>
      </c>
      <c r="I620" t="s">
        <v>15</v>
      </c>
      <c r="J620" t="s">
        <v>16</v>
      </c>
      <c r="K620" t="s">
        <v>42</v>
      </c>
      <c r="L620" t="s">
        <v>32</v>
      </c>
      <c r="M620">
        <v>7</v>
      </c>
      <c r="N620" t="s">
        <v>47</v>
      </c>
      <c r="O620">
        <v>3</v>
      </c>
    </row>
    <row r="621" spans="1:15" x14ac:dyDescent="0.35">
      <c r="A621" s="1">
        <v>45651.448611111111</v>
      </c>
      <c r="B621" s="1" t="str">
        <f t="shared" si="18"/>
        <v>Wed</v>
      </c>
      <c r="C621" s="1" t="str">
        <f t="shared" si="19"/>
        <v>Weekday</v>
      </c>
      <c r="D621" s="1" t="e" cm="1">
        <f t="array" aca="1" ref="D621" ca="1">TEXT\DAY(Coffee_Sales[[#This Row],[Date]],"ddd")</f>
        <v>#NAME?</v>
      </c>
      <c r="E621" t="s">
        <v>41</v>
      </c>
      <c r="F621" t="s">
        <v>27</v>
      </c>
      <c r="G621" t="s">
        <v>14</v>
      </c>
      <c r="H621">
        <v>3.87</v>
      </c>
      <c r="I621" t="s">
        <v>30</v>
      </c>
      <c r="J621" t="s">
        <v>23</v>
      </c>
      <c r="K621" t="s">
        <v>45</v>
      </c>
      <c r="L621" t="s">
        <v>18</v>
      </c>
      <c r="M621">
        <v>7</v>
      </c>
      <c r="N621" t="s">
        <v>25</v>
      </c>
      <c r="O621">
        <v>5</v>
      </c>
    </row>
    <row r="622" spans="1:15" x14ac:dyDescent="0.35">
      <c r="A622" s="1">
        <v>45654.599305555559</v>
      </c>
      <c r="B622" s="1" t="str">
        <f t="shared" si="18"/>
        <v>Sat</v>
      </c>
      <c r="C622" s="1" t="str">
        <f t="shared" si="19"/>
        <v>Weekend</v>
      </c>
      <c r="D622" s="1" t="e" cm="1">
        <f t="array" aca="1" ref="D622" ca="1">TEXT\DAY(Coffee_Sales[[#This Row],[Date]],"ddd")</f>
        <v>#NAME?</v>
      </c>
      <c r="E622" t="s">
        <v>43</v>
      </c>
      <c r="F622" t="s">
        <v>27</v>
      </c>
      <c r="G622" t="s">
        <v>22</v>
      </c>
      <c r="H622">
        <v>3.57</v>
      </c>
      <c r="I622" t="s">
        <v>30</v>
      </c>
      <c r="J622" t="s">
        <v>16</v>
      </c>
      <c r="K622" t="s">
        <v>24</v>
      </c>
      <c r="L622" t="s">
        <v>18</v>
      </c>
      <c r="M622">
        <v>8</v>
      </c>
      <c r="N622" t="s">
        <v>39</v>
      </c>
      <c r="O622">
        <v>2</v>
      </c>
    </row>
    <row r="623" spans="1:15" x14ac:dyDescent="0.35">
      <c r="A623" s="1">
        <v>45644.705555555556</v>
      </c>
      <c r="B623" s="1" t="str">
        <f t="shared" si="18"/>
        <v>Wed</v>
      </c>
      <c r="C623" s="1" t="str">
        <f t="shared" si="19"/>
        <v>Weekday</v>
      </c>
      <c r="D623" s="1" t="e" cm="1">
        <f t="array" aca="1" ref="D623" ca="1">TEXT\DAY(Coffee_Sales[[#This Row],[Date]],"ddd")</f>
        <v>#NAME?</v>
      </c>
      <c r="E623" t="s">
        <v>20</v>
      </c>
      <c r="F623" t="s">
        <v>44</v>
      </c>
      <c r="G623" t="s">
        <v>22</v>
      </c>
      <c r="H623">
        <v>6.75</v>
      </c>
      <c r="I623" t="s">
        <v>15</v>
      </c>
      <c r="J623" t="s">
        <v>23</v>
      </c>
      <c r="K623" t="s">
        <v>42</v>
      </c>
      <c r="L623" t="s">
        <v>40</v>
      </c>
      <c r="M623">
        <v>5</v>
      </c>
      <c r="N623" t="s">
        <v>25</v>
      </c>
      <c r="O623">
        <v>5</v>
      </c>
    </row>
    <row r="624" spans="1:15" x14ac:dyDescent="0.35">
      <c r="A624" s="1">
        <v>45651.532638888886</v>
      </c>
      <c r="B624" s="1" t="str">
        <f t="shared" si="18"/>
        <v>Wed</v>
      </c>
      <c r="C624" s="1" t="str">
        <f t="shared" si="19"/>
        <v>Weekday</v>
      </c>
      <c r="D624" s="1" t="e" cm="1">
        <f t="array" aca="1" ref="D624" ca="1">TEXT\DAY(Coffee_Sales[[#This Row],[Date]],"ddd")</f>
        <v>#NAME?</v>
      </c>
      <c r="E624" t="s">
        <v>41</v>
      </c>
      <c r="F624" t="s">
        <v>21</v>
      </c>
      <c r="G624" t="s">
        <v>14</v>
      </c>
      <c r="H624">
        <v>5.56</v>
      </c>
      <c r="I624" t="s">
        <v>28</v>
      </c>
      <c r="J624" t="s">
        <v>23</v>
      </c>
      <c r="K624" t="s">
        <v>17</v>
      </c>
      <c r="L624" t="s">
        <v>32</v>
      </c>
      <c r="M624">
        <v>7</v>
      </c>
      <c r="N624" t="s">
        <v>25</v>
      </c>
      <c r="O624">
        <v>2</v>
      </c>
    </row>
    <row r="625" spans="1:15" x14ac:dyDescent="0.35">
      <c r="A625" s="1">
        <v>45654.45</v>
      </c>
      <c r="B625" s="1" t="str">
        <f t="shared" si="18"/>
        <v>Sat</v>
      </c>
      <c r="C625" s="1" t="str">
        <f t="shared" si="19"/>
        <v>Weekend</v>
      </c>
      <c r="D625" s="1" t="e" cm="1">
        <f t="array" aca="1" ref="D625" ca="1">TEXT\DAY(Coffee_Sales[[#This Row],[Date]],"ddd")</f>
        <v>#NAME?</v>
      </c>
      <c r="E625" t="s">
        <v>12</v>
      </c>
      <c r="F625" t="s">
        <v>34</v>
      </c>
      <c r="G625" t="s">
        <v>35</v>
      </c>
      <c r="H625">
        <v>6.73</v>
      </c>
      <c r="I625" t="s">
        <v>28</v>
      </c>
      <c r="J625" t="s">
        <v>23</v>
      </c>
      <c r="K625" t="s">
        <v>45</v>
      </c>
      <c r="L625" t="s">
        <v>40</v>
      </c>
      <c r="M625">
        <v>3</v>
      </c>
      <c r="N625" t="s">
        <v>39</v>
      </c>
      <c r="O625">
        <v>1</v>
      </c>
    </row>
    <row r="626" spans="1:15" x14ac:dyDescent="0.35">
      <c r="A626" s="1">
        <v>45641.347916666666</v>
      </c>
      <c r="B626" s="1" t="str">
        <f t="shared" si="18"/>
        <v>Sun</v>
      </c>
      <c r="C626" s="1" t="str">
        <f t="shared" si="19"/>
        <v>Weekend</v>
      </c>
      <c r="D626" s="1" t="e" cm="1">
        <f t="array" aca="1" ref="D626" ca="1">TEXT\DAY(Coffee_Sales[[#This Row],[Date]],"ddd")</f>
        <v>#NAME?</v>
      </c>
      <c r="E626" t="s">
        <v>26</v>
      </c>
      <c r="F626" t="s">
        <v>34</v>
      </c>
      <c r="G626" t="s">
        <v>22</v>
      </c>
      <c r="H626">
        <v>3.81</v>
      </c>
      <c r="I626" t="s">
        <v>30</v>
      </c>
      <c r="J626" t="s">
        <v>23</v>
      </c>
      <c r="K626" t="s">
        <v>24</v>
      </c>
      <c r="L626" t="s">
        <v>40</v>
      </c>
      <c r="M626">
        <v>7</v>
      </c>
      <c r="N626" t="s">
        <v>37</v>
      </c>
      <c r="O626">
        <v>3</v>
      </c>
    </row>
    <row r="627" spans="1:15" x14ac:dyDescent="0.35">
      <c r="A627" s="1">
        <v>45650.645833333336</v>
      </c>
      <c r="B627" s="1" t="str">
        <f t="shared" si="18"/>
        <v>Tue</v>
      </c>
      <c r="C627" s="1" t="str">
        <f t="shared" si="19"/>
        <v>Weekday</v>
      </c>
      <c r="D627" s="1" t="e" cm="1">
        <f t="array" aca="1" ref="D627" ca="1">TEXT\DAY(Coffee_Sales[[#This Row],[Date]],"ddd")</f>
        <v>#NAME?</v>
      </c>
      <c r="E627" t="s">
        <v>43</v>
      </c>
      <c r="F627" t="s">
        <v>44</v>
      </c>
      <c r="G627" t="s">
        <v>14</v>
      </c>
      <c r="H627">
        <v>4.16</v>
      </c>
      <c r="I627" t="s">
        <v>30</v>
      </c>
      <c r="J627" t="s">
        <v>23</v>
      </c>
      <c r="K627" t="s">
        <v>17</v>
      </c>
      <c r="L627" t="s">
        <v>40</v>
      </c>
      <c r="M627">
        <v>8</v>
      </c>
      <c r="N627" t="s">
        <v>39</v>
      </c>
      <c r="O627">
        <v>5</v>
      </c>
    </row>
    <row r="628" spans="1:15" x14ac:dyDescent="0.35">
      <c r="A628" s="1">
        <v>45655.590277777781</v>
      </c>
      <c r="B628" s="1" t="str">
        <f t="shared" si="18"/>
        <v>Sun</v>
      </c>
      <c r="C628" s="1" t="str">
        <f t="shared" si="19"/>
        <v>Weekend</v>
      </c>
      <c r="D628" s="1" t="e" cm="1">
        <f t="array" aca="1" ref="D628" ca="1">TEXT\DAY(Coffee_Sales[[#This Row],[Date]],"ddd")</f>
        <v>#NAME?</v>
      </c>
      <c r="E628" t="s">
        <v>41</v>
      </c>
      <c r="F628" t="s">
        <v>38</v>
      </c>
      <c r="G628" t="s">
        <v>35</v>
      </c>
      <c r="H628">
        <v>4.88</v>
      </c>
      <c r="I628" t="s">
        <v>15</v>
      </c>
      <c r="J628" t="s">
        <v>23</v>
      </c>
      <c r="K628" t="s">
        <v>29</v>
      </c>
      <c r="L628" t="s">
        <v>18</v>
      </c>
      <c r="M628">
        <v>4</v>
      </c>
      <c r="N628" t="s">
        <v>25</v>
      </c>
      <c r="O628">
        <v>1</v>
      </c>
    </row>
    <row r="629" spans="1:15" x14ac:dyDescent="0.35">
      <c r="A629" s="1">
        <v>45653.455555555556</v>
      </c>
      <c r="B629" s="1" t="str">
        <f t="shared" si="18"/>
        <v>Fri</v>
      </c>
      <c r="C629" s="1" t="str">
        <f t="shared" si="19"/>
        <v>Weekday</v>
      </c>
      <c r="D629" s="1" t="e" cm="1">
        <f t="array" aca="1" ref="D629" ca="1">TEXT\DAY(Coffee_Sales[[#This Row],[Date]],"ddd")</f>
        <v>#NAME?</v>
      </c>
      <c r="E629" t="s">
        <v>12</v>
      </c>
      <c r="F629" t="s">
        <v>46</v>
      </c>
      <c r="G629" t="s">
        <v>22</v>
      </c>
      <c r="H629">
        <v>4.91</v>
      </c>
      <c r="I629" t="s">
        <v>30</v>
      </c>
      <c r="J629" t="s">
        <v>16</v>
      </c>
      <c r="K629" t="s">
        <v>42</v>
      </c>
      <c r="L629" t="s">
        <v>18</v>
      </c>
      <c r="M629">
        <v>4</v>
      </c>
      <c r="N629" t="s">
        <v>25</v>
      </c>
      <c r="O629">
        <v>1</v>
      </c>
    </row>
    <row r="630" spans="1:15" x14ac:dyDescent="0.35">
      <c r="A630" s="1">
        <v>45656.723611111112</v>
      </c>
      <c r="B630" s="1" t="str">
        <f t="shared" si="18"/>
        <v>Mon</v>
      </c>
      <c r="C630" s="1" t="str">
        <f t="shared" si="19"/>
        <v>Weekday</v>
      </c>
      <c r="D630" s="1" t="e" cm="1">
        <f t="array" aca="1" ref="D630" ca="1">TEXT\DAY(Coffee_Sales[[#This Row],[Date]],"ddd")</f>
        <v>#NAME?</v>
      </c>
      <c r="E630" t="s">
        <v>43</v>
      </c>
      <c r="F630" t="s">
        <v>13</v>
      </c>
      <c r="G630" t="s">
        <v>22</v>
      </c>
      <c r="H630">
        <v>3.28</v>
      </c>
      <c r="I630" t="s">
        <v>30</v>
      </c>
      <c r="J630" t="s">
        <v>16</v>
      </c>
      <c r="K630" t="s">
        <v>45</v>
      </c>
      <c r="L630" t="s">
        <v>32</v>
      </c>
      <c r="M630">
        <v>4</v>
      </c>
      <c r="N630" t="s">
        <v>39</v>
      </c>
      <c r="O630">
        <v>2</v>
      </c>
    </row>
    <row r="631" spans="1:15" x14ac:dyDescent="0.35">
      <c r="A631" s="1">
        <v>45656.554166666669</v>
      </c>
      <c r="B631" s="1" t="str">
        <f t="shared" si="18"/>
        <v>Mon</v>
      </c>
      <c r="C631" s="1" t="str">
        <f t="shared" si="19"/>
        <v>Weekday</v>
      </c>
      <c r="D631" s="1" t="e" cm="1">
        <f t="array" aca="1" ref="D631" ca="1">TEXT\DAY(Coffee_Sales[[#This Row],[Date]],"ddd")</f>
        <v>#NAME?</v>
      </c>
      <c r="E631" t="s">
        <v>26</v>
      </c>
      <c r="F631" t="s">
        <v>34</v>
      </c>
      <c r="G631" t="s">
        <v>35</v>
      </c>
      <c r="H631">
        <v>6.93</v>
      </c>
      <c r="I631" t="s">
        <v>15</v>
      </c>
      <c r="J631" t="s">
        <v>23</v>
      </c>
      <c r="K631" t="s">
        <v>31</v>
      </c>
      <c r="L631" t="s">
        <v>18</v>
      </c>
      <c r="M631">
        <v>8</v>
      </c>
      <c r="N631" t="s">
        <v>36</v>
      </c>
      <c r="O631">
        <v>3</v>
      </c>
    </row>
    <row r="632" spans="1:15" x14ac:dyDescent="0.35">
      <c r="A632" s="1">
        <v>45654.480555555558</v>
      </c>
      <c r="B632" s="1" t="str">
        <f t="shared" si="18"/>
        <v>Sat</v>
      </c>
      <c r="C632" s="1" t="str">
        <f t="shared" si="19"/>
        <v>Weekend</v>
      </c>
      <c r="D632" s="1" t="e" cm="1">
        <f t="array" aca="1" ref="D632" ca="1">TEXT\DAY(Coffee_Sales[[#This Row],[Date]],"ddd")</f>
        <v>#NAME?</v>
      </c>
      <c r="E632" t="s">
        <v>43</v>
      </c>
      <c r="F632" t="s">
        <v>38</v>
      </c>
      <c r="G632" t="s">
        <v>14</v>
      </c>
      <c r="H632">
        <v>4.96</v>
      </c>
      <c r="I632" t="s">
        <v>30</v>
      </c>
      <c r="J632" t="s">
        <v>23</v>
      </c>
      <c r="K632" t="s">
        <v>45</v>
      </c>
      <c r="L632" t="s">
        <v>40</v>
      </c>
      <c r="M632">
        <v>6</v>
      </c>
      <c r="N632" t="s">
        <v>47</v>
      </c>
      <c r="O632">
        <v>4</v>
      </c>
    </row>
    <row r="633" spans="1:15" x14ac:dyDescent="0.35">
      <c r="A633" s="1">
        <v>45656.543055555558</v>
      </c>
      <c r="B633" s="1" t="str">
        <f t="shared" si="18"/>
        <v>Mon</v>
      </c>
      <c r="C633" s="1" t="str">
        <f t="shared" si="19"/>
        <v>Weekday</v>
      </c>
      <c r="D633" s="1" t="e" cm="1">
        <f t="array" aca="1" ref="D633" ca="1">TEXT\DAY(Coffee_Sales[[#This Row],[Date]],"ddd")</f>
        <v>#NAME?</v>
      </c>
      <c r="E633" t="s">
        <v>43</v>
      </c>
      <c r="F633" t="s">
        <v>44</v>
      </c>
      <c r="G633" t="s">
        <v>35</v>
      </c>
      <c r="H633">
        <v>4.83</v>
      </c>
      <c r="I633" t="s">
        <v>30</v>
      </c>
      <c r="J633" t="s">
        <v>16</v>
      </c>
      <c r="K633" t="s">
        <v>31</v>
      </c>
      <c r="L633" t="s">
        <v>40</v>
      </c>
      <c r="M633">
        <v>4</v>
      </c>
      <c r="N633" t="s">
        <v>33</v>
      </c>
      <c r="O633">
        <v>5</v>
      </c>
    </row>
    <row r="634" spans="1:15" x14ac:dyDescent="0.35">
      <c r="A634" s="1">
        <v>45641.709027777775</v>
      </c>
      <c r="B634" s="1" t="str">
        <f t="shared" si="18"/>
        <v>Sun</v>
      </c>
      <c r="C634" s="1" t="str">
        <f t="shared" si="19"/>
        <v>Weekend</v>
      </c>
      <c r="D634" s="1" t="e" cm="1">
        <f t="array" aca="1" ref="D634" ca="1">TEXT\DAY(Coffee_Sales[[#This Row],[Date]],"ddd")</f>
        <v>#NAME?</v>
      </c>
      <c r="E634" t="s">
        <v>43</v>
      </c>
      <c r="F634" t="s">
        <v>46</v>
      </c>
      <c r="G634" t="s">
        <v>14</v>
      </c>
      <c r="H634">
        <v>6.62</v>
      </c>
      <c r="I634" t="s">
        <v>15</v>
      </c>
      <c r="J634" t="s">
        <v>16</v>
      </c>
      <c r="K634" t="s">
        <v>29</v>
      </c>
      <c r="L634" t="s">
        <v>18</v>
      </c>
      <c r="M634">
        <v>6</v>
      </c>
      <c r="N634" t="s">
        <v>19</v>
      </c>
      <c r="O634">
        <v>4</v>
      </c>
    </row>
    <row r="635" spans="1:15" x14ac:dyDescent="0.35">
      <c r="A635" s="1">
        <v>45646.70416666667</v>
      </c>
      <c r="B635" s="1" t="str">
        <f t="shared" si="18"/>
        <v>Fri</v>
      </c>
      <c r="C635" s="1" t="str">
        <f t="shared" si="19"/>
        <v>Weekday</v>
      </c>
      <c r="D635" s="1" t="e" cm="1">
        <f t="array" aca="1" ref="D635" ca="1">TEXT\DAY(Coffee_Sales[[#This Row],[Date]],"ddd")</f>
        <v>#NAME?</v>
      </c>
      <c r="E635" t="s">
        <v>12</v>
      </c>
      <c r="F635" t="s">
        <v>46</v>
      </c>
      <c r="G635" t="s">
        <v>35</v>
      </c>
      <c r="H635">
        <v>4.37</v>
      </c>
      <c r="I635" t="s">
        <v>15</v>
      </c>
      <c r="J635" t="s">
        <v>16</v>
      </c>
      <c r="K635" t="s">
        <v>31</v>
      </c>
      <c r="L635" t="s">
        <v>40</v>
      </c>
      <c r="M635">
        <v>9</v>
      </c>
      <c r="N635" t="s">
        <v>47</v>
      </c>
      <c r="O635">
        <v>3</v>
      </c>
    </row>
    <row r="636" spans="1:15" x14ac:dyDescent="0.35">
      <c r="A636" s="1">
        <v>45642.665277777778</v>
      </c>
      <c r="B636" s="1" t="str">
        <f t="shared" si="18"/>
        <v>Mon</v>
      </c>
      <c r="C636" s="1" t="str">
        <f t="shared" si="19"/>
        <v>Weekday</v>
      </c>
      <c r="D636" s="1" t="e" cm="1">
        <f t="array" aca="1" ref="D636" ca="1">TEXT\DAY(Coffee_Sales[[#This Row],[Date]],"ddd")</f>
        <v>#NAME?</v>
      </c>
      <c r="E636" t="s">
        <v>26</v>
      </c>
      <c r="F636" t="s">
        <v>21</v>
      </c>
      <c r="G636" t="s">
        <v>35</v>
      </c>
      <c r="H636">
        <v>6.65</v>
      </c>
      <c r="I636" t="s">
        <v>28</v>
      </c>
      <c r="J636" t="s">
        <v>23</v>
      </c>
      <c r="K636" t="s">
        <v>29</v>
      </c>
      <c r="L636" t="s">
        <v>40</v>
      </c>
      <c r="M636">
        <v>3</v>
      </c>
      <c r="N636" t="s">
        <v>36</v>
      </c>
      <c r="O636">
        <v>1</v>
      </c>
    </row>
    <row r="637" spans="1:15" x14ac:dyDescent="0.35">
      <c r="A637" s="1">
        <v>45643.381249999999</v>
      </c>
      <c r="B637" s="1" t="str">
        <f t="shared" si="18"/>
        <v>Tue</v>
      </c>
      <c r="C637" s="1" t="str">
        <f t="shared" si="19"/>
        <v>Weekday</v>
      </c>
      <c r="D637" s="1" t="e" cm="1">
        <f t="array" aca="1" ref="D637" ca="1">TEXT\DAY(Coffee_Sales[[#This Row],[Date]],"ddd")</f>
        <v>#NAME?</v>
      </c>
      <c r="E637" t="s">
        <v>41</v>
      </c>
      <c r="F637" t="s">
        <v>21</v>
      </c>
      <c r="G637" t="s">
        <v>14</v>
      </c>
      <c r="H637">
        <v>6.12</v>
      </c>
      <c r="I637" t="s">
        <v>30</v>
      </c>
      <c r="J637" t="s">
        <v>23</v>
      </c>
      <c r="K637" t="s">
        <v>45</v>
      </c>
      <c r="L637" t="s">
        <v>40</v>
      </c>
      <c r="M637">
        <v>7</v>
      </c>
      <c r="N637" t="s">
        <v>33</v>
      </c>
      <c r="O637">
        <v>5</v>
      </c>
    </row>
    <row r="638" spans="1:15" x14ac:dyDescent="0.35">
      <c r="A638" s="1">
        <v>45642.736111111109</v>
      </c>
      <c r="B638" s="1" t="str">
        <f t="shared" si="18"/>
        <v>Mon</v>
      </c>
      <c r="C638" s="1" t="str">
        <f t="shared" si="19"/>
        <v>Weekday</v>
      </c>
      <c r="D638" s="1" t="e" cm="1">
        <f t="array" aca="1" ref="D638" ca="1">TEXT\DAY(Coffee_Sales[[#This Row],[Date]],"ddd")</f>
        <v>#NAME?</v>
      </c>
      <c r="E638" t="s">
        <v>12</v>
      </c>
      <c r="F638" t="s">
        <v>44</v>
      </c>
      <c r="G638" t="s">
        <v>22</v>
      </c>
      <c r="H638">
        <v>6.14</v>
      </c>
      <c r="I638" t="s">
        <v>30</v>
      </c>
      <c r="J638" t="s">
        <v>23</v>
      </c>
      <c r="K638" t="s">
        <v>29</v>
      </c>
      <c r="L638" t="s">
        <v>18</v>
      </c>
      <c r="M638">
        <v>4</v>
      </c>
      <c r="N638" t="s">
        <v>36</v>
      </c>
      <c r="O638">
        <v>1</v>
      </c>
    </row>
    <row r="639" spans="1:15" x14ac:dyDescent="0.35">
      <c r="A639" s="1">
        <v>45643.375</v>
      </c>
      <c r="B639" s="1" t="str">
        <f t="shared" si="18"/>
        <v>Tue</v>
      </c>
      <c r="C639" s="1" t="str">
        <f t="shared" si="19"/>
        <v>Weekday</v>
      </c>
      <c r="D639" s="1" t="e" cm="1">
        <f t="array" aca="1" ref="D639" ca="1">TEXT\DAY(Coffee_Sales[[#This Row],[Date]],"ddd")</f>
        <v>#NAME?</v>
      </c>
      <c r="E639" t="s">
        <v>12</v>
      </c>
      <c r="F639" t="s">
        <v>21</v>
      </c>
      <c r="G639" t="s">
        <v>35</v>
      </c>
      <c r="H639">
        <v>3.93</v>
      </c>
      <c r="I639" t="s">
        <v>30</v>
      </c>
      <c r="J639" t="s">
        <v>23</v>
      </c>
      <c r="K639" t="s">
        <v>42</v>
      </c>
      <c r="L639" t="s">
        <v>32</v>
      </c>
      <c r="M639">
        <v>10</v>
      </c>
      <c r="N639" t="s">
        <v>36</v>
      </c>
      <c r="O639">
        <v>4</v>
      </c>
    </row>
    <row r="640" spans="1:15" x14ac:dyDescent="0.35">
      <c r="A640" s="1">
        <v>45654.651388888888</v>
      </c>
      <c r="B640" s="1" t="str">
        <f t="shared" si="18"/>
        <v>Sat</v>
      </c>
      <c r="C640" s="1" t="str">
        <f t="shared" si="19"/>
        <v>Weekend</v>
      </c>
      <c r="D640" s="1" t="e" cm="1">
        <f t="array" aca="1" ref="D640" ca="1">TEXT\DAY(Coffee_Sales[[#This Row],[Date]],"ddd")</f>
        <v>#NAME?</v>
      </c>
      <c r="E640" t="s">
        <v>20</v>
      </c>
      <c r="F640" t="s">
        <v>46</v>
      </c>
      <c r="G640" t="s">
        <v>22</v>
      </c>
      <c r="H640">
        <v>5.93</v>
      </c>
      <c r="I640" t="s">
        <v>28</v>
      </c>
      <c r="J640" t="s">
        <v>23</v>
      </c>
      <c r="K640" t="s">
        <v>42</v>
      </c>
      <c r="L640" t="s">
        <v>40</v>
      </c>
      <c r="M640">
        <v>10</v>
      </c>
      <c r="N640" t="s">
        <v>39</v>
      </c>
      <c r="O640">
        <v>1</v>
      </c>
    </row>
    <row r="641" spans="1:15" x14ac:dyDescent="0.35">
      <c r="A641" s="1">
        <v>45643.469444444447</v>
      </c>
      <c r="B641" s="1" t="str">
        <f t="shared" si="18"/>
        <v>Tue</v>
      </c>
      <c r="C641" s="1" t="str">
        <f t="shared" si="19"/>
        <v>Weekday</v>
      </c>
      <c r="D641" s="1" t="e" cm="1">
        <f t="array" aca="1" ref="D641" ca="1">TEXT\DAY(Coffee_Sales[[#This Row],[Date]],"ddd")</f>
        <v>#NAME?</v>
      </c>
      <c r="E641" t="s">
        <v>20</v>
      </c>
      <c r="F641" t="s">
        <v>38</v>
      </c>
      <c r="G641" t="s">
        <v>35</v>
      </c>
      <c r="H641">
        <v>6.89</v>
      </c>
      <c r="I641" t="s">
        <v>28</v>
      </c>
      <c r="J641" t="s">
        <v>23</v>
      </c>
      <c r="K641" t="s">
        <v>45</v>
      </c>
      <c r="L641" t="s">
        <v>40</v>
      </c>
      <c r="M641">
        <v>5</v>
      </c>
      <c r="N641" t="s">
        <v>36</v>
      </c>
      <c r="O641">
        <v>3</v>
      </c>
    </row>
    <row r="642" spans="1:15" x14ac:dyDescent="0.35">
      <c r="A642" s="1">
        <v>45653.465277777781</v>
      </c>
      <c r="B642" s="1" t="str">
        <f t="shared" ref="B642:B705" si="20">(TEXT(A642,"ddd"))</f>
        <v>Fri</v>
      </c>
      <c r="C642" s="1" t="str">
        <f t="shared" ref="C642:C705" si="21">IF(OR(TEXT(A642,"ddd")="Sat",TEXT(A642,"ddd")="Sun"),"Weekend","Weekday")</f>
        <v>Weekday</v>
      </c>
      <c r="D642" s="1" t="e" cm="1">
        <f t="array" aca="1" ref="D642" ca="1">TEXT\DAY(Coffee_Sales[[#This Row],[Date]],"ddd")</f>
        <v>#NAME?</v>
      </c>
      <c r="E642" t="s">
        <v>12</v>
      </c>
      <c r="F642" t="s">
        <v>44</v>
      </c>
      <c r="G642" t="s">
        <v>35</v>
      </c>
      <c r="H642">
        <v>4.1900000000000004</v>
      </c>
      <c r="I642" t="s">
        <v>15</v>
      </c>
      <c r="J642" t="s">
        <v>16</v>
      </c>
      <c r="K642" t="s">
        <v>17</v>
      </c>
      <c r="L642" t="s">
        <v>32</v>
      </c>
      <c r="M642">
        <v>6</v>
      </c>
      <c r="N642" t="s">
        <v>33</v>
      </c>
      <c r="O642">
        <v>3</v>
      </c>
    </row>
    <row r="643" spans="1:15" x14ac:dyDescent="0.35">
      <c r="A643" s="1">
        <v>45652.666666666664</v>
      </c>
      <c r="B643" s="1" t="str">
        <f t="shared" si="20"/>
        <v>Thu</v>
      </c>
      <c r="C643" s="1" t="str">
        <f t="shared" si="21"/>
        <v>Weekday</v>
      </c>
      <c r="D643" s="1" t="e" cm="1">
        <f t="array" aca="1" ref="D643" ca="1">TEXT\DAY(Coffee_Sales[[#This Row],[Date]],"ddd")</f>
        <v>#NAME?</v>
      </c>
      <c r="E643" t="s">
        <v>43</v>
      </c>
      <c r="F643" t="s">
        <v>34</v>
      </c>
      <c r="G643" t="s">
        <v>14</v>
      </c>
      <c r="H643">
        <v>3.26</v>
      </c>
      <c r="I643" t="s">
        <v>30</v>
      </c>
      <c r="J643" t="s">
        <v>16</v>
      </c>
      <c r="K643" t="s">
        <v>24</v>
      </c>
      <c r="L643" t="s">
        <v>18</v>
      </c>
      <c r="M643">
        <v>2</v>
      </c>
      <c r="N643" t="s">
        <v>37</v>
      </c>
      <c r="O643">
        <v>4</v>
      </c>
    </row>
    <row r="644" spans="1:15" x14ac:dyDescent="0.35">
      <c r="A644" s="1">
        <v>45642.625</v>
      </c>
      <c r="B644" s="1" t="str">
        <f t="shared" si="20"/>
        <v>Mon</v>
      </c>
      <c r="C644" s="1" t="str">
        <f t="shared" si="21"/>
        <v>Weekday</v>
      </c>
      <c r="D644" s="1" t="e" cm="1">
        <f t="array" aca="1" ref="D644" ca="1">TEXT\DAY(Coffee_Sales[[#This Row],[Date]],"ddd")</f>
        <v>#NAME?</v>
      </c>
      <c r="E644" t="s">
        <v>26</v>
      </c>
      <c r="F644" t="s">
        <v>34</v>
      </c>
      <c r="G644" t="s">
        <v>35</v>
      </c>
      <c r="H644">
        <v>6.09</v>
      </c>
      <c r="I644" t="s">
        <v>15</v>
      </c>
      <c r="J644" t="s">
        <v>23</v>
      </c>
      <c r="K644" t="s">
        <v>31</v>
      </c>
      <c r="L644" t="s">
        <v>32</v>
      </c>
      <c r="M644">
        <v>7</v>
      </c>
      <c r="N644" t="s">
        <v>25</v>
      </c>
      <c r="O644">
        <v>3</v>
      </c>
    </row>
    <row r="645" spans="1:15" x14ac:dyDescent="0.35">
      <c r="A645" s="1">
        <v>45652.640972222223</v>
      </c>
      <c r="B645" s="1" t="str">
        <f t="shared" si="20"/>
        <v>Thu</v>
      </c>
      <c r="C645" s="1" t="str">
        <f t="shared" si="21"/>
        <v>Weekday</v>
      </c>
      <c r="D645" s="1" t="e" cm="1">
        <f t="array" aca="1" ref="D645" ca="1">TEXT\DAY(Coffee_Sales[[#This Row],[Date]],"ddd")</f>
        <v>#NAME?</v>
      </c>
      <c r="E645" t="s">
        <v>12</v>
      </c>
      <c r="F645" t="s">
        <v>34</v>
      </c>
      <c r="G645" t="s">
        <v>22</v>
      </c>
      <c r="H645">
        <v>4.25</v>
      </c>
      <c r="I645" t="s">
        <v>28</v>
      </c>
      <c r="J645" t="s">
        <v>23</v>
      </c>
      <c r="K645" t="s">
        <v>17</v>
      </c>
      <c r="L645" t="s">
        <v>18</v>
      </c>
      <c r="M645">
        <v>4</v>
      </c>
      <c r="N645" t="s">
        <v>39</v>
      </c>
      <c r="O645">
        <v>3</v>
      </c>
    </row>
    <row r="646" spans="1:15" x14ac:dyDescent="0.35">
      <c r="A646" s="1">
        <v>45647.638888888891</v>
      </c>
      <c r="B646" s="1" t="str">
        <f t="shared" si="20"/>
        <v>Sat</v>
      </c>
      <c r="C646" s="1" t="str">
        <f t="shared" si="21"/>
        <v>Weekend</v>
      </c>
      <c r="D646" s="1" t="e" cm="1">
        <f t="array" aca="1" ref="D646" ca="1">TEXT\DAY(Coffee_Sales[[#This Row],[Date]],"ddd")</f>
        <v>#NAME?</v>
      </c>
      <c r="E646" t="s">
        <v>12</v>
      </c>
      <c r="F646" t="s">
        <v>46</v>
      </c>
      <c r="G646" t="s">
        <v>22</v>
      </c>
      <c r="H646">
        <v>4.8099999999999996</v>
      </c>
      <c r="I646" t="s">
        <v>30</v>
      </c>
      <c r="J646" t="s">
        <v>16</v>
      </c>
      <c r="K646" t="s">
        <v>42</v>
      </c>
      <c r="L646" t="s">
        <v>40</v>
      </c>
      <c r="M646">
        <v>4</v>
      </c>
      <c r="N646" t="s">
        <v>33</v>
      </c>
      <c r="O646">
        <v>3</v>
      </c>
    </row>
    <row r="647" spans="1:15" x14ac:dyDescent="0.35">
      <c r="A647" s="1">
        <v>45647.434027777781</v>
      </c>
      <c r="B647" s="1" t="str">
        <f t="shared" si="20"/>
        <v>Sat</v>
      </c>
      <c r="C647" s="1" t="str">
        <f t="shared" si="21"/>
        <v>Weekend</v>
      </c>
      <c r="D647" s="1" t="e" cm="1">
        <f t="array" aca="1" ref="D647" ca="1">TEXT\DAY(Coffee_Sales[[#This Row],[Date]],"ddd")</f>
        <v>#NAME?</v>
      </c>
      <c r="E647" t="s">
        <v>43</v>
      </c>
      <c r="F647" t="s">
        <v>13</v>
      </c>
      <c r="G647" t="s">
        <v>22</v>
      </c>
      <c r="H647">
        <v>6.17</v>
      </c>
      <c r="I647" t="s">
        <v>28</v>
      </c>
      <c r="J647" t="s">
        <v>23</v>
      </c>
      <c r="K647" t="s">
        <v>17</v>
      </c>
      <c r="L647" t="s">
        <v>18</v>
      </c>
      <c r="M647">
        <v>4</v>
      </c>
      <c r="N647" t="s">
        <v>36</v>
      </c>
      <c r="O647">
        <v>1</v>
      </c>
    </row>
    <row r="648" spans="1:15" x14ac:dyDescent="0.35">
      <c r="A648" s="1">
        <v>45641.631249999999</v>
      </c>
      <c r="B648" s="1" t="str">
        <f t="shared" si="20"/>
        <v>Sun</v>
      </c>
      <c r="C648" s="1" t="str">
        <f t="shared" si="21"/>
        <v>Weekend</v>
      </c>
      <c r="D648" s="1" t="e" cm="1">
        <f t="array" aca="1" ref="D648" ca="1">TEXT\DAY(Coffee_Sales[[#This Row],[Date]],"ddd")</f>
        <v>#NAME?</v>
      </c>
      <c r="E648" t="s">
        <v>43</v>
      </c>
      <c r="F648" t="s">
        <v>34</v>
      </c>
      <c r="G648" t="s">
        <v>14</v>
      </c>
      <c r="H648">
        <v>3.09</v>
      </c>
      <c r="I648" t="s">
        <v>15</v>
      </c>
      <c r="J648" t="s">
        <v>23</v>
      </c>
      <c r="K648" t="s">
        <v>24</v>
      </c>
      <c r="L648" t="s">
        <v>18</v>
      </c>
      <c r="M648">
        <v>6</v>
      </c>
      <c r="N648" t="s">
        <v>36</v>
      </c>
      <c r="O648">
        <v>2</v>
      </c>
    </row>
    <row r="649" spans="1:15" x14ac:dyDescent="0.35">
      <c r="A649" s="1">
        <v>45648.643750000003</v>
      </c>
      <c r="B649" s="1" t="str">
        <f t="shared" si="20"/>
        <v>Sun</v>
      </c>
      <c r="C649" s="1" t="str">
        <f t="shared" si="21"/>
        <v>Weekend</v>
      </c>
      <c r="D649" s="1" t="e" cm="1">
        <f t="array" aca="1" ref="D649" ca="1">TEXT\DAY(Coffee_Sales[[#This Row],[Date]],"ddd")</f>
        <v>#NAME?</v>
      </c>
      <c r="E649" t="s">
        <v>12</v>
      </c>
      <c r="F649" t="s">
        <v>21</v>
      </c>
      <c r="G649" t="s">
        <v>14</v>
      </c>
      <c r="H649">
        <v>4.95</v>
      </c>
      <c r="I649" t="s">
        <v>28</v>
      </c>
      <c r="J649" t="s">
        <v>23</v>
      </c>
      <c r="K649" t="s">
        <v>24</v>
      </c>
      <c r="L649" t="s">
        <v>40</v>
      </c>
      <c r="M649">
        <v>3</v>
      </c>
      <c r="N649" t="s">
        <v>47</v>
      </c>
      <c r="O649">
        <v>4</v>
      </c>
    </row>
    <row r="650" spans="1:15" x14ac:dyDescent="0.35">
      <c r="A650" s="1">
        <v>45650.427083333336</v>
      </c>
      <c r="B650" s="1" t="str">
        <f t="shared" si="20"/>
        <v>Tue</v>
      </c>
      <c r="C650" s="1" t="str">
        <f t="shared" si="21"/>
        <v>Weekday</v>
      </c>
      <c r="D650" s="1" t="e" cm="1">
        <f t="array" aca="1" ref="D650" ca="1">TEXT\DAY(Coffee_Sales[[#This Row],[Date]],"ddd")</f>
        <v>#NAME?</v>
      </c>
      <c r="E650" t="s">
        <v>41</v>
      </c>
      <c r="F650" t="s">
        <v>46</v>
      </c>
      <c r="G650" t="s">
        <v>14</v>
      </c>
      <c r="H650">
        <v>4.67</v>
      </c>
      <c r="I650" t="s">
        <v>30</v>
      </c>
      <c r="J650" t="s">
        <v>16</v>
      </c>
      <c r="K650" t="s">
        <v>45</v>
      </c>
      <c r="L650" t="s">
        <v>40</v>
      </c>
      <c r="M650">
        <v>7</v>
      </c>
      <c r="N650" t="s">
        <v>19</v>
      </c>
      <c r="O650">
        <v>3</v>
      </c>
    </row>
    <row r="651" spans="1:15" x14ac:dyDescent="0.35">
      <c r="A651" s="1">
        <v>45651.61041666667</v>
      </c>
      <c r="B651" s="1" t="str">
        <f t="shared" si="20"/>
        <v>Wed</v>
      </c>
      <c r="C651" s="1" t="str">
        <f t="shared" si="21"/>
        <v>Weekday</v>
      </c>
      <c r="D651" s="1" t="e" cm="1">
        <f t="array" aca="1" ref="D651" ca="1">TEXT\DAY(Coffee_Sales[[#This Row],[Date]],"ddd")</f>
        <v>#NAME?</v>
      </c>
      <c r="E651" t="s">
        <v>26</v>
      </c>
      <c r="F651" t="s">
        <v>38</v>
      </c>
      <c r="G651" t="s">
        <v>14</v>
      </c>
      <c r="H651">
        <v>5.12</v>
      </c>
      <c r="I651" t="s">
        <v>15</v>
      </c>
      <c r="J651" t="s">
        <v>16</v>
      </c>
      <c r="K651" t="s">
        <v>45</v>
      </c>
      <c r="L651" t="s">
        <v>40</v>
      </c>
      <c r="M651">
        <v>7</v>
      </c>
      <c r="N651" t="s">
        <v>37</v>
      </c>
      <c r="O651">
        <v>4</v>
      </c>
    </row>
    <row r="652" spans="1:15" x14ac:dyDescent="0.35">
      <c r="A652" s="1">
        <v>45642.640972222223</v>
      </c>
      <c r="B652" s="1" t="str">
        <f t="shared" si="20"/>
        <v>Mon</v>
      </c>
      <c r="C652" s="1" t="str">
        <f t="shared" si="21"/>
        <v>Weekday</v>
      </c>
      <c r="D652" s="1" t="e" cm="1">
        <f t="array" aca="1" ref="D652" ca="1">TEXT\DAY(Coffee_Sales[[#This Row],[Date]],"ddd")</f>
        <v>#NAME?</v>
      </c>
      <c r="E652" t="s">
        <v>12</v>
      </c>
      <c r="F652" t="s">
        <v>27</v>
      </c>
      <c r="G652" t="s">
        <v>14</v>
      </c>
      <c r="H652">
        <v>6.78</v>
      </c>
      <c r="I652" t="s">
        <v>28</v>
      </c>
      <c r="J652" t="s">
        <v>23</v>
      </c>
      <c r="K652" t="s">
        <v>24</v>
      </c>
      <c r="L652" t="s">
        <v>18</v>
      </c>
      <c r="M652">
        <v>9</v>
      </c>
      <c r="N652" t="s">
        <v>33</v>
      </c>
      <c r="O652">
        <v>3</v>
      </c>
    </row>
    <row r="653" spans="1:15" x14ac:dyDescent="0.35">
      <c r="A653" s="1">
        <v>45649.743055555555</v>
      </c>
      <c r="B653" s="1" t="str">
        <f t="shared" si="20"/>
        <v>Mon</v>
      </c>
      <c r="C653" s="1" t="str">
        <f t="shared" si="21"/>
        <v>Weekday</v>
      </c>
      <c r="D653" s="1" t="e" cm="1">
        <f t="array" aca="1" ref="D653" ca="1">TEXT\DAY(Coffee_Sales[[#This Row],[Date]],"ddd")</f>
        <v>#NAME?</v>
      </c>
      <c r="E653" t="s">
        <v>43</v>
      </c>
      <c r="F653" t="s">
        <v>44</v>
      </c>
      <c r="G653" t="s">
        <v>14</v>
      </c>
      <c r="H653">
        <v>6.61</v>
      </c>
      <c r="I653" t="s">
        <v>15</v>
      </c>
      <c r="J653" t="s">
        <v>23</v>
      </c>
      <c r="K653" t="s">
        <v>45</v>
      </c>
      <c r="L653" t="s">
        <v>18</v>
      </c>
      <c r="M653">
        <v>5</v>
      </c>
      <c r="N653" t="s">
        <v>33</v>
      </c>
      <c r="O653">
        <v>2</v>
      </c>
    </row>
    <row r="654" spans="1:15" x14ac:dyDescent="0.35">
      <c r="A654" s="1">
        <v>45648.663888888892</v>
      </c>
      <c r="B654" s="1" t="str">
        <f t="shared" si="20"/>
        <v>Sun</v>
      </c>
      <c r="C654" s="1" t="str">
        <f t="shared" si="21"/>
        <v>Weekend</v>
      </c>
      <c r="D654" s="1" t="e" cm="1">
        <f t="array" aca="1" ref="D654" ca="1">TEXT\DAY(Coffee_Sales[[#This Row],[Date]],"ddd")</f>
        <v>#NAME?</v>
      </c>
      <c r="E654" t="s">
        <v>26</v>
      </c>
      <c r="F654" t="s">
        <v>34</v>
      </c>
      <c r="G654" t="s">
        <v>35</v>
      </c>
      <c r="H654">
        <v>6.52</v>
      </c>
      <c r="I654" t="s">
        <v>15</v>
      </c>
      <c r="J654" t="s">
        <v>23</v>
      </c>
      <c r="K654" t="s">
        <v>31</v>
      </c>
      <c r="L654" t="s">
        <v>32</v>
      </c>
      <c r="M654">
        <v>3</v>
      </c>
      <c r="N654" t="s">
        <v>37</v>
      </c>
      <c r="O654">
        <v>4</v>
      </c>
    </row>
    <row r="655" spans="1:15" x14ac:dyDescent="0.35">
      <c r="A655" s="1">
        <v>45648.50277777778</v>
      </c>
      <c r="B655" s="1" t="str">
        <f t="shared" si="20"/>
        <v>Sun</v>
      </c>
      <c r="C655" s="1" t="str">
        <f t="shared" si="21"/>
        <v>Weekend</v>
      </c>
      <c r="D655" s="1" t="e" cm="1">
        <f t="array" aca="1" ref="D655" ca="1">TEXT\DAY(Coffee_Sales[[#This Row],[Date]],"ddd")</f>
        <v>#NAME?</v>
      </c>
      <c r="E655" t="s">
        <v>12</v>
      </c>
      <c r="F655" t="s">
        <v>46</v>
      </c>
      <c r="G655" t="s">
        <v>14</v>
      </c>
      <c r="H655">
        <v>6.17</v>
      </c>
      <c r="I655" t="s">
        <v>15</v>
      </c>
      <c r="J655" t="s">
        <v>23</v>
      </c>
      <c r="K655" t="s">
        <v>24</v>
      </c>
      <c r="L655" t="s">
        <v>40</v>
      </c>
      <c r="M655">
        <v>9</v>
      </c>
      <c r="N655" t="s">
        <v>36</v>
      </c>
      <c r="O655">
        <v>2</v>
      </c>
    </row>
    <row r="656" spans="1:15" x14ac:dyDescent="0.35">
      <c r="A656" s="1">
        <v>45651.556944444441</v>
      </c>
      <c r="B656" s="1" t="str">
        <f t="shared" si="20"/>
        <v>Wed</v>
      </c>
      <c r="C656" s="1" t="str">
        <f t="shared" si="21"/>
        <v>Weekday</v>
      </c>
      <c r="D656" s="1" t="e" cm="1">
        <f t="array" aca="1" ref="D656" ca="1">TEXT\DAY(Coffee_Sales[[#This Row],[Date]],"ddd")</f>
        <v>#NAME?</v>
      </c>
      <c r="E656" t="s">
        <v>41</v>
      </c>
      <c r="F656" t="s">
        <v>46</v>
      </c>
      <c r="G656" t="s">
        <v>35</v>
      </c>
      <c r="H656">
        <v>3.58</v>
      </c>
      <c r="I656" t="s">
        <v>15</v>
      </c>
      <c r="J656" t="s">
        <v>16</v>
      </c>
      <c r="K656" t="s">
        <v>42</v>
      </c>
      <c r="L656" t="s">
        <v>32</v>
      </c>
      <c r="M656">
        <v>10</v>
      </c>
      <c r="N656" t="s">
        <v>36</v>
      </c>
      <c r="O656">
        <v>2</v>
      </c>
    </row>
    <row r="657" spans="1:15" x14ac:dyDescent="0.35">
      <c r="A657" s="1">
        <v>45656.734722222223</v>
      </c>
      <c r="B657" s="1" t="str">
        <f t="shared" si="20"/>
        <v>Mon</v>
      </c>
      <c r="C657" s="1" t="str">
        <f t="shared" si="21"/>
        <v>Weekday</v>
      </c>
      <c r="D657" s="1" t="e" cm="1">
        <f t="array" aca="1" ref="D657" ca="1">TEXT\DAY(Coffee_Sales[[#This Row],[Date]],"ddd")</f>
        <v>#NAME?</v>
      </c>
      <c r="E657" t="s">
        <v>26</v>
      </c>
      <c r="F657" t="s">
        <v>34</v>
      </c>
      <c r="G657" t="s">
        <v>35</v>
      </c>
      <c r="H657">
        <v>3.24</v>
      </c>
      <c r="I657" t="s">
        <v>30</v>
      </c>
      <c r="J657" t="s">
        <v>16</v>
      </c>
      <c r="K657" t="s">
        <v>17</v>
      </c>
      <c r="L657" t="s">
        <v>32</v>
      </c>
      <c r="M657">
        <v>8</v>
      </c>
      <c r="N657" t="s">
        <v>19</v>
      </c>
      <c r="O657">
        <v>1</v>
      </c>
    </row>
    <row r="658" spans="1:15" x14ac:dyDescent="0.35">
      <c r="A658" s="1">
        <v>45645.464583333334</v>
      </c>
      <c r="B658" s="1" t="str">
        <f t="shared" si="20"/>
        <v>Thu</v>
      </c>
      <c r="C658" s="1" t="str">
        <f t="shared" si="21"/>
        <v>Weekday</v>
      </c>
      <c r="D658" s="1" t="e" cm="1">
        <f t="array" aca="1" ref="D658" ca="1">TEXT\DAY(Coffee_Sales[[#This Row],[Date]],"ddd")</f>
        <v>#NAME?</v>
      </c>
      <c r="E658" t="s">
        <v>43</v>
      </c>
      <c r="F658" t="s">
        <v>13</v>
      </c>
      <c r="G658" t="s">
        <v>14</v>
      </c>
      <c r="H658">
        <v>5.61</v>
      </c>
      <c r="I658" t="s">
        <v>15</v>
      </c>
      <c r="J658" t="s">
        <v>23</v>
      </c>
      <c r="K658" t="s">
        <v>24</v>
      </c>
      <c r="L658" t="s">
        <v>32</v>
      </c>
      <c r="M658">
        <v>4</v>
      </c>
      <c r="N658" t="s">
        <v>25</v>
      </c>
      <c r="O658">
        <v>4</v>
      </c>
    </row>
    <row r="659" spans="1:15" x14ac:dyDescent="0.35">
      <c r="A659" s="1">
        <v>45649.727777777778</v>
      </c>
      <c r="B659" s="1" t="str">
        <f t="shared" si="20"/>
        <v>Mon</v>
      </c>
      <c r="C659" s="1" t="str">
        <f t="shared" si="21"/>
        <v>Weekday</v>
      </c>
      <c r="D659" s="1" t="e" cm="1">
        <f t="array" aca="1" ref="D659" ca="1">TEXT\DAY(Coffee_Sales[[#This Row],[Date]],"ddd")</f>
        <v>#NAME?</v>
      </c>
      <c r="E659" t="s">
        <v>43</v>
      </c>
      <c r="F659" t="s">
        <v>13</v>
      </c>
      <c r="G659" t="s">
        <v>22</v>
      </c>
      <c r="H659">
        <v>4.82</v>
      </c>
      <c r="I659" t="s">
        <v>30</v>
      </c>
      <c r="J659" t="s">
        <v>16</v>
      </c>
      <c r="K659" t="s">
        <v>24</v>
      </c>
      <c r="L659" t="s">
        <v>40</v>
      </c>
      <c r="M659">
        <v>4</v>
      </c>
      <c r="N659" t="s">
        <v>47</v>
      </c>
      <c r="O659">
        <v>1</v>
      </c>
    </row>
    <row r="660" spans="1:15" x14ac:dyDescent="0.35">
      <c r="A660" s="1">
        <v>45642.565972222219</v>
      </c>
      <c r="B660" s="1" t="str">
        <f t="shared" si="20"/>
        <v>Mon</v>
      </c>
      <c r="C660" s="1" t="str">
        <f t="shared" si="21"/>
        <v>Weekday</v>
      </c>
      <c r="D660" s="1" t="e" cm="1">
        <f t="array" aca="1" ref="D660" ca="1">TEXT\DAY(Coffee_Sales[[#This Row],[Date]],"ddd")</f>
        <v>#NAME?</v>
      </c>
      <c r="E660" t="s">
        <v>12</v>
      </c>
      <c r="F660" t="s">
        <v>34</v>
      </c>
      <c r="G660" t="s">
        <v>14</v>
      </c>
      <c r="H660">
        <v>4.26</v>
      </c>
      <c r="I660" t="s">
        <v>28</v>
      </c>
      <c r="J660" t="s">
        <v>16</v>
      </c>
      <c r="K660" t="s">
        <v>31</v>
      </c>
      <c r="L660" t="s">
        <v>40</v>
      </c>
      <c r="M660">
        <v>8</v>
      </c>
      <c r="N660" t="s">
        <v>19</v>
      </c>
      <c r="O660">
        <v>3</v>
      </c>
    </row>
    <row r="661" spans="1:15" x14ac:dyDescent="0.35">
      <c r="A661" s="1">
        <v>45647.568749999999</v>
      </c>
      <c r="B661" s="1" t="str">
        <f t="shared" si="20"/>
        <v>Sat</v>
      </c>
      <c r="C661" s="1" t="str">
        <f t="shared" si="21"/>
        <v>Weekend</v>
      </c>
      <c r="D661" s="1" t="e" cm="1">
        <f t="array" aca="1" ref="D661" ca="1">TEXT\DAY(Coffee_Sales[[#This Row],[Date]],"ddd")</f>
        <v>#NAME?</v>
      </c>
      <c r="E661" t="s">
        <v>26</v>
      </c>
      <c r="F661" t="s">
        <v>44</v>
      </c>
      <c r="G661" t="s">
        <v>22</v>
      </c>
      <c r="H661">
        <v>4.3</v>
      </c>
      <c r="I661" t="s">
        <v>28</v>
      </c>
      <c r="J661" t="s">
        <v>23</v>
      </c>
      <c r="K661" t="s">
        <v>31</v>
      </c>
      <c r="L661" t="s">
        <v>40</v>
      </c>
      <c r="M661">
        <v>4</v>
      </c>
      <c r="N661" t="s">
        <v>25</v>
      </c>
      <c r="O661">
        <v>1</v>
      </c>
    </row>
    <row r="662" spans="1:15" x14ac:dyDescent="0.35">
      <c r="A662" s="1">
        <v>45655.42291666667</v>
      </c>
      <c r="B662" s="1" t="str">
        <f t="shared" si="20"/>
        <v>Sun</v>
      </c>
      <c r="C662" s="1" t="str">
        <f t="shared" si="21"/>
        <v>Weekend</v>
      </c>
      <c r="D662" s="1" t="e" cm="1">
        <f t="array" aca="1" ref="D662" ca="1">TEXT\DAY(Coffee_Sales[[#This Row],[Date]],"ddd")</f>
        <v>#NAME?</v>
      </c>
      <c r="E662" t="s">
        <v>26</v>
      </c>
      <c r="F662" t="s">
        <v>38</v>
      </c>
      <c r="G662" t="s">
        <v>14</v>
      </c>
      <c r="H662">
        <v>6.76</v>
      </c>
      <c r="I662" t="s">
        <v>30</v>
      </c>
      <c r="J662" t="s">
        <v>23</v>
      </c>
      <c r="K662" t="s">
        <v>24</v>
      </c>
      <c r="L662" t="s">
        <v>32</v>
      </c>
      <c r="M662">
        <v>7</v>
      </c>
      <c r="N662" t="s">
        <v>39</v>
      </c>
      <c r="O662">
        <v>4</v>
      </c>
    </row>
    <row r="663" spans="1:15" x14ac:dyDescent="0.35">
      <c r="A663" s="1">
        <v>45646.396527777775</v>
      </c>
      <c r="B663" s="1" t="str">
        <f t="shared" si="20"/>
        <v>Fri</v>
      </c>
      <c r="C663" s="1" t="str">
        <f t="shared" si="21"/>
        <v>Weekday</v>
      </c>
      <c r="D663" s="1" t="e" cm="1">
        <f t="array" aca="1" ref="D663" ca="1">TEXT\DAY(Coffee_Sales[[#This Row],[Date]],"ddd")</f>
        <v>#NAME?</v>
      </c>
      <c r="E663" t="s">
        <v>12</v>
      </c>
      <c r="F663" t="s">
        <v>38</v>
      </c>
      <c r="G663" t="s">
        <v>14</v>
      </c>
      <c r="H663">
        <v>5.0999999999999996</v>
      </c>
      <c r="I663" t="s">
        <v>28</v>
      </c>
      <c r="J663" t="s">
        <v>16</v>
      </c>
      <c r="K663" t="s">
        <v>45</v>
      </c>
      <c r="L663" t="s">
        <v>40</v>
      </c>
      <c r="M663">
        <v>10</v>
      </c>
      <c r="N663" t="s">
        <v>33</v>
      </c>
      <c r="O663">
        <v>1</v>
      </c>
    </row>
    <row r="664" spans="1:15" x14ac:dyDescent="0.35">
      <c r="A664" s="1">
        <v>45654.631944444445</v>
      </c>
      <c r="B664" s="1" t="str">
        <f t="shared" si="20"/>
        <v>Sat</v>
      </c>
      <c r="C664" s="1" t="str">
        <f t="shared" si="21"/>
        <v>Weekend</v>
      </c>
      <c r="D664" s="1" t="e" cm="1">
        <f t="array" aca="1" ref="D664" ca="1">TEXT\DAY(Coffee_Sales[[#This Row],[Date]],"ddd")</f>
        <v>#NAME?</v>
      </c>
      <c r="E664" t="s">
        <v>26</v>
      </c>
      <c r="F664" t="s">
        <v>21</v>
      </c>
      <c r="G664" t="s">
        <v>22</v>
      </c>
      <c r="H664">
        <v>3.91</v>
      </c>
      <c r="I664" t="s">
        <v>30</v>
      </c>
      <c r="J664" t="s">
        <v>23</v>
      </c>
      <c r="K664" t="s">
        <v>29</v>
      </c>
      <c r="L664" t="s">
        <v>18</v>
      </c>
      <c r="M664">
        <v>5</v>
      </c>
      <c r="N664" t="s">
        <v>25</v>
      </c>
      <c r="O664">
        <v>1</v>
      </c>
    </row>
    <row r="665" spans="1:15" x14ac:dyDescent="0.35">
      <c r="A665" s="1">
        <v>45641.464583333334</v>
      </c>
      <c r="B665" s="1" t="str">
        <f t="shared" si="20"/>
        <v>Sun</v>
      </c>
      <c r="C665" s="1" t="str">
        <f t="shared" si="21"/>
        <v>Weekend</v>
      </c>
      <c r="D665" s="1" t="e" cm="1">
        <f t="array" aca="1" ref="D665" ca="1">TEXT\DAY(Coffee_Sales[[#This Row],[Date]],"ddd")</f>
        <v>#NAME?</v>
      </c>
      <c r="E665" t="s">
        <v>20</v>
      </c>
      <c r="F665" t="s">
        <v>38</v>
      </c>
      <c r="G665" t="s">
        <v>22</v>
      </c>
      <c r="H665">
        <v>4.29</v>
      </c>
      <c r="I665" t="s">
        <v>28</v>
      </c>
      <c r="J665" t="s">
        <v>16</v>
      </c>
      <c r="K665" t="s">
        <v>29</v>
      </c>
      <c r="L665" t="s">
        <v>18</v>
      </c>
      <c r="M665">
        <v>6</v>
      </c>
      <c r="N665" t="s">
        <v>25</v>
      </c>
      <c r="O665">
        <v>1</v>
      </c>
    </row>
    <row r="666" spans="1:15" x14ac:dyDescent="0.35">
      <c r="A666" s="1">
        <v>45651.607638888891</v>
      </c>
      <c r="B666" s="1" t="str">
        <f t="shared" si="20"/>
        <v>Wed</v>
      </c>
      <c r="C666" s="1" t="str">
        <f t="shared" si="21"/>
        <v>Weekday</v>
      </c>
      <c r="D666" s="1" t="e" cm="1">
        <f t="array" aca="1" ref="D666" ca="1">TEXT\DAY(Coffee_Sales[[#This Row],[Date]],"ddd")</f>
        <v>#NAME?</v>
      </c>
      <c r="E666" t="s">
        <v>26</v>
      </c>
      <c r="F666" t="s">
        <v>13</v>
      </c>
      <c r="G666" t="s">
        <v>14</v>
      </c>
      <c r="H666">
        <v>5.36</v>
      </c>
      <c r="I666" t="s">
        <v>30</v>
      </c>
      <c r="J666" t="s">
        <v>23</v>
      </c>
      <c r="K666" t="s">
        <v>31</v>
      </c>
      <c r="L666" t="s">
        <v>32</v>
      </c>
      <c r="M666">
        <v>2</v>
      </c>
      <c r="N666" t="s">
        <v>47</v>
      </c>
      <c r="O666">
        <v>1</v>
      </c>
    </row>
    <row r="667" spans="1:15" x14ac:dyDescent="0.35">
      <c r="A667" s="1">
        <v>45650.563888888886</v>
      </c>
      <c r="B667" s="1" t="str">
        <f t="shared" si="20"/>
        <v>Tue</v>
      </c>
      <c r="C667" s="1" t="str">
        <f t="shared" si="21"/>
        <v>Weekday</v>
      </c>
      <c r="D667" s="1" t="e" cm="1">
        <f t="array" aca="1" ref="D667" ca="1">TEXT\DAY(Coffee_Sales[[#This Row],[Date]],"ddd")</f>
        <v>#NAME?</v>
      </c>
      <c r="E667" t="s">
        <v>20</v>
      </c>
      <c r="F667" t="s">
        <v>46</v>
      </c>
      <c r="G667" t="s">
        <v>14</v>
      </c>
      <c r="H667">
        <v>3.61</v>
      </c>
      <c r="I667" t="s">
        <v>30</v>
      </c>
      <c r="J667" t="s">
        <v>16</v>
      </c>
      <c r="K667" t="s">
        <v>24</v>
      </c>
      <c r="L667" t="s">
        <v>18</v>
      </c>
      <c r="M667">
        <v>7</v>
      </c>
      <c r="N667" t="s">
        <v>37</v>
      </c>
      <c r="O667">
        <v>4</v>
      </c>
    </row>
    <row r="668" spans="1:15" x14ac:dyDescent="0.35">
      <c r="A668" s="1">
        <v>45643.491666666669</v>
      </c>
      <c r="B668" s="1" t="str">
        <f t="shared" si="20"/>
        <v>Tue</v>
      </c>
      <c r="C668" s="1" t="str">
        <f t="shared" si="21"/>
        <v>Weekday</v>
      </c>
      <c r="D668" s="1" t="e" cm="1">
        <f t="array" aca="1" ref="D668" ca="1">TEXT\DAY(Coffee_Sales[[#This Row],[Date]],"ddd")</f>
        <v>#NAME?</v>
      </c>
      <c r="E668" t="s">
        <v>41</v>
      </c>
      <c r="F668" t="s">
        <v>34</v>
      </c>
      <c r="G668" t="s">
        <v>22</v>
      </c>
      <c r="H668">
        <v>3.78</v>
      </c>
      <c r="I668" t="s">
        <v>15</v>
      </c>
      <c r="J668" t="s">
        <v>16</v>
      </c>
      <c r="K668" t="s">
        <v>29</v>
      </c>
      <c r="L668" t="s">
        <v>18</v>
      </c>
      <c r="M668">
        <v>6</v>
      </c>
      <c r="N668" t="s">
        <v>25</v>
      </c>
      <c r="O668">
        <v>1</v>
      </c>
    </row>
    <row r="669" spans="1:15" x14ac:dyDescent="0.35">
      <c r="A669" s="1">
        <v>45648.700694444444</v>
      </c>
      <c r="B669" s="1" t="str">
        <f t="shared" si="20"/>
        <v>Sun</v>
      </c>
      <c r="C669" s="1" t="str">
        <f t="shared" si="21"/>
        <v>Weekend</v>
      </c>
      <c r="D669" s="1" t="e" cm="1">
        <f t="array" aca="1" ref="D669" ca="1">TEXT\DAY(Coffee_Sales[[#This Row],[Date]],"ddd")</f>
        <v>#NAME?</v>
      </c>
      <c r="E669" t="s">
        <v>12</v>
      </c>
      <c r="F669" t="s">
        <v>27</v>
      </c>
      <c r="G669" t="s">
        <v>14</v>
      </c>
      <c r="H669">
        <v>3.45</v>
      </c>
      <c r="I669" t="s">
        <v>15</v>
      </c>
      <c r="J669" t="s">
        <v>23</v>
      </c>
      <c r="K669" t="s">
        <v>45</v>
      </c>
      <c r="L669" t="s">
        <v>40</v>
      </c>
      <c r="M669">
        <v>5</v>
      </c>
      <c r="N669" t="s">
        <v>33</v>
      </c>
      <c r="O669">
        <v>5</v>
      </c>
    </row>
    <row r="670" spans="1:15" x14ac:dyDescent="0.35">
      <c r="A670" s="1">
        <v>45652.536805555559</v>
      </c>
      <c r="B670" s="1" t="str">
        <f t="shared" si="20"/>
        <v>Thu</v>
      </c>
      <c r="C670" s="1" t="str">
        <f t="shared" si="21"/>
        <v>Weekday</v>
      </c>
      <c r="D670" s="1" t="e" cm="1">
        <f t="array" aca="1" ref="D670" ca="1">TEXT\DAY(Coffee_Sales[[#This Row],[Date]],"ddd")</f>
        <v>#NAME?</v>
      </c>
      <c r="E670" t="s">
        <v>20</v>
      </c>
      <c r="F670" t="s">
        <v>38</v>
      </c>
      <c r="G670" t="s">
        <v>22</v>
      </c>
      <c r="H670">
        <v>4.4400000000000004</v>
      </c>
      <c r="I670" t="s">
        <v>30</v>
      </c>
      <c r="J670" t="s">
        <v>23</v>
      </c>
      <c r="K670" t="s">
        <v>31</v>
      </c>
      <c r="L670" t="s">
        <v>32</v>
      </c>
      <c r="M670">
        <v>5</v>
      </c>
      <c r="N670" t="s">
        <v>37</v>
      </c>
      <c r="O670">
        <v>1</v>
      </c>
    </row>
    <row r="671" spans="1:15" x14ac:dyDescent="0.35">
      <c r="A671" s="1">
        <v>45645.495138888888</v>
      </c>
      <c r="B671" s="1" t="str">
        <f t="shared" si="20"/>
        <v>Thu</v>
      </c>
      <c r="C671" s="1" t="str">
        <f t="shared" si="21"/>
        <v>Weekday</v>
      </c>
      <c r="D671" s="1" t="e" cm="1">
        <f t="array" aca="1" ref="D671" ca="1">TEXT\DAY(Coffee_Sales[[#This Row],[Date]],"ddd")</f>
        <v>#NAME?</v>
      </c>
      <c r="E671" t="s">
        <v>20</v>
      </c>
      <c r="F671" t="s">
        <v>21</v>
      </c>
      <c r="G671" t="s">
        <v>22</v>
      </c>
      <c r="H671">
        <v>3.83</v>
      </c>
      <c r="I671" t="s">
        <v>28</v>
      </c>
      <c r="J671" t="s">
        <v>16</v>
      </c>
      <c r="K671" t="s">
        <v>45</v>
      </c>
      <c r="L671" t="s">
        <v>32</v>
      </c>
      <c r="M671">
        <v>9</v>
      </c>
      <c r="N671" t="s">
        <v>25</v>
      </c>
      <c r="O671">
        <v>5</v>
      </c>
    </row>
    <row r="672" spans="1:15" x14ac:dyDescent="0.35">
      <c r="A672" s="1">
        <v>45653.645833333336</v>
      </c>
      <c r="B672" s="1" t="str">
        <f t="shared" si="20"/>
        <v>Fri</v>
      </c>
      <c r="C672" s="1" t="str">
        <f t="shared" si="21"/>
        <v>Weekday</v>
      </c>
      <c r="D672" s="1" t="e" cm="1">
        <f t="array" aca="1" ref="D672" ca="1">TEXT\DAY(Coffee_Sales[[#This Row],[Date]],"ddd")</f>
        <v>#NAME?</v>
      </c>
      <c r="E672" t="s">
        <v>41</v>
      </c>
      <c r="F672" t="s">
        <v>38</v>
      </c>
      <c r="G672" t="s">
        <v>22</v>
      </c>
      <c r="H672">
        <v>6.18</v>
      </c>
      <c r="I672" t="s">
        <v>28</v>
      </c>
      <c r="J672" t="s">
        <v>23</v>
      </c>
      <c r="K672" t="s">
        <v>29</v>
      </c>
      <c r="L672" t="s">
        <v>18</v>
      </c>
      <c r="M672">
        <v>3</v>
      </c>
      <c r="N672" t="s">
        <v>39</v>
      </c>
      <c r="O672">
        <v>1</v>
      </c>
    </row>
    <row r="673" spans="1:15" x14ac:dyDescent="0.35">
      <c r="A673" s="1">
        <v>45650.345138888886</v>
      </c>
      <c r="B673" s="1" t="str">
        <f t="shared" si="20"/>
        <v>Tue</v>
      </c>
      <c r="C673" s="1" t="str">
        <f t="shared" si="21"/>
        <v>Weekday</v>
      </c>
      <c r="D673" s="1" t="e" cm="1">
        <f t="array" aca="1" ref="D673" ca="1">TEXT\DAY(Coffee_Sales[[#This Row],[Date]],"ddd")</f>
        <v>#NAME?</v>
      </c>
      <c r="E673" t="s">
        <v>26</v>
      </c>
      <c r="F673" t="s">
        <v>34</v>
      </c>
      <c r="G673" t="s">
        <v>22</v>
      </c>
      <c r="H673">
        <v>4.53</v>
      </c>
      <c r="I673" t="s">
        <v>28</v>
      </c>
      <c r="J673" t="s">
        <v>23</v>
      </c>
      <c r="K673" t="s">
        <v>29</v>
      </c>
      <c r="L673" t="s">
        <v>40</v>
      </c>
      <c r="M673">
        <v>7</v>
      </c>
      <c r="N673" t="s">
        <v>36</v>
      </c>
      <c r="O673">
        <v>2</v>
      </c>
    </row>
    <row r="674" spans="1:15" x14ac:dyDescent="0.35">
      <c r="A674" s="1">
        <v>45656.544444444444</v>
      </c>
      <c r="B674" s="1" t="str">
        <f t="shared" si="20"/>
        <v>Mon</v>
      </c>
      <c r="C674" s="1" t="str">
        <f t="shared" si="21"/>
        <v>Weekday</v>
      </c>
      <c r="D674" s="1" t="e" cm="1">
        <f t="array" aca="1" ref="D674" ca="1">TEXT\DAY(Coffee_Sales[[#This Row],[Date]],"ddd")</f>
        <v>#NAME?</v>
      </c>
      <c r="E674" t="s">
        <v>43</v>
      </c>
      <c r="F674" t="s">
        <v>46</v>
      </c>
      <c r="G674" t="s">
        <v>35</v>
      </c>
      <c r="H674">
        <v>3.09</v>
      </c>
      <c r="I674" t="s">
        <v>30</v>
      </c>
      <c r="J674" t="s">
        <v>23</v>
      </c>
      <c r="K674" t="s">
        <v>24</v>
      </c>
      <c r="L674" t="s">
        <v>40</v>
      </c>
      <c r="M674">
        <v>6</v>
      </c>
      <c r="N674" t="s">
        <v>25</v>
      </c>
      <c r="O674">
        <v>2</v>
      </c>
    </row>
    <row r="675" spans="1:15" x14ac:dyDescent="0.35">
      <c r="A675" s="1">
        <v>45642.37222222222</v>
      </c>
      <c r="B675" s="1" t="str">
        <f t="shared" si="20"/>
        <v>Mon</v>
      </c>
      <c r="C675" s="1" t="str">
        <f t="shared" si="21"/>
        <v>Weekday</v>
      </c>
      <c r="D675" s="1" t="e" cm="1">
        <f t="array" aca="1" ref="D675" ca="1">TEXT\DAY(Coffee_Sales[[#This Row],[Date]],"ddd")</f>
        <v>#NAME?</v>
      </c>
      <c r="E675" t="s">
        <v>12</v>
      </c>
      <c r="F675" t="s">
        <v>27</v>
      </c>
      <c r="G675" t="s">
        <v>14</v>
      </c>
      <c r="H675">
        <v>3.45</v>
      </c>
      <c r="I675" t="s">
        <v>28</v>
      </c>
      <c r="J675" t="s">
        <v>23</v>
      </c>
      <c r="K675" t="s">
        <v>42</v>
      </c>
      <c r="L675" t="s">
        <v>18</v>
      </c>
      <c r="M675">
        <v>10</v>
      </c>
      <c r="N675" t="s">
        <v>47</v>
      </c>
      <c r="O675">
        <v>3</v>
      </c>
    </row>
    <row r="676" spans="1:15" x14ac:dyDescent="0.35">
      <c r="A676" s="1">
        <v>45641.729166666664</v>
      </c>
      <c r="B676" s="1" t="str">
        <f t="shared" si="20"/>
        <v>Sun</v>
      </c>
      <c r="C676" s="1" t="str">
        <f t="shared" si="21"/>
        <v>Weekend</v>
      </c>
      <c r="D676" s="1" t="e" cm="1">
        <f t="array" aca="1" ref="D676" ca="1">TEXT\DAY(Coffee_Sales[[#This Row],[Date]],"ddd")</f>
        <v>#NAME?</v>
      </c>
      <c r="E676" t="s">
        <v>26</v>
      </c>
      <c r="F676" t="s">
        <v>44</v>
      </c>
      <c r="G676" t="s">
        <v>35</v>
      </c>
      <c r="H676">
        <v>3.61</v>
      </c>
      <c r="I676" t="s">
        <v>30</v>
      </c>
      <c r="J676" t="s">
        <v>16</v>
      </c>
      <c r="K676" t="s">
        <v>45</v>
      </c>
      <c r="L676" t="s">
        <v>32</v>
      </c>
      <c r="M676">
        <v>2</v>
      </c>
      <c r="N676" t="s">
        <v>39</v>
      </c>
      <c r="O676">
        <v>4</v>
      </c>
    </row>
    <row r="677" spans="1:15" x14ac:dyDescent="0.35">
      <c r="A677" s="1">
        <v>45647.643055555556</v>
      </c>
      <c r="B677" s="1" t="str">
        <f t="shared" si="20"/>
        <v>Sat</v>
      </c>
      <c r="C677" s="1" t="str">
        <f t="shared" si="21"/>
        <v>Weekend</v>
      </c>
      <c r="D677" s="1" t="e" cm="1">
        <f t="array" aca="1" ref="D677" ca="1">TEXT\DAY(Coffee_Sales[[#This Row],[Date]],"ddd")</f>
        <v>#NAME?</v>
      </c>
      <c r="E677" t="s">
        <v>20</v>
      </c>
      <c r="F677" t="s">
        <v>13</v>
      </c>
      <c r="G677" t="s">
        <v>35</v>
      </c>
      <c r="H677">
        <v>6.59</v>
      </c>
      <c r="I677" t="s">
        <v>28</v>
      </c>
      <c r="J677" t="s">
        <v>23</v>
      </c>
      <c r="K677" t="s">
        <v>24</v>
      </c>
      <c r="L677" t="s">
        <v>18</v>
      </c>
      <c r="M677">
        <v>6</v>
      </c>
      <c r="N677" t="s">
        <v>19</v>
      </c>
      <c r="O677">
        <v>4</v>
      </c>
    </row>
    <row r="678" spans="1:15" x14ac:dyDescent="0.35">
      <c r="A678" s="1">
        <v>45644.500694444447</v>
      </c>
      <c r="B678" s="1" t="str">
        <f t="shared" si="20"/>
        <v>Wed</v>
      </c>
      <c r="C678" s="1" t="str">
        <f t="shared" si="21"/>
        <v>Weekday</v>
      </c>
      <c r="D678" s="1" t="e" cm="1">
        <f t="array" aca="1" ref="D678" ca="1">TEXT\DAY(Coffee_Sales[[#This Row],[Date]],"ddd")</f>
        <v>#NAME?</v>
      </c>
      <c r="E678" t="s">
        <v>43</v>
      </c>
      <c r="F678" t="s">
        <v>21</v>
      </c>
      <c r="G678" t="s">
        <v>14</v>
      </c>
      <c r="H678">
        <v>3.94</v>
      </c>
      <c r="I678" t="s">
        <v>15</v>
      </c>
      <c r="J678" t="s">
        <v>23</v>
      </c>
      <c r="K678" t="s">
        <v>45</v>
      </c>
      <c r="L678" t="s">
        <v>40</v>
      </c>
      <c r="M678">
        <v>8</v>
      </c>
      <c r="N678" t="s">
        <v>37</v>
      </c>
      <c r="O678">
        <v>4</v>
      </c>
    </row>
    <row r="679" spans="1:15" x14ac:dyDescent="0.35">
      <c r="A679" s="1">
        <v>45653.345833333333</v>
      </c>
      <c r="B679" s="1" t="str">
        <f t="shared" si="20"/>
        <v>Fri</v>
      </c>
      <c r="C679" s="1" t="str">
        <f t="shared" si="21"/>
        <v>Weekday</v>
      </c>
      <c r="D679" s="1" t="e" cm="1">
        <f t="array" aca="1" ref="D679" ca="1">TEXT\DAY(Coffee_Sales[[#This Row],[Date]],"ddd")</f>
        <v>#NAME?</v>
      </c>
      <c r="E679" t="s">
        <v>43</v>
      </c>
      <c r="F679" t="s">
        <v>13</v>
      </c>
      <c r="G679" t="s">
        <v>35</v>
      </c>
      <c r="H679">
        <v>4.47</v>
      </c>
      <c r="I679" t="s">
        <v>15</v>
      </c>
      <c r="J679" t="s">
        <v>23</v>
      </c>
      <c r="K679" t="s">
        <v>24</v>
      </c>
      <c r="L679" t="s">
        <v>18</v>
      </c>
      <c r="M679">
        <v>7</v>
      </c>
      <c r="N679" t="s">
        <v>19</v>
      </c>
      <c r="O679">
        <v>5</v>
      </c>
    </row>
    <row r="680" spans="1:15" x14ac:dyDescent="0.35">
      <c r="A680" s="1">
        <v>45649.574305555558</v>
      </c>
      <c r="B680" s="1" t="str">
        <f t="shared" si="20"/>
        <v>Mon</v>
      </c>
      <c r="C680" s="1" t="str">
        <f t="shared" si="21"/>
        <v>Weekday</v>
      </c>
      <c r="D680" s="1" t="e" cm="1">
        <f t="array" aca="1" ref="D680" ca="1">TEXT\DAY(Coffee_Sales[[#This Row],[Date]],"ddd")</f>
        <v>#NAME?</v>
      </c>
      <c r="E680" t="s">
        <v>43</v>
      </c>
      <c r="F680" t="s">
        <v>46</v>
      </c>
      <c r="G680" t="s">
        <v>14</v>
      </c>
      <c r="H680">
        <v>5.32</v>
      </c>
      <c r="I680" t="s">
        <v>15</v>
      </c>
      <c r="J680" t="s">
        <v>16</v>
      </c>
      <c r="K680" t="s">
        <v>24</v>
      </c>
      <c r="L680" t="s">
        <v>32</v>
      </c>
      <c r="M680">
        <v>4</v>
      </c>
      <c r="N680" t="s">
        <v>33</v>
      </c>
      <c r="O680">
        <v>4</v>
      </c>
    </row>
    <row r="681" spans="1:15" x14ac:dyDescent="0.35">
      <c r="A681" s="1">
        <v>45651.599305555559</v>
      </c>
      <c r="B681" s="1" t="str">
        <f t="shared" si="20"/>
        <v>Wed</v>
      </c>
      <c r="C681" s="1" t="str">
        <f t="shared" si="21"/>
        <v>Weekday</v>
      </c>
      <c r="D681" s="1" t="e" cm="1">
        <f t="array" aca="1" ref="D681" ca="1">TEXT\DAY(Coffee_Sales[[#This Row],[Date]],"ddd")</f>
        <v>#NAME?</v>
      </c>
      <c r="E681" t="s">
        <v>12</v>
      </c>
      <c r="F681" t="s">
        <v>13</v>
      </c>
      <c r="G681" t="s">
        <v>35</v>
      </c>
      <c r="H681">
        <v>4.01</v>
      </c>
      <c r="I681" t="s">
        <v>30</v>
      </c>
      <c r="J681" t="s">
        <v>16</v>
      </c>
      <c r="K681" t="s">
        <v>24</v>
      </c>
      <c r="L681" t="s">
        <v>18</v>
      </c>
      <c r="M681">
        <v>9</v>
      </c>
      <c r="N681" t="s">
        <v>25</v>
      </c>
      <c r="O681">
        <v>5</v>
      </c>
    </row>
    <row r="682" spans="1:15" x14ac:dyDescent="0.35">
      <c r="A682" s="1">
        <v>45654.455555555556</v>
      </c>
      <c r="B682" s="1" t="str">
        <f t="shared" si="20"/>
        <v>Sat</v>
      </c>
      <c r="C682" s="1" t="str">
        <f t="shared" si="21"/>
        <v>Weekend</v>
      </c>
      <c r="D682" s="1" t="e" cm="1">
        <f t="array" aca="1" ref="D682" ca="1">TEXT\DAY(Coffee_Sales[[#This Row],[Date]],"ddd")</f>
        <v>#NAME?</v>
      </c>
      <c r="E682" t="s">
        <v>26</v>
      </c>
      <c r="F682" t="s">
        <v>34</v>
      </c>
      <c r="G682" t="s">
        <v>35</v>
      </c>
      <c r="H682">
        <v>6.67</v>
      </c>
      <c r="I682" t="s">
        <v>28</v>
      </c>
      <c r="J682" t="s">
        <v>23</v>
      </c>
      <c r="K682" t="s">
        <v>31</v>
      </c>
      <c r="L682" t="s">
        <v>32</v>
      </c>
      <c r="M682">
        <v>10</v>
      </c>
      <c r="N682" t="s">
        <v>19</v>
      </c>
      <c r="O682">
        <v>2</v>
      </c>
    </row>
    <row r="683" spans="1:15" x14ac:dyDescent="0.35">
      <c r="A683" s="1">
        <v>45654.713888888888</v>
      </c>
      <c r="B683" s="1" t="str">
        <f t="shared" si="20"/>
        <v>Sat</v>
      </c>
      <c r="C683" s="1" t="str">
        <f t="shared" si="21"/>
        <v>Weekend</v>
      </c>
      <c r="D683" s="1" t="e" cm="1">
        <f t="array" aca="1" ref="D683" ca="1">TEXT\DAY(Coffee_Sales[[#This Row],[Date]],"ddd")</f>
        <v>#NAME?</v>
      </c>
      <c r="E683" t="s">
        <v>20</v>
      </c>
      <c r="F683" t="s">
        <v>21</v>
      </c>
      <c r="G683" t="s">
        <v>35</v>
      </c>
      <c r="H683">
        <v>4.59</v>
      </c>
      <c r="I683" t="s">
        <v>15</v>
      </c>
      <c r="J683" t="s">
        <v>23</v>
      </c>
      <c r="K683" t="s">
        <v>31</v>
      </c>
      <c r="L683" t="s">
        <v>18</v>
      </c>
      <c r="M683">
        <v>2</v>
      </c>
      <c r="N683" t="s">
        <v>37</v>
      </c>
      <c r="O683">
        <v>1</v>
      </c>
    </row>
    <row r="684" spans="1:15" x14ac:dyDescent="0.35">
      <c r="A684" s="1">
        <v>45650.540972222225</v>
      </c>
      <c r="B684" s="1" t="str">
        <f t="shared" si="20"/>
        <v>Tue</v>
      </c>
      <c r="C684" s="1" t="str">
        <f t="shared" si="21"/>
        <v>Weekday</v>
      </c>
      <c r="D684" s="1" t="e" cm="1">
        <f t="array" aca="1" ref="D684" ca="1">TEXT\DAY(Coffee_Sales[[#This Row],[Date]],"ddd")</f>
        <v>#NAME?</v>
      </c>
      <c r="E684" t="s">
        <v>41</v>
      </c>
      <c r="F684" t="s">
        <v>44</v>
      </c>
      <c r="G684" t="s">
        <v>14</v>
      </c>
      <c r="H684">
        <v>5.96</v>
      </c>
      <c r="I684" t="s">
        <v>28</v>
      </c>
      <c r="J684" t="s">
        <v>16</v>
      </c>
      <c r="K684" t="s">
        <v>42</v>
      </c>
      <c r="L684" t="s">
        <v>40</v>
      </c>
      <c r="M684">
        <v>7</v>
      </c>
      <c r="N684" t="s">
        <v>19</v>
      </c>
      <c r="O684">
        <v>3</v>
      </c>
    </row>
    <row r="685" spans="1:15" x14ac:dyDescent="0.35">
      <c r="A685" s="1">
        <v>45649.606249999997</v>
      </c>
      <c r="B685" s="1" t="str">
        <f t="shared" si="20"/>
        <v>Mon</v>
      </c>
      <c r="C685" s="1" t="str">
        <f t="shared" si="21"/>
        <v>Weekday</v>
      </c>
      <c r="D685" s="1" t="e" cm="1">
        <f t="array" aca="1" ref="D685" ca="1">TEXT\DAY(Coffee_Sales[[#This Row],[Date]],"ddd")</f>
        <v>#NAME?</v>
      </c>
      <c r="E685" t="s">
        <v>12</v>
      </c>
      <c r="F685" t="s">
        <v>27</v>
      </c>
      <c r="G685" t="s">
        <v>35</v>
      </c>
      <c r="H685">
        <v>4.4000000000000004</v>
      </c>
      <c r="I685" t="s">
        <v>15</v>
      </c>
      <c r="J685" t="s">
        <v>23</v>
      </c>
      <c r="K685" t="s">
        <v>17</v>
      </c>
      <c r="L685" t="s">
        <v>18</v>
      </c>
      <c r="M685">
        <v>9</v>
      </c>
      <c r="N685" t="s">
        <v>36</v>
      </c>
      <c r="O685">
        <v>2</v>
      </c>
    </row>
    <row r="686" spans="1:15" x14ac:dyDescent="0.35">
      <c r="A686" s="1">
        <v>45652.70208333333</v>
      </c>
      <c r="B686" s="1" t="str">
        <f t="shared" si="20"/>
        <v>Thu</v>
      </c>
      <c r="C686" s="1" t="str">
        <f t="shared" si="21"/>
        <v>Weekday</v>
      </c>
      <c r="D686" s="1" t="e" cm="1">
        <f t="array" aca="1" ref="D686" ca="1">TEXT\DAY(Coffee_Sales[[#This Row],[Date]],"ddd")</f>
        <v>#NAME?</v>
      </c>
      <c r="E686" t="s">
        <v>26</v>
      </c>
      <c r="F686" t="s">
        <v>46</v>
      </c>
      <c r="G686" t="s">
        <v>14</v>
      </c>
      <c r="H686">
        <v>6.66</v>
      </c>
      <c r="I686" t="s">
        <v>28</v>
      </c>
      <c r="J686" t="s">
        <v>16</v>
      </c>
      <c r="K686" t="s">
        <v>17</v>
      </c>
      <c r="L686" t="s">
        <v>32</v>
      </c>
      <c r="M686">
        <v>6</v>
      </c>
      <c r="N686" t="s">
        <v>33</v>
      </c>
      <c r="O686">
        <v>2</v>
      </c>
    </row>
    <row r="687" spans="1:15" x14ac:dyDescent="0.35">
      <c r="A687" s="1">
        <v>45649.411111111112</v>
      </c>
      <c r="B687" s="1" t="str">
        <f t="shared" si="20"/>
        <v>Mon</v>
      </c>
      <c r="C687" s="1" t="str">
        <f t="shared" si="21"/>
        <v>Weekday</v>
      </c>
      <c r="D687" s="1" t="e" cm="1">
        <f t="array" aca="1" ref="D687" ca="1">TEXT\DAY(Coffee_Sales[[#This Row],[Date]],"ddd")</f>
        <v>#NAME?</v>
      </c>
      <c r="E687" t="s">
        <v>20</v>
      </c>
      <c r="F687" t="s">
        <v>13</v>
      </c>
      <c r="G687" t="s">
        <v>14</v>
      </c>
      <c r="H687">
        <v>3.12</v>
      </c>
      <c r="I687" t="s">
        <v>30</v>
      </c>
      <c r="J687" t="s">
        <v>23</v>
      </c>
      <c r="K687" t="s">
        <v>17</v>
      </c>
      <c r="L687" t="s">
        <v>18</v>
      </c>
      <c r="M687">
        <v>3</v>
      </c>
      <c r="N687" t="s">
        <v>39</v>
      </c>
      <c r="O687">
        <v>3</v>
      </c>
    </row>
    <row r="688" spans="1:15" x14ac:dyDescent="0.35">
      <c r="A688" s="1">
        <v>45648.393750000003</v>
      </c>
      <c r="B688" s="1" t="str">
        <f t="shared" si="20"/>
        <v>Sun</v>
      </c>
      <c r="C688" s="1" t="str">
        <f t="shared" si="21"/>
        <v>Weekend</v>
      </c>
      <c r="D688" s="1" t="e" cm="1">
        <f t="array" aca="1" ref="D688" ca="1">TEXT\DAY(Coffee_Sales[[#This Row],[Date]],"ddd")</f>
        <v>#NAME?</v>
      </c>
      <c r="E688" t="s">
        <v>43</v>
      </c>
      <c r="F688" t="s">
        <v>44</v>
      </c>
      <c r="G688" t="s">
        <v>22</v>
      </c>
      <c r="H688">
        <v>3.04</v>
      </c>
      <c r="I688" t="s">
        <v>28</v>
      </c>
      <c r="J688" t="s">
        <v>16</v>
      </c>
      <c r="K688" t="s">
        <v>24</v>
      </c>
      <c r="L688" t="s">
        <v>32</v>
      </c>
      <c r="M688">
        <v>7</v>
      </c>
      <c r="N688" t="s">
        <v>36</v>
      </c>
      <c r="O688">
        <v>3</v>
      </c>
    </row>
    <row r="689" spans="1:15" x14ac:dyDescent="0.35">
      <c r="A689" s="1">
        <v>45647.748611111114</v>
      </c>
      <c r="B689" s="1" t="str">
        <f t="shared" si="20"/>
        <v>Sat</v>
      </c>
      <c r="C689" s="1" t="str">
        <f t="shared" si="21"/>
        <v>Weekend</v>
      </c>
      <c r="D689" s="1" t="e" cm="1">
        <f t="array" aca="1" ref="D689" ca="1">TEXT\DAY(Coffee_Sales[[#This Row],[Date]],"ddd")</f>
        <v>#NAME?</v>
      </c>
      <c r="E689" t="s">
        <v>12</v>
      </c>
      <c r="F689" t="s">
        <v>44</v>
      </c>
      <c r="G689" t="s">
        <v>35</v>
      </c>
      <c r="H689">
        <v>5.37</v>
      </c>
      <c r="I689" t="s">
        <v>28</v>
      </c>
      <c r="J689" t="s">
        <v>16</v>
      </c>
      <c r="K689" t="s">
        <v>29</v>
      </c>
      <c r="L689" t="s">
        <v>32</v>
      </c>
      <c r="M689">
        <v>7</v>
      </c>
      <c r="N689" t="s">
        <v>47</v>
      </c>
      <c r="O689">
        <v>1</v>
      </c>
    </row>
    <row r="690" spans="1:15" x14ac:dyDescent="0.35">
      <c r="A690" s="1">
        <v>45645.663194444445</v>
      </c>
      <c r="B690" s="1" t="str">
        <f t="shared" si="20"/>
        <v>Thu</v>
      </c>
      <c r="C690" s="1" t="str">
        <f t="shared" si="21"/>
        <v>Weekday</v>
      </c>
      <c r="D690" s="1" t="e" cm="1">
        <f t="array" aca="1" ref="D690" ca="1">TEXT\DAY(Coffee_Sales[[#This Row],[Date]],"ddd")</f>
        <v>#NAME?</v>
      </c>
      <c r="E690" t="s">
        <v>12</v>
      </c>
      <c r="F690" t="s">
        <v>21</v>
      </c>
      <c r="G690" t="s">
        <v>35</v>
      </c>
      <c r="H690">
        <v>6.08</v>
      </c>
      <c r="I690" t="s">
        <v>15</v>
      </c>
      <c r="J690" t="s">
        <v>16</v>
      </c>
      <c r="K690" t="s">
        <v>45</v>
      </c>
      <c r="L690" t="s">
        <v>32</v>
      </c>
      <c r="M690">
        <v>2</v>
      </c>
      <c r="N690" t="s">
        <v>25</v>
      </c>
      <c r="O690">
        <v>1</v>
      </c>
    </row>
    <row r="691" spans="1:15" x14ac:dyDescent="0.35">
      <c r="A691" s="1">
        <v>45656.395833333336</v>
      </c>
      <c r="B691" s="1" t="str">
        <f t="shared" si="20"/>
        <v>Mon</v>
      </c>
      <c r="C691" s="1" t="str">
        <f t="shared" si="21"/>
        <v>Weekday</v>
      </c>
      <c r="D691" s="1" t="e" cm="1">
        <f t="array" aca="1" ref="D691" ca="1">TEXT\DAY(Coffee_Sales[[#This Row],[Date]],"ddd")</f>
        <v>#NAME?</v>
      </c>
      <c r="E691" t="s">
        <v>43</v>
      </c>
      <c r="F691" t="s">
        <v>38</v>
      </c>
      <c r="G691" t="s">
        <v>14</v>
      </c>
      <c r="H691">
        <v>3.33</v>
      </c>
      <c r="I691" t="s">
        <v>28</v>
      </c>
      <c r="J691" t="s">
        <v>23</v>
      </c>
      <c r="K691" t="s">
        <v>42</v>
      </c>
      <c r="L691" t="s">
        <v>32</v>
      </c>
      <c r="M691">
        <v>7</v>
      </c>
      <c r="N691" t="s">
        <v>36</v>
      </c>
      <c r="O691">
        <v>5</v>
      </c>
    </row>
    <row r="692" spans="1:15" x14ac:dyDescent="0.35">
      <c r="A692" s="1">
        <v>45656.347222222219</v>
      </c>
      <c r="B692" s="1" t="str">
        <f t="shared" si="20"/>
        <v>Mon</v>
      </c>
      <c r="C692" s="1" t="str">
        <f t="shared" si="21"/>
        <v>Weekday</v>
      </c>
      <c r="D692" s="1" t="e" cm="1">
        <f t="array" aca="1" ref="D692" ca="1">TEXT\DAY(Coffee_Sales[[#This Row],[Date]],"ddd")</f>
        <v>#NAME?</v>
      </c>
      <c r="E692" t="s">
        <v>43</v>
      </c>
      <c r="F692" t="s">
        <v>38</v>
      </c>
      <c r="G692" t="s">
        <v>35</v>
      </c>
      <c r="H692">
        <v>6.42</v>
      </c>
      <c r="I692" t="s">
        <v>30</v>
      </c>
      <c r="J692" t="s">
        <v>16</v>
      </c>
      <c r="K692" t="s">
        <v>29</v>
      </c>
      <c r="L692" t="s">
        <v>40</v>
      </c>
      <c r="M692">
        <v>4</v>
      </c>
      <c r="N692" t="s">
        <v>37</v>
      </c>
      <c r="O692">
        <v>1</v>
      </c>
    </row>
    <row r="693" spans="1:15" x14ac:dyDescent="0.35">
      <c r="A693" s="1">
        <v>45655.62777777778</v>
      </c>
      <c r="B693" s="1" t="str">
        <f t="shared" si="20"/>
        <v>Sun</v>
      </c>
      <c r="C693" s="1" t="str">
        <f t="shared" si="21"/>
        <v>Weekend</v>
      </c>
      <c r="D693" s="1" t="e" cm="1">
        <f t="array" aca="1" ref="D693" ca="1">TEXT\DAY(Coffee_Sales[[#This Row],[Date]],"ddd")</f>
        <v>#NAME?</v>
      </c>
      <c r="E693" t="s">
        <v>41</v>
      </c>
      <c r="F693" t="s">
        <v>27</v>
      </c>
      <c r="G693" t="s">
        <v>22</v>
      </c>
      <c r="H693">
        <v>4.0999999999999996</v>
      </c>
      <c r="I693" t="s">
        <v>28</v>
      </c>
      <c r="J693" t="s">
        <v>16</v>
      </c>
      <c r="K693" t="s">
        <v>31</v>
      </c>
      <c r="L693" t="s">
        <v>18</v>
      </c>
      <c r="M693">
        <v>2</v>
      </c>
      <c r="N693" t="s">
        <v>47</v>
      </c>
      <c r="O693">
        <v>5</v>
      </c>
    </row>
    <row r="694" spans="1:15" x14ac:dyDescent="0.35">
      <c r="A694" s="1">
        <v>45642.688194444447</v>
      </c>
      <c r="B694" s="1" t="str">
        <f t="shared" si="20"/>
        <v>Mon</v>
      </c>
      <c r="C694" s="1" t="str">
        <f t="shared" si="21"/>
        <v>Weekday</v>
      </c>
      <c r="D694" s="1" t="e" cm="1">
        <f t="array" aca="1" ref="D694" ca="1">TEXT\DAY(Coffee_Sales[[#This Row],[Date]],"ddd")</f>
        <v>#NAME?</v>
      </c>
      <c r="E694" t="s">
        <v>20</v>
      </c>
      <c r="F694" t="s">
        <v>46</v>
      </c>
      <c r="G694" t="s">
        <v>22</v>
      </c>
      <c r="H694">
        <v>6.41</v>
      </c>
      <c r="I694" t="s">
        <v>30</v>
      </c>
      <c r="J694" t="s">
        <v>16</v>
      </c>
      <c r="K694" t="s">
        <v>31</v>
      </c>
      <c r="L694" t="s">
        <v>32</v>
      </c>
      <c r="M694">
        <v>8</v>
      </c>
      <c r="N694" t="s">
        <v>39</v>
      </c>
      <c r="O694">
        <v>2</v>
      </c>
    </row>
    <row r="695" spans="1:15" x14ac:dyDescent="0.35">
      <c r="A695" s="1">
        <v>45656.383333333331</v>
      </c>
      <c r="B695" s="1" t="str">
        <f t="shared" si="20"/>
        <v>Mon</v>
      </c>
      <c r="C695" s="1" t="str">
        <f t="shared" si="21"/>
        <v>Weekday</v>
      </c>
      <c r="D695" s="1" t="e" cm="1">
        <f t="array" aca="1" ref="D695" ca="1">TEXT\DAY(Coffee_Sales[[#This Row],[Date]],"ddd")</f>
        <v>#NAME?</v>
      </c>
      <c r="E695" t="s">
        <v>12</v>
      </c>
      <c r="F695" t="s">
        <v>46</v>
      </c>
      <c r="G695" t="s">
        <v>14</v>
      </c>
      <c r="H695">
        <v>3.02</v>
      </c>
      <c r="I695" t="s">
        <v>28</v>
      </c>
      <c r="J695" t="s">
        <v>23</v>
      </c>
      <c r="K695" t="s">
        <v>42</v>
      </c>
      <c r="L695" t="s">
        <v>40</v>
      </c>
      <c r="M695">
        <v>6</v>
      </c>
      <c r="N695" t="s">
        <v>36</v>
      </c>
      <c r="O695">
        <v>2</v>
      </c>
    </row>
    <row r="696" spans="1:15" x14ac:dyDescent="0.35">
      <c r="A696" s="1">
        <v>45646.745833333334</v>
      </c>
      <c r="B696" s="1" t="str">
        <f t="shared" si="20"/>
        <v>Fri</v>
      </c>
      <c r="C696" s="1" t="str">
        <f t="shared" si="21"/>
        <v>Weekday</v>
      </c>
      <c r="D696" s="1" t="e" cm="1">
        <f t="array" aca="1" ref="D696" ca="1">TEXT\DAY(Coffee_Sales[[#This Row],[Date]],"ddd")</f>
        <v>#NAME?</v>
      </c>
      <c r="E696" t="s">
        <v>12</v>
      </c>
      <c r="F696" t="s">
        <v>27</v>
      </c>
      <c r="G696" t="s">
        <v>35</v>
      </c>
      <c r="H696">
        <v>4.78</v>
      </c>
      <c r="I696" t="s">
        <v>28</v>
      </c>
      <c r="J696" t="s">
        <v>23</v>
      </c>
      <c r="K696" t="s">
        <v>29</v>
      </c>
      <c r="L696" t="s">
        <v>40</v>
      </c>
      <c r="M696">
        <v>4</v>
      </c>
      <c r="N696" t="s">
        <v>36</v>
      </c>
      <c r="O696">
        <v>5</v>
      </c>
    </row>
    <row r="697" spans="1:15" x14ac:dyDescent="0.35">
      <c r="A697" s="1">
        <v>45650.646527777775</v>
      </c>
      <c r="B697" s="1" t="str">
        <f t="shared" si="20"/>
        <v>Tue</v>
      </c>
      <c r="C697" s="1" t="str">
        <f t="shared" si="21"/>
        <v>Weekday</v>
      </c>
      <c r="D697" s="1" t="e" cm="1">
        <f t="array" aca="1" ref="D697" ca="1">TEXT\DAY(Coffee_Sales[[#This Row],[Date]],"ddd")</f>
        <v>#NAME?</v>
      </c>
      <c r="E697" t="s">
        <v>43</v>
      </c>
      <c r="F697" t="s">
        <v>21</v>
      </c>
      <c r="G697" t="s">
        <v>35</v>
      </c>
      <c r="H697">
        <v>4.72</v>
      </c>
      <c r="I697" t="s">
        <v>28</v>
      </c>
      <c r="J697" t="s">
        <v>16</v>
      </c>
      <c r="K697" t="s">
        <v>45</v>
      </c>
      <c r="L697" t="s">
        <v>18</v>
      </c>
      <c r="M697">
        <v>3</v>
      </c>
      <c r="N697" t="s">
        <v>25</v>
      </c>
      <c r="O697">
        <v>4</v>
      </c>
    </row>
    <row r="698" spans="1:15" x14ac:dyDescent="0.35">
      <c r="A698" s="1">
        <v>45641.607638888891</v>
      </c>
      <c r="B698" s="1" t="str">
        <f t="shared" si="20"/>
        <v>Sun</v>
      </c>
      <c r="C698" s="1" t="str">
        <f t="shared" si="21"/>
        <v>Weekend</v>
      </c>
      <c r="D698" s="1" t="e" cm="1">
        <f t="array" aca="1" ref="D698" ca="1">TEXT\DAY(Coffee_Sales[[#This Row],[Date]],"ddd")</f>
        <v>#NAME?</v>
      </c>
      <c r="E698" t="s">
        <v>12</v>
      </c>
      <c r="F698" t="s">
        <v>13</v>
      </c>
      <c r="G698" t="s">
        <v>14</v>
      </c>
      <c r="H698">
        <v>3.35</v>
      </c>
      <c r="I698" t="s">
        <v>28</v>
      </c>
      <c r="J698" t="s">
        <v>16</v>
      </c>
      <c r="K698" t="s">
        <v>42</v>
      </c>
      <c r="L698" t="s">
        <v>32</v>
      </c>
      <c r="M698">
        <v>10</v>
      </c>
      <c r="N698" t="s">
        <v>36</v>
      </c>
      <c r="O698">
        <v>2</v>
      </c>
    </row>
    <row r="699" spans="1:15" x14ac:dyDescent="0.35">
      <c r="A699" s="1">
        <v>45642.420138888891</v>
      </c>
      <c r="B699" s="1" t="str">
        <f t="shared" si="20"/>
        <v>Mon</v>
      </c>
      <c r="C699" s="1" t="str">
        <f t="shared" si="21"/>
        <v>Weekday</v>
      </c>
      <c r="D699" s="1" t="e" cm="1">
        <f t="array" aca="1" ref="D699" ca="1">TEXT\DAY(Coffee_Sales[[#This Row],[Date]],"ddd")</f>
        <v>#NAME?</v>
      </c>
      <c r="E699" t="s">
        <v>41</v>
      </c>
      <c r="F699" t="s">
        <v>27</v>
      </c>
      <c r="G699" t="s">
        <v>35</v>
      </c>
      <c r="H699">
        <v>3.79</v>
      </c>
      <c r="I699" t="s">
        <v>28</v>
      </c>
      <c r="J699" t="s">
        <v>16</v>
      </c>
      <c r="K699" t="s">
        <v>31</v>
      </c>
      <c r="L699" t="s">
        <v>32</v>
      </c>
      <c r="M699">
        <v>9</v>
      </c>
      <c r="N699" t="s">
        <v>39</v>
      </c>
      <c r="O699">
        <v>2</v>
      </c>
    </row>
    <row r="700" spans="1:15" x14ac:dyDescent="0.35">
      <c r="A700" s="1">
        <v>45650.399305555555</v>
      </c>
      <c r="B700" s="1" t="str">
        <f t="shared" si="20"/>
        <v>Tue</v>
      </c>
      <c r="C700" s="1" t="str">
        <f t="shared" si="21"/>
        <v>Weekday</v>
      </c>
      <c r="D700" s="1" t="e" cm="1">
        <f t="array" aca="1" ref="D700" ca="1">TEXT\DAY(Coffee_Sales[[#This Row],[Date]],"ddd")</f>
        <v>#NAME?</v>
      </c>
      <c r="E700" t="s">
        <v>26</v>
      </c>
      <c r="F700" t="s">
        <v>27</v>
      </c>
      <c r="G700" t="s">
        <v>14</v>
      </c>
      <c r="H700">
        <v>3.59</v>
      </c>
      <c r="I700" t="s">
        <v>30</v>
      </c>
      <c r="J700" t="s">
        <v>16</v>
      </c>
      <c r="K700" t="s">
        <v>29</v>
      </c>
      <c r="L700" t="s">
        <v>32</v>
      </c>
      <c r="M700">
        <v>2</v>
      </c>
      <c r="N700" t="s">
        <v>37</v>
      </c>
      <c r="O700">
        <v>1</v>
      </c>
    </row>
    <row r="701" spans="1:15" x14ac:dyDescent="0.35">
      <c r="A701" s="1">
        <v>45642.525694444441</v>
      </c>
      <c r="B701" s="1" t="str">
        <f t="shared" si="20"/>
        <v>Mon</v>
      </c>
      <c r="C701" s="1" t="str">
        <f t="shared" si="21"/>
        <v>Weekday</v>
      </c>
      <c r="D701" s="1" t="e" cm="1">
        <f t="array" aca="1" ref="D701" ca="1">TEXT\DAY(Coffee_Sales[[#This Row],[Date]],"ddd")</f>
        <v>#NAME?</v>
      </c>
      <c r="E701" t="s">
        <v>41</v>
      </c>
      <c r="F701" t="s">
        <v>13</v>
      </c>
      <c r="G701" t="s">
        <v>22</v>
      </c>
      <c r="H701">
        <v>6.52</v>
      </c>
      <c r="I701" t="s">
        <v>30</v>
      </c>
      <c r="J701" t="s">
        <v>16</v>
      </c>
      <c r="K701" t="s">
        <v>17</v>
      </c>
      <c r="L701" t="s">
        <v>32</v>
      </c>
      <c r="M701">
        <v>5</v>
      </c>
      <c r="N701" t="s">
        <v>36</v>
      </c>
      <c r="O701">
        <v>4</v>
      </c>
    </row>
    <row r="702" spans="1:15" x14ac:dyDescent="0.35">
      <c r="A702" s="1">
        <v>45648.462500000001</v>
      </c>
      <c r="B702" s="1" t="str">
        <f t="shared" si="20"/>
        <v>Sun</v>
      </c>
      <c r="C702" s="1" t="str">
        <f t="shared" si="21"/>
        <v>Weekend</v>
      </c>
      <c r="D702" s="1" t="e" cm="1">
        <f t="array" aca="1" ref="D702" ca="1">TEXT\DAY(Coffee_Sales[[#This Row],[Date]],"ddd")</f>
        <v>#NAME?</v>
      </c>
      <c r="E702" t="s">
        <v>20</v>
      </c>
      <c r="F702" t="s">
        <v>46</v>
      </c>
      <c r="G702" t="s">
        <v>35</v>
      </c>
      <c r="H702">
        <v>5.53</v>
      </c>
      <c r="I702" t="s">
        <v>28</v>
      </c>
      <c r="J702" t="s">
        <v>23</v>
      </c>
      <c r="K702" t="s">
        <v>17</v>
      </c>
      <c r="L702" t="s">
        <v>18</v>
      </c>
      <c r="M702">
        <v>4</v>
      </c>
      <c r="N702" t="s">
        <v>33</v>
      </c>
      <c r="O702">
        <v>5</v>
      </c>
    </row>
    <row r="703" spans="1:15" x14ac:dyDescent="0.35">
      <c r="A703" s="1">
        <v>45643.395833333336</v>
      </c>
      <c r="B703" s="1" t="str">
        <f t="shared" si="20"/>
        <v>Tue</v>
      </c>
      <c r="C703" s="1" t="str">
        <f t="shared" si="21"/>
        <v>Weekday</v>
      </c>
      <c r="D703" s="1" t="e" cm="1">
        <f t="array" aca="1" ref="D703" ca="1">TEXT\DAY(Coffee_Sales[[#This Row],[Date]],"ddd")</f>
        <v>#NAME?</v>
      </c>
      <c r="E703" t="s">
        <v>41</v>
      </c>
      <c r="F703" t="s">
        <v>13</v>
      </c>
      <c r="G703" t="s">
        <v>35</v>
      </c>
      <c r="H703">
        <v>3.66</v>
      </c>
      <c r="I703" t="s">
        <v>28</v>
      </c>
      <c r="J703" t="s">
        <v>16</v>
      </c>
      <c r="K703" t="s">
        <v>45</v>
      </c>
      <c r="L703" t="s">
        <v>32</v>
      </c>
      <c r="M703">
        <v>5</v>
      </c>
      <c r="N703" t="s">
        <v>33</v>
      </c>
      <c r="O703">
        <v>3</v>
      </c>
    </row>
    <row r="704" spans="1:15" x14ac:dyDescent="0.35">
      <c r="A704" s="1">
        <v>45647.584722222222</v>
      </c>
      <c r="B704" s="1" t="str">
        <f t="shared" si="20"/>
        <v>Sat</v>
      </c>
      <c r="C704" s="1" t="str">
        <f t="shared" si="21"/>
        <v>Weekend</v>
      </c>
      <c r="D704" s="1" t="e" cm="1">
        <f t="array" aca="1" ref="D704" ca="1">TEXT\DAY(Coffee_Sales[[#This Row],[Date]],"ddd")</f>
        <v>#NAME?</v>
      </c>
      <c r="E704" t="s">
        <v>43</v>
      </c>
      <c r="F704" t="s">
        <v>21</v>
      </c>
      <c r="G704" t="s">
        <v>22</v>
      </c>
      <c r="H704">
        <v>3.11</v>
      </c>
      <c r="I704" t="s">
        <v>28</v>
      </c>
      <c r="J704" t="s">
        <v>16</v>
      </c>
      <c r="K704" t="s">
        <v>42</v>
      </c>
      <c r="L704" t="s">
        <v>32</v>
      </c>
      <c r="M704">
        <v>5</v>
      </c>
      <c r="N704" t="s">
        <v>19</v>
      </c>
      <c r="O704">
        <v>2</v>
      </c>
    </row>
    <row r="705" spans="1:15" x14ac:dyDescent="0.35">
      <c r="A705" s="1">
        <v>45648.705555555556</v>
      </c>
      <c r="B705" s="1" t="str">
        <f t="shared" si="20"/>
        <v>Sun</v>
      </c>
      <c r="C705" s="1" t="str">
        <f t="shared" si="21"/>
        <v>Weekend</v>
      </c>
      <c r="D705" s="1" t="e" cm="1">
        <f t="array" aca="1" ref="D705" ca="1">TEXT\DAY(Coffee_Sales[[#This Row],[Date]],"ddd")</f>
        <v>#NAME?</v>
      </c>
      <c r="E705" t="s">
        <v>12</v>
      </c>
      <c r="F705" t="s">
        <v>44</v>
      </c>
      <c r="G705" t="s">
        <v>35</v>
      </c>
      <c r="H705">
        <v>3.63</v>
      </c>
      <c r="I705" t="s">
        <v>28</v>
      </c>
      <c r="J705" t="s">
        <v>16</v>
      </c>
      <c r="K705" t="s">
        <v>42</v>
      </c>
      <c r="L705" t="s">
        <v>40</v>
      </c>
      <c r="M705">
        <v>8</v>
      </c>
      <c r="N705" t="s">
        <v>37</v>
      </c>
      <c r="O705">
        <v>1</v>
      </c>
    </row>
    <row r="706" spans="1:15" x14ac:dyDescent="0.35">
      <c r="A706" s="1">
        <v>45647.670138888891</v>
      </c>
      <c r="B706" s="1" t="str">
        <f t="shared" ref="B706:B769" si="22">(TEXT(A706,"ddd"))</f>
        <v>Sat</v>
      </c>
      <c r="C706" s="1" t="str">
        <f t="shared" ref="C706:C769" si="23">IF(OR(TEXT(A706,"ddd")="Sat",TEXT(A706,"ddd")="Sun"),"Weekend","Weekday")</f>
        <v>Weekend</v>
      </c>
      <c r="D706" s="1" t="e" cm="1">
        <f t="array" aca="1" ref="D706" ca="1">TEXT\DAY(Coffee_Sales[[#This Row],[Date]],"ddd")</f>
        <v>#NAME?</v>
      </c>
      <c r="E706" t="s">
        <v>20</v>
      </c>
      <c r="F706" t="s">
        <v>21</v>
      </c>
      <c r="G706" t="s">
        <v>35</v>
      </c>
      <c r="H706">
        <v>3.16</v>
      </c>
      <c r="I706" t="s">
        <v>15</v>
      </c>
      <c r="J706" t="s">
        <v>16</v>
      </c>
      <c r="K706" t="s">
        <v>24</v>
      </c>
      <c r="L706" t="s">
        <v>32</v>
      </c>
      <c r="M706">
        <v>7</v>
      </c>
      <c r="N706" t="s">
        <v>47</v>
      </c>
      <c r="O706">
        <v>5</v>
      </c>
    </row>
    <row r="707" spans="1:15" x14ac:dyDescent="0.35">
      <c r="A707" s="1">
        <v>45650.537499999999</v>
      </c>
      <c r="B707" s="1" t="str">
        <f t="shared" si="22"/>
        <v>Tue</v>
      </c>
      <c r="C707" s="1" t="str">
        <f t="shared" si="23"/>
        <v>Weekday</v>
      </c>
      <c r="D707" s="1" t="e" cm="1">
        <f t="array" aca="1" ref="D707" ca="1">TEXT\DAY(Coffee_Sales[[#This Row],[Date]],"ddd")</f>
        <v>#NAME?</v>
      </c>
      <c r="E707" t="s">
        <v>12</v>
      </c>
      <c r="F707" t="s">
        <v>38</v>
      </c>
      <c r="G707" t="s">
        <v>22</v>
      </c>
      <c r="H707">
        <v>4.54</v>
      </c>
      <c r="I707" t="s">
        <v>28</v>
      </c>
      <c r="J707" t="s">
        <v>23</v>
      </c>
      <c r="K707" t="s">
        <v>42</v>
      </c>
      <c r="L707" t="s">
        <v>32</v>
      </c>
      <c r="M707">
        <v>3</v>
      </c>
      <c r="N707" t="s">
        <v>19</v>
      </c>
      <c r="O707">
        <v>4</v>
      </c>
    </row>
    <row r="708" spans="1:15" x14ac:dyDescent="0.35">
      <c r="A708" s="1">
        <v>45656.689583333333</v>
      </c>
      <c r="B708" s="1" t="str">
        <f t="shared" si="22"/>
        <v>Mon</v>
      </c>
      <c r="C708" s="1" t="str">
        <f t="shared" si="23"/>
        <v>Weekday</v>
      </c>
      <c r="D708" s="1" t="e" cm="1">
        <f t="array" aca="1" ref="D708" ca="1">TEXT\DAY(Coffee_Sales[[#This Row],[Date]],"ddd")</f>
        <v>#NAME?</v>
      </c>
      <c r="E708" t="s">
        <v>41</v>
      </c>
      <c r="F708" t="s">
        <v>44</v>
      </c>
      <c r="G708" t="s">
        <v>14</v>
      </c>
      <c r="H708">
        <v>4.01</v>
      </c>
      <c r="I708" t="s">
        <v>15</v>
      </c>
      <c r="J708" t="s">
        <v>16</v>
      </c>
      <c r="K708" t="s">
        <v>24</v>
      </c>
      <c r="L708" t="s">
        <v>18</v>
      </c>
      <c r="M708">
        <v>10</v>
      </c>
      <c r="N708" t="s">
        <v>36</v>
      </c>
      <c r="O708">
        <v>3</v>
      </c>
    </row>
    <row r="709" spans="1:15" x14ac:dyDescent="0.35">
      <c r="A709" s="1">
        <v>45655.581944444442</v>
      </c>
      <c r="B709" s="1" t="str">
        <f t="shared" si="22"/>
        <v>Sun</v>
      </c>
      <c r="C709" s="1" t="str">
        <f t="shared" si="23"/>
        <v>Weekend</v>
      </c>
      <c r="D709" s="1" t="e" cm="1">
        <f t="array" aca="1" ref="D709" ca="1">TEXT\DAY(Coffee_Sales[[#This Row],[Date]],"ddd")</f>
        <v>#NAME?</v>
      </c>
      <c r="E709" t="s">
        <v>20</v>
      </c>
      <c r="F709" t="s">
        <v>38</v>
      </c>
      <c r="G709" t="s">
        <v>14</v>
      </c>
      <c r="H709">
        <v>4.3899999999999997</v>
      </c>
      <c r="I709" t="s">
        <v>15</v>
      </c>
      <c r="J709" t="s">
        <v>23</v>
      </c>
      <c r="K709" t="s">
        <v>24</v>
      </c>
      <c r="L709" t="s">
        <v>18</v>
      </c>
      <c r="M709">
        <v>8</v>
      </c>
      <c r="N709" t="s">
        <v>47</v>
      </c>
      <c r="O709">
        <v>3</v>
      </c>
    </row>
    <row r="710" spans="1:15" x14ac:dyDescent="0.35">
      <c r="A710" s="1">
        <v>45650.492361111108</v>
      </c>
      <c r="B710" s="1" t="str">
        <f t="shared" si="22"/>
        <v>Tue</v>
      </c>
      <c r="C710" s="1" t="str">
        <f t="shared" si="23"/>
        <v>Weekday</v>
      </c>
      <c r="D710" s="1" t="e" cm="1">
        <f t="array" aca="1" ref="D710" ca="1">TEXT\DAY(Coffee_Sales[[#This Row],[Date]],"ddd")</f>
        <v>#NAME?</v>
      </c>
      <c r="E710" t="s">
        <v>41</v>
      </c>
      <c r="F710" t="s">
        <v>21</v>
      </c>
      <c r="G710" t="s">
        <v>14</v>
      </c>
      <c r="H710">
        <v>6.21</v>
      </c>
      <c r="I710" t="s">
        <v>28</v>
      </c>
      <c r="J710" t="s">
        <v>16</v>
      </c>
      <c r="K710" t="s">
        <v>17</v>
      </c>
      <c r="L710" t="s">
        <v>18</v>
      </c>
      <c r="M710">
        <v>7</v>
      </c>
      <c r="N710" t="s">
        <v>19</v>
      </c>
      <c r="O710">
        <v>5</v>
      </c>
    </row>
    <row r="711" spans="1:15" x14ac:dyDescent="0.35">
      <c r="A711" s="1">
        <v>45649.493750000001</v>
      </c>
      <c r="B711" s="1" t="str">
        <f t="shared" si="22"/>
        <v>Mon</v>
      </c>
      <c r="C711" s="1" t="str">
        <f t="shared" si="23"/>
        <v>Weekday</v>
      </c>
      <c r="D711" s="1" t="e" cm="1">
        <f t="array" aca="1" ref="D711" ca="1">TEXT\DAY(Coffee_Sales[[#This Row],[Date]],"ddd")</f>
        <v>#NAME?</v>
      </c>
      <c r="E711" t="s">
        <v>12</v>
      </c>
      <c r="F711" t="s">
        <v>38</v>
      </c>
      <c r="G711" t="s">
        <v>35</v>
      </c>
      <c r="H711">
        <v>3.69</v>
      </c>
      <c r="I711" t="s">
        <v>28</v>
      </c>
      <c r="J711" t="s">
        <v>16</v>
      </c>
      <c r="K711" t="s">
        <v>45</v>
      </c>
      <c r="L711" t="s">
        <v>40</v>
      </c>
      <c r="M711">
        <v>5</v>
      </c>
      <c r="N711" t="s">
        <v>37</v>
      </c>
      <c r="O711">
        <v>3</v>
      </c>
    </row>
    <row r="712" spans="1:15" x14ac:dyDescent="0.35">
      <c r="A712" s="1">
        <v>45643.640972222223</v>
      </c>
      <c r="B712" s="1" t="str">
        <f t="shared" si="22"/>
        <v>Tue</v>
      </c>
      <c r="C712" s="1" t="str">
        <f t="shared" si="23"/>
        <v>Weekday</v>
      </c>
      <c r="D712" s="1" t="e" cm="1">
        <f t="array" aca="1" ref="D712" ca="1">TEXT\DAY(Coffee_Sales[[#This Row],[Date]],"ddd")</f>
        <v>#NAME?</v>
      </c>
      <c r="E712" t="s">
        <v>20</v>
      </c>
      <c r="F712" t="s">
        <v>46</v>
      </c>
      <c r="G712" t="s">
        <v>22</v>
      </c>
      <c r="H712">
        <v>5.87</v>
      </c>
      <c r="I712" t="s">
        <v>28</v>
      </c>
      <c r="J712" t="s">
        <v>16</v>
      </c>
      <c r="K712" t="s">
        <v>31</v>
      </c>
      <c r="L712" t="s">
        <v>32</v>
      </c>
      <c r="M712">
        <v>4</v>
      </c>
      <c r="N712" t="s">
        <v>47</v>
      </c>
      <c r="O712">
        <v>5</v>
      </c>
    </row>
    <row r="713" spans="1:15" x14ac:dyDescent="0.35">
      <c r="A713" s="1">
        <v>45642.39166666667</v>
      </c>
      <c r="B713" s="1" t="str">
        <f t="shared" si="22"/>
        <v>Mon</v>
      </c>
      <c r="C713" s="1" t="str">
        <f t="shared" si="23"/>
        <v>Weekday</v>
      </c>
      <c r="D713" s="1" t="e" cm="1">
        <f t="array" aca="1" ref="D713" ca="1">TEXT\DAY(Coffee_Sales[[#This Row],[Date]],"ddd")</f>
        <v>#NAME?</v>
      </c>
      <c r="E713" t="s">
        <v>41</v>
      </c>
      <c r="F713" t="s">
        <v>46</v>
      </c>
      <c r="G713" t="s">
        <v>14</v>
      </c>
      <c r="H713">
        <v>3.27</v>
      </c>
      <c r="I713" t="s">
        <v>15</v>
      </c>
      <c r="J713" t="s">
        <v>16</v>
      </c>
      <c r="K713" t="s">
        <v>42</v>
      </c>
      <c r="L713" t="s">
        <v>18</v>
      </c>
      <c r="M713">
        <v>6</v>
      </c>
      <c r="N713" t="s">
        <v>37</v>
      </c>
      <c r="O713">
        <v>5</v>
      </c>
    </row>
    <row r="714" spans="1:15" x14ac:dyDescent="0.35">
      <c r="A714" s="1">
        <v>45647.502083333333</v>
      </c>
      <c r="B714" s="1" t="str">
        <f t="shared" si="22"/>
        <v>Sat</v>
      </c>
      <c r="C714" s="1" t="str">
        <f t="shared" si="23"/>
        <v>Weekend</v>
      </c>
      <c r="D714" s="1" t="e" cm="1">
        <f t="array" aca="1" ref="D714" ca="1">TEXT\DAY(Coffee_Sales[[#This Row],[Date]],"ddd")</f>
        <v>#NAME?</v>
      </c>
      <c r="E714" t="s">
        <v>12</v>
      </c>
      <c r="F714" t="s">
        <v>44</v>
      </c>
      <c r="G714" t="s">
        <v>22</v>
      </c>
      <c r="H714">
        <v>5.38</v>
      </c>
      <c r="I714" t="s">
        <v>15</v>
      </c>
      <c r="J714" t="s">
        <v>16</v>
      </c>
      <c r="K714" t="s">
        <v>42</v>
      </c>
      <c r="L714" t="s">
        <v>32</v>
      </c>
      <c r="M714">
        <v>3</v>
      </c>
      <c r="N714" t="s">
        <v>36</v>
      </c>
      <c r="O714">
        <v>2</v>
      </c>
    </row>
    <row r="715" spans="1:15" x14ac:dyDescent="0.35">
      <c r="A715" s="1">
        <v>45642.334722222222</v>
      </c>
      <c r="B715" s="1" t="str">
        <f t="shared" si="22"/>
        <v>Mon</v>
      </c>
      <c r="C715" s="1" t="str">
        <f t="shared" si="23"/>
        <v>Weekday</v>
      </c>
      <c r="D715" s="1" t="e" cm="1">
        <f t="array" aca="1" ref="D715" ca="1">TEXT\DAY(Coffee_Sales[[#This Row],[Date]],"ddd")</f>
        <v>#NAME?</v>
      </c>
      <c r="E715" t="s">
        <v>26</v>
      </c>
      <c r="F715" t="s">
        <v>34</v>
      </c>
      <c r="G715" t="s">
        <v>14</v>
      </c>
      <c r="H715">
        <v>5.19</v>
      </c>
      <c r="I715" t="s">
        <v>15</v>
      </c>
      <c r="J715" t="s">
        <v>23</v>
      </c>
      <c r="K715" t="s">
        <v>29</v>
      </c>
      <c r="L715" t="s">
        <v>18</v>
      </c>
      <c r="M715">
        <v>8</v>
      </c>
      <c r="N715" t="s">
        <v>36</v>
      </c>
      <c r="O715">
        <v>1</v>
      </c>
    </row>
    <row r="716" spans="1:15" x14ac:dyDescent="0.35">
      <c r="A716" s="1">
        <v>45655.710416666669</v>
      </c>
      <c r="B716" s="1" t="str">
        <f t="shared" si="22"/>
        <v>Sun</v>
      </c>
      <c r="C716" s="1" t="str">
        <f t="shared" si="23"/>
        <v>Weekend</v>
      </c>
      <c r="D716" s="1" t="e" cm="1">
        <f t="array" aca="1" ref="D716" ca="1">TEXT\DAY(Coffee_Sales[[#This Row],[Date]],"ddd")</f>
        <v>#NAME?</v>
      </c>
      <c r="E716" t="s">
        <v>26</v>
      </c>
      <c r="F716" t="s">
        <v>13</v>
      </c>
      <c r="G716" t="s">
        <v>22</v>
      </c>
      <c r="H716">
        <v>6.91</v>
      </c>
      <c r="I716" t="s">
        <v>28</v>
      </c>
      <c r="J716" t="s">
        <v>16</v>
      </c>
      <c r="K716" t="s">
        <v>24</v>
      </c>
      <c r="L716" t="s">
        <v>32</v>
      </c>
      <c r="M716">
        <v>5</v>
      </c>
      <c r="N716" t="s">
        <v>36</v>
      </c>
      <c r="O716">
        <v>2</v>
      </c>
    </row>
    <row r="717" spans="1:15" x14ac:dyDescent="0.35">
      <c r="A717" s="1">
        <v>45650.741666666669</v>
      </c>
      <c r="B717" s="1" t="str">
        <f t="shared" si="22"/>
        <v>Tue</v>
      </c>
      <c r="C717" s="1" t="str">
        <f t="shared" si="23"/>
        <v>Weekday</v>
      </c>
      <c r="D717" s="1" t="e" cm="1">
        <f t="array" aca="1" ref="D717" ca="1">TEXT\DAY(Coffee_Sales[[#This Row],[Date]],"ddd")</f>
        <v>#NAME?</v>
      </c>
      <c r="E717" t="s">
        <v>43</v>
      </c>
      <c r="F717" t="s">
        <v>38</v>
      </c>
      <c r="G717" t="s">
        <v>22</v>
      </c>
      <c r="H717">
        <v>6.36</v>
      </c>
      <c r="I717" t="s">
        <v>30</v>
      </c>
      <c r="J717" t="s">
        <v>23</v>
      </c>
      <c r="K717" t="s">
        <v>31</v>
      </c>
      <c r="L717" t="s">
        <v>18</v>
      </c>
      <c r="M717">
        <v>7</v>
      </c>
      <c r="N717" t="s">
        <v>33</v>
      </c>
      <c r="O717">
        <v>2</v>
      </c>
    </row>
    <row r="718" spans="1:15" x14ac:dyDescent="0.35">
      <c r="A718" s="1">
        <v>45643.592361111114</v>
      </c>
      <c r="B718" s="1" t="str">
        <f t="shared" si="22"/>
        <v>Tue</v>
      </c>
      <c r="C718" s="1" t="str">
        <f t="shared" si="23"/>
        <v>Weekday</v>
      </c>
      <c r="D718" s="1" t="e" cm="1">
        <f t="array" aca="1" ref="D718" ca="1">TEXT\DAY(Coffee_Sales[[#This Row],[Date]],"ddd")</f>
        <v>#NAME?</v>
      </c>
      <c r="E718" t="s">
        <v>41</v>
      </c>
      <c r="F718" t="s">
        <v>38</v>
      </c>
      <c r="G718" t="s">
        <v>14</v>
      </c>
      <c r="H718">
        <v>6.82</v>
      </c>
      <c r="I718" t="s">
        <v>30</v>
      </c>
      <c r="J718" t="s">
        <v>16</v>
      </c>
      <c r="K718" t="s">
        <v>42</v>
      </c>
      <c r="L718" t="s">
        <v>40</v>
      </c>
      <c r="M718">
        <v>3</v>
      </c>
      <c r="N718" t="s">
        <v>36</v>
      </c>
      <c r="O718">
        <v>4</v>
      </c>
    </row>
    <row r="719" spans="1:15" x14ac:dyDescent="0.35">
      <c r="A719" s="1">
        <v>45644.652083333334</v>
      </c>
      <c r="B719" s="1" t="str">
        <f t="shared" si="22"/>
        <v>Wed</v>
      </c>
      <c r="C719" s="1" t="str">
        <f t="shared" si="23"/>
        <v>Weekday</v>
      </c>
      <c r="D719" s="1" t="e" cm="1">
        <f t="array" aca="1" ref="D719" ca="1">TEXT\DAY(Coffee_Sales[[#This Row],[Date]],"ddd")</f>
        <v>#NAME?</v>
      </c>
      <c r="E719" t="s">
        <v>20</v>
      </c>
      <c r="F719" t="s">
        <v>27</v>
      </c>
      <c r="G719" t="s">
        <v>14</v>
      </c>
      <c r="H719">
        <v>4.12</v>
      </c>
      <c r="I719" t="s">
        <v>30</v>
      </c>
      <c r="J719" t="s">
        <v>23</v>
      </c>
      <c r="K719" t="s">
        <v>45</v>
      </c>
      <c r="L719" t="s">
        <v>32</v>
      </c>
      <c r="M719">
        <v>8</v>
      </c>
      <c r="N719" t="s">
        <v>37</v>
      </c>
      <c r="O719">
        <v>5</v>
      </c>
    </row>
    <row r="720" spans="1:15" x14ac:dyDescent="0.35">
      <c r="A720" s="1">
        <v>45654.634027777778</v>
      </c>
      <c r="B720" s="1" t="str">
        <f t="shared" si="22"/>
        <v>Sat</v>
      </c>
      <c r="C720" s="1" t="str">
        <f t="shared" si="23"/>
        <v>Weekend</v>
      </c>
      <c r="D720" s="1" t="e" cm="1">
        <f t="array" aca="1" ref="D720" ca="1">TEXT\DAY(Coffee_Sales[[#This Row],[Date]],"ddd")</f>
        <v>#NAME?</v>
      </c>
      <c r="E720" t="s">
        <v>20</v>
      </c>
      <c r="F720" t="s">
        <v>13</v>
      </c>
      <c r="G720" t="s">
        <v>14</v>
      </c>
      <c r="H720">
        <v>4.63</v>
      </c>
      <c r="I720" t="s">
        <v>15</v>
      </c>
      <c r="J720" t="s">
        <v>16</v>
      </c>
      <c r="K720" t="s">
        <v>17</v>
      </c>
      <c r="L720" t="s">
        <v>18</v>
      </c>
      <c r="M720">
        <v>8</v>
      </c>
      <c r="N720" t="s">
        <v>33</v>
      </c>
      <c r="O720">
        <v>5</v>
      </c>
    </row>
    <row r="721" spans="1:15" x14ac:dyDescent="0.35">
      <c r="A721" s="1">
        <v>45653.356944444444</v>
      </c>
      <c r="B721" s="1" t="str">
        <f t="shared" si="22"/>
        <v>Fri</v>
      </c>
      <c r="C721" s="1" t="str">
        <f t="shared" si="23"/>
        <v>Weekday</v>
      </c>
      <c r="D721" s="1" t="e" cm="1">
        <f t="array" aca="1" ref="D721" ca="1">TEXT\DAY(Coffee_Sales[[#This Row],[Date]],"ddd")</f>
        <v>#NAME?</v>
      </c>
      <c r="E721" t="s">
        <v>43</v>
      </c>
      <c r="F721" t="s">
        <v>27</v>
      </c>
      <c r="G721" t="s">
        <v>35</v>
      </c>
      <c r="H721">
        <v>4.97</v>
      </c>
      <c r="I721" t="s">
        <v>28</v>
      </c>
      <c r="J721" t="s">
        <v>16</v>
      </c>
      <c r="K721" t="s">
        <v>24</v>
      </c>
      <c r="L721" t="s">
        <v>40</v>
      </c>
      <c r="M721">
        <v>9</v>
      </c>
      <c r="N721" t="s">
        <v>37</v>
      </c>
      <c r="O721">
        <v>5</v>
      </c>
    </row>
    <row r="722" spans="1:15" x14ac:dyDescent="0.35">
      <c r="A722" s="1">
        <v>45647.651388888888</v>
      </c>
      <c r="B722" s="1" t="str">
        <f t="shared" si="22"/>
        <v>Sat</v>
      </c>
      <c r="C722" s="1" t="str">
        <f t="shared" si="23"/>
        <v>Weekend</v>
      </c>
      <c r="D722" s="1" t="e" cm="1">
        <f t="array" aca="1" ref="D722" ca="1">TEXT\DAY(Coffee_Sales[[#This Row],[Date]],"ddd")</f>
        <v>#NAME?</v>
      </c>
      <c r="E722" t="s">
        <v>20</v>
      </c>
      <c r="F722" t="s">
        <v>34</v>
      </c>
      <c r="G722" t="s">
        <v>14</v>
      </c>
      <c r="H722">
        <v>5.81</v>
      </c>
      <c r="I722" t="s">
        <v>28</v>
      </c>
      <c r="J722" t="s">
        <v>16</v>
      </c>
      <c r="K722" t="s">
        <v>17</v>
      </c>
      <c r="L722" t="s">
        <v>32</v>
      </c>
      <c r="M722">
        <v>5</v>
      </c>
      <c r="N722" t="s">
        <v>36</v>
      </c>
      <c r="O722">
        <v>3</v>
      </c>
    </row>
    <row r="723" spans="1:15" x14ac:dyDescent="0.35">
      <c r="A723" s="1">
        <v>45646.510416666664</v>
      </c>
      <c r="B723" s="1" t="str">
        <f t="shared" si="22"/>
        <v>Fri</v>
      </c>
      <c r="C723" s="1" t="str">
        <f t="shared" si="23"/>
        <v>Weekday</v>
      </c>
      <c r="D723" s="1" t="e" cm="1">
        <f t="array" aca="1" ref="D723" ca="1">TEXT\DAY(Coffee_Sales[[#This Row],[Date]],"ddd")</f>
        <v>#NAME?</v>
      </c>
      <c r="E723" t="s">
        <v>43</v>
      </c>
      <c r="F723" t="s">
        <v>27</v>
      </c>
      <c r="G723" t="s">
        <v>22</v>
      </c>
      <c r="H723">
        <v>5.4</v>
      </c>
      <c r="I723" t="s">
        <v>15</v>
      </c>
      <c r="J723" t="s">
        <v>23</v>
      </c>
      <c r="K723" t="s">
        <v>45</v>
      </c>
      <c r="L723" t="s">
        <v>18</v>
      </c>
      <c r="M723">
        <v>5</v>
      </c>
      <c r="N723" t="s">
        <v>19</v>
      </c>
      <c r="O723">
        <v>1</v>
      </c>
    </row>
    <row r="724" spans="1:15" x14ac:dyDescent="0.35">
      <c r="A724" s="1">
        <v>45648.35</v>
      </c>
      <c r="B724" s="1" t="str">
        <f t="shared" si="22"/>
        <v>Sun</v>
      </c>
      <c r="C724" s="1" t="str">
        <f t="shared" si="23"/>
        <v>Weekend</v>
      </c>
      <c r="D724" s="1" t="e" cm="1">
        <f t="array" aca="1" ref="D724" ca="1">TEXT\DAY(Coffee_Sales[[#This Row],[Date]],"ddd")</f>
        <v>#NAME?</v>
      </c>
      <c r="E724" t="s">
        <v>41</v>
      </c>
      <c r="F724" t="s">
        <v>34</v>
      </c>
      <c r="G724" t="s">
        <v>22</v>
      </c>
      <c r="H724">
        <v>4.5199999999999996</v>
      </c>
      <c r="I724" t="s">
        <v>15</v>
      </c>
      <c r="J724" t="s">
        <v>16</v>
      </c>
      <c r="K724" t="s">
        <v>45</v>
      </c>
      <c r="L724" t="s">
        <v>32</v>
      </c>
      <c r="M724">
        <v>8</v>
      </c>
      <c r="N724" t="s">
        <v>39</v>
      </c>
      <c r="O724">
        <v>4</v>
      </c>
    </row>
    <row r="725" spans="1:15" x14ac:dyDescent="0.35">
      <c r="A725" s="1">
        <v>45645.470138888886</v>
      </c>
      <c r="B725" s="1" t="str">
        <f t="shared" si="22"/>
        <v>Thu</v>
      </c>
      <c r="C725" s="1" t="str">
        <f t="shared" si="23"/>
        <v>Weekday</v>
      </c>
      <c r="D725" s="1" t="e" cm="1">
        <f t="array" aca="1" ref="D725" ca="1">TEXT\DAY(Coffee_Sales[[#This Row],[Date]],"ddd")</f>
        <v>#NAME?</v>
      </c>
      <c r="E725" t="s">
        <v>43</v>
      </c>
      <c r="F725" t="s">
        <v>34</v>
      </c>
      <c r="G725" t="s">
        <v>22</v>
      </c>
      <c r="H725">
        <v>3.63</v>
      </c>
      <c r="I725" t="s">
        <v>30</v>
      </c>
      <c r="J725" t="s">
        <v>23</v>
      </c>
      <c r="K725" t="s">
        <v>29</v>
      </c>
      <c r="L725" t="s">
        <v>32</v>
      </c>
      <c r="M725">
        <v>7</v>
      </c>
      <c r="N725" t="s">
        <v>39</v>
      </c>
      <c r="O725">
        <v>2</v>
      </c>
    </row>
    <row r="726" spans="1:15" x14ac:dyDescent="0.35">
      <c r="A726" s="1">
        <v>45642.420138888891</v>
      </c>
      <c r="B726" s="1" t="str">
        <f t="shared" si="22"/>
        <v>Mon</v>
      </c>
      <c r="C726" s="1" t="str">
        <f t="shared" si="23"/>
        <v>Weekday</v>
      </c>
      <c r="D726" s="1" t="e" cm="1">
        <f t="array" aca="1" ref="D726" ca="1">TEXT\DAY(Coffee_Sales[[#This Row],[Date]],"ddd")</f>
        <v>#NAME?</v>
      </c>
      <c r="E726" t="s">
        <v>41</v>
      </c>
      <c r="F726" t="s">
        <v>44</v>
      </c>
      <c r="G726" t="s">
        <v>35</v>
      </c>
      <c r="H726">
        <v>3.2</v>
      </c>
      <c r="I726" t="s">
        <v>30</v>
      </c>
      <c r="J726" t="s">
        <v>16</v>
      </c>
      <c r="K726" t="s">
        <v>42</v>
      </c>
      <c r="L726" t="s">
        <v>40</v>
      </c>
      <c r="M726">
        <v>6</v>
      </c>
      <c r="N726" t="s">
        <v>36</v>
      </c>
      <c r="O726">
        <v>4</v>
      </c>
    </row>
    <row r="727" spans="1:15" x14ac:dyDescent="0.35">
      <c r="A727" s="1">
        <v>45645.426388888889</v>
      </c>
      <c r="B727" s="1" t="str">
        <f t="shared" si="22"/>
        <v>Thu</v>
      </c>
      <c r="C727" s="1" t="str">
        <f t="shared" si="23"/>
        <v>Weekday</v>
      </c>
      <c r="D727" s="1" t="e" cm="1">
        <f t="array" aca="1" ref="D727" ca="1">TEXT\DAY(Coffee_Sales[[#This Row],[Date]],"ddd")</f>
        <v>#NAME?</v>
      </c>
      <c r="E727" t="s">
        <v>12</v>
      </c>
      <c r="F727" t="s">
        <v>34</v>
      </c>
      <c r="G727" t="s">
        <v>14</v>
      </c>
      <c r="H727">
        <v>5.08</v>
      </c>
      <c r="I727" t="s">
        <v>30</v>
      </c>
      <c r="J727" t="s">
        <v>23</v>
      </c>
      <c r="K727" t="s">
        <v>31</v>
      </c>
      <c r="L727" t="s">
        <v>40</v>
      </c>
      <c r="M727">
        <v>4</v>
      </c>
      <c r="N727" t="s">
        <v>47</v>
      </c>
      <c r="O727">
        <v>5</v>
      </c>
    </row>
    <row r="728" spans="1:15" x14ac:dyDescent="0.35">
      <c r="A728" s="1">
        <v>45648.622916666667</v>
      </c>
      <c r="B728" s="1" t="str">
        <f t="shared" si="22"/>
        <v>Sun</v>
      </c>
      <c r="C728" s="1" t="str">
        <f t="shared" si="23"/>
        <v>Weekend</v>
      </c>
      <c r="D728" s="1" t="e" cm="1">
        <f t="array" aca="1" ref="D728" ca="1">TEXT\DAY(Coffee_Sales[[#This Row],[Date]],"ddd")</f>
        <v>#NAME?</v>
      </c>
      <c r="E728" t="s">
        <v>20</v>
      </c>
      <c r="F728" t="s">
        <v>27</v>
      </c>
      <c r="G728" t="s">
        <v>14</v>
      </c>
      <c r="H728">
        <v>6.23</v>
      </c>
      <c r="I728" t="s">
        <v>30</v>
      </c>
      <c r="J728" t="s">
        <v>23</v>
      </c>
      <c r="K728" t="s">
        <v>29</v>
      </c>
      <c r="L728" t="s">
        <v>40</v>
      </c>
      <c r="M728">
        <v>6</v>
      </c>
      <c r="N728" t="s">
        <v>33</v>
      </c>
      <c r="O728">
        <v>2</v>
      </c>
    </row>
    <row r="729" spans="1:15" x14ac:dyDescent="0.35">
      <c r="A729" s="1">
        <v>45649.649305555555</v>
      </c>
      <c r="B729" s="1" t="str">
        <f t="shared" si="22"/>
        <v>Mon</v>
      </c>
      <c r="C729" s="1" t="str">
        <f t="shared" si="23"/>
        <v>Weekday</v>
      </c>
      <c r="D729" s="1" t="e" cm="1">
        <f t="array" aca="1" ref="D729" ca="1">TEXT\DAY(Coffee_Sales[[#This Row],[Date]],"ddd")</f>
        <v>#NAME?</v>
      </c>
      <c r="E729" t="s">
        <v>43</v>
      </c>
      <c r="F729" t="s">
        <v>44</v>
      </c>
      <c r="G729" t="s">
        <v>14</v>
      </c>
      <c r="H729">
        <v>3.61</v>
      </c>
      <c r="I729" t="s">
        <v>30</v>
      </c>
      <c r="J729" t="s">
        <v>23</v>
      </c>
      <c r="K729" t="s">
        <v>29</v>
      </c>
      <c r="L729" t="s">
        <v>32</v>
      </c>
      <c r="M729">
        <v>4</v>
      </c>
      <c r="N729" t="s">
        <v>33</v>
      </c>
      <c r="O729">
        <v>3</v>
      </c>
    </row>
    <row r="730" spans="1:15" x14ac:dyDescent="0.35">
      <c r="A730" s="1">
        <v>45649.355555555558</v>
      </c>
      <c r="B730" s="1" t="str">
        <f t="shared" si="22"/>
        <v>Mon</v>
      </c>
      <c r="C730" s="1" t="str">
        <f t="shared" si="23"/>
        <v>Weekday</v>
      </c>
      <c r="D730" s="1" t="e" cm="1">
        <f t="array" aca="1" ref="D730" ca="1">TEXT\DAY(Coffee_Sales[[#This Row],[Date]],"ddd")</f>
        <v>#NAME?</v>
      </c>
      <c r="E730" t="s">
        <v>41</v>
      </c>
      <c r="F730" t="s">
        <v>13</v>
      </c>
      <c r="G730" t="s">
        <v>22</v>
      </c>
      <c r="H730">
        <v>3.54</v>
      </c>
      <c r="I730" t="s">
        <v>30</v>
      </c>
      <c r="J730" t="s">
        <v>16</v>
      </c>
      <c r="K730" t="s">
        <v>17</v>
      </c>
      <c r="L730" t="s">
        <v>40</v>
      </c>
      <c r="M730">
        <v>5</v>
      </c>
      <c r="N730" t="s">
        <v>33</v>
      </c>
      <c r="O730">
        <v>5</v>
      </c>
    </row>
    <row r="731" spans="1:15" x14ac:dyDescent="0.35">
      <c r="A731" s="1">
        <v>45654.743055555555</v>
      </c>
      <c r="B731" s="1" t="str">
        <f t="shared" si="22"/>
        <v>Sat</v>
      </c>
      <c r="C731" s="1" t="str">
        <f t="shared" si="23"/>
        <v>Weekend</v>
      </c>
      <c r="D731" s="1" t="e" cm="1">
        <f t="array" aca="1" ref="D731" ca="1">TEXT\DAY(Coffee_Sales[[#This Row],[Date]],"ddd")</f>
        <v>#NAME?</v>
      </c>
      <c r="E731" t="s">
        <v>43</v>
      </c>
      <c r="F731" t="s">
        <v>46</v>
      </c>
      <c r="G731" t="s">
        <v>14</v>
      </c>
      <c r="H731">
        <v>4.82</v>
      </c>
      <c r="I731" t="s">
        <v>28</v>
      </c>
      <c r="J731" t="s">
        <v>23</v>
      </c>
      <c r="K731" t="s">
        <v>45</v>
      </c>
      <c r="L731" t="s">
        <v>40</v>
      </c>
      <c r="M731">
        <v>4</v>
      </c>
      <c r="N731" t="s">
        <v>19</v>
      </c>
      <c r="O731">
        <v>5</v>
      </c>
    </row>
    <row r="732" spans="1:15" x14ac:dyDescent="0.35">
      <c r="A732" s="1">
        <v>45653.39166666667</v>
      </c>
      <c r="B732" s="1" t="str">
        <f t="shared" si="22"/>
        <v>Fri</v>
      </c>
      <c r="C732" s="1" t="str">
        <f t="shared" si="23"/>
        <v>Weekday</v>
      </c>
      <c r="D732" s="1" t="e" cm="1">
        <f t="array" aca="1" ref="D732" ca="1">TEXT\DAY(Coffee_Sales[[#This Row],[Date]],"ddd")</f>
        <v>#NAME?</v>
      </c>
      <c r="E732" t="s">
        <v>20</v>
      </c>
      <c r="F732" t="s">
        <v>13</v>
      </c>
      <c r="G732" t="s">
        <v>22</v>
      </c>
      <c r="H732">
        <v>4.84</v>
      </c>
      <c r="I732" t="s">
        <v>15</v>
      </c>
      <c r="J732" t="s">
        <v>16</v>
      </c>
      <c r="K732" t="s">
        <v>31</v>
      </c>
      <c r="L732" t="s">
        <v>18</v>
      </c>
      <c r="M732">
        <v>8</v>
      </c>
      <c r="N732" t="s">
        <v>37</v>
      </c>
      <c r="O732">
        <v>4</v>
      </c>
    </row>
    <row r="733" spans="1:15" x14ac:dyDescent="0.35">
      <c r="A733" s="1">
        <v>45656.681944444441</v>
      </c>
      <c r="B733" s="1" t="str">
        <f t="shared" si="22"/>
        <v>Mon</v>
      </c>
      <c r="C733" s="1" t="str">
        <f t="shared" si="23"/>
        <v>Weekday</v>
      </c>
      <c r="D733" s="1" t="e" cm="1">
        <f t="array" aca="1" ref="D733" ca="1">TEXT\DAY(Coffee_Sales[[#This Row],[Date]],"ddd")</f>
        <v>#NAME?</v>
      </c>
      <c r="E733" t="s">
        <v>41</v>
      </c>
      <c r="F733" t="s">
        <v>38</v>
      </c>
      <c r="G733" t="s">
        <v>35</v>
      </c>
      <c r="H733">
        <v>6.35</v>
      </c>
      <c r="I733" t="s">
        <v>15</v>
      </c>
      <c r="J733" t="s">
        <v>16</v>
      </c>
      <c r="K733" t="s">
        <v>31</v>
      </c>
      <c r="L733" t="s">
        <v>32</v>
      </c>
      <c r="M733">
        <v>4</v>
      </c>
      <c r="N733" t="s">
        <v>37</v>
      </c>
      <c r="O733">
        <v>4</v>
      </c>
    </row>
    <row r="734" spans="1:15" x14ac:dyDescent="0.35">
      <c r="A734" s="1">
        <v>45643.342361111114</v>
      </c>
      <c r="B734" s="1" t="str">
        <f t="shared" si="22"/>
        <v>Tue</v>
      </c>
      <c r="C734" s="1" t="str">
        <f t="shared" si="23"/>
        <v>Weekday</v>
      </c>
      <c r="D734" s="1" t="e" cm="1">
        <f t="array" aca="1" ref="D734" ca="1">TEXT\DAY(Coffee_Sales[[#This Row],[Date]],"ddd")</f>
        <v>#NAME?</v>
      </c>
      <c r="E734" t="s">
        <v>26</v>
      </c>
      <c r="F734" t="s">
        <v>38</v>
      </c>
      <c r="G734" t="s">
        <v>22</v>
      </c>
      <c r="H734">
        <v>6.37</v>
      </c>
      <c r="I734" t="s">
        <v>30</v>
      </c>
      <c r="J734" t="s">
        <v>16</v>
      </c>
      <c r="K734" t="s">
        <v>42</v>
      </c>
      <c r="L734" t="s">
        <v>32</v>
      </c>
      <c r="M734">
        <v>6</v>
      </c>
      <c r="N734" t="s">
        <v>47</v>
      </c>
      <c r="O734">
        <v>1</v>
      </c>
    </row>
    <row r="735" spans="1:15" x14ac:dyDescent="0.35">
      <c r="A735" s="1">
        <v>45646.491666666669</v>
      </c>
      <c r="B735" s="1" t="str">
        <f t="shared" si="22"/>
        <v>Fri</v>
      </c>
      <c r="C735" s="1" t="str">
        <f t="shared" si="23"/>
        <v>Weekday</v>
      </c>
      <c r="D735" s="1" t="e" cm="1">
        <f t="array" aca="1" ref="D735" ca="1">TEXT\DAY(Coffee_Sales[[#This Row],[Date]],"ddd")</f>
        <v>#NAME?</v>
      </c>
      <c r="E735" t="s">
        <v>26</v>
      </c>
      <c r="F735" t="s">
        <v>27</v>
      </c>
      <c r="G735" t="s">
        <v>22</v>
      </c>
      <c r="H735">
        <v>6.1</v>
      </c>
      <c r="I735" t="s">
        <v>30</v>
      </c>
      <c r="J735" t="s">
        <v>16</v>
      </c>
      <c r="K735" t="s">
        <v>31</v>
      </c>
      <c r="L735" t="s">
        <v>18</v>
      </c>
      <c r="M735">
        <v>4</v>
      </c>
      <c r="N735" t="s">
        <v>19</v>
      </c>
      <c r="O735">
        <v>3</v>
      </c>
    </row>
    <row r="736" spans="1:15" x14ac:dyDescent="0.35">
      <c r="A736" s="1">
        <v>45647.417361111111</v>
      </c>
      <c r="B736" s="1" t="str">
        <f t="shared" si="22"/>
        <v>Sat</v>
      </c>
      <c r="C736" s="1" t="str">
        <f t="shared" si="23"/>
        <v>Weekend</v>
      </c>
      <c r="D736" s="1" t="e" cm="1">
        <f t="array" aca="1" ref="D736" ca="1">TEXT\DAY(Coffee_Sales[[#This Row],[Date]],"ddd")</f>
        <v>#NAME?</v>
      </c>
      <c r="E736" t="s">
        <v>20</v>
      </c>
      <c r="F736" t="s">
        <v>46</v>
      </c>
      <c r="G736" t="s">
        <v>22</v>
      </c>
      <c r="H736">
        <v>4.95</v>
      </c>
      <c r="I736" t="s">
        <v>15</v>
      </c>
      <c r="J736" t="s">
        <v>16</v>
      </c>
      <c r="K736" t="s">
        <v>24</v>
      </c>
      <c r="L736" t="s">
        <v>40</v>
      </c>
      <c r="M736">
        <v>9</v>
      </c>
      <c r="N736" t="s">
        <v>36</v>
      </c>
      <c r="O736">
        <v>4</v>
      </c>
    </row>
    <row r="737" spans="1:15" x14ac:dyDescent="0.35">
      <c r="A737" s="1">
        <v>45656.464583333334</v>
      </c>
      <c r="B737" s="1" t="str">
        <f t="shared" si="22"/>
        <v>Mon</v>
      </c>
      <c r="C737" s="1" t="str">
        <f t="shared" si="23"/>
        <v>Weekday</v>
      </c>
      <c r="D737" s="1" t="e" cm="1">
        <f t="array" aca="1" ref="D737" ca="1">TEXT\DAY(Coffee_Sales[[#This Row],[Date]],"ddd")</f>
        <v>#NAME?</v>
      </c>
      <c r="E737" t="s">
        <v>26</v>
      </c>
      <c r="F737" t="s">
        <v>34</v>
      </c>
      <c r="G737" t="s">
        <v>22</v>
      </c>
      <c r="H737">
        <v>3.21</v>
      </c>
      <c r="I737" t="s">
        <v>15</v>
      </c>
      <c r="J737" t="s">
        <v>16</v>
      </c>
      <c r="K737" t="s">
        <v>45</v>
      </c>
      <c r="L737" t="s">
        <v>32</v>
      </c>
      <c r="M737">
        <v>3</v>
      </c>
      <c r="N737" t="s">
        <v>37</v>
      </c>
      <c r="O737">
        <v>3</v>
      </c>
    </row>
    <row r="738" spans="1:15" x14ac:dyDescent="0.35">
      <c r="A738" s="1">
        <v>45646.690972222219</v>
      </c>
      <c r="B738" s="1" t="str">
        <f t="shared" si="22"/>
        <v>Fri</v>
      </c>
      <c r="C738" s="1" t="str">
        <f t="shared" si="23"/>
        <v>Weekday</v>
      </c>
      <c r="D738" s="1" t="e" cm="1">
        <f t="array" aca="1" ref="D738" ca="1">TEXT\DAY(Coffee_Sales[[#This Row],[Date]],"ddd")</f>
        <v>#NAME?</v>
      </c>
      <c r="E738" t="s">
        <v>12</v>
      </c>
      <c r="F738" t="s">
        <v>13</v>
      </c>
      <c r="G738" t="s">
        <v>22</v>
      </c>
      <c r="H738">
        <v>3.27</v>
      </c>
      <c r="I738" t="s">
        <v>15</v>
      </c>
      <c r="J738" t="s">
        <v>23</v>
      </c>
      <c r="K738" t="s">
        <v>24</v>
      </c>
      <c r="L738" t="s">
        <v>18</v>
      </c>
      <c r="M738">
        <v>4</v>
      </c>
      <c r="N738" t="s">
        <v>39</v>
      </c>
      <c r="O738">
        <v>1</v>
      </c>
    </row>
    <row r="739" spans="1:15" x14ac:dyDescent="0.35">
      <c r="A739" s="1">
        <v>45643.678472222222</v>
      </c>
      <c r="B739" s="1" t="str">
        <f t="shared" si="22"/>
        <v>Tue</v>
      </c>
      <c r="C739" s="1" t="str">
        <f t="shared" si="23"/>
        <v>Weekday</v>
      </c>
      <c r="D739" s="1" t="e" cm="1">
        <f t="array" aca="1" ref="D739" ca="1">TEXT\DAY(Coffee_Sales[[#This Row],[Date]],"ddd")</f>
        <v>#NAME?</v>
      </c>
      <c r="E739" t="s">
        <v>26</v>
      </c>
      <c r="F739" t="s">
        <v>13</v>
      </c>
      <c r="G739" t="s">
        <v>35</v>
      </c>
      <c r="H739">
        <v>3.87</v>
      </c>
      <c r="I739" t="s">
        <v>28</v>
      </c>
      <c r="J739" t="s">
        <v>16</v>
      </c>
      <c r="K739" t="s">
        <v>29</v>
      </c>
      <c r="L739" t="s">
        <v>32</v>
      </c>
      <c r="M739">
        <v>8</v>
      </c>
      <c r="N739" t="s">
        <v>47</v>
      </c>
      <c r="O739">
        <v>5</v>
      </c>
    </row>
    <row r="740" spans="1:15" x14ac:dyDescent="0.35">
      <c r="A740" s="1">
        <v>45648.722222222219</v>
      </c>
      <c r="B740" s="1" t="str">
        <f t="shared" si="22"/>
        <v>Sun</v>
      </c>
      <c r="C740" s="1" t="str">
        <f t="shared" si="23"/>
        <v>Weekend</v>
      </c>
      <c r="D740" s="1" t="e" cm="1">
        <f t="array" aca="1" ref="D740" ca="1">TEXT\DAY(Coffee_Sales[[#This Row],[Date]],"ddd")</f>
        <v>#NAME?</v>
      </c>
      <c r="E740" t="s">
        <v>43</v>
      </c>
      <c r="F740" t="s">
        <v>34</v>
      </c>
      <c r="G740" t="s">
        <v>14</v>
      </c>
      <c r="H740">
        <v>6.2</v>
      </c>
      <c r="I740" t="s">
        <v>28</v>
      </c>
      <c r="J740" t="s">
        <v>23</v>
      </c>
      <c r="K740" t="s">
        <v>42</v>
      </c>
      <c r="L740" t="s">
        <v>32</v>
      </c>
      <c r="M740">
        <v>8</v>
      </c>
      <c r="N740" t="s">
        <v>33</v>
      </c>
      <c r="O740">
        <v>5</v>
      </c>
    </row>
    <row r="741" spans="1:15" x14ac:dyDescent="0.35">
      <c r="A741" s="1">
        <v>45641.698611111111</v>
      </c>
      <c r="B741" s="1" t="str">
        <f t="shared" si="22"/>
        <v>Sun</v>
      </c>
      <c r="C741" s="1" t="str">
        <f t="shared" si="23"/>
        <v>Weekend</v>
      </c>
      <c r="D741" s="1" t="e" cm="1">
        <f t="array" aca="1" ref="D741" ca="1">TEXT\DAY(Coffee_Sales[[#This Row],[Date]],"ddd")</f>
        <v>#NAME?</v>
      </c>
      <c r="E741" t="s">
        <v>41</v>
      </c>
      <c r="F741" t="s">
        <v>38</v>
      </c>
      <c r="G741" t="s">
        <v>14</v>
      </c>
      <c r="H741">
        <v>6.99</v>
      </c>
      <c r="I741" t="s">
        <v>30</v>
      </c>
      <c r="J741" t="s">
        <v>16</v>
      </c>
      <c r="K741" t="s">
        <v>24</v>
      </c>
      <c r="L741" t="s">
        <v>18</v>
      </c>
      <c r="M741">
        <v>9</v>
      </c>
      <c r="N741" t="s">
        <v>19</v>
      </c>
      <c r="O741">
        <v>3</v>
      </c>
    </row>
    <row r="742" spans="1:15" x14ac:dyDescent="0.35">
      <c r="A742" s="1">
        <v>45643.461805555555</v>
      </c>
      <c r="B742" s="1" t="str">
        <f t="shared" si="22"/>
        <v>Tue</v>
      </c>
      <c r="C742" s="1" t="str">
        <f t="shared" si="23"/>
        <v>Weekday</v>
      </c>
      <c r="D742" s="1" t="e" cm="1">
        <f t="array" aca="1" ref="D742" ca="1">TEXT\DAY(Coffee_Sales[[#This Row],[Date]],"ddd")</f>
        <v>#NAME?</v>
      </c>
      <c r="E742" t="s">
        <v>41</v>
      </c>
      <c r="F742" t="s">
        <v>46</v>
      </c>
      <c r="G742" t="s">
        <v>22</v>
      </c>
      <c r="H742">
        <v>4.58</v>
      </c>
      <c r="I742" t="s">
        <v>30</v>
      </c>
      <c r="J742" t="s">
        <v>23</v>
      </c>
      <c r="K742" t="s">
        <v>24</v>
      </c>
      <c r="L742" t="s">
        <v>40</v>
      </c>
      <c r="M742">
        <v>4</v>
      </c>
      <c r="N742" t="s">
        <v>36</v>
      </c>
      <c r="O742">
        <v>4</v>
      </c>
    </row>
    <row r="743" spans="1:15" x14ac:dyDescent="0.35">
      <c r="A743" s="1">
        <v>45650.618750000001</v>
      </c>
      <c r="B743" s="1" t="str">
        <f t="shared" si="22"/>
        <v>Tue</v>
      </c>
      <c r="C743" s="1" t="str">
        <f t="shared" si="23"/>
        <v>Weekday</v>
      </c>
      <c r="D743" s="1" t="e" cm="1">
        <f t="array" aca="1" ref="D743" ca="1">TEXT\DAY(Coffee_Sales[[#This Row],[Date]],"ddd")</f>
        <v>#NAME?</v>
      </c>
      <c r="E743" t="s">
        <v>20</v>
      </c>
      <c r="F743" t="s">
        <v>46</v>
      </c>
      <c r="G743" t="s">
        <v>35</v>
      </c>
      <c r="H743">
        <v>5.27</v>
      </c>
      <c r="I743" t="s">
        <v>30</v>
      </c>
      <c r="J743" t="s">
        <v>23</v>
      </c>
      <c r="K743" t="s">
        <v>29</v>
      </c>
      <c r="L743" t="s">
        <v>40</v>
      </c>
      <c r="M743">
        <v>2</v>
      </c>
      <c r="N743" t="s">
        <v>47</v>
      </c>
      <c r="O743">
        <v>4</v>
      </c>
    </row>
    <row r="744" spans="1:15" x14ac:dyDescent="0.35">
      <c r="A744" s="1">
        <v>45653.478472222225</v>
      </c>
      <c r="B744" s="1" t="str">
        <f t="shared" si="22"/>
        <v>Fri</v>
      </c>
      <c r="C744" s="1" t="str">
        <f t="shared" si="23"/>
        <v>Weekday</v>
      </c>
      <c r="D744" s="1" t="e" cm="1">
        <f t="array" aca="1" ref="D744" ca="1">TEXT\DAY(Coffee_Sales[[#This Row],[Date]],"ddd")</f>
        <v>#NAME?</v>
      </c>
      <c r="E744" t="s">
        <v>20</v>
      </c>
      <c r="F744" t="s">
        <v>44</v>
      </c>
      <c r="G744" t="s">
        <v>22</v>
      </c>
      <c r="H744">
        <v>3.46</v>
      </c>
      <c r="I744" t="s">
        <v>28</v>
      </c>
      <c r="J744" t="s">
        <v>16</v>
      </c>
      <c r="K744" t="s">
        <v>24</v>
      </c>
      <c r="L744" t="s">
        <v>18</v>
      </c>
      <c r="M744">
        <v>7</v>
      </c>
      <c r="N744" t="s">
        <v>33</v>
      </c>
      <c r="O744">
        <v>4</v>
      </c>
    </row>
    <row r="745" spans="1:15" x14ac:dyDescent="0.35">
      <c r="A745" s="1">
        <v>45656.525000000001</v>
      </c>
      <c r="B745" s="1" t="str">
        <f t="shared" si="22"/>
        <v>Mon</v>
      </c>
      <c r="C745" s="1" t="str">
        <f t="shared" si="23"/>
        <v>Weekday</v>
      </c>
      <c r="D745" s="1" t="e" cm="1">
        <f t="array" aca="1" ref="D745" ca="1">TEXT\DAY(Coffee_Sales[[#This Row],[Date]],"ddd")</f>
        <v>#NAME?</v>
      </c>
      <c r="E745" t="s">
        <v>41</v>
      </c>
      <c r="F745" t="s">
        <v>38</v>
      </c>
      <c r="G745" t="s">
        <v>35</v>
      </c>
      <c r="H745">
        <v>4.32</v>
      </c>
      <c r="I745" t="s">
        <v>28</v>
      </c>
      <c r="J745" t="s">
        <v>16</v>
      </c>
      <c r="K745" t="s">
        <v>31</v>
      </c>
      <c r="L745" t="s">
        <v>40</v>
      </c>
      <c r="M745">
        <v>10</v>
      </c>
      <c r="N745" t="s">
        <v>19</v>
      </c>
      <c r="O745">
        <v>3</v>
      </c>
    </row>
    <row r="746" spans="1:15" x14ac:dyDescent="0.35">
      <c r="A746" s="1">
        <v>45653.468055555553</v>
      </c>
      <c r="B746" s="1" t="str">
        <f t="shared" si="22"/>
        <v>Fri</v>
      </c>
      <c r="C746" s="1" t="str">
        <f t="shared" si="23"/>
        <v>Weekday</v>
      </c>
      <c r="D746" s="1" t="e" cm="1">
        <f t="array" aca="1" ref="D746" ca="1">TEXT\DAY(Coffee_Sales[[#This Row],[Date]],"ddd")</f>
        <v>#NAME?</v>
      </c>
      <c r="E746" t="s">
        <v>26</v>
      </c>
      <c r="F746" t="s">
        <v>46</v>
      </c>
      <c r="G746" t="s">
        <v>22</v>
      </c>
      <c r="H746">
        <v>4.09</v>
      </c>
      <c r="I746" t="s">
        <v>28</v>
      </c>
      <c r="J746" t="s">
        <v>16</v>
      </c>
      <c r="K746" t="s">
        <v>42</v>
      </c>
      <c r="L746" t="s">
        <v>18</v>
      </c>
      <c r="M746">
        <v>8</v>
      </c>
      <c r="N746" t="s">
        <v>39</v>
      </c>
      <c r="O746">
        <v>5</v>
      </c>
    </row>
    <row r="747" spans="1:15" x14ac:dyDescent="0.35">
      <c r="A747" s="1">
        <v>45645.504166666666</v>
      </c>
      <c r="B747" s="1" t="str">
        <f t="shared" si="22"/>
        <v>Thu</v>
      </c>
      <c r="C747" s="1" t="str">
        <f t="shared" si="23"/>
        <v>Weekday</v>
      </c>
      <c r="D747" s="1" t="e" cm="1">
        <f t="array" aca="1" ref="D747" ca="1">TEXT\DAY(Coffee_Sales[[#This Row],[Date]],"ddd")</f>
        <v>#NAME?</v>
      </c>
      <c r="E747" t="s">
        <v>20</v>
      </c>
      <c r="F747" t="s">
        <v>38</v>
      </c>
      <c r="G747" t="s">
        <v>14</v>
      </c>
      <c r="H747">
        <v>6.38</v>
      </c>
      <c r="I747" t="s">
        <v>30</v>
      </c>
      <c r="J747" t="s">
        <v>23</v>
      </c>
      <c r="K747" t="s">
        <v>42</v>
      </c>
      <c r="L747" t="s">
        <v>40</v>
      </c>
      <c r="M747">
        <v>3</v>
      </c>
      <c r="N747" t="s">
        <v>19</v>
      </c>
      <c r="O747">
        <v>5</v>
      </c>
    </row>
    <row r="748" spans="1:15" x14ac:dyDescent="0.35">
      <c r="A748" s="1">
        <v>45649.615972222222</v>
      </c>
      <c r="B748" s="1" t="str">
        <f t="shared" si="22"/>
        <v>Mon</v>
      </c>
      <c r="C748" s="1" t="str">
        <f t="shared" si="23"/>
        <v>Weekday</v>
      </c>
      <c r="D748" s="1" t="e" cm="1">
        <f t="array" aca="1" ref="D748" ca="1">TEXT\DAY(Coffee_Sales[[#This Row],[Date]],"ddd")</f>
        <v>#NAME?</v>
      </c>
      <c r="E748" t="s">
        <v>12</v>
      </c>
      <c r="F748" t="s">
        <v>46</v>
      </c>
      <c r="G748" t="s">
        <v>35</v>
      </c>
      <c r="H748">
        <v>4.32</v>
      </c>
      <c r="I748" t="s">
        <v>30</v>
      </c>
      <c r="J748" t="s">
        <v>23</v>
      </c>
      <c r="K748" t="s">
        <v>17</v>
      </c>
      <c r="L748" t="s">
        <v>18</v>
      </c>
      <c r="M748">
        <v>9</v>
      </c>
      <c r="N748" t="s">
        <v>19</v>
      </c>
      <c r="O748">
        <v>1</v>
      </c>
    </row>
    <row r="749" spans="1:15" x14ac:dyDescent="0.35">
      <c r="A749" s="1">
        <v>45653.352083333331</v>
      </c>
      <c r="B749" s="1" t="str">
        <f t="shared" si="22"/>
        <v>Fri</v>
      </c>
      <c r="C749" s="1" t="str">
        <f t="shared" si="23"/>
        <v>Weekday</v>
      </c>
      <c r="D749" s="1" t="e" cm="1">
        <f t="array" aca="1" ref="D749" ca="1">TEXT\DAY(Coffee_Sales[[#This Row],[Date]],"ddd")</f>
        <v>#NAME?</v>
      </c>
      <c r="E749" t="s">
        <v>12</v>
      </c>
      <c r="F749" t="s">
        <v>21</v>
      </c>
      <c r="G749" t="s">
        <v>22</v>
      </c>
      <c r="H749">
        <v>3.62</v>
      </c>
      <c r="I749" t="s">
        <v>15</v>
      </c>
      <c r="J749" t="s">
        <v>23</v>
      </c>
      <c r="K749" t="s">
        <v>24</v>
      </c>
      <c r="L749" t="s">
        <v>32</v>
      </c>
      <c r="M749">
        <v>3</v>
      </c>
      <c r="N749" t="s">
        <v>47</v>
      </c>
      <c r="O749">
        <v>2</v>
      </c>
    </row>
    <row r="750" spans="1:15" x14ac:dyDescent="0.35">
      <c r="A750" s="1">
        <v>45648.665972222225</v>
      </c>
      <c r="B750" s="1" t="str">
        <f t="shared" si="22"/>
        <v>Sun</v>
      </c>
      <c r="C750" s="1" t="str">
        <f t="shared" si="23"/>
        <v>Weekend</v>
      </c>
      <c r="D750" s="1" t="e" cm="1">
        <f t="array" aca="1" ref="D750" ca="1">TEXT\DAY(Coffee_Sales[[#This Row],[Date]],"ddd")</f>
        <v>#NAME?</v>
      </c>
      <c r="E750" t="s">
        <v>12</v>
      </c>
      <c r="F750" t="s">
        <v>38</v>
      </c>
      <c r="G750" t="s">
        <v>14</v>
      </c>
      <c r="H750">
        <v>4.62</v>
      </c>
      <c r="I750" t="s">
        <v>30</v>
      </c>
      <c r="J750" t="s">
        <v>16</v>
      </c>
      <c r="K750" t="s">
        <v>17</v>
      </c>
      <c r="L750" t="s">
        <v>18</v>
      </c>
      <c r="M750">
        <v>4</v>
      </c>
      <c r="N750" t="s">
        <v>47</v>
      </c>
      <c r="O750">
        <v>2</v>
      </c>
    </row>
    <row r="751" spans="1:15" x14ac:dyDescent="0.35">
      <c r="A751" s="1">
        <v>45650.724999999999</v>
      </c>
      <c r="B751" s="1" t="str">
        <f t="shared" si="22"/>
        <v>Tue</v>
      </c>
      <c r="C751" s="1" t="str">
        <f t="shared" si="23"/>
        <v>Weekday</v>
      </c>
      <c r="D751" s="1" t="e" cm="1">
        <f t="array" aca="1" ref="D751" ca="1">TEXT\DAY(Coffee_Sales[[#This Row],[Date]],"ddd")</f>
        <v>#NAME?</v>
      </c>
      <c r="E751" t="s">
        <v>26</v>
      </c>
      <c r="F751" t="s">
        <v>13</v>
      </c>
      <c r="G751" t="s">
        <v>14</v>
      </c>
      <c r="H751">
        <v>3.33</v>
      </c>
      <c r="I751" t="s">
        <v>28</v>
      </c>
      <c r="J751" t="s">
        <v>23</v>
      </c>
      <c r="K751" t="s">
        <v>17</v>
      </c>
      <c r="L751" t="s">
        <v>18</v>
      </c>
      <c r="M751">
        <v>8</v>
      </c>
      <c r="N751" t="s">
        <v>25</v>
      </c>
      <c r="O751">
        <v>1</v>
      </c>
    </row>
    <row r="752" spans="1:15" x14ac:dyDescent="0.35">
      <c r="A752" s="1">
        <v>45655.418749999997</v>
      </c>
      <c r="B752" s="1" t="str">
        <f t="shared" si="22"/>
        <v>Sun</v>
      </c>
      <c r="C752" s="1" t="str">
        <f t="shared" si="23"/>
        <v>Weekend</v>
      </c>
      <c r="D752" s="1" t="e" cm="1">
        <f t="array" aca="1" ref="D752" ca="1">TEXT\DAY(Coffee_Sales[[#This Row],[Date]],"ddd")</f>
        <v>#NAME?</v>
      </c>
      <c r="E752" t="s">
        <v>26</v>
      </c>
      <c r="F752" t="s">
        <v>46</v>
      </c>
      <c r="G752" t="s">
        <v>14</v>
      </c>
      <c r="H752">
        <v>3.13</v>
      </c>
      <c r="I752" t="s">
        <v>15</v>
      </c>
      <c r="J752" t="s">
        <v>16</v>
      </c>
      <c r="K752" t="s">
        <v>45</v>
      </c>
      <c r="L752" t="s">
        <v>18</v>
      </c>
      <c r="M752">
        <v>7</v>
      </c>
      <c r="N752" t="s">
        <v>19</v>
      </c>
      <c r="O752">
        <v>5</v>
      </c>
    </row>
    <row r="753" spans="1:15" x14ac:dyDescent="0.35">
      <c r="A753" s="1">
        <v>45642.456250000003</v>
      </c>
      <c r="B753" s="1" t="str">
        <f t="shared" si="22"/>
        <v>Mon</v>
      </c>
      <c r="C753" s="1" t="str">
        <f t="shared" si="23"/>
        <v>Weekday</v>
      </c>
      <c r="D753" s="1" t="e" cm="1">
        <f t="array" aca="1" ref="D753" ca="1">TEXT\DAY(Coffee_Sales[[#This Row],[Date]],"ddd")</f>
        <v>#NAME?</v>
      </c>
      <c r="E753" t="s">
        <v>43</v>
      </c>
      <c r="F753" t="s">
        <v>34</v>
      </c>
      <c r="G753" t="s">
        <v>14</v>
      </c>
      <c r="H753">
        <v>3.16</v>
      </c>
      <c r="I753" t="s">
        <v>28</v>
      </c>
      <c r="J753" t="s">
        <v>23</v>
      </c>
      <c r="K753" t="s">
        <v>29</v>
      </c>
      <c r="L753" t="s">
        <v>18</v>
      </c>
      <c r="M753">
        <v>2</v>
      </c>
      <c r="N753" t="s">
        <v>33</v>
      </c>
      <c r="O753">
        <v>2</v>
      </c>
    </row>
    <row r="754" spans="1:15" x14ac:dyDescent="0.35">
      <c r="A754" s="1">
        <v>45653.619444444441</v>
      </c>
      <c r="B754" s="1" t="str">
        <f t="shared" si="22"/>
        <v>Fri</v>
      </c>
      <c r="C754" s="1" t="str">
        <f t="shared" si="23"/>
        <v>Weekday</v>
      </c>
      <c r="D754" s="1" t="e" cm="1">
        <f t="array" aca="1" ref="D754" ca="1">TEXT\DAY(Coffee_Sales[[#This Row],[Date]],"ddd")</f>
        <v>#NAME?</v>
      </c>
      <c r="E754" t="s">
        <v>12</v>
      </c>
      <c r="F754" t="s">
        <v>13</v>
      </c>
      <c r="G754" t="s">
        <v>22</v>
      </c>
      <c r="H754">
        <v>5.37</v>
      </c>
      <c r="I754" t="s">
        <v>28</v>
      </c>
      <c r="J754" t="s">
        <v>23</v>
      </c>
      <c r="K754" t="s">
        <v>31</v>
      </c>
      <c r="L754" t="s">
        <v>32</v>
      </c>
      <c r="M754">
        <v>4</v>
      </c>
      <c r="N754" t="s">
        <v>39</v>
      </c>
      <c r="O754">
        <v>4</v>
      </c>
    </row>
    <row r="755" spans="1:15" x14ac:dyDescent="0.35">
      <c r="A755" s="1">
        <v>45650.506944444445</v>
      </c>
      <c r="B755" s="1" t="str">
        <f t="shared" si="22"/>
        <v>Tue</v>
      </c>
      <c r="C755" s="1" t="str">
        <f t="shared" si="23"/>
        <v>Weekday</v>
      </c>
      <c r="D755" s="1" t="e" cm="1">
        <f t="array" aca="1" ref="D755" ca="1">TEXT\DAY(Coffee_Sales[[#This Row],[Date]],"ddd")</f>
        <v>#NAME?</v>
      </c>
      <c r="E755" t="s">
        <v>41</v>
      </c>
      <c r="F755" t="s">
        <v>13</v>
      </c>
      <c r="G755" t="s">
        <v>22</v>
      </c>
      <c r="H755">
        <v>5.43</v>
      </c>
      <c r="I755" t="s">
        <v>28</v>
      </c>
      <c r="J755" t="s">
        <v>16</v>
      </c>
      <c r="K755" t="s">
        <v>29</v>
      </c>
      <c r="L755" t="s">
        <v>32</v>
      </c>
      <c r="M755">
        <v>7</v>
      </c>
      <c r="N755" t="s">
        <v>19</v>
      </c>
      <c r="O755">
        <v>2</v>
      </c>
    </row>
    <row r="756" spans="1:15" x14ac:dyDescent="0.35">
      <c r="A756" s="1">
        <v>45652.640277777777</v>
      </c>
      <c r="B756" s="1" t="str">
        <f t="shared" si="22"/>
        <v>Thu</v>
      </c>
      <c r="C756" s="1" t="str">
        <f t="shared" si="23"/>
        <v>Weekday</v>
      </c>
      <c r="D756" s="1" t="e" cm="1">
        <f t="array" aca="1" ref="D756" ca="1">TEXT\DAY(Coffee_Sales[[#This Row],[Date]],"ddd")</f>
        <v>#NAME?</v>
      </c>
      <c r="E756" t="s">
        <v>41</v>
      </c>
      <c r="F756" t="s">
        <v>34</v>
      </c>
      <c r="G756" t="s">
        <v>22</v>
      </c>
      <c r="H756">
        <v>5.61</v>
      </c>
      <c r="I756" t="s">
        <v>15</v>
      </c>
      <c r="J756" t="s">
        <v>16</v>
      </c>
      <c r="K756" t="s">
        <v>17</v>
      </c>
      <c r="L756" t="s">
        <v>32</v>
      </c>
      <c r="M756">
        <v>7</v>
      </c>
      <c r="N756" t="s">
        <v>36</v>
      </c>
      <c r="O756">
        <v>2</v>
      </c>
    </row>
    <row r="757" spans="1:15" x14ac:dyDescent="0.35">
      <c r="A757" s="1">
        <v>45648.418055555558</v>
      </c>
      <c r="B757" s="1" t="str">
        <f t="shared" si="22"/>
        <v>Sun</v>
      </c>
      <c r="C757" s="1" t="str">
        <f t="shared" si="23"/>
        <v>Weekend</v>
      </c>
      <c r="D757" s="1" t="e" cm="1">
        <f t="array" aca="1" ref="D757" ca="1">TEXT\DAY(Coffee_Sales[[#This Row],[Date]],"ddd")</f>
        <v>#NAME?</v>
      </c>
      <c r="E757" t="s">
        <v>26</v>
      </c>
      <c r="F757" t="s">
        <v>13</v>
      </c>
      <c r="G757" t="s">
        <v>35</v>
      </c>
      <c r="H757">
        <v>6.5</v>
      </c>
      <c r="I757" t="s">
        <v>30</v>
      </c>
      <c r="J757" t="s">
        <v>23</v>
      </c>
      <c r="K757" t="s">
        <v>42</v>
      </c>
      <c r="L757" t="s">
        <v>40</v>
      </c>
      <c r="M757">
        <v>4</v>
      </c>
      <c r="N757" t="s">
        <v>19</v>
      </c>
      <c r="O757">
        <v>1</v>
      </c>
    </row>
    <row r="758" spans="1:15" x14ac:dyDescent="0.35">
      <c r="A758" s="1">
        <v>45645.572222222225</v>
      </c>
      <c r="B758" s="1" t="str">
        <f t="shared" si="22"/>
        <v>Thu</v>
      </c>
      <c r="C758" s="1" t="str">
        <f t="shared" si="23"/>
        <v>Weekday</v>
      </c>
      <c r="D758" s="1" t="e" cm="1">
        <f t="array" aca="1" ref="D758" ca="1">TEXT\DAY(Coffee_Sales[[#This Row],[Date]],"ddd")</f>
        <v>#NAME?</v>
      </c>
      <c r="E758" t="s">
        <v>43</v>
      </c>
      <c r="F758" t="s">
        <v>38</v>
      </c>
      <c r="G758" t="s">
        <v>14</v>
      </c>
      <c r="H758">
        <v>5.87</v>
      </c>
      <c r="I758" t="s">
        <v>15</v>
      </c>
      <c r="J758" t="s">
        <v>16</v>
      </c>
      <c r="K758" t="s">
        <v>29</v>
      </c>
      <c r="L758" t="s">
        <v>18</v>
      </c>
      <c r="M758">
        <v>10</v>
      </c>
      <c r="N758" t="s">
        <v>19</v>
      </c>
      <c r="O758">
        <v>5</v>
      </c>
    </row>
    <row r="759" spans="1:15" x14ac:dyDescent="0.35">
      <c r="A759" s="1">
        <v>45645.497916666667</v>
      </c>
      <c r="B759" s="1" t="str">
        <f t="shared" si="22"/>
        <v>Thu</v>
      </c>
      <c r="C759" s="1" t="str">
        <f t="shared" si="23"/>
        <v>Weekday</v>
      </c>
      <c r="D759" s="1" t="e" cm="1">
        <f t="array" aca="1" ref="D759" ca="1">TEXT\DAY(Coffee_Sales[[#This Row],[Date]],"ddd")</f>
        <v>#NAME?</v>
      </c>
      <c r="E759" t="s">
        <v>12</v>
      </c>
      <c r="F759" t="s">
        <v>44</v>
      </c>
      <c r="G759" t="s">
        <v>14</v>
      </c>
      <c r="H759">
        <v>4.46</v>
      </c>
      <c r="I759" t="s">
        <v>15</v>
      </c>
      <c r="J759" t="s">
        <v>23</v>
      </c>
      <c r="K759" t="s">
        <v>24</v>
      </c>
      <c r="L759" t="s">
        <v>40</v>
      </c>
      <c r="M759">
        <v>2</v>
      </c>
      <c r="N759" t="s">
        <v>39</v>
      </c>
      <c r="O759">
        <v>3</v>
      </c>
    </row>
    <row r="760" spans="1:15" x14ac:dyDescent="0.35">
      <c r="A760" s="1">
        <v>45647.645138888889</v>
      </c>
      <c r="B760" s="1" t="str">
        <f t="shared" si="22"/>
        <v>Sat</v>
      </c>
      <c r="C760" s="1" t="str">
        <f t="shared" si="23"/>
        <v>Weekend</v>
      </c>
      <c r="D760" s="1" t="e" cm="1">
        <f t="array" aca="1" ref="D760" ca="1">TEXT\DAY(Coffee_Sales[[#This Row],[Date]],"ddd")</f>
        <v>#NAME?</v>
      </c>
      <c r="E760" t="s">
        <v>12</v>
      </c>
      <c r="F760" t="s">
        <v>21</v>
      </c>
      <c r="G760" t="s">
        <v>35</v>
      </c>
      <c r="H760">
        <v>6.45</v>
      </c>
      <c r="I760" t="s">
        <v>15</v>
      </c>
      <c r="J760" t="s">
        <v>23</v>
      </c>
      <c r="K760" t="s">
        <v>24</v>
      </c>
      <c r="L760" t="s">
        <v>18</v>
      </c>
      <c r="M760">
        <v>8</v>
      </c>
      <c r="N760" t="s">
        <v>19</v>
      </c>
      <c r="O760">
        <v>3</v>
      </c>
    </row>
    <row r="761" spans="1:15" x14ac:dyDescent="0.35">
      <c r="A761" s="1">
        <v>45656.746527777781</v>
      </c>
      <c r="B761" s="1" t="str">
        <f t="shared" si="22"/>
        <v>Mon</v>
      </c>
      <c r="C761" s="1" t="str">
        <f t="shared" si="23"/>
        <v>Weekday</v>
      </c>
      <c r="D761" s="1" t="e" cm="1">
        <f t="array" aca="1" ref="D761" ca="1">TEXT\DAY(Coffee_Sales[[#This Row],[Date]],"ddd")</f>
        <v>#NAME?</v>
      </c>
      <c r="E761" t="s">
        <v>20</v>
      </c>
      <c r="F761" t="s">
        <v>13</v>
      </c>
      <c r="G761" t="s">
        <v>14</v>
      </c>
      <c r="H761">
        <v>6.82</v>
      </c>
      <c r="I761" t="s">
        <v>15</v>
      </c>
      <c r="J761" t="s">
        <v>23</v>
      </c>
      <c r="K761" t="s">
        <v>42</v>
      </c>
      <c r="L761" t="s">
        <v>32</v>
      </c>
      <c r="M761">
        <v>4</v>
      </c>
      <c r="N761" t="s">
        <v>39</v>
      </c>
      <c r="O761">
        <v>2</v>
      </c>
    </row>
    <row r="762" spans="1:15" x14ac:dyDescent="0.35">
      <c r="A762" s="1">
        <v>45644.729861111111</v>
      </c>
      <c r="B762" s="1" t="str">
        <f t="shared" si="22"/>
        <v>Wed</v>
      </c>
      <c r="C762" s="1" t="str">
        <f t="shared" si="23"/>
        <v>Weekday</v>
      </c>
      <c r="D762" s="1" t="e" cm="1">
        <f t="array" aca="1" ref="D762" ca="1">TEXT\DAY(Coffee_Sales[[#This Row],[Date]],"ddd")</f>
        <v>#NAME?</v>
      </c>
      <c r="E762" t="s">
        <v>43</v>
      </c>
      <c r="F762" t="s">
        <v>27</v>
      </c>
      <c r="G762" t="s">
        <v>35</v>
      </c>
      <c r="H762">
        <v>3.72</v>
      </c>
      <c r="I762" t="s">
        <v>30</v>
      </c>
      <c r="J762" t="s">
        <v>23</v>
      </c>
      <c r="K762" t="s">
        <v>45</v>
      </c>
      <c r="L762" t="s">
        <v>32</v>
      </c>
      <c r="M762">
        <v>7</v>
      </c>
      <c r="N762" t="s">
        <v>33</v>
      </c>
      <c r="O762">
        <v>5</v>
      </c>
    </row>
    <row r="763" spans="1:15" x14ac:dyDescent="0.35">
      <c r="A763" s="1">
        <v>45646.337500000001</v>
      </c>
      <c r="B763" s="1" t="str">
        <f t="shared" si="22"/>
        <v>Fri</v>
      </c>
      <c r="C763" s="1" t="str">
        <f t="shared" si="23"/>
        <v>Weekday</v>
      </c>
      <c r="D763" s="1" t="e" cm="1">
        <f t="array" aca="1" ref="D763" ca="1">TEXT\DAY(Coffee_Sales[[#This Row],[Date]],"ddd")</f>
        <v>#NAME?</v>
      </c>
      <c r="E763" t="s">
        <v>12</v>
      </c>
      <c r="F763" t="s">
        <v>21</v>
      </c>
      <c r="G763" t="s">
        <v>35</v>
      </c>
      <c r="H763">
        <v>3.81</v>
      </c>
      <c r="I763" t="s">
        <v>30</v>
      </c>
      <c r="J763" t="s">
        <v>16</v>
      </c>
      <c r="K763" t="s">
        <v>45</v>
      </c>
      <c r="L763" t="s">
        <v>18</v>
      </c>
      <c r="M763">
        <v>10</v>
      </c>
      <c r="N763" t="s">
        <v>47</v>
      </c>
      <c r="O763">
        <v>5</v>
      </c>
    </row>
    <row r="764" spans="1:15" x14ac:dyDescent="0.35">
      <c r="A764" s="1">
        <v>45647.692361111112</v>
      </c>
      <c r="B764" s="1" t="str">
        <f t="shared" si="22"/>
        <v>Sat</v>
      </c>
      <c r="C764" s="1" t="str">
        <f t="shared" si="23"/>
        <v>Weekend</v>
      </c>
      <c r="D764" s="1" t="e" cm="1">
        <f t="array" aca="1" ref="D764" ca="1">TEXT\DAY(Coffee_Sales[[#This Row],[Date]],"ddd")</f>
        <v>#NAME?</v>
      </c>
      <c r="E764" t="s">
        <v>41</v>
      </c>
      <c r="F764" t="s">
        <v>38</v>
      </c>
      <c r="G764" t="s">
        <v>14</v>
      </c>
      <c r="H764">
        <v>4.74</v>
      </c>
      <c r="I764" t="s">
        <v>28</v>
      </c>
      <c r="J764" t="s">
        <v>23</v>
      </c>
      <c r="K764" t="s">
        <v>42</v>
      </c>
      <c r="L764" t="s">
        <v>18</v>
      </c>
      <c r="M764">
        <v>10</v>
      </c>
      <c r="N764" t="s">
        <v>47</v>
      </c>
      <c r="O764">
        <v>5</v>
      </c>
    </row>
    <row r="765" spans="1:15" x14ac:dyDescent="0.35">
      <c r="A765" s="1">
        <v>45656.626388888886</v>
      </c>
      <c r="B765" s="1" t="str">
        <f t="shared" si="22"/>
        <v>Mon</v>
      </c>
      <c r="C765" s="1" t="str">
        <f t="shared" si="23"/>
        <v>Weekday</v>
      </c>
      <c r="D765" s="1" t="e" cm="1">
        <f t="array" aca="1" ref="D765" ca="1">TEXT\DAY(Coffee_Sales[[#This Row],[Date]],"ddd")</f>
        <v>#NAME?</v>
      </c>
      <c r="E765" t="s">
        <v>43</v>
      </c>
      <c r="F765" t="s">
        <v>34</v>
      </c>
      <c r="G765" t="s">
        <v>14</v>
      </c>
      <c r="H765">
        <v>4.63</v>
      </c>
      <c r="I765" t="s">
        <v>28</v>
      </c>
      <c r="J765" t="s">
        <v>23</v>
      </c>
      <c r="K765" t="s">
        <v>42</v>
      </c>
      <c r="L765" t="s">
        <v>32</v>
      </c>
      <c r="M765">
        <v>9</v>
      </c>
      <c r="N765" t="s">
        <v>37</v>
      </c>
      <c r="O765">
        <v>5</v>
      </c>
    </row>
    <row r="766" spans="1:15" x14ac:dyDescent="0.35">
      <c r="A766" s="1">
        <v>45644.578472222223</v>
      </c>
      <c r="B766" s="1" t="str">
        <f t="shared" si="22"/>
        <v>Wed</v>
      </c>
      <c r="C766" s="1" t="str">
        <f t="shared" si="23"/>
        <v>Weekday</v>
      </c>
      <c r="D766" s="1" t="e" cm="1">
        <f t="array" aca="1" ref="D766" ca="1">TEXT\DAY(Coffee_Sales[[#This Row],[Date]],"ddd")</f>
        <v>#NAME?</v>
      </c>
      <c r="E766" t="s">
        <v>41</v>
      </c>
      <c r="F766" t="s">
        <v>27</v>
      </c>
      <c r="G766" t="s">
        <v>22</v>
      </c>
      <c r="H766">
        <v>4.0599999999999996</v>
      </c>
      <c r="I766" t="s">
        <v>28</v>
      </c>
      <c r="J766" t="s">
        <v>23</v>
      </c>
      <c r="K766" t="s">
        <v>17</v>
      </c>
      <c r="L766" t="s">
        <v>18</v>
      </c>
      <c r="M766">
        <v>6</v>
      </c>
      <c r="N766" t="s">
        <v>25</v>
      </c>
      <c r="O766">
        <v>3</v>
      </c>
    </row>
    <row r="767" spans="1:15" x14ac:dyDescent="0.35">
      <c r="A767" s="1">
        <v>45641.459722222222</v>
      </c>
      <c r="B767" s="1" t="str">
        <f t="shared" si="22"/>
        <v>Sun</v>
      </c>
      <c r="C767" s="1" t="str">
        <f t="shared" si="23"/>
        <v>Weekend</v>
      </c>
      <c r="D767" s="1" t="e" cm="1">
        <f t="array" aca="1" ref="D767" ca="1">TEXT\DAY(Coffee_Sales[[#This Row],[Date]],"ddd")</f>
        <v>#NAME?</v>
      </c>
      <c r="E767" t="s">
        <v>20</v>
      </c>
      <c r="F767" t="s">
        <v>21</v>
      </c>
      <c r="G767" t="s">
        <v>22</v>
      </c>
      <c r="H767">
        <v>3.96</v>
      </c>
      <c r="I767" t="s">
        <v>30</v>
      </c>
      <c r="J767" t="s">
        <v>16</v>
      </c>
      <c r="K767" t="s">
        <v>29</v>
      </c>
      <c r="L767" t="s">
        <v>40</v>
      </c>
      <c r="M767">
        <v>6</v>
      </c>
      <c r="N767" t="s">
        <v>37</v>
      </c>
      <c r="O767">
        <v>5</v>
      </c>
    </row>
    <row r="768" spans="1:15" x14ac:dyDescent="0.35">
      <c r="A768" s="1">
        <v>45656.355555555558</v>
      </c>
      <c r="B768" s="1" t="str">
        <f t="shared" si="22"/>
        <v>Mon</v>
      </c>
      <c r="C768" s="1" t="str">
        <f t="shared" si="23"/>
        <v>Weekday</v>
      </c>
      <c r="D768" s="1" t="e" cm="1">
        <f t="array" aca="1" ref="D768" ca="1">TEXT\DAY(Coffee_Sales[[#This Row],[Date]],"ddd")</f>
        <v>#NAME?</v>
      </c>
      <c r="E768" t="s">
        <v>43</v>
      </c>
      <c r="F768" t="s">
        <v>21</v>
      </c>
      <c r="G768" t="s">
        <v>35</v>
      </c>
      <c r="H768">
        <v>5.65</v>
      </c>
      <c r="I768" t="s">
        <v>15</v>
      </c>
      <c r="J768" t="s">
        <v>23</v>
      </c>
      <c r="K768" t="s">
        <v>31</v>
      </c>
      <c r="L768" t="s">
        <v>18</v>
      </c>
      <c r="M768">
        <v>10</v>
      </c>
      <c r="N768" t="s">
        <v>47</v>
      </c>
      <c r="O768">
        <v>1</v>
      </c>
    </row>
    <row r="769" spans="1:15" x14ac:dyDescent="0.35">
      <c r="A769" s="1">
        <v>45654.607638888891</v>
      </c>
      <c r="B769" s="1" t="str">
        <f t="shared" si="22"/>
        <v>Sat</v>
      </c>
      <c r="C769" s="1" t="str">
        <f t="shared" si="23"/>
        <v>Weekend</v>
      </c>
      <c r="D769" s="1" t="e" cm="1">
        <f t="array" aca="1" ref="D769" ca="1">TEXT\DAY(Coffee_Sales[[#This Row],[Date]],"ddd")</f>
        <v>#NAME?</v>
      </c>
      <c r="E769" t="s">
        <v>43</v>
      </c>
      <c r="F769" t="s">
        <v>27</v>
      </c>
      <c r="G769" t="s">
        <v>35</v>
      </c>
      <c r="H769">
        <v>5.62</v>
      </c>
      <c r="I769" t="s">
        <v>30</v>
      </c>
      <c r="J769" t="s">
        <v>16</v>
      </c>
      <c r="K769" t="s">
        <v>29</v>
      </c>
      <c r="L769" t="s">
        <v>32</v>
      </c>
      <c r="M769">
        <v>5</v>
      </c>
      <c r="N769" t="s">
        <v>25</v>
      </c>
      <c r="O769">
        <v>1</v>
      </c>
    </row>
    <row r="770" spans="1:15" x14ac:dyDescent="0.35">
      <c r="A770" s="1">
        <v>45642.506944444445</v>
      </c>
      <c r="B770" s="1" t="str">
        <f t="shared" ref="B770:B833" si="24">(TEXT(A770,"ddd"))</f>
        <v>Mon</v>
      </c>
      <c r="C770" s="1" t="str">
        <f t="shared" ref="C770:C833" si="25">IF(OR(TEXT(A770,"ddd")="Sat",TEXT(A770,"ddd")="Sun"),"Weekend","Weekday")</f>
        <v>Weekday</v>
      </c>
      <c r="D770" s="1" t="e" cm="1">
        <f t="array" aca="1" ref="D770" ca="1">TEXT\DAY(Coffee_Sales[[#This Row],[Date]],"ddd")</f>
        <v>#NAME?</v>
      </c>
      <c r="E770" t="s">
        <v>43</v>
      </c>
      <c r="F770" t="s">
        <v>44</v>
      </c>
      <c r="G770" t="s">
        <v>22</v>
      </c>
      <c r="H770">
        <v>4.66</v>
      </c>
      <c r="I770" t="s">
        <v>15</v>
      </c>
      <c r="J770" t="s">
        <v>23</v>
      </c>
      <c r="K770" t="s">
        <v>45</v>
      </c>
      <c r="L770" t="s">
        <v>40</v>
      </c>
      <c r="M770">
        <v>7</v>
      </c>
      <c r="N770" t="s">
        <v>39</v>
      </c>
      <c r="O770">
        <v>3</v>
      </c>
    </row>
    <row r="771" spans="1:15" x14ac:dyDescent="0.35">
      <c r="A771" s="1">
        <v>45645.697222222225</v>
      </c>
      <c r="B771" s="1" t="str">
        <f t="shared" si="24"/>
        <v>Thu</v>
      </c>
      <c r="C771" s="1" t="str">
        <f t="shared" si="25"/>
        <v>Weekday</v>
      </c>
      <c r="D771" s="1" t="e" cm="1">
        <f t="array" aca="1" ref="D771" ca="1">TEXT\DAY(Coffee_Sales[[#This Row],[Date]],"ddd")</f>
        <v>#NAME?</v>
      </c>
      <c r="E771" t="s">
        <v>41</v>
      </c>
      <c r="F771" t="s">
        <v>44</v>
      </c>
      <c r="G771" t="s">
        <v>14</v>
      </c>
      <c r="H771">
        <v>3.3</v>
      </c>
      <c r="I771" t="s">
        <v>30</v>
      </c>
      <c r="J771" t="s">
        <v>23</v>
      </c>
      <c r="K771" t="s">
        <v>29</v>
      </c>
      <c r="L771" t="s">
        <v>40</v>
      </c>
      <c r="M771">
        <v>3</v>
      </c>
      <c r="N771" t="s">
        <v>33</v>
      </c>
      <c r="O771">
        <v>3</v>
      </c>
    </row>
    <row r="772" spans="1:15" x14ac:dyDescent="0.35">
      <c r="A772" s="1">
        <v>45656.408333333333</v>
      </c>
      <c r="B772" s="1" t="str">
        <f t="shared" si="24"/>
        <v>Mon</v>
      </c>
      <c r="C772" s="1" t="str">
        <f t="shared" si="25"/>
        <v>Weekday</v>
      </c>
      <c r="D772" s="1" t="e" cm="1">
        <f t="array" aca="1" ref="D772" ca="1">TEXT\DAY(Coffee_Sales[[#This Row],[Date]],"ddd")</f>
        <v>#NAME?</v>
      </c>
      <c r="E772" t="s">
        <v>12</v>
      </c>
      <c r="F772" t="s">
        <v>34</v>
      </c>
      <c r="G772" t="s">
        <v>14</v>
      </c>
      <c r="H772">
        <v>5</v>
      </c>
      <c r="I772" t="s">
        <v>28</v>
      </c>
      <c r="J772" t="s">
        <v>16</v>
      </c>
      <c r="K772" t="s">
        <v>31</v>
      </c>
      <c r="L772" t="s">
        <v>40</v>
      </c>
      <c r="M772">
        <v>9</v>
      </c>
      <c r="N772" t="s">
        <v>19</v>
      </c>
      <c r="O772">
        <v>5</v>
      </c>
    </row>
    <row r="773" spans="1:15" x14ac:dyDescent="0.35">
      <c r="A773" s="1">
        <v>45645.390277777777</v>
      </c>
      <c r="B773" s="1" t="str">
        <f t="shared" si="24"/>
        <v>Thu</v>
      </c>
      <c r="C773" s="1" t="str">
        <f t="shared" si="25"/>
        <v>Weekday</v>
      </c>
      <c r="D773" s="1" t="e" cm="1">
        <f t="array" aca="1" ref="D773" ca="1">TEXT\DAY(Coffee_Sales[[#This Row],[Date]],"ddd")</f>
        <v>#NAME?</v>
      </c>
      <c r="E773" t="s">
        <v>26</v>
      </c>
      <c r="F773" t="s">
        <v>34</v>
      </c>
      <c r="G773" t="s">
        <v>14</v>
      </c>
      <c r="H773">
        <v>4.55</v>
      </c>
      <c r="I773" t="s">
        <v>30</v>
      </c>
      <c r="J773" t="s">
        <v>16</v>
      </c>
      <c r="K773" t="s">
        <v>45</v>
      </c>
      <c r="L773" t="s">
        <v>40</v>
      </c>
      <c r="M773">
        <v>3</v>
      </c>
      <c r="N773" t="s">
        <v>39</v>
      </c>
      <c r="O773">
        <v>2</v>
      </c>
    </row>
    <row r="774" spans="1:15" x14ac:dyDescent="0.35">
      <c r="A774" s="1">
        <v>45643.439583333333</v>
      </c>
      <c r="B774" s="1" t="str">
        <f t="shared" si="24"/>
        <v>Tue</v>
      </c>
      <c r="C774" s="1" t="str">
        <f t="shared" si="25"/>
        <v>Weekday</v>
      </c>
      <c r="D774" s="1" t="e" cm="1">
        <f t="array" aca="1" ref="D774" ca="1">TEXT\DAY(Coffee_Sales[[#This Row],[Date]],"ddd")</f>
        <v>#NAME?</v>
      </c>
      <c r="E774" t="s">
        <v>41</v>
      </c>
      <c r="F774" t="s">
        <v>27</v>
      </c>
      <c r="G774" t="s">
        <v>22</v>
      </c>
      <c r="H774">
        <v>6.96</v>
      </c>
      <c r="I774" t="s">
        <v>28</v>
      </c>
      <c r="J774" t="s">
        <v>16</v>
      </c>
      <c r="K774" t="s">
        <v>29</v>
      </c>
      <c r="L774" t="s">
        <v>32</v>
      </c>
      <c r="M774">
        <v>8</v>
      </c>
      <c r="N774" t="s">
        <v>33</v>
      </c>
      <c r="O774">
        <v>4</v>
      </c>
    </row>
    <row r="775" spans="1:15" x14ac:dyDescent="0.35">
      <c r="A775" s="1">
        <v>45642.700694444444</v>
      </c>
      <c r="B775" s="1" t="str">
        <f t="shared" si="24"/>
        <v>Mon</v>
      </c>
      <c r="C775" s="1" t="str">
        <f t="shared" si="25"/>
        <v>Weekday</v>
      </c>
      <c r="D775" s="1" t="e" cm="1">
        <f t="array" aca="1" ref="D775" ca="1">TEXT\DAY(Coffee_Sales[[#This Row],[Date]],"ddd")</f>
        <v>#NAME?</v>
      </c>
      <c r="E775" t="s">
        <v>12</v>
      </c>
      <c r="F775" t="s">
        <v>27</v>
      </c>
      <c r="G775" t="s">
        <v>14</v>
      </c>
      <c r="H775">
        <v>3.76</v>
      </c>
      <c r="I775" t="s">
        <v>28</v>
      </c>
      <c r="J775" t="s">
        <v>16</v>
      </c>
      <c r="K775" t="s">
        <v>31</v>
      </c>
      <c r="L775" t="s">
        <v>18</v>
      </c>
      <c r="M775">
        <v>3</v>
      </c>
      <c r="N775" t="s">
        <v>19</v>
      </c>
      <c r="O775">
        <v>2</v>
      </c>
    </row>
    <row r="776" spans="1:15" x14ac:dyDescent="0.35">
      <c r="A776" s="1">
        <v>45654.649305555555</v>
      </c>
      <c r="B776" s="1" t="str">
        <f t="shared" si="24"/>
        <v>Sat</v>
      </c>
      <c r="C776" s="1" t="str">
        <f t="shared" si="25"/>
        <v>Weekend</v>
      </c>
      <c r="D776" s="1" t="e" cm="1">
        <f t="array" aca="1" ref="D776" ca="1">TEXT\DAY(Coffee_Sales[[#This Row],[Date]],"ddd")</f>
        <v>#NAME?</v>
      </c>
      <c r="E776" t="s">
        <v>12</v>
      </c>
      <c r="F776" t="s">
        <v>46</v>
      </c>
      <c r="G776" t="s">
        <v>22</v>
      </c>
      <c r="H776">
        <v>5.57</v>
      </c>
      <c r="I776" t="s">
        <v>30</v>
      </c>
      <c r="J776" t="s">
        <v>23</v>
      </c>
      <c r="K776" t="s">
        <v>29</v>
      </c>
      <c r="L776" t="s">
        <v>32</v>
      </c>
      <c r="M776">
        <v>5</v>
      </c>
      <c r="N776" t="s">
        <v>39</v>
      </c>
      <c r="O776">
        <v>5</v>
      </c>
    </row>
    <row r="777" spans="1:15" x14ac:dyDescent="0.35">
      <c r="A777" s="1">
        <v>45646.570138888892</v>
      </c>
      <c r="B777" s="1" t="str">
        <f t="shared" si="24"/>
        <v>Fri</v>
      </c>
      <c r="C777" s="1" t="str">
        <f t="shared" si="25"/>
        <v>Weekday</v>
      </c>
      <c r="D777" s="1" t="e" cm="1">
        <f t="array" aca="1" ref="D777" ca="1">TEXT\DAY(Coffee_Sales[[#This Row],[Date]],"ddd")</f>
        <v>#NAME?</v>
      </c>
      <c r="E777" t="s">
        <v>43</v>
      </c>
      <c r="F777" t="s">
        <v>46</v>
      </c>
      <c r="G777" t="s">
        <v>35</v>
      </c>
      <c r="H777">
        <v>6.35</v>
      </c>
      <c r="I777" t="s">
        <v>15</v>
      </c>
      <c r="J777" t="s">
        <v>16</v>
      </c>
      <c r="K777" t="s">
        <v>29</v>
      </c>
      <c r="L777" t="s">
        <v>40</v>
      </c>
      <c r="M777">
        <v>3</v>
      </c>
      <c r="N777" t="s">
        <v>37</v>
      </c>
      <c r="O777">
        <v>5</v>
      </c>
    </row>
    <row r="778" spans="1:15" x14ac:dyDescent="0.35">
      <c r="A778" s="1">
        <v>45649.400694444441</v>
      </c>
      <c r="B778" s="1" t="str">
        <f t="shared" si="24"/>
        <v>Mon</v>
      </c>
      <c r="C778" s="1" t="str">
        <f t="shared" si="25"/>
        <v>Weekday</v>
      </c>
      <c r="D778" s="1" t="e" cm="1">
        <f t="array" aca="1" ref="D778" ca="1">TEXT\DAY(Coffee_Sales[[#This Row],[Date]],"ddd")</f>
        <v>#NAME?</v>
      </c>
      <c r="E778" t="s">
        <v>20</v>
      </c>
      <c r="F778" t="s">
        <v>46</v>
      </c>
      <c r="G778" t="s">
        <v>22</v>
      </c>
      <c r="H778">
        <v>5.21</v>
      </c>
      <c r="I778" t="s">
        <v>28</v>
      </c>
      <c r="J778" t="s">
        <v>16</v>
      </c>
      <c r="K778" t="s">
        <v>29</v>
      </c>
      <c r="L778" t="s">
        <v>18</v>
      </c>
      <c r="M778">
        <v>2</v>
      </c>
      <c r="N778" t="s">
        <v>33</v>
      </c>
      <c r="O778">
        <v>3</v>
      </c>
    </row>
    <row r="779" spans="1:15" x14ac:dyDescent="0.35">
      <c r="A779" s="1">
        <v>45644.702777777777</v>
      </c>
      <c r="B779" s="1" t="str">
        <f t="shared" si="24"/>
        <v>Wed</v>
      </c>
      <c r="C779" s="1" t="str">
        <f t="shared" si="25"/>
        <v>Weekday</v>
      </c>
      <c r="D779" s="1" t="e" cm="1">
        <f t="array" aca="1" ref="D779" ca="1">TEXT\DAY(Coffee_Sales[[#This Row],[Date]],"ddd")</f>
        <v>#NAME?</v>
      </c>
      <c r="E779" t="s">
        <v>12</v>
      </c>
      <c r="F779" t="s">
        <v>34</v>
      </c>
      <c r="G779" t="s">
        <v>14</v>
      </c>
      <c r="H779">
        <v>6.43</v>
      </c>
      <c r="I779" t="s">
        <v>30</v>
      </c>
      <c r="J779" t="s">
        <v>16</v>
      </c>
      <c r="K779" t="s">
        <v>45</v>
      </c>
      <c r="L779" t="s">
        <v>40</v>
      </c>
      <c r="M779">
        <v>6</v>
      </c>
      <c r="N779" t="s">
        <v>33</v>
      </c>
      <c r="O779">
        <v>4</v>
      </c>
    </row>
    <row r="780" spans="1:15" x14ac:dyDescent="0.35">
      <c r="A780" s="1">
        <v>45656.51458333333</v>
      </c>
      <c r="B780" s="1" t="str">
        <f t="shared" si="24"/>
        <v>Mon</v>
      </c>
      <c r="C780" s="1" t="str">
        <f t="shared" si="25"/>
        <v>Weekday</v>
      </c>
      <c r="D780" s="1" t="e" cm="1">
        <f t="array" aca="1" ref="D780" ca="1">TEXT\DAY(Coffee_Sales[[#This Row],[Date]],"ddd")</f>
        <v>#NAME?</v>
      </c>
      <c r="E780" t="s">
        <v>12</v>
      </c>
      <c r="F780" t="s">
        <v>13</v>
      </c>
      <c r="G780" t="s">
        <v>35</v>
      </c>
      <c r="H780">
        <v>4.46</v>
      </c>
      <c r="I780" t="s">
        <v>15</v>
      </c>
      <c r="J780" t="s">
        <v>16</v>
      </c>
      <c r="K780" t="s">
        <v>45</v>
      </c>
      <c r="L780" t="s">
        <v>32</v>
      </c>
      <c r="M780">
        <v>8</v>
      </c>
      <c r="N780" t="s">
        <v>39</v>
      </c>
      <c r="O780">
        <v>1</v>
      </c>
    </row>
    <row r="781" spans="1:15" x14ac:dyDescent="0.35">
      <c r="A781" s="1">
        <v>45656.549305555556</v>
      </c>
      <c r="B781" s="1" t="str">
        <f t="shared" si="24"/>
        <v>Mon</v>
      </c>
      <c r="C781" s="1" t="str">
        <f t="shared" si="25"/>
        <v>Weekday</v>
      </c>
      <c r="D781" s="1" t="e" cm="1">
        <f t="array" aca="1" ref="D781" ca="1">TEXT\DAY(Coffee_Sales[[#This Row],[Date]],"ddd")</f>
        <v>#NAME?</v>
      </c>
      <c r="E781" t="s">
        <v>26</v>
      </c>
      <c r="F781" t="s">
        <v>21</v>
      </c>
      <c r="G781" t="s">
        <v>14</v>
      </c>
      <c r="H781">
        <v>6.73</v>
      </c>
      <c r="I781" t="s">
        <v>28</v>
      </c>
      <c r="J781" t="s">
        <v>23</v>
      </c>
      <c r="K781" t="s">
        <v>24</v>
      </c>
      <c r="L781" t="s">
        <v>40</v>
      </c>
      <c r="M781">
        <v>3</v>
      </c>
      <c r="N781" t="s">
        <v>47</v>
      </c>
      <c r="O781">
        <v>3</v>
      </c>
    </row>
    <row r="782" spans="1:15" x14ac:dyDescent="0.35">
      <c r="A782" s="1">
        <v>45646.382638888892</v>
      </c>
      <c r="B782" s="1" t="str">
        <f t="shared" si="24"/>
        <v>Fri</v>
      </c>
      <c r="C782" s="1" t="str">
        <f t="shared" si="25"/>
        <v>Weekday</v>
      </c>
      <c r="D782" s="1" t="e" cm="1">
        <f t="array" aca="1" ref="D782" ca="1">TEXT\DAY(Coffee_Sales[[#This Row],[Date]],"ddd")</f>
        <v>#NAME?</v>
      </c>
      <c r="E782" t="s">
        <v>41</v>
      </c>
      <c r="F782" t="s">
        <v>27</v>
      </c>
      <c r="G782" t="s">
        <v>35</v>
      </c>
      <c r="H782">
        <v>6.2</v>
      </c>
      <c r="I782" t="s">
        <v>30</v>
      </c>
      <c r="J782" t="s">
        <v>23</v>
      </c>
      <c r="K782" t="s">
        <v>24</v>
      </c>
      <c r="L782" t="s">
        <v>32</v>
      </c>
      <c r="M782">
        <v>10</v>
      </c>
      <c r="N782" t="s">
        <v>33</v>
      </c>
      <c r="O782">
        <v>5</v>
      </c>
    </row>
    <row r="783" spans="1:15" x14ac:dyDescent="0.35">
      <c r="A783" s="1">
        <v>45655.410416666666</v>
      </c>
      <c r="B783" s="1" t="str">
        <f t="shared" si="24"/>
        <v>Sun</v>
      </c>
      <c r="C783" s="1" t="str">
        <f t="shared" si="25"/>
        <v>Weekend</v>
      </c>
      <c r="D783" s="1" t="e" cm="1">
        <f t="array" aca="1" ref="D783" ca="1">TEXT\DAY(Coffee_Sales[[#This Row],[Date]],"ddd")</f>
        <v>#NAME?</v>
      </c>
      <c r="E783" t="s">
        <v>41</v>
      </c>
      <c r="F783" t="s">
        <v>38</v>
      </c>
      <c r="G783" t="s">
        <v>35</v>
      </c>
      <c r="H783">
        <v>5.18</v>
      </c>
      <c r="I783" t="s">
        <v>28</v>
      </c>
      <c r="J783" t="s">
        <v>16</v>
      </c>
      <c r="K783" t="s">
        <v>29</v>
      </c>
      <c r="L783" t="s">
        <v>32</v>
      </c>
      <c r="M783">
        <v>2</v>
      </c>
      <c r="N783" t="s">
        <v>47</v>
      </c>
      <c r="O783">
        <v>4</v>
      </c>
    </row>
    <row r="784" spans="1:15" x14ac:dyDescent="0.35">
      <c r="A784" s="1">
        <v>45642.553472222222</v>
      </c>
      <c r="B784" s="1" t="str">
        <f t="shared" si="24"/>
        <v>Mon</v>
      </c>
      <c r="C784" s="1" t="str">
        <f t="shared" si="25"/>
        <v>Weekday</v>
      </c>
      <c r="D784" s="1" t="e" cm="1">
        <f t="array" aca="1" ref="D784" ca="1">TEXT\DAY(Coffee_Sales[[#This Row],[Date]],"ddd")</f>
        <v>#NAME?</v>
      </c>
      <c r="E784" t="s">
        <v>26</v>
      </c>
      <c r="F784" t="s">
        <v>27</v>
      </c>
      <c r="G784" t="s">
        <v>14</v>
      </c>
      <c r="H784">
        <v>3.38</v>
      </c>
      <c r="I784" t="s">
        <v>28</v>
      </c>
      <c r="J784" t="s">
        <v>23</v>
      </c>
      <c r="K784" t="s">
        <v>29</v>
      </c>
      <c r="L784" t="s">
        <v>32</v>
      </c>
      <c r="M784">
        <v>2</v>
      </c>
      <c r="N784" t="s">
        <v>25</v>
      </c>
      <c r="O784">
        <v>3</v>
      </c>
    </row>
    <row r="785" spans="1:15" x14ac:dyDescent="0.35">
      <c r="A785" s="1">
        <v>45647.386111111111</v>
      </c>
      <c r="B785" s="1" t="str">
        <f t="shared" si="24"/>
        <v>Sat</v>
      </c>
      <c r="C785" s="1" t="str">
        <f t="shared" si="25"/>
        <v>Weekend</v>
      </c>
      <c r="D785" s="1" t="e" cm="1">
        <f t="array" aca="1" ref="D785" ca="1">TEXT\DAY(Coffee_Sales[[#This Row],[Date]],"ddd")</f>
        <v>#NAME?</v>
      </c>
      <c r="E785" t="s">
        <v>20</v>
      </c>
      <c r="F785" t="s">
        <v>38</v>
      </c>
      <c r="G785" t="s">
        <v>35</v>
      </c>
      <c r="H785">
        <v>6.58</v>
      </c>
      <c r="I785" t="s">
        <v>30</v>
      </c>
      <c r="J785" t="s">
        <v>23</v>
      </c>
      <c r="K785" t="s">
        <v>24</v>
      </c>
      <c r="L785" t="s">
        <v>40</v>
      </c>
      <c r="M785">
        <v>4</v>
      </c>
      <c r="N785" t="s">
        <v>19</v>
      </c>
      <c r="O785">
        <v>5</v>
      </c>
    </row>
    <row r="786" spans="1:15" x14ac:dyDescent="0.35">
      <c r="A786" s="1">
        <v>45652.402777777781</v>
      </c>
      <c r="B786" s="1" t="str">
        <f t="shared" si="24"/>
        <v>Thu</v>
      </c>
      <c r="C786" s="1" t="str">
        <f t="shared" si="25"/>
        <v>Weekday</v>
      </c>
      <c r="D786" s="1" t="e" cm="1">
        <f t="array" aca="1" ref="D786" ca="1">TEXT\DAY(Coffee_Sales[[#This Row],[Date]],"ddd")</f>
        <v>#NAME?</v>
      </c>
      <c r="E786" t="s">
        <v>26</v>
      </c>
      <c r="F786" t="s">
        <v>46</v>
      </c>
      <c r="G786" t="s">
        <v>14</v>
      </c>
      <c r="H786">
        <v>5.91</v>
      </c>
      <c r="I786" t="s">
        <v>30</v>
      </c>
      <c r="J786" t="s">
        <v>23</v>
      </c>
      <c r="K786" t="s">
        <v>45</v>
      </c>
      <c r="L786" t="s">
        <v>18</v>
      </c>
      <c r="M786">
        <v>10</v>
      </c>
      <c r="N786" t="s">
        <v>36</v>
      </c>
      <c r="O786">
        <v>4</v>
      </c>
    </row>
    <row r="787" spans="1:15" x14ac:dyDescent="0.35">
      <c r="A787" s="1">
        <v>45641.705555555556</v>
      </c>
      <c r="B787" s="1" t="str">
        <f t="shared" si="24"/>
        <v>Sun</v>
      </c>
      <c r="C787" s="1" t="str">
        <f t="shared" si="25"/>
        <v>Weekend</v>
      </c>
      <c r="D787" s="1" t="e" cm="1">
        <f t="array" aca="1" ref="D787" ca="1">TEXT\DAY(Coffee_Sales[[#This Row],[Date]],"ddd")</f>
        <v>#NAME?</v>
      </c>
      <c r="E787" t="s">
        <v>43</v>
      </c>
      <c r="F787" t="s">
        <v>38</v>
      </c>
      <c r="G787" t="s">
        <v>35</v>
      </c>
      <c r="H787">
        <v>6.11</v>
      </c>
      <c r="I787" t="s">
        <v>30</v>
      </c>
      <c r="J787" t="s">
        <v>16</v>
      </c>
      <c r="K787" t="s">
        <v>31</v>
      </c>
      <c r="L787" t="s">
        <v>40</v>
      </c>
      <c r="M787">
        <v>2</v>
      </c>
      <c r="N787" t="s">
        <v>25</v>
      </c>
      <c r="O787">
        <v>2</v>
      </c>
    </row>
    <row r="788" spans="1:15" x14ac:dyDescent="0.35">
      <c r="A788" s="1">
        <v>45650.591666666667</v>
      </c>
      <c r="B788" s="1" t="str">
        <f t="shared" si="24"/>
        <v>Tue</v>
      </c>
      <c r="C788" s="1" t="str">
        <f t="shared" si="25"/>
        <v>Weekday</v>
      </c>
      <c r="D788" s="1" t="e" cm="1">
        <f t="array" aca="1" ref="D788" ca="1">TEXT\DAY(Coffee_Sales[[#This Row],[Date]],"ddd")</f>
        <v>#NAME?</v>
      </c>
      <c r="E788" t="s">
        <v>41</v>
      </c>
      <c r="F788" t="s">
        <v>34</v>
      </c>
      <c r="G788" t="s">
        <v>22</v>
      </c>
      <c r="H788">
        <v>3.54</v>
      </c>
      <c r="I788" t="s">
        <v>28</v>
      </c>
      <c r="J788" t="s">
        <v>16</v>
      </c>
      <c r="K788" t="s">
        <v>31</v>
      </c>
      <c r="L788" t="s">
        <v>32</v>
      </c>
      <c r="M788">
        <v>6</v>
      </c>
      <c r="N788" t="s">
        <v>36</v>
      </c>
      <c r="O788">
        <v>5</v>
      </c>
    </row>
    <row r="789" spans="1:15" x14ac:dyDescent="0.35">
      <c r="A789" s="1">
        <v>45654.40625</v>
      </c>
      <c r="B789" s="1" t="str">
        <f t="shared" si="24"/>
        <v>Sat</v>
      </c>
      <c r="C789" s="1" t="str">
        <f t="shared" si="25"/>
        <v>Weekend</v>
      </c>
      <c r="D789" s="1" t="e" cm="1">
        <f t="array" aca="1" ref="D789" ca="1">TEXT\DAY(Coffee_Sales[[#This Row],[Date]],"ddd")</f>
        <v>#NAME?</v>
      </c>
      <c r="E789" t="s">
        <v>12</v>
      </c>
      <c r="F789" t="s">
        <v>34</v>
      </c>
      <c r="G789" t="s">
        <v>35</v>
      </c>
      <c r="H789">
        <v>5.42</v>
      </c>
      <c r="I789" t="s">
        <v>30</v>
      </c>
      <c r="J789" t="s">
        <v>23</v>
      </c>
      <c r="K789" t="s">
        <v>42</v>
      </c>
      <c r="L789" t="s">
        <v>18</v>
      </c>
      <c r="M789">
        <v>5</v>
      </c>
      <c r="N789" t="s">
        <v>19</v>
      </c>
      <c r="O789">
        <v>3</v>
      </c>
    </row>
    <row r="790" spans="1:15" x14ac:dyDescent="0.35">
      <c r="A790" s="1">
        <v>45652.71597222222</v>
      </c>
      <c r="B790" s="1" t="str">
        <f t="shared" si="24"/>
        <v>Thu</v>
      </c>
      <c r="C790" s="1" t="str">
        <f t="shared" si="25"/>
        <v>Weekday</v>
      </c>
      <c r="D790" s="1" t="e" cm="1">
        <f t="array" aca="1" ref="D790" ca="1">TEXT\DAY(Coffee_Sales[[#This Row],[Date]],"ddd")</f>
        <v>#NAME?</v>
      </c>
      <c r="E790" t="s">
        <v>41</v>
      </c>
      <c r="F790" t="s">
        <v>13</v>
      </c>
      <c r="G790" t="s">
        <v>35</v>
      </c>
      <c r="H790">
        <v>4</v>
      </c>
      <c r="I790" t="s">
        <v>28</v>
      </c>
      <c r="J790" t="s">
        <v>23</v>
      </c>
      <c r="K790" t="s">
        <v>17</v>
      </c>
      <c r="L790" t="s">
        <v>40</v>
      </c>
      <c r="M790">
        <v>2</v>
      </c>
      <c r="N790" t="s">
        <v>19</v>
      </c>
      <c r="O790">
        <v>1</v>
      </c>
    </row>
    <row r="791" spans="1:15" x14ac:dyDescent="0.35">
      <c r="A791" s="1">
        <v>45651.425694444442</v>
      </c>
      <c r="B791" s="1" t="str">
        <f t="shared" si="24"/>
        <v>Wed</v>
      </c>
      <c r="C791" s="1" t="str">
        <f t="shared" si="25"/>
        <v>Weekday</v>
      </c>
      <c r="D791" s="1" t="e" cm="1">
        <f t="array" aca="1" ref="D791" ca="1">TEXT\DAY(Coffee_Sales[[#This Row],[Date]],"ddd")</f>
        <v>#NAME?</v>
      </c>
      <c r="E791" t="s">
        <v>43</v>
      </c>
      <c r="F791" t="s">
        <v>13</v>
      </c>
      <c r="G791" t="s">
        <v>35</v>
      </c>
      <c r="H791">
        <v>3.01</v>
      </c>
      <c r="I791" t="s">
        <v>30</v>
      </c>
      <c r="J791" t="s">
        <v>23</v>
      </c>
      <c r="K791" t="s">
        <v>45</v>
      </c>
      <c r="L791" t="s">
        <v>40</v>
      </c>
      <c r="M791">
        <v>8</v>
      </c>
      <c r="N791" t="s">
        <v>39</v>
      </c>
      <c r="O791">
        <v>3</v>
      </c>
    </row>
    <row r="792" spans="1:15" x14ac:dyDescent="0.35">
      <c r="A792" s="1">
        <v>45644.42291666667</v>
      </c>
      <c r="B792" s="1" t="str">
        <f t="shared" si="24"/>
        <v>Wed</v>
      </c>
      <c r="C792" s="1" t="str">
        <f t="shared" si="25"/>
        <v>Weekday</v>
      </c>
      <c r="D792" s="1" t="e" cm="1">
        <f t="array" aca="1" ref="D792" ca="1">TEXT\DAY(Coffee_Sales[[#This Row],[Date]],"ddd")</f>
        <v>#NAME?</v>
      </c>
      <c r="E792" t="s">
        <v>26</v>
      </c>
      <c r="F792" t="s">
        <v>21</v>
      </c>
      <c r="G792" t="s">
        <v>22</v>
      </c>
      <c r="H792">
        <v>4.3</v>
      </c>
      <c r="I792" t="s">
        <v>15</v>
      </c>
      <c r="J792" t="s">
        <v>16</v>
      </c>
      <c r="K792" t="s">
        <v>45</v>
      </c>
      <c r="L792" t="s">
        <v>18</v>
      </c>
      <c r="M792">
        <v>6</v>
      </c>
      <c r="N792" t="s">
        <v>25</v>
      </c>
      <c r="O792">
        <v>2</v>
      </c>
    </row>
    <row r="793" spans="1:15" x14ac:dyDescent="0.35">
      <c r="A793" s="1">
        <v>45654.425694444442</v>
      </c>
      <c r="B793" s="1" t="str">
        <f t="shared" si="24"/>
        <v>Sat</v>
      </c>
      <c r="C793" s="1" t="str">
        <f t="shared" si="25"/>
        <v>Weekend</v>
      </c>
      <c r="D793" s="1" t="e" cm="1">
        <f t="array" aca="1" ref="D793" ca="1">TEXT\DAY(Coffee_Sales[[#This Row],[Date]],"ddd")</f>
        <v>#NAME?</v>
      </c>
      <c r="E793" t="s">
        <v>12</v>
      </c>
      <c r="F793" t="s">
        <v>34</v>
      </c>
      <c r="G793" t="s">
        <v>14</v>
      </c>
      <c r="H793">
        <v>6.48</v>
      </c>
      <c r="I793" t="s">
        <v>28</v>
      </c>
      <c r="J793" t="s">
        <v>23</v>
      </c>
      <c r="K793" t="s">
        <v>42</v>
      </c>
      <c r="L793" t="s">
        <v>32</v>
      </c>
      <c r="M793">
        <v>6</v>
      </c>
      <c r="N793" t="s">
        <v>25</v>
      </c>
      <c r="O793">
        <v>1</v>
      </c>
    </row>
    <row r="794" spans="1:15" x14ac:dyDescent="0.35">
      <c r="A794" s="1">
        <v>45645.603472222225</v>
      </c>
      <c r="B794" s="1" t="str">
        <f t="shared" si="24"/>
        <v>Thu</v>
      </c>
      <c r="C794" s="1" t="str">
        <f t="shared" si="25"/>
        <v>Weekday</v>
      </c>
      <c r="D794" s="1" t="e" cm="1">
        <f t="array" aca="1" ref="D794" ca="1">TEXT\DAY(Coffee_Sales[[#This Row],[Date]],"ddd")</f>
        <v>#NAME?</v>
      </c>
      <c r="E794" t="s">
        <v>20</v>
      </c>
      <c r="F794" t="s">
        <v>13</v>
      </c>
      <c r="G794" t="s">
        <v>14</v>
      </c>
      <c r="H794">
        <v>5.99</v>
      </c>
      <c r="I794" t="s">
        <v>28</v>
      </c>
      <c r="J794" t="s">
        <v>16</v>
      </c>
      <c r="K794" t="s">
        <v>17</v>
      </c>
      <c r="L794" t="s">
        <v>32</v>
      </c>
      <c r="M794">
        <v>3</v>
      </c>
      <c r="N794" t="s">
        <v>47</v>
      </c>
      <c r="O794">
        <v>2</v>
      </c>
    </row>
    <row r="795" spans="1:15" x14ac:dyDescent="0.35">
      <c r="A795" s="1">
        <v>45645.435416666667</v>
      </c>
      <c r="B795" s="1" t="str">
        <f t="shared" si="24"/>
        <v>Thu</v>
      </c>
      <c r="C795" s="1" t="str">
        <f t="shared" si="25"/>
        <v>Weekday</v>
      </c>
      <c r="D795" s="1" t="e" cm="1">
        <f t="array" aca="1" ref="D795" ca="1">TEXT\DAY(Coffee_Sales[[#This Row],[Date]],"ddd")</f>
        <v>#NAME?</v>
      </c>
      <c r="E795" t="s">
        <v>26</v>
      </c>
      <c r="F795" t="s">
        <v>46</v>
      </c>
      <c r="G795" t="s">
        <v>35</v>
      </c>
      <c r="H795">
        <v>3.26</v>
      </c>
      <c r="I795" t="s">
        <v>15</v>
      </c>
      <c r="J795" t="s">
        <v>16</v>
      </c>
      <c r="K795" t="s">
        <v>24</v>
      </c>
      <c r="L795" t="s">
        <v>18</v>
      </c>
      <c r="M795">
        <v>5</v>
      </c>
      <c r="N795" t="s">
        <v>25</v>
      </c>
      <c r="O795">
        <v>2</v>
      </c>
    </row>
    <row r="796" spans="1:15" x14ac:dyDescent="0.35">
      <c r="A796" s="1">
        <v>45652.536805555559</v>
      </c>
      <c r="B796" s="1" t="str">
        <f t="shared" si="24"/>
        <v>Thu</v>
      </c>
      <c r="C796" s="1" t="str">
        <f t="shared" si="25"/>
        <v>Weekday</v>
      </c>
      <c r="D796" s="1" t="e" cm="1">
        <f t="array" aca="1" ref="D796" ca="1">TEXT\DAY(Coffee_Sales[[#This Row],[Date]],"ddd")</f>
        <v>#NAME?</v>
      </c>
      <c r="E796" t="s">
        <v>12</v>
      </c>
      <c r="F796" t="s">
        <v>46</v>
      </c>
      <c r="G796" t="s">
        <v>22</v>
      </c>
      <c r="H796">
        <v>3.64</v>
      </c>
      <c r="I796" t="s">
        <v>30</v>
      </c>
      <c r="J796" t="s">
        <v>16</v>
      </c>
      <c r="K796" t="s">
        <v>17</v>
      </c>
      <c r="L796" t="s">
        <v>40</v>
      </c>
      <c r="M796">
        <v>5</v>
      </c>
      <c r="N796" t="s">
        <v>19</v>
      </c>
      <c r="O796">
        <v>4</v>
      </c>
    </row>
    <row r="797" spans="1:15" x14ac:dyDescent="0.35">
      <c r="A797" s="1">
        <v>45647.688888888886</v>
      </c>
      <c r="B797" s="1" t="str">
        <f t="shared" si="24"/>
        <v>Sat</v>
      </c>
      <c r="C797" s="1" t="str">
        <f t="shared" si="25"/>
        <v>Weekend</v>
      </c>
      <c r="D797" s="1" t="e" cm="1">
        <f t="array" aca="1" ref="D797" ca="1">TEXT\DAY(Coffee_Sales[[#This Row],[Date]],"ddd")</f>
        <v>#NAME?</v>
      </c>
      <c r="E797" t="s">
        <v>20</v>
      </c>
      <c r="F797" t="s">
        <v>13</v>
      </c>
      <c r="G797" t="s">
        <v>22</v>
      </c>
      <c r="H797">
        <v>5.88</v>
      </c>
      <c r="I797" t="s">
        <v>28</v>
      </c>
      <c r="J797" t="s">
        <v>16</v>
      </c>
      <c r="K797" t="s">
        <v>45</v>
      </c>
      <c r="L797" t="s">
        <v>40</v>
      </c>
      <c r="M797">
        <v>6</v>
      </c>
      <c r="N797" t="s">
        <v>33</v>
      </c>
      <c r="O797">
        <v>5</v>
      </c>
    </row>
    <row r="798" spans="1:15" x14ac:dyDescent="0.35">
      <c r="A798" s="1">
        <v>45653.584027777775</v>
      </c>
      <c r="B798" s="1" t="str">
        <f t="shared" si="24"/>
        <v>Fri</v>
      </c>
      <c r="C798" s="1" t="str">
        <f t="shared" si="25"/>
        <v>Weekday</v>
      </c>
      <c r="D798" s="1" t="e" cm="1">
        <f t="array" aca="1" ref="D798" ca="1">TEXT\DAY(Coffee_Sales[[#This Row],[Date]],"ddd")</f>
        <v>#NAME?</v>
      </c>
      <c r="E798" t="s">
        <v>26</v>
      </c>
      <c r="F798" t="s">
        <v>38</v>
      </c>
      <c r="G798" t="s">
        <v>14</v>
      </c>
      <c r="H798">
        <v>3.96</v>
      </c>
      <c r="I798" t="s">
        <v>15</v>
      </c>
      <c r="J798" t="s">
        <v>16</v>
      </c>
      <c r="K798" t="s">
        <v>17</v>
      </c>
      <c r="L798" t="s">
        <v>18</v>
      </c>
      <c r="M798">
        <v>10</v>
      </c>
      <c r="N798" t="s">
        <v>33</v>
      </c>
      <c r="O798">
        <v>5</v>
      </c>
    </row>
    <row r="799" spans="1:15" x14ac:dyDescent="0.35">
      <c r="A799" s="1">
        <v>45650.706944444442</v>
      </c>
      <c r="B799" s="1" t="str">
        <f t="shared" si="24"/>
        <v>Tue</v>
      </c>
      <c r="C799" s="1" t="str">
        <f t="shared" si="25"/>
        <v>Weekday</v>
      </c>
      <c r="D799" s="1" t="e" cm="1">
        <f t="array" aca="1" ref="D799" ca="1">TEXT\DAY(Coffee_Sales[[#This Row],[Date]],"ddd")</f>
        <v>#NAME?</v>
      </c>
      <c r="E799" t="s">
        <v>20</v>
      </c>
      <c r="F799" t="s">
        <v>44</v>
      </c>
      <c r="G799" t="s">
        <v>22</v>
      </c>
      <c r="H799">
        <v>6.91</v>
      </c>
      <c r="I799" t="s">
        <v>30</v>
      </c>
      <c r="J799" t="s">
        <v>23</v>
      </c>
      <c r="K799" t="s">
        <v>29</v>
      </c>
      <c r="L799" t="s">
        <v>32</v>
      </c>
      <c r="M799">
        <v>10</v>
      </c>
      <c r="N799" t="s">
        <v>25</v>
      </c>
      <c r="O799">
        <v>5</v>
      </c>
    </row>
    <row r="800" spans="1:15" x14ac:dyDescent="0.35">
      <c r="A800" s="1">
        <v>45646.633333333331</v>
      </c>
      <c r="B800" s="1" t="str">
        <f t="shared" si="24"/>
        <v>Fri</v>
      </c>
      <c r="C800" s="1" t="str">
        <f t="shared" si="25"/>
        <v>Weekday</v>
      </c>
      <c r="D800" s="1" t="e" cm="1">
        <f t="array" aca="1" ref="D800" ca="1">TEXT\DAY(Coffee_Sales[[#This Row],[Date]],"ddd")</f>
        <v>#NAME?</v>
      </c>
      <c r="E800" t="s">
        <v>20</v>
      </c>
      <c r="F800" t="s">
        <v>13</v>
      </c>
      <c r="G800" t="s">
        <v>35</v>
      </c>
      <c r="H800">
        <v>4.2300000000000004</v>
      </c>
      <c r="I800" t="s">
        <v>15</v>
      </c>
      <c r="J800" t="s">
        <v>16</v>
      </c>
      <c r="K800" t="s">
        <v>45</v>
      </c>
      <c r="L800" t="s">
        <v>32</v>
      </c>
      <c r="M800">
        <v>5</v>
      </c>
      <c r="N800" t="s">
        <v>19</v>
      </c>
      <c r="O800">
        <v>4</v>
      </c>
    </row>
    <row r="801" spans="1:15" x14ac:dyDescent="0.35">
      <c r="A801" s="1">
        <v>45651.73333333333</v>
      </c>
      <c r="B801" s="1" t="str">
        <f t="shared" si="24"/>
        <v>Wed</v>
      </c>
      <c r="C801" s="1" t="str">
        <f t="shared" si="25"/>
        <v>Weekday</v>
      </c>
      <c r="D801" s="1" t="e" cm="1">
        <f t="array" aca="1" ref="D801" ca="1">TEXT\DAY(Coffee_Sales[[#This Row],[Date]],"ddd")</f>
        <v>#NAME?</v>
      </c>
      <c r="E801" t="s">
        <v>41</v>
      </c>
      <c r="F801" t="s">
        <v>34</v>
      </c>
      <c r="G801" t="s">
        <v>14</v>
      </c>
      <c r="H801">
        <v>4.5199999999999996</v>
      </c>
      <c r="I801" t="s">
        <v>28</v>
      </c>
      <c r="J801" t="s">
        <v>23</v>
      </c>
      <c r="K801" t="s">
        <v>17</v>
      </c>
      <c r="L801" t="s">
        <v>32</v>
      </c>
      <c r="M801">
        <v>2</v>
      </c>
      <c r="N801" t="s">
        <v>33</v>
      </c>
      <c r="O801">
        <v>3</v>
      </c>
    </row>
    <row r="802" spans="1:15" x14ac:dyDescent="0.35">
      <c r="A802" s="1">
        <v>45646.481944444444</v>
      </c>
      <c r="B802" s="1" t="str">
        <f t="shared" si="24"/>
        <v>Fri</v>
      </c>
      <c r="C802" s="1" t="str">
        <f t="shared" si="25"/>
        <v>Weekday</v>
      </c>
      <c r="D802" s="1" t="e" cm="1">
        <f t="array" aca="1" ref="D802" ca="1">TEXT\DAY(Coffee_Sales[[#This Row],[Date]],"ddd")</f>
        <v>#NAME?</v>
      </c>
      <c r="E802" t="s">
        <v>43</v>
      </c>
      <c r="F802" t="s">
        <v>46</v>
      </c>
      <c r="G802" t="s">
        <v>14</v>
      </c>
      <c r="H802">
        <v>4.72</v>
      </c>
      <c r="I802" t="s">
        <v>28</v>
      </c>
      <c r="J802" t="s">
        <v>23</v>
      </c>
      <c r="K802" t="s">
        <v>45</v>
      </c>
      <c r="L802" t="s">
        <v>40</v>
      </c>
      <c r="M802">
        <v>3</v>
      </c>
      <c r="N802" t="s">
        <v>37</v>
      </c>
      <c r="O802">
        <v>2</v>
      </c>
    </row>
    <row r="803" spans="1:15" x14ac:dyDescent="0.35">
      <c r="A803" s="1">
        <v>45644.342361111114</v>
      </c>
      <c r="B803" s="1" t="str">
        <f t="shared" si="24"/>
        <v>Wed</v>
      </c>
      <c r="C803" s="1" t="str">
        <f t="shared" si="25"/>
        <v>Weekday</v>
      </c>
      <c r="D803" s="1" t="e" cm="1">
        <f t="array" aca="1" ref="D803" ca="1">TEXT\DAY(Coffee_Sales[[#This Row],[Date]],"ddd")</f>
        <v>#NAME?</v>
      </c>
      <c r="E803" t="s">
        <v>12</v>
      </c>
      <c r="F803" t="s">
        <v>46</v>
      </c>
      <c r="G803" t="s">
        <v>35</v>
      </c>
      <c r="H803">
        <v>6.98</v>
      </c>
      <c r="I803" t="s">
        <v>30</v>
      </c>
      <c r="J803" t="s">
        <v>23</v>
      </c>
      <c r="K803" t="s">
        <v>45</v>
      </c>
      <c r="L803" t="s">
        <v>18</v>
      </c>
      <c r="M803">
        <v>9</v>
      </c>
      <c r="N803" t="s">
        <v>19</v>
      </c>
      <c r="O803">
        <v>2</v>
      </c>
    </row>
    <row r="804" spans="1:15" x14ac:dyDescent="0.35">
      <c r="A804" s="1">
        <v>45644.467361111114</v>
      </c>
      <c r="B804" s="1" t="str">
        <f t="shared" si="24"/>
        <v>Wed</v>
      </c>
      <c r="C804" s="1" t="str">
        <f t="shared" si="25"/>
        <v>Weekday</v>
      </c>
      <c r="D804" s="1" t="e" cm="1">
        <f t="array" aca="1" ref="D804" ca="1">TEXT\DAY(Coffee_Sales[[#This Row],[Date]],"ddd")</f>
        <v>#NAME?</v>
      </c>
      <c r="E804" t="s">
        <v>43</v>
      </c>
      <c r="F804" t="s">
        <v>13</v>
      </c>
      <c r="G804" t="s">
        <v>14</v>
      </c>
      <c r="H804">
        <v>4.03</v>
      </c>
      <c r="I804" t="s">
        <v>28</v>
      </c>
      <c r="J804" t="s">
        <v>16</v>
      </c>
      <c r="K804" t="s">
        <v>29</v>
      </c>
      <c r="L804" t="s">
        <v>32</v>
      </c>
      <c r="M804">
        <v>9</v>
      </c>
      <c r="N804" t="s">
        <v>36</v>
      </c>
      <c r="O804">
        <v>1</v>
      </c>
    </row>
    <row r="805" spans="1:15" x14ac:dyDescent="0.35">
      <c r="A805" s="1">
        <v>45646.48541666667</v>
      </c>
      <c r="B805" s="1" t="str">
        <f t="shared" si="24"/>
        <v>Fri</v>
      </c>
      <c r="C805" s="1" t="str">
        <f t="shared" si="25"/>
        <v>Weekday</v>
      </c>
      <c r="D805" s="1" t="e" cm="1">
        <f t="array" aca="1" ref="D805" ca="1">TEXT\DAY(Coffee_Sales[[#This Row],[Date]],"ddd")</f>
        <v>#NAME?</v>
      </c>
      <c r="E805" t="s">
        <v>26</v>
      </c>
      <c r="F805" t="s">
        <v>13</v>
      </c>
      <c r="G805" t="s">
        <v>22</v>
      </c>
      <c r="H805">
        <v>6.16</v>
      </c>
      <c r="I805" t="s">
        <v>28</v>
      </c>
      <c r="J805" t="s">
        <v>23</v>
      </c>
      <c r="K805" t="s">
        <v>29</v>
      </c>
      <c r="L805" t="s">
        <v>32</v>
      </c>
      <c r="M805">
        <v>6</v>
      </c>
      <c r="N805" t="s">
        <v>37</v>
      </c>
      <c r="O805">
        <v>2</v>
      </c>
    </row>
    <row r="806" spans="1:15" x14ac:dyDescent="0.35">
      <c r="A806" s="1">
        <v>45651.374305555553</v>
      </c>
      <c r="B806" s="1" t="str">
        <f t="shared" si="24"/>
        <v>Wed</v>
      </c>
      <c r="C806" s="1" t="str">
        <f t="shared" si="25"/>
        <v>Weekday</v>
      </c>
      <c r="D806" s="1" t="e" cm="1">
        <f t="array" aca="1" ref="D806" ca="1">TEXT\DAY(Coffee_Sales[[#This Row],[Date]],"ddd")</f>
        <v>#NAME?</v>
      </c>
      <c r="E806" t="s">
        <v>12</v>
      </c>
      <c r="F806" t="s">
        <v>21</v>
      </c>
      <c r="G806" t="s">
        <v>14</v>
      </c>
      <c r="H806">
        <v>6.18</v>
      </c>
      <c r="I806" t="s">
        <v>15</v>
      </c>
      <c r="J806" t="s">
        <v>23</v>
      </c>
      <c r="K806" t="s">
        <v>29</v>
      </c>
      <c r="L806" t="s">
        <v>18</v>
      </c>
      <c r="M806">
        <v>5</v>
      </c>
      <c r="N806" t="s">
        <v>37</v>
      </c>
      <c r="O806">
        <v>3</v>
      </c>
    </row>
    <row r="807" spans="1:15" x14ac:dyDescent="0.35">
      <c r="A807" s="1">
        <v>45641.582638888889</v>
      </c>
      <c r="B807" s="1" t="str">
        <f t="shared" si="24"/>
        <v>Sun</v>
      </c>
      <c r="C807" s="1" t="str">
        <f t="shared" si="25"/>
        <v>Weekend</v>
      </c>
      <c r="D807" s="1" t="e" cm="1">
        <f t="array" aca="1" ref="D807" ca="1">TEXT\DAY(Coffee_Sales[[#This Row],[Date]],"ddd")</f>
        <v>#NAME?</v>
      </c>
      <c r="E807" t="s">
        <v>43</v>
      </c>
      <c r="F807" t="s">
        <v>21</v>
      </c>
      <c r="G807" t="s">
        <v>22</v>
      </c>
      <c r="H807">
        <v>5.23</v>
      </c>
      <c r="I807" t="s">
        <v>30</v>
      </c>
      <c r="J807" t="s">
        <v>23</v>
      </c>
      <c r="K807" t="s">
        <v>45</v>
      </c>
      <c r="L807" t="s">
        <v>40</v>
      </c>
      <c r="M807">
        <v>2</v>
      </c>
      <c r="N807" t="s">
        <v>19</v>
      </c>
      <c r="O807">
        <v>3</v>
      </c>
    </row>
    <row r="808" spans="1:15" x14ac:dyDescent="0.35">
      <c r="A808" s="1">
        <v>45644.426388888889</v>
      </c>
      <c r="B808" s="1" t="str">
        <f t="shared" si="24"/>
        <v>Wed</v>
      </c>
      <c r="C808" s="1" t="str">
        <f t="shared" si="25"/>
        <v>Weekday</v>
      </c>
      <c r="D808" s="1" t="e" cm="1">
        <f t="array" aca="1" ref="D808" ca="1">TEXT\DAY(Coffee_Sales[[#This Row],[Date]],"ddd")</f>
        <v>#NAME?</v>
      </c>
      <c r="E808" t="s">
        <v>26</v>
      </c>
      <c r="F808" t="s">
        <v>44</v>
      </c>
      <c r="G808" t="s">
        <v>14</v>
      </c>
      <c r="H808">
        <v>3.78</v>
      </c>
      <c r="I808" t="s">
        <v>30</v>
      </c>
      <c r="J808" t="s">
        <v>23</v>
      </c>
      <c r="K808" t="s">
        <v>17</v>
      </c>
      <c r="L808" t="s">
        <v>32</v>
      </c>
      <c r="M808">
        <v>9</v>
      </c>
      <c r="N808" t="s">
        <v>39</v>
      </c>
      <c r="O808">
        <v>4</v>
      </c>
    </row>
    <row r="809" spans="1:15" x14ac:dyDescent="0.35">
      <c r="A809" s="1">
        <v>45644.418055555558</v>
      </c>
      <c r="B809" s="1" t="str">
        <f t="shared" si="24"/>
        <v>Wed</v>
      </c>
      <c r="C809" s="1" t="str">
        <f t="shared" si="25"/>
        <v>Weekday</v>
      </c>
      <c r="D809" s="1" t="e" cm="1">
        <f t="array" aca="1" ref="D809" ca="1">TEXT\DAY(Coffee_Sales[[#This Row],[Date]],"ddd")</f>
        <v>#NAME?</v>
      </c>
      <c r="E809" t="s">
        <v>26</v>
      </c>
      <c r="F809" t="s">
        <v>44</v>
      </c>
      <c r="G809" t="s">
        <v>35</v>
      </c>
      <c r="H809">
        <v>3.82</v>
      </c>
      <c r="I809" t="s">
        <v>28</v>
      </c>
      <c r="J809" t="s">
        <v>16</v>
      </c>
      <c r="K809" t="s">
        <v>45</v>
      </c>
      <c r="L809" t="s">
        <v>32</v>
      </c>
      <c r="M809">
        <v>4</v>
      </c>
      <c r="N809" t="s">
        <v>19</v>
      </c>
      <c r="O809">
        <v>1</v>
      </c>
    </row>
    <row r="810" spans="1:15" x14ac:dyDescent="0.35">
      <c r="A810" s="1">
        <v>45654.4375</v>
      </c>
      <c r="B810" s="1" t="str">
        <f t="shared" si="24"/>
        <v>Sat</v>
      </c>
      <c r="C810" s="1" t="str">
        <f t="shared" si="25"/>
        <v>Weekend</v>
      </c>
      <c r="D810" s="1" t="e" cm="1">
        <f t="array" aca="1" ref="D810" ca="1">TEXT\DAY(Coffee_Sales[[#This Row],[Date]],"ddd")</f>
        <v>#NAME?</v>
      </c>
      <c r="E810" t="s">
        <v>12</v>
      </c>
      <c r="F810" t="s">
        <v>13</v>
      </c>
      <c r="G810" t="s">
        <v>14</v>
      </c>
      <c r="H810">
        <v>4.5</v>
      </c>
      <c r="I810" t="s">
        <v>28</v>
      </c>
      <c r="J810" t="s">
        <v>23</v>
      </c>
      <c r="K810" t="s">
        <v>45</v>
      </c>
      <c r="L810" t="s">
        <v>32</v>
      </c>
      <c r="M810">
        <v>3</v>
      </c>
      <c r="N810" t="s">
        <v>39</v>
      </c>
      <c r="O810">
        <v>2</v>
      </c>
    </row>
    <row r="811" spans="1:15" x14ac:dyDescent="0.35">
      <c r="A811" s="1">
        <v>45644.43472222222</v>
      </c>
      <c r="B811" s="1" t="str">
        <f t="shared" si="24"/>
        <v>Wed</v>
      </c>
      <c r="C811" s="1" t="str">
        <f t="shared" si="25"/>
        <v>Weekday</v>
      </c>
      <c r="D811" s="1" t="e" cm="1">
        <f t="array" aca="1" ref="D811" ca="1">TEXT\DAY(Coffee_Sales[[#This Row],[Date]],"ddd")</f>
        <v>#NAME?</v>
      </c>
      <c r="E811" t="s">
        <v>26</v>
      </c>
      <c r="F811" t="s">
        <v>46</v>
      </c>
      <c r="G811" t="s">
        <v>14</v>
      </c>
      <c r="H811">
        <v>5.8</v>
      </c>
      <c r="I811" t="s">
        <v>30</v>
      </c>
      <c r="J811" t="s">
        <v>16</v>
      </c>
      <c r="K811" t="s">
        <v>45</v>
      </c>
      <c r="L811" t="s">
        <v>18</v>
      </c>
      <c r="M811">
        <v>10</v>
      </c>
      <c r="N811" t="s">
        <v>19</v>
      </c>
      <c r="O811">
        <v>5</v>
      </c>
    </row>
    <row r="812" spans="1:15" x14ac:dyDescent="0.35">
      <c r="A812" s="1">
        <v>45656.747916666667</v>
      </c>
      <c r="B812" s="1" t="str">
        <f t="shared" si="24"/>
        <v>Mon</v>
      </c>
      <c r="C812" s="1" t="str">
        <f t="shared" si="25"/>
        <v>Weekday</v>
      </c>
      <c r="D812" s="1" t="e" cm="1">
        <f t="array" aca="1" ref="D812" ca="1">TEXT\DAY(Coffee_Sales[[#This Row],[Date]],"ddd")</f>
        <v>#NAME?</v>
      </c>
      <c r="E812" t="s">
        <v>41</v>
      </c>
      <c r="F812" t="s">
        <v>34</v>
      </c>
      <c r="G812" t="s">
        <v>22</v>
      </c>
      <c r="H812">
        <v>3.63</v>
      </c>
      <c r="I812" t="s">
        <v>28</v>
      </c>
      <c r="J812" t="s">
        <v>23</v>
      </c>
      <c r="K812" t="s">
        <v>42</v>
      </c>
      <c r="L812" t="s">
        <v>32</v>
      </c>
      <c r="M812">
        <v>4</v>
      </c>
      <c r="N812" t="s">
        <v>37</v>
      </c>
      <c r="O812">
        <v>4</v>
      </c>
    </row>
    <row r="813" spans="1:15" x14ac:dyDescent="0.35">
      <c r="A813" s="1">
        <v>45645.526388888888</v>
      </c>
      <c r="B813" s="1" t="str">
        <f t="shared" si="24"/>
        <v>Thu</v>
      </c>
      <c r="C813" s="1" t="str">
        <f t="shared" si="25"/>
        <v>Weekday</v>
      </c>
      <c r="D813" s="1" t="e" cm="1">
        <f t="array" aca="1" ref="D813" ca="1">TEXT\DAY(Coffee_Sales[[#This Row],[Date]],"ddd")</f>
        <v>#NAME?</v>
      </c>
      <c r="E813" t="s">
        <v>20</v>
      </c>
      <c r="F813" t="s">
        <v>44</v>
      </c>
      <c r="G813" t="s">
        <v>14</v>
      </c>
      <c r="H813">
        <v>3.79</v>
      </c>
      <c r="I813" t="s">
        <v>15</v>
      </c>
      <c r="J813" t="s">
        <v>16</v>
      </c>
      <c r="K813" t="s">
        <v>31</v>
      </c>
      <c r="L813" t="s">
        <v>32</v>
      </c>
      <c r="M813">
        <v>3</v>
      </c>
      <c r="N813" t="s">
        <v>33</v>
      </c>
      <c r="O813">
        <v>5</v>
      </c>
    </row>
    <row r="814" spans="1:15" x14ac:dyDescent="0.35">
      <c r="A814" s="1">
        <v>45642.456250000003</v>
      </c>
      <c r="B814" s="1" t="str">
        <f t="shared" si="24"/>
        <v>Mon</v>
      </c>
      <c r="C814" s="1" t="str">
        <f t="shared" si="25"/>
        <v>Weekday</v>
      </c>
      <c r="D814" s="1" t="e" cm="1">
        <f t="array" aca="1" ref="D814" ca="1">TEXT\DAY(Coffee_Sales[[#This Row],[Date]],"ddd")</f>
        <v>#NAME?</v>
      </c>
      <c r="E814" t="s">
        <v>26</v>
      </c>
      <c r="F814" t="s">
        <v>27</v>
      </c>
      <c r="G814" t="s">
        <v>35</v>
      </c>
      <c r="H814">
        <v>5.8</v>
      </c>
      <c r="I814" t="s">
        <v>30</v>
      </c>
      <c r="J814" t="s">
        <v>16</v>
      </c>
      <c r="K814" t="s">
        <v>42</v>
      </c>
      <c r="L814" t="s">
        <v>18</v>
      </c>
      <c r="M814">
        <v>4</v>
      </c>
      <c r="N814" t="s">
        <v>39</v>
      </c>
      <c r="O814">
        <v>5</v>
      </c>
    </row>
    <row r="815" spans="1:15" x14ac:dyDescent="0.35">
      <c r="A815" s="1">
        <v>45643.493750000001</v>
      </c>
      <c r="B815" s="1" t="str">
        <f t="shared" si="24"/>
        <v>Tue</v>
      </c>
      <c r="C815" s="1" t="str">
        <f t="shared" si="25"/>
        <v>Weekday</v>
      </c>
      <c r="D815" s="1" t="e" cm="1">
        <f t="array" aca="1" ref="D815" ca="1">TEXT\DAY(Coffee_Sales[[#This Row],[Date]],"ddd")</f>
        <v>#NAME?</v>
      </c>
      <c r="E815" t="s">
        <v>20</v>
      </c>
      <c r="F815" t="s">
        <v>27</v>
      </c>
      <c r="G815" t="s">
        <v>14</v>
      </c>
      <c r="H815">
        <v>5.03</v>
      </c>
      <c r="I815" t="s">
        <v>28</v>
      </c>
      <c r="J815" t="s">
        <v>23</v>
      </c>
      <c r="K815" t="s">
        <v>17</v>
      </c>
      <c r="L815" t="s">
        <v>18</v>
      </c>
      <c r="M815">
        <v>10</v>
      </c>
      <c r="N815" t="s">
        <v>39</v>
      </c>
      <c r="O815">
        <v>3</v>
      </c>
    </row>
    <row r="816" spans="1:15" x14ac:dyDescent="0.35">
      <c r="A816" s="1">
        <v>45649.386111111111</v>
      </c>
      <c r="B816" s="1" t="str">
        <f t="shared" si="24"/>
        <v>Mon</v>
      </c>
      <c r="C816" s="1" t="str">
        <f t="shared" si="25"/>
        <v>Weekday</v>
      </c>
      <c r="D816" s="1" t="e" cm="1">
        <f t="array" aca="1" ref="D816" ca="1">TEXT\DAY(Coffee_Sales[[#This Row],[Date]],"ddd")</f>
        <v>#NAME?</v>
      </c>
      <c r="E816" t="s">
        <v>43</v>
      </c>
      <c r="F816" t="s">
        <v>34</v>
      </c>
      <c r="G816" t="s">
        <v>35</v>
      </c>
      <c r="H816">
        <v>3.54</v>
      </c>
      <c r="I816" t="s">
        <v>30</v>
      </c>
      <c r="J816" t="s">
        <v>23</v>
      </c>
      <c r="K816" t="s">
        <v>42</v>
      </c>
      <c r="L816" t="s">
        <v>32</v>
      </c>
      <c r="M816">
        <v>5</v>
      </c>
      <c r="N816" t="s">
        <v>36</v>
      </c>
      <c r="O816">
        <v>2</v>
      </c>
    </row>
    <row r="817" spans="1:15" x14ac:dyDescent="0.35">
      <c r="A817" s="1">
        <v>45652.397916666669</v>
      </c>
      <c r="B817" s="1" t="str">
        <f t="shared" si="24"/>
        <v>Thu</v>
      </c>
      <c r="C817" s="1" t="str">
        <f t="shared" si="25"/>
        <v>Weekday</v>
      </c>
      <c r="D817" s="1" t="e" cm="1">
        <f t="array" aca="1" ref="D817" ca="1">TEXT\DAY(Coffee_Sales[[#This Row],[Date]],"ddd")</f>
        <v>#NAME?</v>
      </c>
      <c r="E817" t="s">
        <v>20</v>
      </c>
      <c r="F817" t="s">
        <v>38</v>
      </c>
      <c r="G817" t="s">
        <v>22</v>
      </c>
      <c r="H817">
        <v>3.29</v>
      </c>
      <c r="I817" t="s">
        <v>28</v>
      </c>
      <c r="J817" t="s">
        <v>23</v>
      </c>
      <c r="K817" t="s">
        <v>45</v>
      </c>
      <c r="L817" t="s">
        <v>32</v>
      </c>
      <c r="M817">
        <v>9</v>
      </c>
      <c r="N817" t="s">
        <v>36</v>
      </c>
      <c r="O817">
        <v>3</v>
      </c>
    </row>
    <row r="818" spans="1:15" x14ac:dyDescent="0.35">
      <c r="A818" s="1">
        <v>45656.542361111111</v>
      </c>
      <c r="B818" s="1" t="str">
        <f t="shared" si="24"/>
        <v>Mon</v>
      </c>
      <c r="C818" s="1" t="str">
        <f t="shared" si="25"/>
        <v>Weekday</v>
      </c>
      <c r="D818" s="1" t="e" cm="1">
        <f t="array" aca="1" ref="D818" ca="1">TEXT\DAY(Coffee_Sales[[#This Row],[Date]],"ddd")</f>
        <v>#NAME?</v>
      </c>
      <c r="E818" t="s">
        <v>26</v>
      </c>
      <c r="F818" t="s">
        <v>21</v>
      </c>
      <c r="G818" t="s">
        <v>14</v>
      </c>
      <c r="H818">
        <v>6.12</v>
      </c>
      <c r="I818" t="s">
        <v>28</v>
      </c>
      <c r="J818" t="s">
        <v>23</v>
      </c>
      <c r="K818" t="s">
        <v>45</v>
      </c>
      <c r="L818" t="s">
        <v>40</v>
      </c>
      <c r="M818">
        <v>3</v>
      </c>
      <c r="N818" t="s">
        <v>47</v>
      </c>
      <c r="O818">
        <v>2</v>
      </c>
    </row>
    <row r="819" spans="1:15" x14ac:dyDescent="0.35">
      <c r="A819" s="1">
        <v>45653.711805555555</v>
      </c>
      <c r="B819" s="1" t="str">
        <f t="shared" si="24"/>
        <v>Fri</v>
      </c>
      <c r="C819" s="1" t="str">
        <f t="shared" si="25"/>
        <v>Weekday</v>
      </c>
      <c r="D819" s="1" t="e" cm="1">
        <f t="array" aca="1" ref="D819" ca="1">TEXT\DAY(Coffee_Sales[[#This Row],[Date]],"ddd")</f>
        <v>#NAME?</v>
      </c>
      <c r="E819" t="s">
        <v>26</v>
      </c>
      <c r="F819" t="s">
        <v>44</v>
      </c>
      <c r="G819" t="s">
        <v>14</v>
      </c>
      <c r="H819">
        <v>4.92</v>
      </c>
      <c r="I819" t="s">
        <v>30</v>
      </c>
      <c r="J819" t="s">
        <v>16</v>
      </c>
      <c r="K819" t="s">
        <v>31</v>
      </c>
      <c r="L819" t="s">
        <v>18</v>
      </c>
      <c r="M819">
        <v>7</v>
      </c>
      <c r="N819" t="s">
        <v>39</v>
      </c>
      <c r="O819">
        <v>5</v>
      </c>
    </row>
    <row r="820" spans="1:15" x14ac:dyDescent="0.35">
      <c r="A820" s="1">
        <v>45641.431944444441</v>
      </c>
      <c r="B820" s="1" t="str">
        <f t="shared" si="24"/>
        <v>Sun</v>
      </c>
      <c r="C820" s="1" t="str">
        <f t="shared" si="25"/>
        <v>Weekend</v>
      </c>
      <c r="D820" s="1" t="e" cm="1">
        <f t="array" aca="1" ref="D820" ca="1">TEXT\DAY(Coffee_Sales[[#This Row],[Date]],"ddd")</f>
        <v>#NAME?</v>
      </c>
      <c r="E820" t="s">
        <v>43</v>
      </c>
      <c r="F820" t="s">
        <v>46</v>
      </c>
      <c r="G820" t="s">
        <v>35</v>
      </c>
      <c r="H820">
        <v>3.46</v>
      </c>
      <c r="I820" t="s">
        <v>28</v>
      </c>
      <c r="J820" t="s">
        <v>16</v>
      </c>
      <c r="K820" t="s">
        <v>24</v>
      </c>
      <c r="L820" t="s">
        <v>32</v>
      </c>
      <c r="M820">
        <v>4</v>
      </c>
      <c r="N820" t="s">
        <v>39</v>
      </c>
      <c r="O820">
        <v>5</v>
      </c>
    </row>
    <row r="821" spans="1:15" x14ac:dyDescent="0.35">
      <c r="A821" s="1">
        <v>45654.737500000003</v>
      </c>
      <c r="B821" s="1" t="str">
        <f t="shared" si="24"/>
        <v>Sat</v>
      </c>
      <c r="C821" s="1" t="str">
        <f t="shared" si="25"/>
        <v>Weekend</v>
      </c>
      <c r="D821" s="1" t="e" cm="1">
        <f t="array" aca="1" ref="D821" ca="1">TEXT\DAY(Coffee_Sales[[#This Row],[Date]],"ddd")</f>
        <v>#NAME?</v>
      </c>
      <c r="E821" t="s">
        <v>41</v>
      </c>
      <c r="F821" t="s">
        <v>38</v>
      </c>
      <c r="G821" t="s">
        <v>22</v>
      </c>
      <c r="H821">
        <v>4.1500000000000004</v>
      </c>
      <c r="I821" t="s">
        <v>28</v>
      </c>
      <c r="J821" t="s">
        <v>23</v>
      </c>
      <c r="K821" t="s">
        <v>17</v>
      </c>
      <c r="L821" t="s">
        <v>40</v>
      </c>
      <c r="M821">
        <v>6</v>
      </c>
      <c r="N821" t="s">
        <v>37</v>
      </c>
      <c r="O821">
        <v>5</v>
      </c>
    </row>
    <row r="822" spans="1:15" x14ac:dyDescent="0.35">
      <c r="A822" s="1">
        <v>45653.558333333334</v>
      </c>
      <c r="B822" s="1" t="str">
        <f t="shared" si="24"/>
        <v>Fri</v>
      </c>
      <c r="C822" s="1" t="str">
        <f t="shared" si="25"/>
        <v>Weekday</v>
      </c>
      <c r="D822" s="1" t="e" cm="1">
        <f t="array" aca="1" ref="D822" ca="1">TEXT\DAY(Coffee_Sales[[#This Row],[Date]],"ddd")</f>
        <v>#NAME?</v>
      </c>
      <c r="E822" t="s">
        <v>12</v>
      </c>
      <c r="F822" t="s">
        <v>13</v>
      </c>
      <c r="G822" t="s">
        <v>35</v>
      </c>
      <c r="H822">
        <v>4.74</v>
      </c>
      <c r="I822" t="s">
        <v>30</v>
      </c>
      <c r="J822" t="s">
        <v>23</v>
      </c>
      <c r="K822" t="s">
        <v>31</v>
      </c>
      <c r="L822" t="s">
        <v>40</v>
      </c>
      <c r="M822">
        <v>2</v>
      </c>
      <c r="N822" t="s">
        <v>19</v>
      </c>
      <c r="O822">
        <v>3</v>
      </c>
    </row>
    <row r="823" spans="1:15" x14ac:dyDescent="0.35">
      <c r="A823" s="1">
        <v>45655.598611111112</v>
      </c>
      <c r="B823" s="1" t="str">
        <f t="shared" si="24"/>
        <v>Sun</v>
      </c>
      <c r="C823" s="1" t="str">
        <f t="shared" si="25"/>
        <v>Weekend</v>
      </c>
      <c r="D823" s="1" t="e" cm="1">
        <f t="array" aca="1" ref="D823" ca="1">TEXT\DAY(Coffee_Sales[[#This Row],[Date]],"ddd")</f>
        <v>#NAME?</v>
      </c>
      <c r="E823" t="s">
        <v>43</v>
      </c>
      <c r="F823" t="s">
        <v>13</v>
      </c>
      <c r="G823" t="s">
        <v>22</v>
      </c>
      <c r="H823">
        <v>5.9</v>
      </c>
      <c r="I823" t="s">
        <v>15</v>
      </c>
      <c r="J823" t="s">
        <v>23</v>
      </c>
      <c r="K823" t="s">
        <v>42</v>
      </c>
      <c r="L823" t="s">
        <v>32</v>
      </c>
      <c r="M823">
        <v>3</v>
      </c>
      <c r="N823" t="s">
        <v>36</v>
      </c>
      <c r="O823">
        <v>4</v>
      </c>
    </row>
    <row r="824" spans="1:15" x14ac:dyDescent="0.35">
      <c r="A824" s="1">
        <v>45643.522222222222</v>
      </c>
      <c r="B824" s="1" t="str">
        <f t="shared" si="24"/>
        <v>Tue</v>
      </c>
      <c r="C824" s="1" t="str">
        <f t="shared" si="25"/>
        <v>Weekday</v>
      </c>
      <c r="D824" s="1" t="e" cm="1">
        <f t="array" aca="1" ref="D824" ca="1">TEXT\DAY(Coffee_Sales[[#This Row],[Date]],"ddd")</f>
        <v>#NAME?</v>
      </c>
      <c r="E824" t="s">
        <v>20</v>
      </c>
      <c r="F824" t="s">
        <v>34</v>
      </c>
      <c r="G824" t="s">
        <v>22</v>
      </c>
      <c r="H824">
        <v>5.65</v>
      </c>
      <c r="I824" t="s">
        <v>15</v>
      </c>
      <c r="J824" t="s">
        <v>16</v>
      </c>
      <c r="K824" t="s">
        <v>17</v>
      </c>
      <c r="L824" t="s">
        <v>18</v>
      </c>
      <c r="M824">
        <v>8</v>
      </c>
      <c r="N824" t="s">
        <v>19</v>
      </c>
      <c r="O824">
        <v>1</v>
      </c>
    </row>
    <row r="825" spans="1:15" x14ac:dyDescent="0.35">
      <c r="A825" s="1">
        <v>45649.361111111109</v>
      </c>
      <c r="B825" s="1" t="str">
        <f t="shared" si="24"/>
        <v>Mon</v>
      </c>
      <c r="C825" s="1" t="str">
        <f t="shared" si="25"/>
        <v>Weekday</v>
      </c>
      <c r="D825" s="1" t="e" cm="1">
        <f t="array" aca="1" ref="D825" ca="1">TEXT\DAY(Coffee_Sales[[#This Row],[Date]],"ddd")</f>
        <v>#NAME?</v>
      </c>
      <c r="E825" t="s">
        <v>12</v>
      </c>
      <c r="F825" t="s">
        <v>13</v>
      </c>
      <c r="G825" t="s">
        <v>22</v>
      </c>
      <c r="H825">
        <v>3.83</v>
      </c>
      <c r="I825" t="s">
        <v>15</v>
      </c>
      <c r="J825" t="s">
        <v>16</v>
      </c>
      <c r="K825" t="s">
        <v>31</v>
      </c>
      <c r="L825" t="s">
        <v>32</v>
      </c>
      <c r="M825">
        <v>2</v>
      </c>
      <c r="N825" t="s">
        <v>33</v>
      </c>
      <c r="O825">
        <v>5</v>
      </c>
    </row>
    <row r="826" spans="1:15" x14ac:dyDescent="0.35">
      <c r="A826" s="1">
        <v>45653.674305555556</v>
      </c>
      <c r="B826" s="1" t="str">
        <f t="shared" si="24"/>
        <v>Fri</v>
      </c>
      <c r="C826" s="1" t="str">
        <f t="shared" si="25"/>
        <v>Weekday</v>
      </c>
      <c r="D826" s="1" t="e" cm="1">
        <f t="array" aca="1" ref="D826" ca="1">TEXT\DAY(Coffee_Sales[[#This Row],[Date]],"ddd")</f>
        <v>#NAME?</v>
      </c>
      <c r="E826" t="s">
        <v>20</v>
      </c>
      <c r="F826" t="s">
        <v>13</v>
      </c>
      <c r="G826" t="s">
        <v>14</v>
      </c>
      <c r="H826">
        <v>4.07</v>
      </c>
      <c r="I826" t="s">
        <v>30</v>
      </c>
      <c r="J826" t="s">
        <v>23</v>
      </c>
      <c r="K826" t="s">
        <v>42</v>
      </c>
      <c r="L826" t="s">
        <v>32</v>
      </c>
      <c r="M826">
        <v>10</v>
      </c>
      <c r="N826" t="s">
        <v>39</v>
      </c>
      <c r="O826">
        <v>5</v>
      </c>
    </row>
    <row r="827" spans="1:15" x14ac:dyDescent="0.35">
      <c r="A827" s="1">
        <v>45655.344444444447</v>
      </c>
      <c r="B827" s="1" t="str">
        <f t="shared" si="24"/>
        <v>Sun</v>
      </c>
      <c r="C827" s="1" t="str">
        <f t="shared" si="25"/>
        <v>Weekend</v>
      </c>
      <c r="D827" s="1" t="e" cm="1">
        <f t="array" aca="1" ref="D827" ca="1">TEXT\DAY(Coffee_Sales[[#This Row],[Date]],"ddd")</f>
        <v>#NAME?</v>
      </c>
      <c r="E827" t="s">
        <v>43</v>
      </c>
      <c r="F827" t="s">
        <v>21</v>
      </c>
      <c r="G827" t="s">
        <v>35</v>
      </c>
      <c r="H827">
        <v>3.71</v>
      </c>
      <c r="I827" t="s">
        <v>15</v>
      </c>
      <c r="J827" t="s">
        <v>16</v>
      </c>
      <c r="K827" t="s">
        <v>17</v>
      </c>
      <c r="L827" t="s">
        <v>18</v>
      </c>
      <c r="M827">
        <v>5</v>
      </c>
      <c r="N827" t="s">
        <v>25</v>
      </c>
      <c r="O827">
        <v>2</v>
      </c>
    </row>
    <row r="828" spans="1:15" x14ac:dyDescent="0.35">
      <c r="A828" s="1">
        <v>45649.392361111109</v>
      </c>
      <c r="B828" s="1" t="str">
        <f t="shared" si="24"/>
        <v>Mon</v>
      </c>
      <c r="C828" s="1" t="str">
        <f t="shared" si="25"/>
        <v>Weekday</v>
      </c>
      <c r="D828" s="1" t="e" cm="1">
        <f t="array" aca="1" ref="D828" ca="1">TEXT\DAY(Coffee_Sales[[#This Row],[Date]],"ddd")</f>
        <v>#NAME?</v>
      </c>
      <c r="E828" t="s">
        <v>43</v>
      </c>
      <c r="F828" t="s">
        <v>27</v>
      </c>
      <c r="G828" t="s">
        <v>14</v>
      </c>
      <c r="H828">
        <v>5.69</v>
      </c>
      <c r="I828" t="s">
        <v>30</v>
      </c>
      <c r="J828" t="s">
        <v>16</v>
      </c>
      <c r="K828" t="s">
        <v>31</v>
      </c>
      <c r="L828" t="s">
        <v>18</v>
      </c>
      <c r="M828">
        <v>6</v>
      </c>
      <c r="N828" t="s">
        <v>19</v>
      </c>
      <c r="O828">
        <v>2</v>
      </c>
    </row>
    <row r="829" spans="1:15" x14ac:dyDescent="0.35">
      <c r="A829" s="1">
        <v>45649.518055555556</v>
      </c>
      <c r="B829" s="1" t="str">
        <f t="shared" si="24"/>
        <v>Mon</v>
      </c>
      <c r="C829" s="1" t="str">
        <f t="shared" si="25"/>
        <v>Weekday</v>
      </c>
      <c r="D829" s="1" t="e" cm="1">
        <f t="array" aca="1" ref="D829" ca="1">TEXT\DAY(Coffee_Sales[[#This Row],[Date]],"ddd")</f>
        <v>#NAME?</v>
      </c>
      <c r="E829" t="s">
        <v>43</v>
      </c>
      <c r="F829" t="s">
        <v>27</v>
      </c>
      <c r="G829" t="s">
        <v>14</v>
      </c>
      <c r="H829">
        <v>3.97</v>
      </c>
      <c r="I829" t="s">
        <v>15</v>
      </c>
      <c r="J829" t="s">
        <v>23</v>
      </c>
      <c r="K829" t="s">
        <v>24</v>
      </c>
      <c r="L829" t="s">
        <v>18</v>
      </c>
      <c r="M829">
        <v>10</v>
      </c>
      <c r="N829" t="s">
        <v>25</v>
      </c>
      <c r="O829">
        <v>2</v>
      </c>
    </row>
    <row r="830" spans="1:15" x14ac:dyDescent="0.35">
      <c r="A830" s="1">
        <v>45642.503472222219</v>
      </c>
      <c r="B830" s="1" t="str">
        <f t="shared" si="24"/>
        <v>Mon</v>
      </c>
      <c r="C830" s="1" t="str">
        <f t="shared" si="25"/>
        <v>Weekday</v>
      </c>
      <c r="D830" s="1" t="e" cm="1">
        <f t="array" aca="1" ref="D830" ca="1">TEXT\DAY(Coffee_Sales[[#This Row],[Date]],"ddd")</f>
        <v>#NAME?</v>
      </c>
      <c r="E830" t="s">
        <v>12</v>
      </c>
      <c r="F830" t="s">
        <v>21</v>
      </c>
      <c r="G830" t="s">
        <v>14</v>
      </c>
      <c r="H830">
        <v>6.29</v>
      </c>
      <c r="I830" t="s">
        <v>15</v>
      </c>
      <c r="J830" t="s">
        <v>16</v>
      </c>
      <c r="K830" t="s">
        <v>17</v>
      </c>
      <c r="L830" t="s">
        <v>32</v>
      </c>
      <c r="M830">
        <v>7</v>
      </c>
      <c r="N830" t="s">
        <v>33</v>
      </c>
      <c r="O830">
        <v>3</v>
      </c>
    </row>
    <row r="831" spans="1:15" x14ac:dyDescent="0.35">
      <c r="A831" s="1">
        <v>45654.34097222222</v>
      </c>
      <c r="B831" s="1" t="str">
        <f t="shared" si="24"/>
        <v>Sat</v>
      </c>
      <c r="C831" s="1" t="str">
        <f t="shared" si="25"/>
        <v>Weekend</v>
      </c>
      <c r="D831" s="1" t="e" cm="1">
        <f t="array" aca="1" ref="D831" ca="1">TEXT\DAY(Coffee_Sales[[#This Row],[Date]],"ddd")</f>
        <v>#NAME?</v>
      </c>
      <c r="E831" t="s">
        <v>12</v>
      </c>
      <c r="F831" t="s">
        <v>21</v>
      </c>
      <c r="G831" t="s">
        <v>14</v>
      </c>
      <c r="H831">
        <v>5.88</v>
      </c>
      <c r="I831" t="s">
        <v>15</v>
      </c>
      <c r="J831" t="s">
        <v>16</v>
      </c>
      <c r="K831" t="s">
        <v>31</v>
      </c>
      <c r="L831" t="s">
        <v>18</v>
      </c>
      <c r="M831">
        <v>4</v>
      </c>
      <c r="N831" t="s">
        <v>47</v>
      </c>
      <c r="O831">
        <v>2</v>
      </c>
    </row>
    <row r="832" spans="1:15" x14ac:dyDescent="0.35">
      <c r="A832" s="1">
        <v>45656.362500000003</v>
      </c>
      <c r="B832" s="1" t="str">
        <f t="shared" si="24"/>
        <v>Mon</v>
      </c>
      <c r="C832" s="1" t="str">
        <f t="shared" si="25"/>
        <v>Weekday</v>
      </c>
      <c r="D832" s="1" t="e" cm="1">
        <f t="array" aca="1" ref="D832" ca="1">TEXT\DAY(Coffee_Sales[[#This Row],[Date]],"ddd")</f>
        <v>#NAME?</v>
      </c>
      <c r="E832" t="s">
        <v>26</v>
      </c>
      <c r="F832" t="s">
        <v>46</v>
      </c>
      <c r="G832" t="s">
        <v>22</v>
      </c>
      <c r="H832">
        <v>4.2300000000000004</v>
      </c>
      <c r="I832" t="s">
        <v>15</v>
      </c>
      <c r="J832" t="s">
        <v>16</v>
      </c>
      <c r="K832" t="s">
        <v>31</v>
      </c>
      <c r="L832" t="s">
        <v>18</v>
      </c>
      <c r="M832">
        <v>10</v>
      </c>
      <c r="N832" t="s">
        <v>37</v>
      </c>
      <c r="O832">
        <v>1</v>
      </c>
    </row>
    <row r="833" spans="1:15" x14ac:dyDescent="0.35">
      <c r="A833" s="1">
        <v>45653.390972222223</v>
      </c>
      <c r="B833" s="1" t="str">
        <f t="shared" si="24"/>
        <v>Fri</v>
      </c>
      <c r="C833" s="1" t="str">
        <f t="shared" si="25"/>
        <v>Weekday</v>
      </c>
      <c r="D833" s="1" t="e" cm="1">
        <f t="array" aca="1" ref="D833" ca="1">TEXT\DAY(Coffee_Sales[[#This Row],[Date]],"ddd")</f>
        <v>#NAME?</v>
      </c>
      <c r="E833" t="s">
        <v>20</v>
      </c>
      <c r="F833" t="s">
        <v>38</v>
      </c>
      <c r="G833" t="s">
        <v>35</v>
      </c>
      <c r="H833">
        <v>5</v>
      </c>
      <c r="I833" t="s">
        <v>30</v>
      </c>
      <c r="J833" t="s">
        <v>16</v>
      </c>
      <c r="K833" t="s">
        <v>24</v>
      </c>
      <c r="L833" t="s">
        <v>18</v>
      </c>
      <c r="M833">
        <v>4</v>
      </c>
      <c r="N833" t="s">
        <v>25</v>
      </c>
      <c r="O833">
        <v>5</v>
      </c>
    </row>
    <row r="834" spans="1:15" x14ac:dyDescent="0.35">
      <c r="A834" s="1">
        <v>45654.363194444442</v>
      </c>
      <c r="B834" s="1" t="str">
        <f t="shared" ref="B834:B897" si="26">(TEXT(A834,"ddd"))</f>
        <v>Sat</v>
      </c>
      <c r="C834" s="1" t="str">
        <f t="shared" ref="C834:C897" si="27">IF(OR(TEXT(A834,"ddd")="Sat",TEXT(A834,"ddd")="Sun"),"Weekend","Weekday")</f>
        <v>Weekend</v>
      </c>
      <c r="D834" s="1" t="e" cm="1">
        <f t="array" aca="1" ref="D834" ca="1">TEXT\DAY(Coffee_Sales[[#This Row],[Date]],"ddd")</f>
        <v>#NAME?</v>
      </c>
      <c r="E834" t="s">
        <v>43</v>
      </c>
      <c r="F834" t="s">
        <v>13</v>
      </c>
      <c r="G834" t="s">
        <v>22</v>
      </c>
      <c r="H834">
        <v>5.75</v>
      </c>
      <c r="I834" t="s">
        <v>30</v>
      </c>
      <c r="J834" t="s">
        <v>16</v>
      </c>
      <c r="K834" t="s">
        <v>17</v>
      </c>
      <c r="L834" t="s">
        <v>40</v>
      </c>
      <c r="M834">
        <v>5</v>
      </c>
      <c r="N834" t="s">
        <v>36</v>
      </c>
      <c r="O834">
        <v>3</v>
      </c>
    </row>
    <row r="835" spans="1:15" x14ac:dyDescent="0.35">
      <c r="A835" s="1">
        <v>45644.677777777775</v>
      </c>
      <c r="B835" s="1" t="str">
        <f t="shared" si="26"/>
        <v>Wed</v>
      </c>
      <c r="C835" s="1" t="str">
        <f t="shared" si="27"/>
        <v>Weekday</v>
      </c>
      <c r="D835" s="1" t="e" cm="1">
        <f t="array" aca="1" ref="D835" ca="1">TEXT\DAY(Coffee_Sales[[#This Row],[Date]],"ddd")</f>
        <v>#NAME?</v>
      </c>
      <c r="E835" t="s">
        <v>41</v>
      </c>
      <c r="F835" t="s">
        <v>34</v>
      </c>
      <c r="G835" t="s">
        <v>35</v>
      </c>
      <c r="H835">
        <v>3.49</v>
      </c>
      <c r="I835" t="s">
        <v>28</v>
      </c>
      <c r="J835" t="s">
        <v>23</v>
      </c>
      <c r="K835" t="s">
        <v>17</v>
      </c>
      <c r="L835" t="s">
        <v>40</v>
      </c>
      <c r="M835">
        <v>3</v>
      </c>
      <c r="N835" t="s">
        <v>39</v>
      </c>
      <c r="O835">
        <v>5</v>
      </c>
    </row>
    <row r="836" spans="1:15" x14ac:dyDescent="0.35">
      <c r="A836" s="1">
        <v>45648.656944444447</v>
      </c>
      <c r="B836" s="1" t="str">
        <f t="shared" si="26"/>
        <v>Sun</v>
      </c>
      <c r="C836" s="1" t="str">
        <f t="shared" si="27"/>
        <v>Weekend</v>
      </c>
      <c r="D836" s="1" t="e" cm="1">
        <f t="array" aca="1" ref="D836" ca="1">TEXT\DAY(Coffee_Sales[[#This Row],[Date]],"ddd")</f>
        <v>#NAME?</v>
      </c>
      <c r="E836" t="s">
        <v>26</v>
      </c>
      <c r="F836" t="s">
        <v>38</v>
      </c>
      <c r="G836" t="s">
        <v>14</v>
      </c>
      <c r="H836">
        <v>5.43</v>
      </c>
      <c r="I836" t="s">
        <v>30</v>
      </c>
      <c r="J836" t="s">
        <v>23</v>
      </c>
      <c r="K836" t="s">
        <v>31</v>
      </c>
      <c r="L836" t="s">
        <v>40</v>
      </c>
      <c r="M836">
        <v>5</v>
      </c>
      <c r="N836" t="s">
        <v>25</v>
      </c>
      <c r="O836">
        <v>2</v>
      </c>
    </row>
    <row r="837" spans="1:15" x14ac:dyDescent="0.35">
      <c r="A837" s="1">
        <v>45643.551388888889</v>
      </c>
      <c r="B837" s="1" t="str">
        <f t="shared" si="26"/>
        <v>Tue</v>
      </c>
      <c r="C837" s="1" t="str">
        <f t="shared" si="27"/>
        <v>Weekday</v>
      </c>
      <c r="D837" s="1" t="e" cm="1">
        <f t="array" aca="1" ref="D837" ca="1">TEXT\DAY(Coffee_Sales[[#This Row],[Date]],"ddd")</f>
        <v>#NAME?</v>
      </c>
      <c r="E837" t="s">
        <v>26</v>
      </c>
      <c r="F837" t="s">
        <v>46</v>
      </c>
      <c r="G837" t="s">
        <v>14</v>
      </c>
      <c r="H837">
        <v>5.89</v>
      </c>
      <c r="I837" t="s">
        <v>30</v>
      </c>
      <c r="J837" t="s">
        <v>16</v>
      </c>
      <c r="K837" t="s">
        <v>24</v>
      </c>
      <c r="L837" t="s">
        <v>32</v>
      </c>
      <c r="M837">
        <v>3</v>
      </c>
      <c r="N837" t="s">
        <v>25</v>
      </c>
      <c r="O837">
        <v>5</v>
      </c>
    </row>
    <row r="838" spans="1:15" x14ac:dyDescent="0.35">
      <c r="A838" s="1">
        <v>45654.698611111111</v>
      </c>
      <c r="B838" s="1" t="str">
        <f t="shared" si="26"/>
        <v>Sat</v>
      </c>
      <c r="C838" s="1" t="str">
        <f t="shared" si="27"/>
        <v>Weekend</v>
      </c>
      <c r="D838" s="1" t="e" cm="1">
        <f t="array" aca="1" ref="D838" ca="1">TEXT\DAY(Coffee_Sales[[#This Row],[Date]],"ddd")</f>
        <v>#NAME?</v>
      </c>
      <c r="E838" t="s">
        <v>41</v>
      </c>
      <c r="F838" t="s">
        <v>13</v>
      </c>
      <c r="G838" t="s">
        <v>14</v>
      </c>
      <c r="H838">
        <v>6.65</v>
      </c>
      <c r="I838" t="s">
        <v>30</v>
      </c>
      <c r="J838" t="s">
        <v>23</v>
      </c>
      <c r="K838" t="s">
        <v>29</v>
      </c>
      <c r="L838" t="s">
        <v>18</v>
      </c>
      <c r="M838">
        <v>3</v>
      </c>
      <c r="N838" t="s">
        <v>47</v>
      </c>
      <c r="O838">
        <v>4</v>
      </c>
    </row>
    <row r="839" spans="1:15" x14ac:dyDescent="0.35">
      <c r="A839" s="1">
        <v>45642.453472222223</v>
      </c>
      <c r="B839" s="1" t="str">
        <f t="shared" si="26"/>
        <v>Mon</v>
      </c>
      <c r="C839" s="1" t="str">
        <f t="shared" si="27"/>
        <v>Weekday</v>
      </c>
      <c r="D839" s="1" t="e" cm="1">
        <f t="array" aca="1" ref="D839" ca="1">TEXT\DAY(Coffee_Sales[[#This Row],[Date]],"ddd")</f>
        <v>#NAME?</v>
      </c>
      <c r="E839" t="s">
        <v>41</v>
      </c>
      <c r="F839" t="s">
        <v>38</v>
      </c>
      <c r="G839" t="s">
        <v>14</v>
      </c>
      <c r="H839">
        <v>3.98</v>
      </c>
      <c r="I839" t="s">
        <v>15</v>
      </c>
      <c r="J839" t="s">
        <v>16</v>
      </c>
      <c r="K839" t="s">
        <v>42</v>
      </c>
      <c r="L839" t="s">
        <v>18</v>
      </c>
      <c r="M839">
        <v>9</v>
      </c>
      <c r="N839" t="s">
        <v>47</v>
      </c>
      <c r="O839">
        <v>3</v>
      </c>
    </row>
    <row r="840" spans="1:15" x14ac:dyDescent="0.35">
      <c r="A840" s="1">
        <v>45654.713194444441</v>
      </c>
      <c r="B840" s="1" t="str">
        <f t="shared" si="26"/>
        <v>Sat</v>
      </c>
      <c r="C840" s="1" t="str">
        <f t="shared" si="27"/>
        <v>Weekend</v>
      </c>
      <c r="D840" s="1" t="e" cm="1">
        <f t="array" aca="1" ref="D840" ca="1">TEXT\DAY(Coffee_Sales[[#This Row],[Date]],"ddd")</f>
        <v>#NAME?</v>
      </c>
      <c r="E840" t="s">
        <v>12</v>
      </c>
      <c r="F840" t="s">
        <v>13</v>
      </c>
      <c r="G840" t="s">
        <v>35</v>
      </c>
      <c r="H840">
        <v>5.72</v>
      </c>
      <c r="I840" t="s">
        <v>15</v>
      </c>
      <c r="J840" t="s">
        <v>16</v>
      </c>
      <c r="K840" t="s">
        <v>31</v>
      </c>
      <c r="L840" t="s">
        <v>32</v>
      </c>
      <c r="M840">
        <v>4</v>
      </c>
      <c r="N840" t="s">
        <v>39</v>
      </c>
      <c r="O840">
        <v>1</v>
      </c>
    </row>
    <row r="841" spans="1:15" x14ac:dyDescent="0.35">
      <c r="A841" s="1">
        <v>45645.410416666666</v>
      </c>
      <c r="B841" s="1" t="str">
        <f t="shared" si="26"/>
        <v>Thu</v>
      </c>
      <c r="C841" s="1" t="str">
        <f t="shared" si="27"/>
        <v>Weekday</v>
      </c>
      <c r="D841" s="1" t="e" cm="1">
        <f t="array" aca="1" ref="D841" ca="1">TEXT\DAY(Coffee_Sales[[#This Row],[Date]],"ddd")</f>
        <v>#NAME?</v>
      </c>
      <c r="E841" t="s">
        <v>26</v>
      </c>
      <c r="F841" t="s">
        <v>21</v>
      </c>
      <c r="G841" t="s">
        <v>35</v>
      </c>
      <c r="H841">
        <v>5.56</v>
      </c>
      <c r="I841" t="s">
        <v>28</v>
      </c>
      <c r="J841" t="s">
        <v>16</v>
      </c>
      <c r="K841" t="s">
        <v>29</v>
      </c>
      <c r="L841" t="s">
        <v>18</v>
      </c>
      <c r="M841">
        <v>6</v>
      </c>
      <c r="N841" t="s">
        <v>36</v>
      </c>
      <c r="O841">
        <v>2</v>
      </c>
    </row>
    <row r="842" spans="1:15" x14ac:dyDescent="0.35">
      <c r="A842" s="1">
        <v>45647.63958333333</v>
      </c>
      <c r="B842" s="1" t="str">
        <f t="shared" si="26"/>
        <v>Sat</v>
      </c>
      <c r="C842" s="1" t="str">
        <f t="shared" si="27"/>
        <v>Weekend</v>
      </c>
      <c r="D842" s="1" t="e" cm="1">
        <f t="array" aca="1" ref="D842" ca="1">TEXT\DAY(Coffee_Sales[[#This Row],[Date]],"ddd")</f>
        <v>#NAME?</v>
      </c>
      <c r="E842" t="s">
        <v>26</v>
      </c>
      <c r="F842" t="s">
        <v>38</v>
      </c>
      <c r="G842" t="s">
        <v>14</v>
      </c>
      <c r="H842">
        <v>6.03</v>
      </c>
      <c r="I842" t="s">
        <v>15</v>
      </c>
      <c r="J842" t="s">
        <v>23</v>
      </c>
      <c r="K842" t="s">
        <v>17</v>
      </c>
      <c r="L842" t="s">
        <v>18</v>
      </c>
      <c r="M842">
        <v>4</v>
      </c>
      <c r="N842" t="s">
        <v>36</v>
      </c>
      <c r="O842">
        <v>5</v>
      </c>
    </row>
    <row r="843" spans="1:15" x14ac:dyDescent="0.35">
      <c r="A843" s="1">
        <v>45650.419444444444</v>
      </c>
      <c r="B843" s="1" t="str">
        <f t="shared" si="26"/>
        <v>Tue</v>
      </c>
      <c r="C843" s="1" t="str">
        <f t="shared" si="27"/>
        <v>Weekday</v>
      </c>
      <c r="D843" s="1" t="e" cm="1">
        <f t="array" aca="1" ref="D843" ca="1">TEXT\DAY(Coffee_Sales[[#This Row],[Date]],"ddd")</f>
        <v>#NAME?</v>
      </c>
      <c r="E843" t="s">
        <v>20</v>
      </c>
      <c r="F843" t="s">
        <v>46</v>
      </c>
      <c r="G843" t="s">
        <v>22</v>
      </c>
      <c r="H843">
        <v>4.34</v>
      </c>
      <c r="I843" t="s">
        <v>15</v>
      </c>
      <c r="J843" t="s">
        <v>23</v>
      </c>
      <c r="K843" t="s">
        <v>29</v>
      </c>
      <c r="L843" t="s">
        <v>32</v>
      </c>
      <c r="M843">
        <v>2</v>
      </c>
      <c r="N843" t="s">
        <v>19</v>
      </c>
      <c r="O843">
        <v>3</v>
      </c>
    </row>
    <row r="844" spans="1:15" x14ac:dyDescent="0.35">
      <c r="A844" s="1">
        <v>45643.68472222222</v>
      </c>
      <c r="B844" s="1" t="str">
        <f t="shared" si="26"/>
        <v>Tue</v>
      </c>
      <c r="C844" s="1" t="str">
        <f t="shared" si="27"/>
        <v>Weekday</v>
      </c>
      <c r="D844" s="1" t="e" cm="1">
        <f t="array" aca="1" ref="D844" ca="1">TEXT\DAY(Coffee_Sales[[#This Row],[Date]],"ddd")</f>
        <v>#NAME?</v>
      </c>
      <c r="E844" t="s">
        <v>26</v>
      </c>
      <c r="F844" t="s">
        <v>21</v>
      </c>
      <c r="G844" t="s">
        <v>22</v>
      </c>
      <c r="H844">
        <v>5.52</v>
      </c>
      <c r="I844" t="s">
        <v>15</v>
      </c>
      <c r="J844" t="s">
        <v>23</v>
      </c>
      <c r="K844" t="s">
        <v>42</v>
      </c>
      <c r="L844" t="s">
        <v>32</v>
      </c>
      <c r="M844">
        <v>8</v>
      </c>
      <c r="N844" t="s">
        <v>25</v>
      </c>
      <c r="O844">
        <v>1</v>
      </c>
    </row>
    <row r="845" spans="1:15" x14ac:dyDescent="0.35">
      <c r="A845" s="1">
        <v>45649.379861111112</v>
      </c>
      <c r="B845" s="1" t="str">
        <f t="shared" si="26"/>
        <v>Mon</v>
      </c>
      <c r="C845" s="1" t="str">
        <f t="shared" si="27"/>
        <v>Weekday</v>
      </c>
      <c r="D845" s="1" t="e" cm="1">
        <f t="array" aca="1" ref="D845" ca="1">TEXT\DAY(Coffee_Sales[[#This Row],[Date]],"ddd")</f>
        <v>#NAME?</v>
      </c>
      <c r="E845" t="s">
        <v>20</v>
      </c>
      <c r="F845" t="s">
        <v>46</v>
      </c>
      <c r="G845" t="s">
        <v>14</v>
      </c>
      <c r="H845">
        <v>6.76</v>
      </c>
      <c r="I845" t="s">
        <v>30</v>
      </c>
      <c r="J845" t="s">
        <v>23</v>
      </c>
      <c r="K845" t="s">
        <v>31</v>
      </c>
      <c r="L845" t="s">
        <v>40</v>
      </c>
      <c r="M845">
        <v>7</v>
      </c>
      <c r="N845" t="s">
        <v>25</v>
      </c>
      <c r="O845">
        <v>4</v>
      </c>
    </row>
    <row r="846" spans="1:15" x14ac:dyDescent="0.35">
      <c r="A846" s="1">
        <v>45655.411111111112</v>
      </c>
      <c r="B846" s="1" t="str">
        <f t="shared" si="26"/>
        <v>Sun</v>
      </c>
      <c r="C846" s="1" t="str">
        <f t="shared" si="27"/>
        <v>Weekend</v>
      </c>
      <c r="D846" s="1" t="e" cm="1">
        <f t="array" aca="1" ref="D846" ca="1">TEXT\DAY(Coffee_Sales[[#This Row],[Date]],"ddd")</f>
        <v>#NAME?</v>
      </c>
      <c r="E846" t="s">
        <v>26</v>
      </c>
      <c r="F846" t="s">
        <v>46</v>
      </c>
      <c r="G846" t="s">
        <v>14</v>
      </c>
      <c r="H846">
        <v>5.74</v>
      </c>
      <c r="I846" t="s">
        <v>30</v>
      </c>
      <c r="J846" t="s">
        <v>16</v>
      </c>
      <c r="K846" t="s">
        <v>45</v>
      </c>
      <c r="L846" t="s">
        <v>40</v>
      </c>
      <c r="M846">
        <v>3</v>
      </c>
      <c r="N846" t="s">
        <v>36</v>
      </c>
      <c r="O846">
        <v>2</v>
      </c>
    </row>
    <row r="847" spans="1:15" x14ac:dyDescent="0.35">
      <c r="A847" s="1">
        <v>45645.556944444441</v>
      </c>
      <c r="B847" s="1" t="str">
        <f t="shared" si="26"/>
        <v>Thu</v>
      </c>
      <c r="C847" s="1" t="str">
        <f t="shared" si="27"/>
        <v>Weekday</v>
      </c>
      <c r="D847" s="1" t="e" cm="1">
        <f t="array" aca="1" ref="D847" ca="1">TEXT\DAY(Coffee_Sales[[#This Row],[Date]],"ddd")</f>
        <v>#NAME?</v>
      </c>
      <c r="E847" t="s">
        <v>26</v>
      </c>
      <c r="F847" t="s">
        <v>21</v>
      </c>
      <c r="G847" t="s">
        <v>22</v>
      </c>
      <c r="H847">
        <v>5.04</v>
      </c>
      <c r="I847" t="s">
        <v>30</v>
      </c>
      <c r="J847" t="s">
        <v>16</v>
      </c>
      <c r="K847" t="s">
        <v>31</v>
      </c>
      <c r="L847" t="s">
        <v>40</v>
      </c>
      <c r="M847">
        <v>9</v>
      </c>
      <c r="N847" t="s">
        <v>19</v>
      </c>
      <c r="O847">
        <v>4</v>
      </c>
    </row>
    <row r="848" spans="1:15" x14ac:dyDescent="0.35">
      <c r="A848" s="1">
        <v>45647.695138888892</v>
      </c>
      <c r="B848" s="1" t="str">
        <f t="shared" si="26"/>
        <v>Sat</v>
      </c>
      <c r="C848" s="1" t="str">
        <f t="shared" si="27"/>
        <v>Weekend</v>
      </c>
      <c r="D848" s="1" t="e" cm="1">
        <f t="array" aca="1" ref="D848" ca="1">TEXT\DAY(Coffee_Sales[[#This Row],[Date]],"ddd")</f>
        <v>#NAME?</v>
      </c>
      <c r="E848" t="s">
        <v>20</v>
      </c>
      <c r="F848" t="s">
        <v>38</v>
      </c>
      <c r="G848" t="s">
        <v>14</v>
      </c>
      <c r="H848">
        <v>6.94</v>
      </c>
      <c r="I848" t="s">
        <v>15</v>
      </c>
      <c r="J848" t="s">
        <v>16</v>
      </c>
      <c r="K848" t="s">
        <v>45</v>
      </c>
      <c r="L848" t="s">
        <v>40</v>
      </c>
      <c r="M848">
        <v>3</v>
      </c>
      <c r="N848" t="s">
        <v>36</v>
      </c>
      <c r="O848">
        <v>3</v>
      </c>
    </row>
    <row r="849" spans="1:15" x14ac:dyDescent="0.35">
      <c r="A849" s="1">
        <v>45655.368055555555</v>
      </c>
      <c r="B849" s="1" t="str">
        <f t="shared" si="26"/>
        <v>Sun</v>
      </c>
      <c r="C849" s="1" t="str">
        <f t="shared" si="27"/>
        <v>Weekend</v>
      </c>
      <c r="D849" s="1" t="e" cm="1">
        <f t="array" aca="1" ref="D849" ca="1">TEXT\DAY(Coffee_Sales[[#This Row],[Date]],"ddd")</f>
        <v>#NAME?</v>
      </c>
      <c r="E849" t="s">
        <v>41</v>
      </c>
      <c r="F849" t="s">
        <v>46</v>
      </c>
      <c r="G849" t="s">
        <v>14</v>
      </c>
      <c r="H849">
        <v>4.37</v>
      </c>
      <c r="I849" t="s">
        <v>30</v>
      </c>
      <c r="J849" t="s">
        <v>16</v>
      </c>
      <c r="K849" t="s">
        <v>45</v>
      </c>
      <c r="L849" t="s">
        <v>18</v>
      </c>
      <c r="M849">
        <v>10</v>
      </c>
      <c r="N849" t="s">
        <v>36</v>
      </c>
      <c r="O849">
        <v>4</v>
      </c>
    </row>
    <row r="850" spans="1:15" x14ac:dyDescent="0.35">
      <c r="A850" s="1">
        <v>45641.486805555556</v>
      </c>
      <c r="B850" s="1" t="str">
        <f t="shared" si="26"/>
        <v>Sun</v>
      </c>
      <c r="C850" s="1" t="str">
        <f t="shared" si="27"/>
        <v>Weekend</v>
      </c>
      <c r="D850" s="1" t="e" cm="1">
        <f t="array" aca="1" ref="D850" ca="1">TEXT\DAY(Coffee_Sales[[#This Row],[Date]],"ddd")</f>
        <v>#NAME?</v>
      </c>
      <c r="E850" t="s">
        <v>43</v>
      </c>
      <c r="F850" t="s">
        <v>38</v>
      </c>
      <c r="G850" t="s">
        <v>35</v>
      </c>
      <c r="H850">
        <v>3.5</v>
      </c>
      <c r="I850" t="s">
        <v>30</v>
      </c>
      <c r="J850" t="s">
        <v>16</v>
      </c>
      <c r="K850" t="s">
        <v>42</v>
      </c>
      <c r="L850" t="s">
        <v>18</v>
      </c>
      <c r="M850">
        <v>2</v>
      </c>
      <c r="N850" t="s">
        <v>37</v>
      </c>
      <c r="O850">
        <v>1</v>
      </c>
    </row>
    <row r="851" spans="1:15" x14ac:dyDescent="0.35">
      <c r="A851" s="1">
        <v>45649.734027777777</v>
      </c>
      <c r="B851" s="1" t="str">
        <f t="shared" si="26"/>
        <v>Mon</v>
      </c>
      <c r="C851" s="1" t="str">
        <f t="shared" si="27"/>
        <v>Weekday</v>
      </c>
      <c r="D851" s="1" t="e" cm="1">
        <f t="array" aca="1" ref="D851" ca="1">TEXT\DAY(Coffee_Sales[[#This Row],[Date]],"ddd")</f>
        <v>#NAME?</v>
      </c>
      <c r="E851" t="s">
        <v>26</v>
      </c>
      <c r="F851" t="s">
        <v>21</v>
      </c>
      <c r="G851" t="s">
        <v>22</v>
      </c>
      <c r="H851">
        <v>4.1399999999999997</v>
      </c>
      <c r="I851" t="s">
        <v>30</v>
      </c>
      <c r="J851" t="s">
        <v>23</v>
      </c>
      <c r="K851" t="s">
        <v>45</v>
      </c>
      <c r="L851" t="s">
        <v>32</v>
      </c>
      <c r="M851">
        <v>6</v>
      </c>
      <c r="N851" t="s">
        <v>37</v>
      </c>
      <c r="O851">
        <v>2</v>
      </c>
    </row>
    <row r="852" spans="1:15" x14ac:dyDescent="0.35">
      <c r="A852" s="1">
        <v>45647.739583333336</v>
      </c>
      <c r="B852" s="1" t="str">
        <f t="shared" si="26"/>
        <v>Sat</v>
      </c>
      <c r="C852" s="1" t="str">
        <f t="shared" si="27"/>
        <v>Weekend</v>
      </c>
      <c r="D852" s="1" t="e" cm="1">
        <f t="array" aca="1" ref="D852" ca="1">TEXT\DAY(Coffee_Sales[[#This Row],[Date]],"ddd")</f>
        <v>#NAME?</v>
      </c>
      <c r="E852" t="s">
        <v>41</v>
      </c>
      <c r="F852" t="s">
        <v>38</v>
      </c>
      <c r="G852" t="s">
        <v>35</v>
      </c>
      <c r="H852">
        <v>4.68</v>
      </c>
      <c r="I852" t="s">
        <v>28</v>
      </c>
      <c r="J852" t="s">
        <v>16</v>
      </c>
      <c r="K852" t="s">
        <v>45</v>
      </c>
      <c r="L852" t="s">
        <v>32</v>
      </c>
      <c r="M852">
        <v>10</v>
      </c>
      <c r="N852" t="s">
        <v>19</v>
      </c>
      <c r="O852">
        <v>5</v>
      </c>
    </row>
    <row r="853" spans="1:15" x14ac:dyDescent="0.35">
      <c r="A853" s="1">
        <v>45653.628472222219</v>
      </c>
      <c r="B853" s="1" t="str">
        <f t="shared" si="26"/>
        <v>Fri</v>
      </c>
      <c r="C853" s="1" t="str">
        <f t="shared" si="27"/>
        <v>Weekday</v>
      </c>
      <c r="D853" s="1" t="e" cm="1">
        <f t="array" aca="1" ref="D853" ca="1">TEXT\DAY(Coffee_Sales[[#This Row],[Date]],"ddd")</f>
        <v>#NAME?</v>
      </c>
      <c r="E853" t="s">
        <v>41</v>
      </c>
      <c r="F853" t="s">
        <v>34</v>
      </c>
      <c r="G853" t="s">
        <v>14</v>
      </c>
      <c r="H853">
        <v>5.14</v>
      </c>
      <c r="I853" t="s">
        <v>15</v>
      </c>
      <c r="J853" t="s">
        <v>16</v>
      </c>
      <c r="K853" t="s">
        <v>45</v>
      </c>
      <c r="L853" t="s">
        <v>18</v>
      </c>
      <c r="M853">
        <v>5</v>
      </c>
      <c r="N853" t="s">
        <v>36</v>
      </c>
      <c r="O853">
        <v>3</v>
      </c>
    </row>
    <row r="854" spans="1:15" x14ac:dyDescent="0.35">
      <c r="A854" s="1">
        <v>45650.500694444447</v>
      </c>
      <c r="B854" s="1" t="str">
        <f t="shared" si="26"/>
        <v>Tue</v>
      </c>
      <c r="C854" s="1" t="str">
        <f t="shared" si="27"/>
        <v>Weekday</v>
      </c>
      <c r="D854" s="1" t="e" cm="1">
        <f t="array" aca="1" ref="D854" ca="1">TEXT\DAY(Coffee_Sales[[#This Row],[Date]],"ddd")</f>
        <v>#NAME?</v>
      </c>
      <c r="E854" t="s">
        <v>41</v>
      </c>
      <c r="F854" t="s">
        <v>34</v>
      </c>
      <c r="G854" t="s">
        <v>35</v>
      </c>
      <c r="H854">
        <v>5.48</v>
      </c>
      <c r="I854" t="s">
        <v>30</v>
      </c>
      <c r="J854" t="s">
        <v>23</v>
      </c>
      <c r="K854" t="s">
        <v>17</v>
      </c>
      <c r="L854" t="s">
        <v>40</v>
      </c>
      <c r="M854">
        <v>4</v>
      </c>
      <c r="N854" t="s">
        <v>33</v>
      </c>
      <c r="O854">
        <v>2</v>
      </c>
    </row>
    <row r="855" spans="1:15" x14ac:dyDescent="0.35">
      <c r="A855" s="1">
        <v>45645.450694444444</v>
      </c>
      <c r="B855" s="1" t="str">
        <f t="shared" si="26"/>
        <v>Thu</v>
      </c>
      <c r="C855" s="1" t="str">
        <f t="shared" si="27"/>
        <v>Weekday</v>
      </c>
      <c r="D855" s="1" t="e" cm="1">
        <f t="array" aca="1" ref="D855" ca="1">TEXT\DAY(Coffee_Sales[[#This Row],[Date]],"ddd")</f>
        <v>#NAME?</v>
      </c>
      <c r="E855" t="s">
        <v>12</v>
      </c>
      <c r="F855" t="s">
        <v>46</v>
      </c>
      <c r="G855" t="s">
        <v>35</v>
      </c>
      <c r="H855">
        <v>5.24</v>
      </c>
      <c r="I855" t="s">
        <v>30</v>
      </c>
      <c r="J855" t="s">
        <v>16</v>
      </c>
      <c r="K855" t="s">
        <v>31</v>
      </c>
      <c r="L855" t="s">
        <v>18</v>
      </c>
      <c r="M855">
        <v>2</v>
      </c>
      <c r="N855" t="s">
        <v>37</v>
      </c>
      <c r="O855">
        <v>4</v>
      </c>
    </row>
    <row r="856" spans="1:15" x14ac:dyDescent="0.35">
      <c r="A856" s="1">
        <v>45643.395138888889</v>
      </c>
      <c r="B856" s="1" t="str">
        <f t="shared" si="26"/>
        <v>Tue</v>
      </c>
      <c r="C856" s="1" t="str">
        <f t="shared" si="27"/>
        <v>Weekday</v>
      </c>
      <c r="D856" s="1" t="e" cm="1">
        <f t="array" aca="1" ref="D856" ca="1">TEXT\DAY(Coffee_Sales[[#This Row],[Date]],"ddd")</f>
        <v>#NAME?</v>
      </c>
      <c r="E856" t="s">
        <v>12</v>
      </c>
      <c r="F856" t="s">
        <v>13</v>
      </c>
      <c r="G856" t="s">
        <v>35</v>
      </c>
      <c r="H856">
        <v>4.7699999999999996</v>
      </c>
      <c r="I856" t="s">
        <v>28</v>
      </c>
      <c r="J856" t="s">
        <v>23</v>
      </c>
      <c r="K856" t="s">
        <v>24</v>
      </c>
      <c r="L856" t="s">
        <v>18</v>
      </c>
      <c r="M856">
        <v>5</v>
      </c>
      <c r="N856" t="s">
        <v>37</v>
      </c>
      <c r="O856">
        <v>5</v>
      </c>
    </row>
    <row r="857" spans="1:15" x14ac:dyDescent="0.35">
      <c r="A857" s="1">
        <v>45644.748611111114</v>
      </c>
      <c r="B857" s="1" t="str">
        <f t="shared" si="26"/>
        <v>Wed</v>
      </c>
      <c r="C857" s="1" t="str">
        <f t="shared" si="27"/>
        <v>Weekday</v>
      </c>
      <c r="D857" s="1" t="e" cm="1">
        <f t="array" aca="1" ref="D857" ca="1">TEXT\DAY(Coffee_Sales[[#This Row],[Date]],"ddd")</f>
        <v>#NAME?</v>
      </c>
      <c r="E857" t="s">
        <v>43</v>
      </c>
      <c r="F857" t="s">
        <v>44</v>
      </c>
      <c r="G857" t="s">
        <v>14</v>
      </c>
      <c r="H857">
        <v>6.59</v>
      </c>
      <c r="I857" t="s">
        <v>28</v>
      </c>
      <c r="J857" t="s">
        <v>23</v>
      </c>
      <c r="K857" t="s">
        <v>45</v>
      </c>
      <c r="L857" t="s">
        <v>18</v>
      </c>
      <c r="M857">
        <v>2</v>
      </c>
      <c r="N857" t="s">
        <v>33</v>
      </c>
      <c r="O857">
        <v>3</v>
      </c>
    </row>
    <row r="858" spans="1:15" x14ac:dyDescent="0.35">
      <c r="A858" s="1">
        <v>45654.55972222222</v>
      </c>
      <c r="B858" s="1" t="str">
        <f t="shared" si="26"/>
        <v>Sat</v>
      </c>
      <c r="C858" s="1" t="str">
        <f t="shared" si="27"/>
        <v>Weekend</v>
      </c>
      <c r="D858" s="1" t="e" cm="1">
        <f t="array" aca="1" ref="D858" ca="1">TEXT\DAY(Coffee_Sales[[#This Row],[Date]],"ddd")</f>
        <v>#NAME?</v>
      </c>
      <c r="E858" t="s">
        <v>26</v>
      </c>
      <c r="F858" t="s">
        <v>27</v>
      </c>
      <c r="G858" t="s">
        <v>35</v>
      </c>
      <c r="H858">
        <v>5.27</v>
      </c>
      <c r="I858" t="s">
        <v>15</v>
      </c>
      <c r="J858" t="s">
        <v>16</v>
      </c>
      <c r="K858" t="s">
        <v>29</v>
      </c>
      <c r="L858" t="s">
        <v>18</v>
      </c>
      <c r="M858">
        <v>4</v>
      </c>
      <c r="N858" t="s">
        <v>25</v>
      </c>
      <c r="O858">
        <v>5</v>
      </c>
    </row>
    <row r="859" spans="1:15" x14ac:dyDescent="0.35">
      <c r="A859" s="1">
        <v>45653.696527777778</v>
      </c>
      <c r="B859" s="1" t="str">
        <f t="shared" si="26"/>
        <v>Fri</v>
      </c>
      <c r="C859" s="1" t="str">
        <f t="shared" si="27"/>
        <v>Weekday</v>
      </c>
      <c r="D859" s="1" t="e" cm="1">
        <f t="array" aca="1" ref="D859" ca="1">TEXT\DAY(Coffee_Sales[[#This Row],[Date]],"ddd")</f>
        <v>#NAME?</v>
      </c>
      <c r="E859" t="s">
        <v>20</v>
      </c>
      <c r="F859" t="s">
        <v>46</v>
      </c>
      <c r="G859" t="s">
        <v>35</v>
      </c>
      <c r="H859">
        <v>4.0599999999999996</v>
      </c>
      <c r="I859" t="s">
        <v>28</v>
      </c>
      <c r="J859" t="s">
        <v>16</v>
      </c>
      <c r="K859" t="s">
        <v>31</v>
      </c>
      <c r="L859" t="s">
        <v>32</v>
      </c>
      <c r="M859">
        <v>7</v>
      </c>
      <c r="N859" t="s">
        <v>25</v>
      </c>
      <c r="O859">
        <v>1</v>
      </c>
    </row>
    <row r="860" spans="1:15" x14ac:dyDescent="0.35">
      <c r="A860" s="1">
        <v>45655.458333333336</v>
      </c>
      <c r="B860" s="1" t="str">
        <f t="shared" si="26"/>
        <v>Sun</v>
      </c>
      <c r="C860" s="1" t="str">
        <f t="shared" si="27"/>
        <v>Weekend</v>
      </c>
      <c r="D860" s="1" t="e" cm="1">
        <f t="array" aca="1" ref="D860" ca="1">TEXT\DAY(Coffee_Sales[[#This Row],[Date]],"ddd")</f>
        <v>#NAME?</v>
      </c>
      <c r="E860" t="s">
        <v>41</v>
      </c>
      <c r="F860" t="s">
        <v>46</v>
      </c>
      <c r="G860" t="s">
        <v>22</v>
      </c>
      <c r="H860">
        <v>3.39</v>
      </c>
      <c r="I860" t="s">
        <v>28</v>
      </c>
      <c r="J860" t="s">
        <v>23</v>
      </c>
      <c r="K860" t="s">
        <v>17</v>
      </c>
      <c r="L860" t="s">
        <v>18</v>
      </c>
      <c r="M860">
        <v>7</v>
      </c>
      <c r="N860" t="s">
        <v>37</v>
      </c>
      <c r="O860">
        <v>3</v>
      </c>
    </row>
    <row r="861" spans="1:15" x14ac:dyDescent="0.35">
      <c r="A861" s="1">
        <v>45656.386111111111</v>
      </c>
      <c r="B861" s="1" t="str">
        <f t="shared" si="26"/>
        <v>Mon</v>
      </c>
      <c r="C861" s="1" t="str">
        <f t="shared" si="27"/>
        <v>Weekday</v>
      </c>
      <c r="D861" s="1" t="e" cm="1">
        <f t="array" aca="1" ref="D861" ca="1">TEXT\DAY(Coffee_Sales[[#This Row],[Date]],"ddd")</f>
        <v>#NAME?</v>
      </c>
      <c r="E861" t="s">
        <v>20</v>
      </c>
      <c r="F861" t="s">
        <v>21</v>
      </c>
      <c r="G861" t="s">
        <v>22</v>
      </c>
      <c r="H861">
        <v>4.59</v>
      </c>
      <c r="I861" t="s">
        <v>30</v>
      </c>
      <c r="J861" t="s">
        <v>23</v>
      </c>
      <c r="K861" t="s">
        <v>31</v>
      </c>
      <c r="L861" t="s">
        <v>32</v>
      </c>
      <c r="M861">
        <v>10</v>
      </c>
      <c r="N861" t="s">
        <v>47</v>
      </c>
      <c r="O861">
        <v>1</v>
      </c>
    </row>
    <row r="862" spans="1:15" x14ac:dyDescent="0.35">
      <c r="A862" s="1">
        <v>45654.4375</v>
      </c>
      <c r="B862" s="1" t="str">
        <f t="shared" si="26"/>
        <v>Sat</v>
      </c>
      <c r="C862" s="1" t="str">
        <f t="shared" si="27"/>
        <v>Weekend</v>
      </c>
      <c r="D862" s="1" t="e" cm="1">
        <f t="array" aca="1" ref="D862" ca="1">TEXT\DAY(Coffee_Sales[[#This Row],[Date]],"ddd")</f>
        <v>#NAME?</v>
      </c>
      <c r="E862" t="s">
        <v>20</v>
      </c>
      <c r="F862" t="s">
        <v>13</v>
      </c>
      <c r="G862" t="s">
        <v>14</v>
      </c>
      <c r="H862">
        <v>5.67</v>
      </c>
      <c r="I862" t="s">
        <v>28</v>
      </c>
      <c r="J862" t="s">
        <v>16</v>
      </c>
      <c r="K862" t="s">
        <v>31</v>
      </c>
      <c r="L862" t="s">
        <v>32</v>
      </c>
      <c r="M862">
        <v>8</v>
      </c>
      <c r="N862" t="s">
        <v>39</v>
      </c>
      <c r="O862">
        <v>1</v>
      </c>
    </row>
    <row r="863" spans="1:15" x14ac:dyDescent="0.35">
      <c r="A863" s="1">
        <v>45642.605555555558</v>
      </c>
      <c r="B863" s="1" t="str">
        <f t="shared" si="26"/>
        <v>Mon</v>
      </c>
      <c r="C863" s="1" t="str">
        <f t="shared" si="27"/>
        <v>Weekday</v>
      </c>
      <c r="D863" s="1" t="e" cm="1">
        <f t="array" aca="1" ref="D863" ca="1">TEXT\DAY(Coffee_Sales[[#This Row],[Date]],"ddd")</f>
        <v>#NAME?</v>
      </c>
      <c r="E863" t="s">
        <v>20</v>
      </c>
      <c r="F863" t="s">
        <v>13</v>
      </c>
      <c r="G863" t="s">
        <v>14</v>
      </c>
      <c r="H863">
        <v>5.67</v>
      </c>
      <c r="I863" t="s">
        <v>28</v>
      </c>
      <c r="J863" t="s">
        <v>16</v>
      </c>
      <c r="K863" t="s">
        <v>29</v>
      </c>
      <c r="L863" t="s">
        <v>40</v>
      </c>
      <c r="M863">
        <v>3</v>
      </c>
      <c r="N863" t="s">
        <v>25</v>
      </c>
      <c r="O863">
        <v>5</v>
      </c>
    </row>
    <row r="864" spans="1:15" x14ac:dyDescent="0.35">
      <c r="A864" s="1">
        <v>45641.503472222219</v>
      </c>
      <c r="B864" s="1" t="str">
        <f t="shared" si="26"/>
        <v>Sun</v>
      </c>
      <c r="C864" s="1" t="str">
        <f t="shared" si="27"/>
        <v>Weekend</v>
      </c>
      <c r="D864" s="1" t="e" cm="1">
        <f t="array" aca="1" ref="D864" ca="1">TEXT\DAY(Coffee_Sales[[#This Row],[Date]],"ddd")</f>
        <v>#NAME?</v>
      </c>
      <c r="E864" t="s">
        <v>43</v>
      </c>
      <c r="F864" t="s">
        <v>44</v>
      </c>
      <c r="G864" t="s">
        <v>35</v>
      </c>
      <c r="H864">
        <v>3.29</v>
      </c>
      <c r="I864" t="s">
        <v>28</v>
      </c>
      <c r="J864" t="s">
        <v>16</v>
      </c>
      <c r="K864" t="s">
        <v>29</v>
      </c>
      <c r="L864" t="s">
        <v>32</v>
      </c>
      <c r="M864">
        <v>8</v>
      </c>
      <c r="N864" t="s">
        <v>33</v>
      </c>
      <c r="O864">
        <v>2</v>
      </c>
    </row>
    <row r="865" spans="1:15" x14ac:dyDescent="0.35">
      <c r="A865" s="1">
        <v>45654.675000000003</v>
      </c>
      <c r="B865" s="1" t="str">
        <f t="shared" si="26"/>
        <v>Sat</v>
      </c>
      <c r="C865" s="1" t="str">
        <f t="shared" si="27"/>
        <v>Weekend</v>
      </c>
      <c r="D865" s="1" t="e" cm="1">
        <f t="array" aca="1" ref="D865" ca="1">TEXT\DAY(Coffee_Sales[[#This Row],[Date]],"ddd")</f>
        <v>#NAME?</v>
      </c>
      <c r="E865" t="s">
        <v>41</v>
      </c>
      <c r="F865" t="s">
        <v>46</v>
      </c>
      <c r="G865" t="s">
        <v>35</v>
      </c>
      <c r="H865">
        <v>4.6399999999999997</v>
      </c>
      <c r="I865" t="s">
        <v>30</v>
      </c>
      <c r="J865" t="s">
        <v>23</v>
      </c>
      <c r="K865" t="s">
        <v>45</v>
      </c>
      <c r="L865" t="s">
        <v>32</v>
      </c>
      <c r="M865">
        <v>5</v>
      </c>
      <c r="N865" t="s">
        <v>19</v>
      </c>
      <c r="O865">
        <v>3</v>
      </c>
    </row>
    <row r="866" spans="1:15" x14ac:dyDescent="0.35">
      <c r="A866" s="1">
        <v>45645.644444444442</v>
      </c>
      <c r="B866" s="1" t="str">
        <f t="shared" si="26"/>
        <v>Thu</v>
      </c>
      <c r="C866" s="1" t="str">
        <f t="shared" si="27"/>
        <v>Weekday</v>
      </c>
      <c r="D866" s="1" t="e" cm="1">
        <f t="array" aca="1" ref="D866" ca="1">TEXT\DAY(Coffee_Sales[[#This Row],[Date]],"ddd")</f>
        <v>#NAME?</v>
      </c>
      <c r="E866" t="s">
        <v>12</v>
      </c>
      <c r="F866" t="s">
        <v>38</v>
      </c>
      <c r="G866" t="s">
        <v>22</v>
      </c>
      <c r="H866">
        <v>4.5599999999999996</v>
      </c>
      <c r="I866" t="s">
        <v>30</v>
      </c>
      <c r="J866" t="s">
        <v>16</v>
      </c>
      <c r="K866" t="s">
        <v>17</v>
      </c>
      <c r="L866" t="s">
        <v>18</v>
      </c>
      <c r="M866">
        <v>8</v>
      </c>
      <c r="N866" t="s">
        <v>33</v>
      </c>
      <c r="O866">
        <v>4</v>
      </c>
    </row>
    <row r="867" spans="1:15" x14ac:dyDescent="0.35">
      <c r="A867" s="1">
        <v>45651.713888888888</v>
      </c>
      <c r="B867" s="1" t="str">
        <f t="shared" si="26"/>
        <v>Wed</v>
      </c>
      <c r="C867" s="1" t="str">
        <f t="shared" si="27"/>
        <v>Weekday</v>
      </c>
      <c r="D867" s="1" t="e" cm="1">
        <f t="array" aca="1" ref="D867" ca="1">TEXT\DAY(Coffee_Sales[[#This Row],[Date]],"ddd")</f>
        <v>#NAME?</v>
      </c>
      <c r="E867" t="s">
        <v>43</v>
      </c>
      <c r="F867" t="s">
        <v>13</v>
      </c>
      <c r="G867" t="s">
        <v>35</v>
      </c>
      <c r="H867">
        <v>6.19</v>
      </c>
      <c r="I867" t="s">
        <v>28</v>
      </c>
      <c r="J867" t="s">
        <v>16</v>
      </c>
      <c r="K867" t="s">
        <v>45</v>
      </c>
      <c r="L867" t="s">
        <v>18</v>
      </c>
      <c r="M867">
        <v>9</v>
      </c>
      <c r="N867" t="s">
        <v>25</v>
      </c>
      <c r="O867">
        <v>1</v>
      </c>
    </row>
    <row r="868" spans="1:15" x14ac:dyDescent="0.35">
      <c r="A868" s="1">
        <v>45656.738888888889</v>
      </c>
      <c r="B868" s="1" t="str">
        <f t="shared" si="26"/>
        <v>Mon</v>
      </c>
      <c r="C868" s="1" t="str">
        <f t="shared" si="27"/>
        <v>Weekday</v>
      </c>
      <c r="D868" s="1" t="e" cm="1">
        <f t="array" aca="1" ref="D868" ca="1">TEXT\DAY(Coffee_Sales[[#This Row],[Date]],"ddd")</f>
        <v>#NAME?</v>
      </c>
      <c r="E868" t="s">
        <v>41</v>
      </c>
      <c r="F868" t="s">
        <v>13</v>
      </c>
      <c r="G868" t="s">
        <v>22</v>
      </c>
      <c r="H868">
        <v>3.09</v>
      </c>
      <c r="I868" t="s">
        <v>28</v>
      </c>
      <c r="J868" t="s">
        <v>16</v>
      </c>
      <c r="K868" t="s">
        <v>29</v>
      </c>
      <c r="L868" t="s">
        <v>40</v>
      </c>
      <c r="M868">
        <v>5</v>
      </c>
      <c r="N868" t="s">
        <v>36</v>
      </c>
      <c r="O868">
        <v>4</v>
      </c>
    </row>
    <row r="869" spans="1:15" x14ac:dyDescent="0.35">
      <c r="A869" s="1">
        <v>45644.457638888889</v>
      </c>
      <c r="B869" s="1" t="str">
        <f t="shared" si="26"/>
        <v>Wed</v>
      </c>
      <c r="C869" s="1" t="str">
        <f t="shared" si="27"/>
        <v>Weekday</v>
      </c>
      <c r="D869" s="1" t="e" cm="1">
        <f t="array" aca="1" ref="D869" ca="1">TEXT\DAY(Coffee_Sales[[#This Row],[Date]],"ddd")</f>
        <v>#NAME?</v>
      </c>
      <c r="E869" t="s">
        <v>43</v>
      </c>
      <c r="F869" t="s">
        <v>34</v>
      </c>
      <c r="G869" t="s">
        <v>35</v>
      </c>
      <c r="H869">
        <v>6.72</v>
      </c>
      <c r="I869" t="s">
        <v>30</v>
      </c>
      <c r="J869" t="s">
        <v>16</v>
      </c>
      <c r="K869" t="s">
        <v>42</v>
      </c>
      <c r="L869" t="s">
        <v>40</v>
      </c>
      <c r="M869">
        <v>9</v>
      </c>
      <c r="N869" t="s">
        <v>37</v>
      </c>
      <c r="O869">
        <v>1</v>
      </c>
    </row>
    <row r="870" spans="1:15" x14ac:dyDescent="0.35">
      <c r="A870" s="1">
        <v>45648.495833333334</v>
      </c>
      <c r="B870" s="1" t="str">
        <f t="shared" si="26"/>
        <v>Sun</v>
      </c>
      <c r="C870" s="1" t="str">
        <f t="shared" si="27"/>
        <v>Weekend</v>
      </c>
      <c r="D870" s="1" t="e" cm="1">
        <f t="array" aca="1" ref="D870" ca="1">TEXT\DAY(Coffee_Sales[[#This Row],[Date]],"ddd")</f>
        <v>#NAME?</v>
      </c>
      <c r="E870" t="s">
        <v>20</v>
      </c>
      <c r="F870" t="s">
        <v>44</v>
      </c>
      <c r="G870" t="s">
        <v>14</v>
      </c>
      <c r="H870">
        <v>3.31</v>
      </c>
      <c r="I870" t="s">
        <v>30</v>
      </c>
      <c r="J870" t="s">
        <v>23</v>
      </c>
      <c r="K870" t="s">
        <v>42</v>
      </c>
      <c r="L870" t="s">
        <v>40</v>
      </c>
      <c r="M870">
        <v>5</v>
      </c>
      <c r="N870" t="s">
        <v>33</v>
      </c>
      <c r="O870">
        <v>4</v>
      </c>
    </row>
    <row r="871" spans="1:15" x14ac:dyDescent="0.35">
      <c r="A871" s="1">
        <v>45644.695833333331</v>
      </c>
      <c r="B871" s="1" t="str">
        <f t="shared" si="26"/>
        <v>Wed</v>
      </c>
      <c r="C871" s="1" t="str">
        <f t="shared" si="27"/>
        <v>Weekday</v>
      </c>
      <c r="D871" s="1" t="e" cm="1">
        <f t="array" aca="1" ref="D871" ca="1">TEXT\DAY(Coffee_Sales[[#This Row],[Date]],"ddd")</f>
        <v>#NAME?</v>
      </c>
      <c r="E871" t="s">
        <v>43</v>
      </c>
      <c r="F871" t="s">
        <v>27</v>
      </c>
      <c r="G871" t="s">
        <v>22</v>
      </c>
      <c r="H871">
        <v>4.9800000000000004</v>
      </c>
      <c r="I871" t="s">
        <v>28</v>
      </c>
      <c r="J871" t="s">
        <v>16</v>
      </c>
      <c r="K871" t="s">
        <v>42</v>
      </c>
      <c r="L871" t="s">
        <v>40</v>
      </c>
      <c r="M871">
        <v>5</v>
      </c>
      <c r="N871" t="s">
        <v>36</v>
      </c>
      <c r="O871">
        <v>4</v>
      </c>
    </row>
    <row r="872" spans="1:15" x14ac:dyDescent="0.35">
      <c r="A872" s="1">
        <v>45642.679166666669</v>
      </c>
      <c r="B872" s="1" t="str">
        <f t="shared" si="26"/>
        <v>Mon</v>
      </c>
      <c r="C872" s="1" t="str">
        <f t="shared" si="27"/>
        <v>Weekday</v>
      </c>
      <c r="D872" s="1" t="e" cm="1">
        <f t="array" aca="1" ref="D872" ca="1">TEXT\DAY(Coffee_Sales[[#This Row],[Date]],"ddd")</f>
        <v>#NAME?</v>
      </c>
      <c r="E872" t="s">
        <v>43</v>
      </c>
      <c r="F872" t="s">
        <v>34</v>
      </c>
      <c r="G872" t="s">
        <v>35</v>
      </c>
      <c r="H872">
        <v>3.2</v>
      </c>
      <c r="I872" t="s">
        <v>30</v>
      </c>
      <c r="J872" t="s">
        <v>16</v>
      </c>
      <c r="K872" t="s">
        <v>29</v>
      </c>
      <c r="L872" t="s">
        <v>40</v>
      </c>
      <c r="M872">
        <v>8</v>
      </c>
      <c r="N872" t="s">
        <v>47</v>
      </c>
      <c r="O872">
        <v>5</v>
      </c>
    </row>
    <row r="873" spans="1:15" x14ac:dyDescent="0.35">
      <c r="A873" s="1">
        <v>45641.393750000003</v>
      </c>
      <c r="B873" s="1" t="str">
        <f t="shared" si="26"/>
        <v>Sun</v>
      </c>
      <c r="C873" s="1" t="str">
        <f t="shared" si="27"/>
        <v>Weekend</v>
      </c>
      <c r="D873" s="1" t="e" cm="1">
        <f t="array" aca="1" ref="D873" ca="1">TEXT\DAY(Coffee_Sales[[#This Row],[Date]],"ddd")</f>
        <v>#NAME?</v>
      </c>
      <c r="E873" t="s">
        <v>43</v>
      </c>
      <c r="F873" t="s">
        <v>34</v>
      </c>
      <c r="G873" t="s">
        <v>14</v>
      </c>
      <c r="H873">
        <v>3.95</v>
      </c>
      <c r="I873" t="s">
        <v>30</v>
      </c>
      <c r="J873" t="s">
        <v>16</v>
      </c>
      <c r="K873" t="s">
        <v>29</v>
      </c>
      <c r="L873" t="s">
        <v>32</v>
      </c>
      <c r="M873">
        <v>9</v>
      </c>
      <c r="N873" t="s">
        <v>37</v>
      </c>
      <c r="O873">
        <v>1</v>
      </c>
    </row>
    <row r="874" spans="1:15" x14ac:dyDescent="0.35">
      <c r="A874" s="1">
        <v>45655.657638888886</v>
      </c>
      <c r="B874" s="1" t="str">
        <f t="shared" si="26"/>
        <v>Sun</v>
      </c>
      <c r="C874" s="1" t="str">
        <f t="shared" si="27"/>
        <v>Weekend</v>
      </c>
      <c r="D874" s="1" t="e" cm="1">
        <f t="array" aca="1" ref="D874" ca="1">TEXT\DAY(Coffee_Sales[[#This Row],[Date]],"ddd")</f>
        <v>#NAME?</v>
      </c>
      <c r="E874" t="s">
        <v>12</v>
      </c>
      <c r="F874" t="s">
        <v>44</v>
      </c>
      <c r="G874" t="s">
        <v>35</v>
      </c>
      <c r="H874">
        <v>3.68</v>
      </c>
      <c r="I874" t="s">
        <v>30</v>
      </c>
      <c r="J874" t="s">
        <v>23</v>
      </c>
      <c r="K874" t="s">
        <v>29</v>
      </c>
      <c r="L874" t="s">
        <v>40</v>
      </c>
      <c r="M874">
        <v>3</v>
      </c>
      <c r="N874" t="s">
        <v>25</v>
      </c>
      <c r="O874">
        <v>5</v>
      </c>
    </row>
    <row r="875" spans="1:15" x14ac:dyDescent="0.35">
      <c r="A875" s="1">
        <v>45649.42083333333</v>
      </c>
      <c r="B875" s="1" t="str">
        <f t="shared" si="26"/>
        <v>Mon</v>
      </c>
      <c r="C875" s="1" t="str">
        <f t="shared" si="27"/>
        <v>Weekday</v>
      </c>
      <c r="D875" s="1" t="e" cm="1">
        <f t="array" aca="1" ref="D875" ca="1">TEXT\DAY(Coffee_Sales[[#This Row],[Date]],"ddd")</f>
        <v>#NAME?</v>
      </c>
      <c r="E875" t="s">
        <v>20</v>
      </c>
      <c r="F875" t="s">
        <v>34</v>
      </c>
      <c r="G875" t="s">
        <v>35</v>
      </c>
      <c r="H875">
        <v>6.72</v>
      </c>
      <c r="I875" t="s">
        <v>15</v>
      </c>
      <c r="J875" t="s">
        <v>23</v>
      </c>
      <c r="K875" t="s">
        <v>31</v>
      </c>
      <c r="L875" t="s">
        <v>18</v>
      </c>
      <c r="M875">
        <v>7</v>
      </c>
      <c r="N875" t="s">
        <v>19</v>
      </c>
      <c r="O875">
        <v>4</v>
      </c>
    </row>
    <row r="876" spans="1:15" x14ac:dyDescent="0.35">
      <c r="A876" s="1">
        <v>45653.727777777778</v>
      </c>
      <c r="B876" s="1" t="str">
        <f t="shared" si="26"/>
        <v>Fri</v>
      </c>
      <c r="C876" s="1" t="str">
        <f t="shared" si="27"/>
        <v>Weekday</v>
      </c>
      <c r="D876" s="1" t="e" cm="1">
        <f t="array" aca="1" ref="D876" ca="1">TEXT\DAY(Coffee_Sales[[#This Row],[Date]],"ddd")</f>
        <v>#NAME?</v>
      </c>
      <c r="E876" t="s">
        <v>20</v>
      </c>
      <c r="F876" t="s">
        <v>21</v>
      </c>
      <c r="G876" t="s">
        <v>22</v>
      </c>
      <c r="H876">
        <v>6.47</v>
      </c>
      <c r="I876" t="s">
        <v>30</v>
      </c>
      <c r="J876" t="s">
        <v>23</v>
      </c>
      <c r="K876" t="s">
        <v>29</v>
      </c>
      <c r="L876" t="s">
        <v>18</v>
      </c>
      <c r="M876">
        <v>4</v>
      </c>
      <c r="N876" t="s">
        <v>37</v>
      </c>
      <c r="O876">
        <v>3</v>
      </c>
    </row>
    <row r="877" spans="1:15" x14ac:dyDescent="0.35">
      <c r="A877" s="1">
        <v>45647.551388888889</v>
      </c>
      <c r="B877" s="1" t="str">
        <f t="shared" si="26"/>
        <v>Sat</v>
      </c>
      <c r="C877" s="1" t="str">
        <f t="shared" si="27"/>
        <v>Weekend</v>
      </c>
      <c r="D877" s="1" t="e" cm="1">
        <f t="array" aca="1" ref="D877" ca="1">TEXT\DAY(Coffee_Sales[[#This Row],[Date]],"ddd")</f>
        <v>#NAME?</v>
      </c>
      <c r="E877" t="s">
        <v>41</v>
      </c>
      <c r="F877" t="s">
        <v>21</v>
      </c>
      <c r="G877" t="s">
        <v>22</v>
      </c>
      <c r="H877">
        <v>6.84</v>
      </c>
      <c r="I877" t="s">
        <v>30</v>
      </c>
      <c r="J877" t="s">
        <v>16</v>
      </c>
      <c r="K877" t="s">
        <v>45</v>
      </c>
      <c r="L877" t="s">
        <v>18</v>
      </c>
      <c r="M877">
        <v>10</v>
      </c>
      <c r="N877" t="s">
        <v>19</v>
      </c>
      <c r="O877">
        <v>4</v>
      </c>
    </row>
    <row r="878" spans="1:15" x14ac:dyDescent="0.35">
      <c r="A878" s="1">
        <v>45647.395138888889</v>
      </c>
      <c r="B878" s="1" t="str">
        <f t="shared" si="26"/>
        <v>Sat</v>
      </c>
      <c r="C878" s="1" t="str">
        <f t="shared" si="27"/>
        <v>Weekend</v>
      </c>
      <c r="D878" s="1" t="e" cm="1">
        <f t="array" aca="1" ref="D878" ca="1">TEXT\DAY(Coffee_Sales[[#This Row],[Date]],"ddd")</f>
        <v>#NAME?</v>
      </c>
      <c r="E878" t="s">
        <v>12</v>
      </c>
      <c r="F878" t="s">
        <v>44</v>
      </c>
      <c r="G878" t="s">
        <v>14</v>
      </c>
      <c r="H878">
        <v>4.6100000000000003</v>
      </c>
      <c r="I878" t="s">
        <v>15</v>
      </c>
      <c r="J878" t="s">
        <v>23</v>
      </c>
      <c r="K878" t="s">
        <v>42</v>
      </c>
      <c r="L878" t="s">
        <v>18</v>
      </c>
      <c r="M878">
        <v>4</v>
      </c>
      <c r="N878" t="s">
        <v>33</v>
      </c>
      <c r="O878">
        <v>1</v>
      </c>
    </row>
    <row r="879" spans="1:15" x14ac:dyDescent="0.35">
      <c r="A879" s="1">
        <v>45646.35</v>
      </c>
      <c r="B879" s="1" t="str">
        <f t="shared" si="26"/>
        <v>Fri</v>
      </c>
      <c r="C879" s="1" t="str">
        <f t="shared" si="27"/>
        <v>Weekday</v>
      </c>
      <c r="D879" s="1" t="e" cm="1">
        <f t="array" aca="1" ref="D879" ca="1">TEXT\DAY(Coffee_Sales[[#This Row],[Date]],"ddd")</f>
        <v>#NAME?</v>
      </c>
      <c r="E879" t="s">
        <v>41</v>
      </c>
      <c r="F879" t="s">
        <v>27</v>
      </c>
      <c r="G879" t="s">
        <v>14</v>
      </c>
      <c r="H879">
        <v>5.64</v>
      </c>
      <c r="I879" t="s">
        <v>30</v>
      </c>
      <c r="J879" t="s">
        <v>23</v>
      </c>
      <c r="K879" t="s">
        <v>17</v>
      </c>
      <c r="L879" t="s">
        <v>18</v>
      </c>
      <c r="M879">
        <v>7</v>
      </c>
      <c r="N879" t="s">
        <v>47</v>
      </c>
      <c r="O879">
        <v>2</v>
      </c>
    </row>
    <row r="880" spans="1:15" x14ac:dyDescent="0.35">
      <c r="A880" s="1">
        <v>45642.613194444442</v>
      </c>
      <c r="B880" s="1" t="str">
        <f t="shared" si="26"/>
        <v>Mon</v>
      </c>
      <c r="C880" s="1" t="str">
        <f t="shared" si="27"/>
        <v>Weekday</v>
      </c>
      <c r="D880" s="1" t="e" cm="1">
        <f t="array" aca="1" ref="D880" ca="1">TEXT\DAY(Coffee_Sales[[#This Row],[Date]],"ddd")</f>
        <v>#NAME?</v>
      </c>
      <c r="E880" t="s">
        <v>43</v>
      </c>
      <c r="F880" t="s">
        <v>13</v>
      </c>
      <c r="G880" t="s">
        <v>22</v>
      </c>
      <c r="H880">
        <v>5.16</v>
      </c>
      <c r="I880" t="s">
        <v>15</v>
      </c>
      <c r="J880" t="s">
        <v>23</v>
      </c>
      <c r="K880" t="s">
        <v>45</v>
      </c>
      <c r="L880" t="s">
        <v>32</v>
      </c>
      <c r="M880">
        <v>8</v>
      </c>
      <c r="N880" t="s">
        <v>37</v>
      </c>
      <c r="O880">
        <v>2</v>
      </c>
    </row>
    <row r="881" spans="1:15" x14ac:dyDescent="0.35">
      <c r="A881" s="1">
        <v>45652.695138888892</v>
      </c>
      <c r="B881" s="1" t="str">
        <f t="shared" si="26"/>
        <v>Thu</v>
      </c>
      <c r="C881" s="1" t="str">
        <f t="shared" si="27"/>
        <v>Weekday</v>
      </c>
      <c r="D881" s="1" t="e" cm="1">
        <f t="array" aca="1" ref="D881" ca="1">TEXT\DAY(Coffee_Sales[[#This Row],[Date]],"ddd")</f>
        <v>#NAME?</v>
      </c>
      <c r="E881" t="s">
        <v>20</v>
      </c>
      <c r="F881" t="s">
        <v>13</v>
      </c>
      <c r="G881" t="s">
        <v>35</v>
      </c>
      <c r="H881">
        <v>3.55</v>
      </c>
      <c r="I881" t="s">
        <v>28</v>
      </c>
      <c r="J881" t="s">
        <v>16</v>
      </c>
      <c r="K881" t="s">
        <v>42</v>
      </c>
      <c r="L881" t="s">
        <v>18</v>
      </c>
      <c r="M881">
        <v>2</v>
      </c>
      <c r="N881" t="s">
        <v>37</v>
      </c>
      <c r="O881">
        <v>5</v>
      </c>
    </row>
    <row r="882" spans="1:15" x14ac:dyDescent="0.35">
      <c r="A882" s="1">
        <v>45649.510416666664</v>
      </c>
      <c r="B882" s="1" t="str">
        <f t="shared" si="26"/>
        <v>Mon</v>
      </c>
      <c r="C882" s="1" t="str">
        <f t="shared" si="27"/>
        <v>Weekday</v>
      </c>
      <c r="D882" s="1" t="e" cm="1">
        <f t="array" aca="1" ref="D882" ca="1">TEXT\DAY(Coffee_Sales[[#This Row],[Date]],"ddd")</f>
        <v>#NAME?</v>
      </c>
      <c r="E882" t="s">
        <v>12</v>
      </c>
      <c r="F882" t="s">
        <v>38</v>
      </c>
      <c r="G882" t="s">
        <v>35</v>
      </c>
      <c r="H882">
        <v>5.17</v>
      </c>
      <c r="I882" t="s">
        <v>28</v>
      </c>
      <c r="J882" t="s">
        <v>23</v>
      </c>
      <c r="K882" t="s">
        <v>17</v>
      </c>
      <c r="L882" t="s">
        <v>40</v>
      </c>
      <c r="M882">
        <v>2</v>
      </c>
      <c r="N882" t="s">
        <v>33</v>
      </c>
      <c r="O882">
        <v>3</v>
      </c>
    </row>
    <row r="883" spans="1:15" x14ac:dyDescent="0.35">
      <c r="A883" s="1">
        <v>45653.738888888889</v>
      </c>
      <c r="B883" s="1" t="str">
        <f t="shared" si="26"/>
        <v>Fri</v>
      </c>
      <c r="C883" s="1" t="str">
        <f t="shared" si="27"/>
        <v>Weekday</v>
      </c>
      <c r="D883" s="1" t="e" cm="1">
        <f t="array" aca="1" ref="D883" ca="1">TEXT\DAY(Coffee_Sales[[#This Row],[Date]],"ddd")</f>
        <v>#NAME?</v>
      </c>
      <c r="E883" t="s">
        <v>20</v>
      </c>
      <c r="F883" t="s">
        <v>44</v>
      </c>
      <c r="G883" t="s">
        <v>35</v>
      </c>
      <c r="H883">
        <v>4.7300000000000004</v>
      </c>
      <c r="I883" t="s">
        <v>28</v>
      </c>
      <c r="J883" t="s">
        <v>16</v>
      </c>
      <c r="K883" t="s">
        <v>31</v>
      </c>
      <c r="L883" t="s">
        <v>32</v>
      </c>
      <c r="M883">
        <v>4</v>
      </c>
      <c r="N883" t="s">
        <v>47</v>
      </c>
      <c r="O883">
        <v>5</v>
      </c>
    </row>
    <row r="884" spans="1:15" x14ac:dyDescent="0.35">
      <c r="A884" s="1">
        <v>45646.730555555558</v>
      </c>
      <c r="B884" s="1" t="str">
        <f t="shared" si="26"/>
        <v>Fri</v>
      </c>
      <c r="C884" s="1" t="str">
        <f t="shared" si="27"/>
        <v>Weekday</v>
      </c>
      <c r="D884" s="1" t="e" cm="1">
        <f t="array" aca="1" ref="D884" ca="1">TEXT\DAY(Coffee_Sales[[#This Row],[Date]],"ddd")</f>
        <v>#NAME?</v>
      </c>
      <c r="E884" t="s">
        <v>41</v>
      </c>
      <c r="F884" t="s">
        <v>44</v>
      </c>
      <c r="G884" t="s">
        <v>14</v>
      </c>
      <c r="H884">
        <v>5.59</v>
      </c>
      <c r="I884" t="s">
        <v>15</v>
      </c>
      <c r="J884" t="s">
        <v>16</v>
      </c>
      <c r="K884" t="s">
        <v>42</v>
      </c>
      <c r="L884" t="s">
        <v>18</v>
      </c>
      <c r="M884">
        <v>10</v>
      </c>
      <c r="N884" t="s">
        <v>37</v>
      </c>
      <c r="O884">
        <v>4</v>
      </c>
    </row>
    <row r="885" spans="1:15" x14ac:dyDescent="0.35">
      <c r="A885" s="1">
        <v>45656.363888888889</v>
      </c>
      <c r="B885" s="1" t="str">
        <f t="shared" si="26"/>
        <v>Mon</v>
      </c>
      <c r="C885" s="1" t="str">
        <f t="shared" si="27"/>
        <v>Weekday</v>
      </c>
      <c r="D885" s="1" t="e" cm="1">
        <f t="array" aca="1" ref="D885" ca="1">TEXT\DAY(Coffee_Sales[[#This Row],[Date]],"ddd")</f>
        <v>#NAME?</v>
      </c>
      <c r="E885" t="s">
        <v>12</v>
      </c>
      <c r="F885" t="s">
        <v>13</v>
      </c>
      <c r="G885" t="s">
        <v>22</v>
      </c>
      <c r="H885">
        <v>6.69</v>
      </c>
      <c r="I885" t="s">
        <v>30</v>
      </c>
      <c r="J885" t="s">
        <v>16</v>
      </c>
      <c r="K885" t="s">
        <v>42</v>
      </c>
      <c r="L885" t="s">
        <v>32</v>
      </c>
      <c r="M885">
        <v>9</v>
      </c>
      <c r="N885" t="s">
        <v>36</v>
      </c>
      <c r="O885">
        <v>5</v>
      </c>
    </row>
    <row r="886" spans="1:15" x14ac:dyDescent="0.35">
      <c r="A886" s="1">
        <v>45653.417361111111</v>
      </c>
      <c r="B886" s="1" t="str">
        <f t="shared" si="26"/>
        <v>Fri</v>
      </c>
      <c r="C886" s="1" t="str">
        <f t="shared" si="27"/>
        <v>Weekday</v>
      </c>
      <c r="D886" s="1" t="e" cm="1">
        <f t="array" aca="1" ref="D886" ca="1">TEXT\DAY(Coffee_Sales[[#This Row],[Date]],"ddd")</f>
        <v>#NAME?</v>
      </c>
      <c r="E886" t="s">
        <v>41</v>
      </c>
      <c r="F886" t="s">
        <v>46</v>
      </c>
      <c r="G886" t="s">
        <v>22</v>
      </c>
      <c r="H886">
        <v>4.5199999999999996</v>
      </c>
      <c r="I886" t="s">
        <v>30</v>
      </c>
      <c r="J886" t="s">
        <v>23</v>
      </c>
      <c r="K886" t="s">
        <v>45</v>
      </c>
      <c r="L886" t="s">
        <v>18</v>
      </c>
      <c r="M886">
        <v>9</v>
      </c>
      <c r="N886" t="s">
        <v>25</v>
      </c>
      <c r="O886">
        <v>5</v>
      </c>
    </row>
    <row r="887" spans="1:15" x14ac:dyDescent="0.35">
      <c r="A887" s="1">
        <v>45649.606944444444</v>
      </c>
      <c r="B887" s="1" t="str">
        <f t="shared" si="26"/>
        <v>Mon</v>
      </c>
      <c r="C887" s="1" t="str">
        <f t="shared" si="27"/>
        <v>Weekday</v>
      </c>
      <c r="D887" s="1" t="e" cm="1">
        <f t="array" aca="1" ref="D887" ca="1">TEXT\DAY(Coffee_Sales[[#This Row],[Date]],"ddd")</f>
        <v>#NAME?</v>
      </c>
      <c r="E887" t="s">
        <v>20</v>
      </c>
      <c r="F887" t="s">
        <v>21</v>
      </c>
      <c r="G887" t="s">
        <v>35</v>
      </c>
      <c r="H887">
        <v>5.3</v>
      </c>
      <c r="I887" t="s">
        <v>15</v>
      </c>
      <c r="J887" t="s">
        <v>16</v>
      </c>
      <c r="K887" t="s">
        <v>45</v>
      </c>
      <c r="L887" t="s">
        <v>40</v>
      </c>
      <c r="M887">
        <v>4</v>
      </c>
      <c r="N887" t="s">
        <v>47</v>
      </c>
      <c r="O887">
        <v>5</v>
      </c>
    </row>
    <row r="888" spans="1:15" x14ac:dyDescent="0.35">
      <c r="A888" s="1">
        <v>45650.657638888886</v>
      </c>
      <c r="B888" s="1" t="str">
        <f t="shared" si="26"/>
        <v>Tue</v>
      </c>
      <c r="C888" s="1" t="str">
        <f t="shared" si="27"/>
        <v>Weekday</v>
      </c>
      <c r="D888" s="1" t="e" cm="1">
        <f t="array" aca="1" ref="D888" ca="1">TEXT\DAY(Coffee_Sales[[#This Row],[Date]],"ddd")</f>
        <v>#NAME?</v>
      </c>
      <c r="E888" t="s">
        <v>26</v>
      </c>
      <c r="F888" t="s">
        <v>21</v>
      </c>
      <c r="G888" t="s">
        <v>35</v>
      </c>
      <c r="H888">
        <v>5.13</v>
      </c>
      <c r="I888" t="s">
        <v>28</v>
      </c>
      <c r="J888" t="s">
        <v>23</v>
      </c>
      <c r="K888" t="s">
        <v>42</v>
      </c>
      <c r="L888" t="s">
        <v>18</v>
      </c>
      <c r="M888">
        <v>4</v>
      </c>
      <c r="N888" t="s">
        <v>19</v>
      </c>
      <c r="O888">
        <v>2</v>
      </c>
    </row>
    <row r="889" spans="1:15" x14ac:dyDescent="0.35">
      <c r="A889" s="1">
        <v>45646.538888888892</v>
      </c>
      <c r="B889" s="1" t="str">
        <f t="shared" si="26"/>
        <v>Fri</v>
      </c>
      <c r="C889" s="1" t="str">
        <f t="shared" si="27"/>
        <v>Weekday</v>
      </c>
      <c r="D889" s="1" t="e" cm="1">
        <f t="array" aca="1" ref="D889" ca="1">TEXT\DAY(Coffee_Sales[[#This Row],[Date]],"ddd")</f>
        <v>#NAME?</v>
      </c>
      <c r="E889" t="s">
        <v>26</v>
      </c>
      <c r="F889" t="s">
        <v>44</v>
      </c>
      <c r="G889" t="s">
        <v>22</v>
      </c>
      <c r="H889">
        <v>6.02</v>
      </c>
      <c r="I889" t="s">
        <v>15</v>
      </c>
      <c r="J889" t="s">
        <v>16</v>
      </c>
      <c r="K889" t="s">
        <v>45</v>
      </c>
      <c r="L889" t="s">
        <v>18</v>
      </c>
      <c r="M889">
        <v>7</v>
      </c>
      <c r="N889" t="s">
        <v>19</v>
      </c>
      <c r="O889">
        <v>4</v>
      </c>
    </row>
    <row r="890" spans="1:15" x14ac:dyDescent="0.35">
      <c r="A890" s="1">
        <v>45650.363194444442</v>
      </c>
      <c r="B890" s="1" t="str">
        <f t="shared" si="26"/>
        <v>Tue</v>
      </c>
      <c r="C890" s="1" t="str">
        <f t="shared" si="27"/>
        <v>Weekday</v>
      </c>
      <c r="D890" s="1" t="e" cm="1">
        <f t="array" aca="1" ref="D890" ca="1">TEXT\DAY(Coffee_Sales[[#This Row],[Date]],"ddd")</f>
        <v>#NAME?</v>
      </c>
      <c r="E890" t="s">
        <v>26</v>
      </c>
      <c r="F890" t="s">
        <v>27</v>
      </c>
      <c r="G890" t="s">
        <v>22</v>
      </c>
      <c r="H890">
        <v>6.6</v>
      </c>
      <c r="I890" t="s">
        <v>30</v>
      </c>
      <c r="J890" t="s">
        <v>16</v>
      </c>
      <c r="K890" t="s">
        <v>24</v>
      </c>
      <c r="L890" t="s">
        <v>32</v>
      </c>
      <c r="M890">
        <v>6</v>
      </c>
      <c r="N890" t="s">
        <v>36</v>
      </c>
      <c r="O890">
        <v>5</v>
      </c>
    </row>
    <row r="891" spans="1:15" x14ac:dyDescent="0.35">
      <c r="A891" s="1">
        <v>45647.725694444445</v>
      </c>
      <c r="B891" s="1" t="str">
        <f t="shared" si="26"/>
        <v>Sat</v>
      </c>
      <c r="C891" s="1" t="str">
        <f t="shared" si="27"/>
        <v>Weekend</v>
      </c>
      <c r="D891" s="1" t="e" cm="1">
        <f t="array" aca="1" ref="D891" ca="1">TEXT\DAY(Coffee_Sales[[#This Row],[Date]],"ddd")</f>
        <v>#NAME?</v>
      </c>
      <c r="E891" t="s">
        <v>20</v>
      </c>
      <c r="F891" t="s">
        <v>27</v>
      </c>
      <c r="G891" t="s">
        <v>22</v>
      </c>
      <c r="H891">
        <v>6.31</v>
      </c>
      <c r="I891" t="s">
        <v>28</v>
      </c>
      <c r="J891" t="s">
        <v>16</v>
      </c>
      <c r="K891" t="s">
        <v>17</v>
      </c>
      <c r="L891" t="s">
        <v>18</v>
      </c>
      <c r="M891">
        <v>5</v>
      </c>
      <c r="N891" t="s">
        <v>19</v>
      </c>
      <c r="O891">
        <v>2</v>
      </c>
    </row>
    <row r="892" spans="1:15" x14ac:dyDescent="0.35">
      <c r="A892" s="1">
        <v>45651.745833333334</v>
      </c>
      <c r="B892" s="1" t="str">
        <f t="shared" si="26"/>
        <v>Wed</v>
      </c>
      <c r="C892" s="1" t="str">
        <f t="shared" si="27"/>
        <v>Weekday</v>
      </c>
      <c r="D892" s="1" t="e" cm="1">
        <f t="array" aca="1" ref="D892" ca="1">TEXT\DAY(Coffee_Sales[[#This Row],[Date]],"ddd")</f>
        <v>#NAME?</v>
      </c>
      <c r="E892" t="s">
        <v>43</v>
      </c>
      <c r="F892" t="s">
        <v>21</v>
      </c>
      <c r="G892" t="s">
        <v>22</v>
      </c>
      <c r="H892">
        <v>6.32</v>
      </c>
      <c r="I892" t="s">
        <v>30</v>
      </c>
      <c r="J892" t="s">
        <v>23</v>
      </c>
      <c r="K892" t="s">
        <v>31</v>
      </c>
      <c r="L892" t="s">
        <v>18</v>
      </c>
      <c r="M892">
        <v>3</v>
      </c>
      <c r="N892" t="s">
        <v>47</v>
      </c>
      <c r="O892">
        <v>4</v>
      </c>
    </row>
    <row r="893" spans="1:15" x14ac:dyDescent="0.35">
      <c r="A893" s="1">
        <v>45643.404861111114</v>
      </c>
      <c r="B893" s="1" t="str">
        <f t="shared" si="26"/>
        <v>Tue</v>
      </c>
      <c r="C893" s="1" t="str">
        <f t="shared" si="27"/>
        <v>Weekday</v>
      </c>
      <c r="D893" s="1" t="e" cm="1">
        <f t="array" aca="1" ref="D893" ca="1">TEXT\DAY(Coffee_Sales[[#This Row],[Date]],"ddd")</f>
        <v>#NAME?</v>
      </c>
      <c r="E893" t="s">
        <v>43</v>
      </c>
      <c r="F893" t="s">
        <v>27</v>
      </c>
      <c r="G893" t="s">
        <v>35</v>
      </c>
      <c r="H893">
        <v>6.05</v>
      </c>
      <c r="I893" t="s">
        <v>28</v>
      </c>
      <c r="J893" t="s">
        <v>16</v>
      </c>
      <c r="K893" t="s">
        <v>17</v>
      </c>
      <c r="L893" t="s">
        <v>32</v>
      </c>
      <c r="M893">
        <v>8</v>
      </c>
      <c r="N893" t="s">
        <v>36</v>
      </c>
      <c r="O893">
        <v>5</v>
      </c>
    </row>
    <row r="894" spans="1:15" x14ac:dyDescent="0.35">
      <c r="A894" s="1">
        <v>45643.718055555553</v>
      </c>
      <c r="B894" s="1" t="str">
        <f t="shared" si="26"/>
        <v>Tue</v>
      </c>
      <c r="C894" s="1" t="str">
        <f t="shared" si="27"/>
        <v>Weekday</v>
      </c>
      <c r="D894" s="1" t="e" cm="1">
        <f t="array" aca="1" ref="D894" ca="1">TEXT\DAY(Coffee_Sales[[#This Row],[Date]],"ddd")</f>
        <v>#NAME?</v>
      </c>
      <c r="E894" t="s">
        <v>20</v>
      </c>
      <c r="F894" t="s">
        <v>34</v>
      </c>
      <c r="G894" t="s">
        <v>35</v>
      </c>
      <c r="H894">
        <v>5.43</v>
      </c>
      <c r="I894" t="s">
        <v>28</v>
      </c>
      <c r="J894" t="s">
        <v>16</v>
      </c>
      <c r="K894" t="s">
        <v>29</v>
      </c>
      <c r="L894" t="s">
        <v>40</v>
      </c>
      <c r="M894">
        <v>10</v>
      </c>
      <c r="N894" t="s">
        <v>39</v>
      </c>
      <c r="O894">
        <v>5</v>
      </c>
    </row>
    <row r="895" spans="1:15" x14ac:dyDescent="0.35">
      <c r="A895" s="1">
        <v>45652.557638888888</v>
      </c>
      <c r="B895" s="1" t="str">
        <f t="shared" si="26"/>
        <v>Thu</v>
      </c>
      <c r="C895" s="1" t="str">
        <f t="shared" si="27"/>
        <v>Weekday</v>
      </c>
      <c r="D895" s="1" t="e" cm="1">
        <f t="array" aca="1" ref="D895" ca="1">TEXT\DAY(Coffee_Sales[[#This Row],[Date]],"ddd")</f>
        <v>#NAME?</v>
      </c>
      <c r="E895" t="s">
        <v>26</v>
      </c>
      <c r="F895" t="s">
        <v>44</v>
      </c>
      <c r="G895" t="s">
        <v>22</v>
      </c>
      <c r="H895">
        <v>5.08</v>
      </c>
      <c r="I895" t="s">
        <v>15</v>
      </c>
      <c r="J895" t="s">
        <v>16</v>
      </c>
      <c r="K895" t="s">
        <v>29</v>
      </c>
      <c r="L895" t="s">
        <v>18</v>
      </c>
      <c r="M895">
        <v>7</v>
      </c>
      <c r="N895" t="s">
        <v>33</v>
      </c>
      <c r="O895">
        <v>4</v>
      </c>
    </row>
    <row r="896" spans="1:15" x14ac:dyDescent="0.35">
      <c r="A896" s="1">
        <v>45653.536111111112</v>
      </c>
      <c r="B896" s="1" t="str">
        <f t="shared" si="26"/>
        <v>Fri</v>
      </c>
      <c r="C896" s="1" t="str">
        <f t="shared" si="27"/>
        <v>Weekday</v>
      </c>
      <c r="D896" s="1" t="e" cm="1">
        <f t="array" aca="1" ref="D896" ca="1">TEXT\DAY(Coffee_Sales[[#This Row],[Date]],"ddd")</f>
        <v>#NAME?</v>
      </c>
      <c r="E896" t="s">
        <v>43</v>
      </c>
      <c r="F896" t="s">
        <v>27</v>
      </c>
      <c r="G896" t="s">
        <v>14</v>
      </c>
      <c r="H896">
        <v>3.78</v>
      </c>
      <c r="I896" t="s">
        <v>28</v>
      </c>
      <c r="J896" t="s">
        <v>23</v>
      </c>
      <c r="K896" t="s">
        <v>45</v>
      </c>
      <c r="L896" t="s">
        <v>18</v>
      </c>
      <c r="M896">
        <v>3</v>
      </c>
      <c r="N896" t="s">
        <v>33</v>
      </c>
      <c r="O896">
        <v>1</v>
      </c>
    </row>
    <row r="897" spans="1:15" x14ac:dyDescent="0.35">
      <c r="A897" s="1">
        <v>45655.729166666664</v>
      </c>
      <c r="B897" s="1" t="str">
        <f t="shared" si="26"/>
        <v>Sun</v>
      </c>
      <c r="C897" s="1" t="str">
        <f t="shared" si="27"/>
        <v>Weekend</v>
      </c>
      <c r="D897" s="1" t="e" cm="1">
        <f t="array" aca="1" ref="D897" ca="1">TEXT\DAY(Coffee_Sales[[#This Row],[Date]],"ddd")</f>
        <v>#NAME?</v>
      </c>
      <c r="E897" t="s">
        <v>20</v>
      </c>
      <c r="F897" t="s">
        <v>13</v>
      </c>
      <c r="G897" t="s">
        <v>14</v>
      </c>
      <c r="H897">
        <v>5.09</v>
      </c>
      <c r="I897" t="s">
        <v>28</v>
      </c>
      <c r="J897" t="s">
        <v>16</v>
      </c>
      <c r="K897" t="s">
        <v>31</v>
      </c>
      <c r="L897" t="s">
        <v>40</v>
      </c>
      <c r="M897">
        <v>6</v>
      </c>
      <c r="N897" t="s">
        <v>33</v>
      </c>
      <c r="O897">
        <v>1</v>
      </c>
    </row>
    <row r="898" spans="1:15" x14ac:dyDescent="0.35">
      <c r="A898" s="1">
        <v>45642.550694444442</v>
      </c>
      <c r="B898" s="1" t="str">
        <f t="shared" ref="B898:B961" si="28">(TEXT(A898,"ddd"))</f>
        <v>Mon</v>
      </c>
      <c r="C898" s="1" t="str">
        <f t="shared" ref="C898:C961" si="29">IF(OR(TEXT(A898,"ddd")="Sat",TEXT(A898,"ddd")="Sun"),"Weekend","Weekday")</f>
        <v>Weekday</v>
      </c>
      <c r="D898" s="1" t="e" cm="1">
        <f t="array" aca="1" ref="D898" ca="1">TEXT\DAY(Coffee_Sales[[#This Row],[Date]],"ddd")</f>
        <v>#NAME?</v>
      </c>
      <c r="E898" t="s">
        <v>12</v>
      </c>
      <c r="F898" t="s">
        <v>34</v>
      </c>
      <c r="G898" t="s">
        <v>14</v>
      </c>
      <c r="H898">
        <v>4.3</v>
      </c>
      <c r="I898" t="s">
        <v>15</v>
      </c>
      <c r="J898" t="s">
        <v>23</v>
      </c>
      <c r="K898" t="s">
        <v>24</v>
      </c>
      <c r="L898" t="s">
        <v>32</v>
      </c>
      <c r="M898">
        <v>5</v>
      </c>
      <c r="N898" t="s">
        <v>39</v>
      </c>
      <c r="O898">
        <v>2</v>
      </c>
    </row>
    <row r="899" spans="1:15" x14ac:dyDescent="0.35">
      <c r="A899" s="1">
        <v>45652.568749999999</v>
      </c>
      <c r="B899" s="1" t="str">
        <f t="shared" si="28"/>
        <v>Thu</v>
      </c>
      <c r="C899" s="1" t="str">
        <f t="shared" si="29"/>
        <v>Weekday</v>
      </c>
      <c r="D899" s="1" t="e" cm="1">
        <f t="array" aca="1" ref="D899" ca="1">TEXT\DAY(Coffee_Sales[[#This Row],[Date]],"ddd")</f>
        <v>#NAME?</v>
      </c>
      <c r="E899" t="s">
        <v>20</v>
      </c>
      <c r="F899" t="s">
        <v>21</v>
      </c>
      <c r="G899" t="s">
        <v>22</v>
      </c>
      <c r="H899">
        <v>4.9000000000000004</v>
      </c>
      <c r="I899" t="s">
        <v>28</v>
      </c>
      <c r="J899" t="s">
        <v>23</v>
      </c>
      <c r="K899" t="s">
        <v>17</v>
      </c>
      <c r="L899" t="s">
        <v>32</v>
      </c>
      <c r="M899">
        <v>9</v>
      </c>
      <c r="N899" t="s">
        <v>33</v>
      </c>
      <c r="O899">
        <v>3</v>
      </c>
    </row>
    <row r="900" spans="1:15" x14ac:dyDescent="0.35">
      <c r="A900" s="1">
        <v>45641.720138888886</v>
      </c>
      <c r="B900" s="1" t="str">
        <f t="shared" si="28"/>
        <v>Sun</v>
      </c>
      <c r="C900" s="1" t="str">
        <f t="shared" si="29"/>
        <v>Weekend</v>
      </c>
      <c r="D900" s="1" t="e" cm="1">
        <f t="array" aca="1" ref="D900" ca="1">TEXT\DAY(Coffee_Sales[[#This Row],[Date]],"ddd")</f>
        <v>#NAME?</v>
      </c>
      <c r="E900" t="s">
        <v>20</v>
      </c>
      <c r="F900" t="s">
        <v>44</v>
      </c>
      <c r="G900" t="s">
        <v>35</v>
      </c>
      <c r="H900">
        <v>6.21</v>
      </c>
      <c r="I900" t="s">
        <v>15</v>
      </c>
      <c r="J900" t="s">
        <v>23</v>
      </c>
      <c r="K900" t="s">
        <v>29</v>
      </c>
      <c r="L900" t="s">
        <v>32</v>
      </c>
      <c r="M900">
        <v>4</v>
      </c>
      <c r="N900" t="s">
        <v>25</v>
      </c>
      <c r="O900">
        <v>4</v>
      </c>
    </row>
    <row r="901" spans="1:15" x14ac:dyDescent="0.35">
      <c r="A901" s="1">
        <v>45650.405555555553</v>
      </c>
      <c r="B901" s="1" t="str">
        <f t="shared" si="28"/>
        <v>Tue</v>
      </c>
      <c r="C901" s="1" t="str">
        <f t="shared" si="29"/>
        <v>Weekday</v>
      </c>
      <c r="D901" s="1" t="e" cm="1">
        <f t="array" aca="1" ref="D901" ca="1">TEXT\DAY(Coffee_Sales[[#This Row],[Date]],"ddd")</f>
        <v>#NAME?</v>
      </c>
      <c r="E901" t="s">
        <v>41</v>
      </c>
      <c r="F901" t="s">
        <v>38</v>
      </c>
      <c r="G901" t="s">
        <v>22</v>
      </c>
      <c r="H901">
        <v>5.25</v>
      </c>
      <c r="I901" t="s">
        <v>28</v>
      </c>
      <c r="J901" t="s">
        <v>23</v>
      </c>
      <c r="K901" t="s">
        <v>42</v>
      </c>
      <c r="L901" t="s">
        <v>40</v>
      </c>
      <c r="M901">
        <v>6</v>
      </c>
      <c r="N901" t="s">
        <v>47</v>
      </c>
      <c r="O901">
        <v>2</v>
      </c>
    </row>
    <row r="902" spans="1:15" x14ac:dyDescent="0.35">
      <c r="A902" s="1">
        <v>45644.689583333333</v>
      </c>
      <c r="B902" s="1" t="str">
        <f t="shared" si="28"/>
        <v>Wed</v>
      </c>
      <c r="C902" s="1" t="str">
        <f t="shared" si="29"/>
        <v>Weekday</v>
      </c>
      <c r="D902" s="1" t="e" cm="1">
        <f t="array" aca="1" ref="D902" ca="1">TEXT\DAY(Coffee_Sales[[#This Row],[Date]],"ddd")</f>
        <v>#NAME?</v>
      </c>
      <c r="E902" t="s">
        <v>41</v>
      </c>
      <c r="F902" t="s">
        <v>21</v>
      </c>
      <c r="G902" t="s">
        <v>22</v>
      </c>
      <c r="H902">
        <v>4.6100000000000003</v>
      </c>
      <c r="I902" t="s">
        <v>30</v>
      </c>
      <c r="J902" t="s">
        <v>16</v>
      </c>
      <c r="K902" t="s">
        <v>31</v>
      </c>
      <c r="L902" t="s">
        <v>32</v>
      </c>
      <c r="M902">
        <v>8</v>
      </c>
      <c r="N902" t="s">
        <v>39</v>
      </c>
      <c r="O902">
        <v>3</v>
      </c>
    </row>
    <row r="903" spans="1:15" x14ac:dyDescent="0.35">
      <c r="A903" s="1">
        <v>45654.730555555558</v>
      </c>
      <c r="B903" s="1" t="str">
        <f t="shared" si="28"/>
        <v>Sat</v>
      </c>
      <c r="C903" s="1" t="str">
        <f t="shared" si="29"/>
        <v>Weekend</v>
      </c>
      <c r="D903" s="1" t="e" cm="1">
        <f t="array" aca="1" ref="D903" ca="1">TEXT\DAY(Coffee_Sales[[#This Row],[Date]],"ddd")</f>
        <v>#NAME?</v>
      </c>
      <c r="E903" t="s">
        <v>12</v>
      </c>
      <c r="F903" t="s">
        <v>21</v>
      </c>
      <c r="G903" t="s">
        <v>22</v>
      </c>
      <c r="H903">
        <v>5.16</v>
      </c>
      <c r="I903" t="s">
        <v>15</v>
      </c>
      <c r="J903" t="s">
        <v>16</v>
      </c>
      <c r="K903" t="s">
        <v>17</v>
      </c>
      <c r="L903" t="s">
        <v>40</v>
      </c>
      <c r="M903">
        <v>9</v>
      </c>
      <c r="N903" t="s">
        <v>19</v>
      </c>
      <c r="O903">
        <v>3</v>
      </c>
    </row>
    <row r="904" spans="1:15" x14ac:dyDescent="0.35">
      <c r="A904" s="1">
        <v>45649.523611111108</v>
      </c>
      <c r="B904" s="1" t="str">
        <f t="shared" si="28"/>
        <v>Mon</v>
      </c>
      <c r="C904" s="1" t="str">
        <f t="shared" si="29"/>
        <v>Weekday</v>
      </c>
      <c r="D904" s="1" t="e" cm="1">
        <f t="array" aca="1" ref="D904" ca="1">TEXT\DAY(Coffee_Sales[[#This Row],[Date]],"ddd")</f>
        <v>#NAME?</v>
      </c>
      <c r="E904" t="s">
        <v>43</v>
      </c>
      <c r="F904" t="s">
        <v>44</v>
      </c>
      <c r="G904" t="s">
        <v>35</v>
      </c>
      <c r="H904">
        <v>4.6900000000000004</v>
      </c>
      <c r="I904" t="s">
        <v>15</v>
      </c>
      <c r="J904" t="s">
        <v>16</v>
      </c>
      <c r="K904" t="s">
        <v>45</v>
      </c>
      <c r="L904" t="s">
        <v>18</v>
      </c>
      <c r="M904">
        <v>6</v>
      </c>
      <c r="N904" t="s">
        <v>36</v>
      </c>
      <c r="O904">
        <v>5</v>
      </c>
    </row>
    <row r="905" spans="1:15" x14ac:dyDescent="0.35">
      <c r="A905" s="1">
        <v>45643.748611111114</v>
      </c>
      <c r="B905" s="1" t="str">
        <f t="shared" si="28"/>
        <v>Tue</v>
      </c>
      <c r="C905" s="1" t="str">
        <f t="shared" si="29"/>
        <v>Weekday</v>
      </c>
      <c r="D905" s="1" t="e" cm="1">
        <f t="array" aca="1" ref="D905" ca="1">TEXT\DAY(Coffee_Sales[[#This Row],[Date]],"ddd")</f>
        <v>#NAME?</v>
      </c>
      <c r="E905" t="s">
        <v>26</v>
      </c>
      <c r="F905" t="s">
        <v>13</v>
      </c>
      <c r="G905" t="s">
        <v>35</v>
      </c>
      <c r="H905">
        <v>4.71</v>
      </c>
      <c r="I905" t="s">
        <v>15</v>
      </c>
      <c r="J905" t="s">
        <v>23</v>
      </c>
      <c r="K905" t="s">
        <v>17</v>
      </c>
      <c r="L905" t="s">
        <v>40</v>
      </c>
      <c r="M905">
        <v>2</v>
      </c>
      <c r="N905" t="s">
        <v>39</v>
      </c>
      <c r="O905">
        <v>2</v>
      </c>
    </row>
    <row r="906" spans="1:15" x14ac:dyDescent="0.35">
      <c r="A906" s="1">
        <v>45653.569444444445</v>
      </c>
      <c r="B906" s="1" t="str">
        <f t="shared" si="28"/>
        <v>Fri</v>
      </c>
      <c r="C906" s="1" t="str">
        <f t="shared" si="29"/>
        <v>Weekday</v>
      </c>
      <c r="D906" s="1" t="e" cm="1">
        <f t="array" aca="1" ref="D906" ca="1">TEXT\DAY(Coffee_Sales[[#This Row],[Date]],"ddd")</f>
        <v>#NAME?</v>
      </c>
      <c r="E906" t="s">
        <v>20</v>
      </c>
      <c r="F906" t="s">
        <v>38</v>
      </c>
      <c r="G906" t="s">
        <v>35</v>
      </c>
      <c r="H906">
        <v>6.51</v>
      </c>
      <c r="I906" t="s">
        <v>30</v>
      </c>
      <c r="J906" t="s">
        <v>23</v>
      </c>
      <c r="K906" t="s">
        <v>17</v>
      </c>
      <c r="L906" t="s">
        <v>18</v>
      </c>
      <c r="M906">
        <v>3</v>
      </c>
      <c r="N906" t="s">
        <v>33</v>
      </c>
      <c r="O906">
        <v>3</v>
      </c>
    </row>
    <row r="907" spans="1:15" x14ac:dyDescent="0.35">
      <c r="A907" s="1">
        <v>45654.384027777778</v>
      </c>
      <c r="B907" s="1" t="str">
        <f t="shared" si="28"/>
        <v>Sat</v>
      </c>
      <c r="C907" s="1" t="str">
        <f t="shared" si="29"/>
        <v>Weekend</v>
      </c>
      <c r="D907" s="1" t="e" cm="1">
        <f t="array" aca="1" ref="D907" ca="1">TEXT\DAY(Coffee_Sales[[#This Row],[Date]],"ddd")</f>
        <v>#NAME?</v>
      </c>
      <c r="E907" t="s">
        <v>26</v>
      </c>
      <c r="F907" t="s">
        <v>34</v>
      </c>
      <c r="G907" t="s">
        <v>22</v>
      </c>
      <c r="H907">
        <v>4.92</v>
      </c>
      <c r="I907" t="s">
        <v>28</v>
      </c>
      <c r="J907" t="s">
        <v>23</v>
      </c>
      <c r="K907" t="s">
        <v>45</v>
      </c>
      <c r="L907" t="s">
        <v>18</v>
      </c>
      <c r="M907">
        <v>8</v>
      </c>
      <c r="N907" t="s">
        <v>37</v>
      </c>
      <c r="O907">
        <v>2</v>
      </c>
    </row>
    <row r="908" spans="1:15" x14ac:dyDescent="0.35">
      <c r="A908" s="1">
        <v>45651.513194444444</v>
      </c>
      <c r="B908" s="1" t="str">
        <f t="shared" si="28"/>
        <v>Wed</v>
      </c>
      <c r="C908" s="1" t="str">
        <f t="shared" si="29"/>
        <v>Weekday</v>
      </c>
      <c r="D908" s="1" t="e" cm="1">
        <f t="array" aca="1" ref="D908" ca="1">TEXT\DAY(Coffee_Sales[[#This Row],[Date]],"ddd")</f>
        <v>#NAME?</v>
      </c>
      <c r="E908" t="s">
        <v>43</v>
      </c>
      <c r="F908" t="s">
        <v>21</v>
      </c>
      <c r="G908" t="s">
        <v>35</v>
      </c>
      <c r="H908">
        <v>5.0999999999999996</v>
      </c>
      <c r="I908" t="s">
        <v>15</v>
      </c>
      <c r="J908" t="s">
        <v>16</v>
      </c>
      <c r="K908" t="s">
        <v>31</v>
      </c>
      <c r="L908" t="s">
        <v>18</v>
      </c>
      <c r="M908">
        <v>9</v>
      </c>
      <c r="N908" t="s">
        <v>36</v>
      </c>
      <c r="O908">
        <v>4</v>
      </c>
    </row>
    <row r="909" spans="1:15" x14ac:dyDescent="0.35">
      <c r="A909" s="1">
        <v>45656.477083333331</v>
      </c>
      <c r="B909" s="1" t="str">
        <f t="shared" si="28"/>
        <v>Mon</v>
      </c>
      <c r="C909" s="1" t="str">
        <f t="shared" si="29"/>
        <v>Weekday</v>
      </c>
      <c r="D909" s="1" t="e" cm="1">
        <f t="array" aca="1" ref="D909" ca="1">TEXT\DAY(Coffee_Sales[[#This Row],[Date]],"ddd")</f>
        <v>#NAME?</v>
      </c>
      <c r="E909" t="s">
        <v>12</v>
      </c>
      <c r="F909" t="s">
        <v>44</v>
      </c>
      <c r="G909" t="s">
        <v>22</v>
      </c>
      <c r="H909">
        <v>5.88</v>
      </c>
      <c r="I909" t="s">
        <v>15</v>
      </c>
      <c r="J909" t="s">
        <v>16</v>
      </c>
      <c r="K909" t="s">
        <v>17</v>
      </c>
      <c r="L909" t="s">
        <v>18</v>
      </c>
      <c r="M909">
        <v>2</v>
      </c>
      <c r="N909" t="s">
        <v>36</v>
      </c>
      <c r="O909">
        <v>3</v>
      </c>
    </row>
    <row r="910" spans="1:15" x14ac:dyDescent="0.35">
      <c r="A910" s="1">
        <v>45654.456944444442</v>
      </c>
      <c r="B910" s="1" t="str">
        <f t="shared" si="28"/>
        <v>Sat</v>
      </c>
      <c r="C910" s="1" t="str">
        <f t="shared" si="29"/>
        <v>Weekend</v>
      </c>
      <c r="D910" s="1" t="e" cm="1">
        <f t="array" aca="1" ref="D910" ca="1">TEXT\DAY(Coffee_Sales[[#This Row],[Date]],"ddd")</f>
        <v>#NAME?</v>
      </c>
      <c r="E910" t="s">
        <v>43</v>
      </c>
      <c r="F910" t="s">
        <v>34</v>
      </c>
      <c r="G910" t="s">
        <v>14</v>
      </c>
      <c r="H910">
        <v>6.8</v>
      </c>
      <c r="I910" t="s">
        <v>30</v>
      </c>
      <c r="J910" t="s">
        <v>23</v>
      </c>
      <c r="K910" t="s">
        <v>17</v>
      </c>
      <c r="L910" t="s">
        <v>18</v>
      </c>
      <c r="M910">
        <v>10</v>
      </c>
      <c r="N910" t="s">
        <v>33</v>
      </c>
      <c r="O910">
        <v>1</v>
      </c>
    </row>
    <row r="911" spans="1:15" x14ac:dyDescent="0.35">
      <c r="A911" s="1">
        <v>45652.495138888888</v>
      </c>
      <c r="B911" s="1" t="str">
        <f t="shared" si="28"/>
        <v>Thu</v>
      </c>
      <c r="C911" s="1" t="str">
        <f t="shared" si="29"/>
        <v>Weekday</v>
      </c>
      <c r="D911" s="1" t="e" cm="1">
        <f t="array" aca="1" ref="D911" ca="1">TEXT\DAY(Coffee_Sales[[#This Row],[Date]],"ddd")</f>
        <v>#NAME?</v>
      </c>
      <c r="E911" t="s">
        <v>26</v>
      </c>
      <c r="F911" t="s">
        <v>27</v>
      </c>
      <c r="G911" t="s">
        <v>14</v>
      </c>
      <c r="H911">
        <v>5.43</v>
      </c>
      <c r="I911" t="s">
        <v>28</v>
      </c>
      <c r="J911" t="s">
        <v>23</v>
      </c>
      <c r="K911" t="s">
        <v>45</v>
      </c>
      <c r="L911" t="s">
        <v>32</v>
      </c>
      <c r="M911">
        <v>3</v>
      </c>
      <c r="N911" t="s">
        <v>39</v>
      </c>
      <c r="O911">
        <v>4</v>
      </c>
    </row>
    <row r="912" spans="1:15" x14ac:dyDescent="0.35">
      <c r="A912" s="1">
        <v>45652.397916666669</v>
      </c>
      <c r="B912" s="1" t="str">
        <f t="shared" si="28"/>
        <v>Thu</v>
      </c>
      <c r="C912" s="1" t="str">
        <f t="shared" si="29"/>
        <v>Weekday</v>
      </c>
      <c r="D912" s="1" t="e" cm="1">
        <f t="array" aca="1" ref="D912" ca="1">TEXT\DAY(Coffee_Sales[[#This Row],[Date]],"ddd")</f>
        <v>#NAME?</v>
      </c>
      <c r="E912" t="s">
        <v>20</v>
      </c>
      <c r="F912" t="s">
        <v>46</v>
      </c>
      <c r="G912" t="s">
        <v>22</v>
      </c>
      <c r="H912">
        <v>4.96</v>
      </c>
      <c r="I912" t="s">
        <v>30</v>
      </c>
      <c r="J912" t="s">
        <v>16</v>
      </c>
      <c r="K912" t="s">
        <v>24</v>
      </c>
      <c r="L912" t="s">
        <v>40</v>
      </c>
      <c r="M912">
        <v>10</v>
      </c>
      <c r="N912" t="s">
        <v>36</v>
      </c>
      <c r="O912">
        <v>4</v>
      </c>
    </row>
    <row r="913" spans="1:15" x14ac:dyDescent="0.35">
      <c r="A913" s="1">
        <v>45647.404166666667</v>
      </c>
      <c r="B913" s="1" t="str">
        <f t="shared" si="28"/>
        <v>Sat</v>
      </c>
      <c r="C913" s="1" t="str">
        <f t="shared" si="29"/>
        <v>Weekend</v>
      </c>
      <c r="D913" s="1" t="e" cm="1">
        <f t="array" aca="1" ref="D913" ca="1">TEXT\DAY(Coffee_Sales[[#This Row],[Date]],"ddd")</f>
        <v>#NAME?</v>
      </c>
      <c r="E913" t="s">
        <v>12</v>
      </c>
      <c r="F913" t="s">
        <v>27</v>
      </c>
      <c r="G913" t="s">
        <v>14</v>
      </c>
      <c r="H913">
        <v>6.6</v>
      </c>
      <c r="I913" t="s">
        <v>15</v>
      </c>
      <c r="J913" t="s">
        <v>16</v>
      </c>
      <c r="K913" t="s">
        <v>24</v>
      </c>
      <c r="L913" t="s">
        <v>32</v>
      </c>
      <c r="M913">
        <v>7</v>
      </c>
      <c r="N913" t="s">
        <v>37</v>
      </c>
      <c r="O913">
        <v>3</v>
      </c>
    </row>
    <row r="914" spans="1:15" x14ac:dyDescent="0.35">
      <c r="A914" s="1">
        <v>45648.589583333334</v>
      </c>
      <c r="B914" s="1" t="str">
        <f t="shared" si="28"/>
        <v>Sun</v>
      </c>
      <c r="C914" s="1" t="str">
        <f t="shared" si="29"/>
        <v>Weekend</v>
      </c>
      <c r="D914" s="1" t="e" cm="1">
        <f t="array" aca="1" ref="D914" ca="1">TEXT\DAY(Coffee_Sales[[#This Row],[Date]],"ddd")</f>
        <v>#NAME?</v>
      </c>
      <c r="E914" t="s">
        <v>41</v>
      </c>
      <c r="F914" t="s">
        <v>13</v>
      </c>
      <c r="G914" t="s">
        <v>22</v>
      </c>
      <c r="H914">
        <v>3.57</v>
      </c>
      <c r="I914" t="s">
        <v>30</v>
      </c>
      <c r="J914" t="s">
        <v>16</v>
      </c>
      <c r="K914" t="s">
        <v>42</v>
      </c>
      <c r="L914" t="s">
        <v>18</v>
      </c>
      <c r="M914">
        <v>10</v>
      </c>
      <c r="N914" t="s">
        <v>36</v>
      </c>
      <c r="O914">
        <v>1</v>
      </c>
    </row>
    <row r="915" spans="1:15" x14ac:dyDescent="0.35">
      <c r="A915" s="1">
        <v>45647.704861111109</v>
      </c>
      <c r="B915" s="1" t="str">
        <f t="shared" si="28"/>
        <v>Sat</v>
      </c>
      <c r="C915" s="1" t="str">
        <f t="shared" si="29"/>
        <v>Weekend</v>
      </c>
      <c r="D915" s="1" t="e" cm="1">
        <f t="array" aca="1" ref="D915" ca="1">TEXT\DAY(Coffee_Sales[[#This Row],[Date]],"ddd")</f>
        <v>#NAME?</v>
      </c>
      <c r="E915" t="s">
        <v>20</v>
      </c>
      <c r="F915" t="s">
        <v>44</v>
      </c>
      <c r="G915" t="s">
        <v>22</v>
      </c>
      <c r="H915">
        <v>6.84</v>
      </c>
      <c r="I915" t="s">
        <v>28</v>
      </c>
      <c r="J915" t="s">
        <v>16</v>
      </c>
      <c r="K915" t="s">
        <v>17</v>
      </c>
      <c r="L915" t="s">
        <v>40</v>
      </c>
      <c r="M915">
        <v>9</v>
      </c>
      <c r="N915" t="s">
        <v>19</v>
      </c>
      <c r="O915">
        <v>2</v>
      </c>
    </row>
    <row r="916" spans="1:15" x14ac:dyDescent="0.35">
      <c r="A916" s="1">
        <v>45644.499305555553</v>
      </c>
      <c r="B916" s="1" t="str">
        <f t="shared" si="28"/>
        <v>Wed</v>
      </c>
      <c r="C916" s="1" t="str">
        <f t="shared" si="29"/>
        <v>Weekday</v>
      </c>
      <c r="D916" s="1" t="e" cm="1">
        <f t="array" aca="1" ref="D916" ca="1">TEXT\DAY(Coffee_Sales[[#This Row],[Date]],"ddd")</f>
        <v>#NAME?</v>
      </c>
      <c r="E916" t="s">
        <v>41</v>
      </c>
      <c r="F916" t="s">
        <v>44</v>
      </c>
      <c r="G916" t="s">
        <v>35</v>
      </c>
      <c r="H916">
        <v>6.87</v>
      </c>
      <c r="I916" t="s">
        <v>30</v>
      </c>
      <c r="J916" t="s">
        <v>16</v>
      </c>
      <c r="K916" t="s">
        <v>17</v>
      </c>
      <c r="L916" t="s">
        <v>40</v>
      </c>
      <c r="M916">
        <v>4</v>
      </c>
      <c r="N916" t="s">
        <v>37</v>
      </c>
      <c r="O916">
        <v>5</v>
      </c>
    </row>
    <row r="917" spans="1:15" x14ac:dyDescent="0.35">
      <c r="A917" s="1">
        <v>45655.490972222222</v>
      </c>
      <c r="B917" s="1" t="str">
        <f t="shared" si="28"/>
        <v>Sun</v>
      </c>
      <c r="C917" s="1" t="str">
        <f t="shared" si="29"/>
        <v>Weekend</v>
      </c>
      <c r="D917" s="1" t="e" cm="1">
        <f t="array" aca="1" ref="D917" ca="1">TEXT\DAY(Coffee_Sales[[#This Row],[Date]],"ddd")</f>
        <v>#NAME?</v>
      </c>
      <c r="E917" t="s">
        <v>12</v>
      </c>
      <c r="F917" t="s">
        <v>27</v>
      </c>
      <c r="G917" t="s">
        <v>14</v>
      </c>
      <c r="H917">
        <v>5.93</v>
      </c>
      <c r="I917" t="s">
        <v>15</v>
      </c>
      <c r="J917" t="s">
        <v>23</v>
      </c>
      <c r="K917" t="s">
        <v>45</v>
      </c>
      <c r="L917" t="s">
        <v>32</v>
      </c>
      <c r="M917">
        <v>5</v>
      </c>
      <c r="N917" t="s">
        <v>37</v>
      </c>
      <c r="O917">
        <v>5</v>
      </c>
    </row>
    <row r="918" spans="1:15" x14ac:dyDescent="0.35">
      <c r="A918" s="1">
        <v>45643.430555555555</v>
      </c>
      <c r="B918" s="1" t="str">
        <f t="shared" si="28"/>
        <v>Tue</v>
      </c>
      <c r="C918" s="1" t="str">
        <f t="shared" si="29"/>
        <v>Weekday</v>
      </c>
      <c r="D918" s="1" t="e" cm="1">
        <f t="array" aca="1" ref="D918" ca="1">TEXT\DAY(Coffee_Sales[[#This Row],[Date]],"ddd")</f>
        <v>#NAME?</v>
      </c>
      <c r="E918" t="s">
        <v>43</v>
      </c>
      <c r="F918" t="s">
        <v>44</v>
      </c>
      <c r="G918" t="s">
        <v>14</v>
      </c>
      <c r="H918">
        <v>6.16</v>
      </c>
      <c r="I918" t="s">
        <v>28</v>
      </c>
      <c r="J918" t="s">
        <v>23</v>
      </c>
      <c r="K918" t="s">
        <v>24</v>
      </c>
      <c r="L918" t="s">
        <v>18</v>
      </c>
      <c r="M918">
        <v>6</v>
      </c>
      <c r="N918" t="s">
        <v>47</v>
      </c>
      <c r="O918">
        <v>4</v>
      </c>
    </row>
    <row r="919" spans="1:15" x14ac:dyDescent="0.35">
      <c r="A919" s="1">
        <v>45642.657638888886</v>
      </c>
      <c r="B919" s="1" t="str">
        <f t="shared" si="28"/>
        <v>Mon</v>
      </c>
      <c r="C919" s="1" t="str">
        <f t="shared" si="29"/>
        <v>Weekday</v>
      </c>
      <c r="D919" s="1" t="e" cm="1">
        <f t="array" aca="1" ref="D919" ca="1">TEXT\DAY(Coffee_Sales[[#This Row],[Date]],"ddd")</f>
        <v>#NAME?</v>
      </c>
      <c r="E919" t="s">
        <v>12</v>
      </c>
      <c r="F919" t="s">
        <v>27</v>
      </c>
      <c r="G919" t="s">
        <v>14</v>
      </c>
      <c r="H919">
        <v>6.23</v>
      </c>
      <c r="I919" t="s">
        <v>15</v>
      </c>
      <c r="J919" t="s">
        <v>23</v>
      </c>
      <c r="K919" t="s">
        <v>29</v>
      </c>
      <c r="L919" t="s">
        <v>18</v>
      </c>
      <c r="M919">
        <v>7</v>
      </c>
      <c r="N919" t="s">
        <v>47</v>
      </c>
      <c r="O919">
        <v>3</v>
      </c>
    </row>
    <row r="920" spans="1:15" x14ac:dyDescent="0.35">
      <c r="A920" s="1">
        <v>45650.652083333334</v>
      </c>
      <c r="B920" s="1" t="str">
        <f t="shared" si="28"/>
        <v>Tue</v>
      </c>
      <c r="C920" s="1" t="str">
        <f t="shared" si="29"/>
        <v>Weekday</v>
      </c>
      <c r="D920" s="1" t="e" cm="1">
        <f t="array" aca="1" ref="D920" ca="1">TEXT\DAY(Coffee_Sales[[#This Row],[Date]],"ddd")</f>
        <v>#NAME?</v>
      </c>
      <c r="E920" t="s">
        <v>26</v>
      </c>
      <c r="F920" t="s">
        <v>27</v>
      </c>
      <c r="G920" t="s">
        <v>22</v>
      </c>
      <c r="H920">
        <v>5.41</v>
      </c>
      <c r="I920" t="s">
        <v>28</v>
      </c>
      <c r="J920" t="s">
        <v>16</v>
      </c>
      <c r="K920" t="s">
        <v>29</v>
      </c>
      <c r="L920" t="s">
        <v>40</v>
      </c>
      <c r="M920">
        <v>4</v>
      </c>
      <c r="N920" t="s">
        <v>25</v>
      </c>
      <c r="O920">
        <v>1</v>
      </c>
    </row>
    <row r="921" spans="1:15" x14ac:dyDescent="0.35">
      <c r="A921" s="1">
        <v>45643.552083333336</v>
      </c>
      <c r="B921" s="1" t="str">
        <f t="shared" si="28"/>
        <v>Tue</v>
      </c>
      <c r="C921" s="1" t="str">
        <f t="shared" si="29"/>
        <v>Weekday</v>
      </c>
      <c r="D921" s="1" t="e" cm="1">
        <f t="array" aca="1" ref="D921" ca="1">TEXT\DAY(Coffee_Sales[[#This Row],[Date]],"ddd")</f>
        <v>#NAME?</v>
      </c>
      <c r="E921" t="s">
        <v>41</v>
      </c>
      <c r="F921" t="s">
        <v>46</v>
      </c>
      <c r="G921" t="s">
        <v>35</v>
      </c>
      <c r="H921">
        <v>6.64</v>
      </c>
      <c r="I921" t="s">
        <v>28</v>
      </c>
      <c r="J921" t="s">
        <v>23</v>
      </c>
      <c r="K921" t="s">
        <v>17</v>
      </c>
      <c r="L921" t="s">
        <v>32</v>
      </c>
      <c r="M921">
        <v>7</v>
      </c>
      <c r="N921" t="s">
        <v>36</v>
      </c>
      <c r="O921">
        <v>5</v>
      </c>
    </row>
    <row r="922" spans="1:15" x14ac:dyDescent="0.35">
      <c r="A922" s="1">
        <v>45656.677083333336</v>
      </c>
      <c r="B922" s="1" t="str">
        <f t="shared" si="28"/>
        <v>Mon</v>
      </c>
      <c r="C922" s="1" t="str">
        <f t="shared" si="29"/>
        <v>Weekday</v>
      </c>
      <c r="D922" s="1" t="e" cm="1">
        <f t="array" aca="1" ref="D922" ca="1">TEXT\DAY(Coffee_Sales[[#This Row],[Date]],"ddd")</f>
        <v>#NAME?</v>
      </c>
      <c r="E922" t="s">
        <v>20</v>
      </c>
      <c r="F922" t="s">
        <v>27</v>
      </c>
      <c r="G922" t="s">
        <v>14</v>
      </c>
      <c r="H922">
        <v>6.25</v>
      </c>
      <c r="I922" t="s">
        <v>30</v>
      </c>
      <c r="J922" t="s">
        <v>23</v>
      </c>
      <c r="K922" t="s">
        <v>24</v>
      </c>
      <c r="L922" t="s">
        <v>32</v>
      </c>
      <c r="M922">
        <v>2</v>
      </c>
      <c r="N922" t="s">
        <v>37</v>
      </c>
      <c r="O922">
        <v>2</v>
      </c>
    </row>
    <row r="923" spans="1:15" x14ac:dyDescent="0.35">
      <c r="A923" s="1">
        <v>45643.344444444447</v>
      </c>
      <c r="B923" s="1" t="str">
        <f t="shared" si="28"/>
        <v>Tue</v>
      </c>
      <c r="C923" s="1" t="str">
        <f t="shared" si="29"/>
        <v>Weekday</v>
      </c>
      <c r="D923" s="1" t="e" cm="1">
        <f t="array" aca="1" ref="D923" ca="1">TEXT\DAY(Coffee_Sales[[#This Row],[Date]],"ddd")</f>
        <v>#NAME?</v>
      </c>
      <c r="E923" t="s">
        <v>41</v>
      </c>
      <c r="F923" t="s">
        <v>46</v>
      </c>
      <c r="G923" t="s">
        <v>35</v>
      </c>
      <c r="H923">
        <v>6.24</v>
      </c>
      <c r="I923" t="s">
        <v>28</v>
      </c>
      <c r="J923" t="s">
        <v>16</v>
      </c>
      <c r="K923" t="s">
        <v>31</v>
      </c>
      <c r="L923" t="s">
        <v>18</v>
      </c>
      <c r="M923">
        <v>10</v>
      </c>
      <c r="N923" t="s">
        <v>33</v>
      </c>
      <c r="O923">
        <v>5</v>
      </c>
    </row>
    <row r="924" spans="1:15" x14ac:dyDescent="0.35">
      <c r="A924" s="1">
        <v>45648.488888888889</v>
      </c>
      <c r="B924" s="1" t="str">
        <f t="shared" si="28"/>
        <v>Sun</v>
      </c>
      <c r="C924" s="1" t="str">
        <f t="shared" si="29"/>
        <v>Weekend</v>
      </c>
      <c r="D924" s="1" t="e" cm="1">
        <f t="array" aca="1" ref="D924" ca="1">TEXT\DAY(Coffee_Sales[[#This Row],[Date]],"ddd")</f>
        <v>#NAME?</v>
      </c>
      <c r="E924" t="s">
        <v>43</v>
      </c>
      <c r="F924" t="s">
        <v>44</v>
      </c>
      <c r="G924" t="s">
        <v>35</v>
      </c>
      <c r="H924">
        <v>4.43</v>
      </c>
      <c r="I924" t="s">
        <v>30</v>
      </c>
      <c r="J924" t="s">
        <v>16</v>
      </c>
      <c r="K924" t="s">
        <v>29</v>
      </c>
      <c r="L924" t="s">
        <v>40</v>
      </c>
      <c r="M924">
        <v>5</v>
      </c>
      <c r="N924" t="s">
        <v>39</v>
      </c>
      <c r="O924">
        <v>3</v>
      </c>
    </row>
    <row r="925" spans="1:15" x14ac:dyDescent="0.35">
      <c r="A925" s="1">
        <v>45656.499305555553</v>
      </c>
      <c r="B925" s="1" t="str">
        <f t="shared" si="28"/>
        <v>Mon</v>
      </c>
      <c r="C925" s="1" t="str">
        <f t="shared" si="29"/>
        <v>Weekday</v>
      </c>
      <c r="D925" s="1" t="e" cm="1">
        <f t="array" aca="1" ref="D925" ca="1">TEXT\DAY(Coffee_Sales[[#This Row],[Date]],"ddd")</f>
        <v>#NAME?</v>
      </c>
      <c r="E925" t="s">
        <v>12</v>
      </c>
      <c r="F925" t="s">
        <v>44</v>
      </c>
      <c r="G925" t="s">
        <v>14</v>
      </c>
      <c r="H925">
        <v>6.26</v>
      </c>
      <c r="I925" t="s">
        <v>28</v>
      </c>
      <c r="J925" t="s">
        <v>16</v>
      </c>
      <c r="K925" t="s">
        <v>29</v>
      </c>
      <c r="L925" t="s">
        <v>32</v>
      </c>
      <c r="M925">
        <v>3</v>
      </c>
      <c r="N925" t="s">
        <v>47</v>
      </c>
      <c r="O925">
        <v>2</v>
      </c>
    </row>
    <row r="926" spans="1:15" x14ac:dyDescent="0.35">
      <c r="A926" s="1">
        <v>45656.747916666667</v>
      </c>
      <c r="B926" s="1" t="str">
        <f t="shared" si="28"/>
        <v>Mon</v>
      </c>
      <c r="C926" s="1" t="str">
        <f t="shared" si="29"/>
        <v>Weekday</v>
      </c>
      <c r="D926" s="1" t="e" cm="1">
        <f t="array" aca="1" ref="D926" ca="1">TEXT\DAY(Coffee_Sales[[#This Row],[Date]],"ddd")</f>
        <v>#NAME?</v>
      </c>
      <c r="E926" t="s">
        <v>26</v>
      </c>
      <c r="F926" t="s">
        <v>13</v>
      </c>
      <c r="G926" t="s">
        <v>14</v>
      </c>
      <c r="H926">
        <v>5.57</v>
      </c>
      <c r="I926" t="s">
        <v>30</v>
      </c>
      <c r="J926" t="s">
        <v>16</v>
      </c>
      <c r="K926" t="s">
        <v>45</v>
      </c>
      <c r="L926" t="s">
        <v>40</v>
      </c>
      <c r="M926">
        <v>3</v>
      </c>
      <c r="N926" t="s">
        <v>47</v>
      </c>
      <c r="O926">
        <v>2</v>
      </c>
    </row>
    <row r="927" spans="1:15" x14ac:dyDescent="0.35">
      <c r="A927" s="1">
        <v>45648.675000000003</v>
      </c>
      <c r="B927" s="1" t="str">
        <f t="shared" si="28"/>
        <v>Sun</v>
      </c>
      <c r="C927" s="1" t="str">
        <f t="shared" si="29"/>
        <v>Weekend</v>
      </c>
      <c r="D927" s="1" t="e" cm="1">
        <f t="array" aca="1" ref="D927" ca="1">TEXT\DAY(Coffee_Sales[[#This Row],[Date]],"ddd")</f>
        <v>#NAME?</v>
      </c>
      <c r="E927" t="s">
        <v>26</v>
      </c>
      <c r="F927" t="s">
        <v>38</v>
      </c>
      <c r="G927" t="s">
        <v>14</v>
      </c>
      <c r="H927">
        <v>6.65</v>
      </c>
      <c r="I927" t="s">
        <v>28</v>
      </c>
      <c r="J927" t="s">
        <v>16</v>
      </c>
      <c r="K927" t="s">
        <v>42</v>
      </c>
      <c r="L927" t="s">
        <v>40</v>
      </c>
      <c r="M927">
        <v>5</v>
      </c>
      <c r="N927" t="s">
        <v>19</v>
      </c>
      <c r="O927">
        <v>5</v>
      </c>
    </row>
    <row r="928" spans="1:15" x14ac:dyDescent="0.35">
      <c r="A928" s="1">
        <v>45648.713194444441</v>
      </c>
      <c r="B928" s="1" t="str">
        <f t="shared" si="28"/>
        <v>Sun</v>
      </c>
      <c r="C928" s="1" t="str">
        <f t="shared" si="29"/>
        <v>Weekend</v>
      </c>
      <c r="D928" s="1" t="e" cm="1">
        <f t="array" aca="1" ref="D928" ca="1">TEXT\DAY(Coffee_Sales[[#This Row],[Date]],"ddd")</f>
        <v>#NAME?</v>
      </c>
      <c r="E928" t="s">
        <v>20</v>
      </c>
      <c r="F928" t="s">
        <v>46</v>
      </c>
      <c r="G928" t="s">
        <v>14</v>
      </c>
      <c r="H928">
        <v>5.53</v>
      </c>
      <c r="I928" t="s">
        <v>28</v>
      </c>
      <c r="J928" t="s">
        <v>23</v>
      </c>
      <c r="K928" t="s">
        <v>29</v>
      </c>
      <c r="L928" t="s">
        <v>40</v>
      </c>
      <c r="M928">
        <v>4</v>
      </c>
      <c r="N928" t="s">
        <v>39</v>
      </c>
      <c r="O928">
        <v>4</v>
      </c>
    </row>
    <row r="929" spans="1:15" x14ac:dyDescent="0.35">
      <c r="A929" s="1">
        <v>45647.418749999997</v>
      </c>
      <c r="B929" s="1" t="str">
        <f t="shared" si="28"/>
        <v>Sat</v>
      </c>
      <c r="C929" s="1" t="str">
        <f t="shared" si="29"/>
        <v>Weekend</v>
      </c>
      <c r="D929" s="1" t="e" cm="1">
        <f t="array" aca="1" ref="D929" ca="1">TEXT\DAY(Coffee_Sales[[#This Row],[Date]],"ddd")</f>
        <v>#NAME?</v>
      </c>
      <c r="E929" t="s">
        <v>26</v>
      </c>
      <c r="F929" t="s">
        <v>38</v>
      </c>
      <c r="G929" t="s">
        <v>35</v>
      </c>
      <c r="H929">
        <v>5.69</v>
      </c>
      <c r="I929" t="s">
        <v>30</v>
      </c>
      <c r="J929" t="s">
        <v>23</v>
      </c>
      <c r="K929" t="s">
        <v>42</v>
      </c>
      <c r="L929" t="s">
        <v>32</v>
      </c>
      <c r="M929">
        <v>3</v>
      </c>
      <c r="N929" t="s">
        <v>36</v>
      </c>
      <c r="O929">
        <v>2</v>
      </c>
    </row>
    <row r="930" spans="1:15" x14ac:dyDescent="0.35">
      <c r="A930" s="1">
        <v>45641.740277777775</v>
      </c>
      <c r="B930" s="1" t="str">
        <f t="shared" si="28"/>
        <v>Sun</v>
      </c>
      <c r="C930" s="1" t="str">
        <f t="shared" si="29"/>
        <v>Weekend</v>
      </c>
      <c r="D930" s="1" t="e" cm="1">
        <f t="array" aca="1" ref="D930" ca="1">TEXT\DAY(Coffee_Sales[[#This Row],[Date]],"ddd")</f>
        <v>#NAME?</v>
      </c>
      <c r="E930" t="s">
        <v>26</v>
      </c>
      <c r="F930" t="s">
        <v>46</v>
      </c>
      <c r="G930" t="s">
        <v>14</v>
      </c>
      <c r="H930">
        <v>5.89</v>
      </c>
      <c r="I930" t="s">
        <v>28</v>
      </c>
      <c r="J930" t="s">
        <v>16</v>
      </c>
      <c r="K930" t="s">
        <v>17</v>
      </c>
      <c r="L930" t="s">
        <v>40</v>
      </c>
      <c r="M930">
        <v>5</v>
      </c>
      <c r="N930" t="s">
        <v>39</v>
      </c>
      <c r="O930">
        <v>3</v>
      </c>
    </row>
    <row r="931" spans="1:15" x14ac:dyDescent="0.35">
      <c r="A931" s="1">
        <v>45650.6</v>
      </c>
      <c r="B931" s="1" t="str">
        <f t="shared" si="28"/>
        <v>Tue</v>
      </c>
      <c r="C931" s="1" t="str">
        <f t="shared" si="29"/>
        <v>Weekday</v>
      </c>
      <c r="D931" s="1" t="e" cm="1">
        <f t="array" aca="1" ref="D931" ca="1">TEXT\DAY(Coffee_Sales[[#This Row],[Date]],"ddd")</f>
        <v>#NAME?</v>
      </c>
      <c r="E931" t="s">
        <v>43</v>
      </c>
      <c r="F931" t="s">
        <v>27</v>
      </c>
      <c r="G931" t="s">
        <v>35</v>
      </c>
      <c r="H931">
        <v>3.05</v>
      </c>
      <c r="I931" t="s">
        <v>30</v>
      </c>
      <c r="J931" t="s">
        <v>16</v>
      </c>
      <c r="K931" t="s">
        <v>45</v>
      </c>
      <c r="L931" t="s">
        <v>18</v>
      </c>
      <c r="M931">
        <v>6</v>
      </c>
      <c r="N931" t="s">
        <v>33</v>
      </c>
      <c r="O931">
        <v>5</v>
      </c>
    </row>
    <row r="932" spans="1:15" x14ac:dyDescent="0.35">
      <c r="A932" s="1">
        <v>45642.507638888892</v>
      </c>
      <c r="B932" s="1" t="str">
        <f t="shared" si="28"/>
        <v>Mon</v>
      </c>
      <c r="C932" s="1" t="str">
        <f t="shared" si="29"/>
        <v>Weekday</v>
      </c>
      <c r="D932" s="1" t="e" cm="1">
        <f t="array" aca="1" ref="D932" ca="1">TEXT\DAY(Coffee_Sales[[#This Row],[Date]],"ddd")</f>
        <v>#NAME?</v>
      </c>
      <c r="E932" t="s">
        <v>26</v>
      </c>
      <c r="F932" t="s">
        <v>13</v>
      </c>
      <c r="G932" t="s">
        <v>22</v>
      </c>
      <c r="H932">
        <v>3.09</v>
      </c>
      <c r="I932" t="s">
        <v>28</v>
      </c>
      <c r="J932" t="s">
        <v>16</v>
      </c>
      <c r="K932" t="s">
        <v>45</v>
      </c>
      <c r="L932" t="s">
        <v>18</v>
      </c>
      <c r="M932">
        <v>4</v>
      </c>
      <c r="N932" t="s">
        <v>47</v>
      </c>
      <c r="O932">
        <v>1</v>
      </c>
    </row>
    <row r="933" spans="1:15" x14ac:dyDescent="0.35">
      <c r="A933" s="1">
        <v>45650.547222222223</v>
      </c>
      <c r="B933" s="1" t="str">
        <f t="shared" si="28"/>
        <v>Tue</v>
      </c>
      <c r="C933" s="1" t="str">
        <f t="shared" si="29"/>
        <v>Weekday</v>
      </c>
      <c r="D933" s="1" t="e" cm="1">
        <f t="array" aca="1" ref="D933" ca="1">TEXT\DAY(Coffee_Sales[[#This Row],[Date]],"ddd")</f>
        <v>#NAME?</v>
      </c>
      <c r="E933" t="s">
        <v>20</v>
      </c>
      <c r="F933" t="s">
        <v>38</v>
      </c>
      <c r="G933" t="s">
        <v>22</v>
      </c>
      <c r="H933">
        <v>4.5</v>
      </c>
      <c r="I933" t="s">
        <v>30</v>
      </c>
      <c r="J933" t="s">
        <v>23</v>
      </c>
      <c r="K933" t="s">
        <v>45</v>
      </c>
      <c r="L933" t="s">
        <v>32</v>
      </c>
      <c r="M933">
        <v>7</v>
      </c>
      <c r="N933" t="s">
        <v>19</v>
      </c>
      <c r="O933">
        <v>4</v>
      </c>
    </row>
    <row r="934" spans="1:15" x14ac:dyDescent="0.35">
      <c r="A934" s="1">
        <v>45654.410416666666</v>
      </c>
      <c r="B934" s="1" t="str">
        <f t="shared" si="28"/>
        <v>Sat</v>
      </c>
      <c r="C934" s="1" t="str">
        <f t="shared" si="29"/>
        <v>Weekend</v>
      </c>
      <c r="D934" s="1" t="e" cm="1">
        <f t="array" aca="1" ref="D934" ca="1">TEXT\DAY(Coffee_Sales[[#This Row],[Date]],"ddd")</f>
        <v>#NAME?</v>
      </c>
      <c r="E934" t="s">
        <v>26</v>
      </c>
      <c r="F934" t="s">
        <v>21</v>
      </c>
      <c r="G934" t="s">
        <v>14</v>
      </c>
      <c r="H934">
        <v>5.86</v>
      </c>
      <c r="I934" t="s">
        <v>28</v>
      </c>
      <c r="J934" t="s">
        <v>16</v>
      </c>
      <c r="K934" t="s">
        <v>17</v>
      </c>
      <c r="L934" t="s">
        <v>18</v>
      </c>
      <c r="M934">
        <v>9</v>
      </c>
      <c r="N934" t="s">
        <v>33</v>
      </c>
      <c r="O934">
        <v>1</v>
      </c>
    </row>
    <row r="935" spans="1:15" x14ac:dyDescent="0.35">
      <c r="A935" s="1">
        <v>45653.478472222225</v>
      </c>
      <c r="B935" s="1" t="str">
        <f t="shared" si="28"/>
        <v>Fri</v>
      </c>
      <c r="C935" s="1" t="str">
        <f t="shared" si="29"/>
        <v>Weekday</v>
      </c>
      <c r="D935" s="1" t="e" cm="1">
        <f t="array" aca="1" ref="D935" ca="1">TEXT\DAY(Coffee_Sales[[#This Row],[Date]],"ddd")</f>
        <v>#NAME?</v>
      </c>
      <c r="E935" t="s">
        <v>26</v>
      </c>
      <c r="F935" t="s">
        <v>27</v>
      </c>
      <c r="G935" t="s">
        <v>22</v>
      </c>
      <c r="H935">
        <v>3.76</v>
      </c>
      <c r="I935" t="s">
        <v>15</v>
      </c>
      <c r="J935" t="s">
        <v>16</v>
      </c>
      <c r="K935" t="s">
        <v>31</v>
      </c>
      <c r="L935" t="s">
        <v>32</v>
      </c>
      <c r="M935">
        <v>8</v>
      </c>
      <c r="N935" t="s">
        <v>47</v>
      </c>
      <c r="O935">
        <v>2</v>
      </c>
    </row>
    <row r="936" spans="1:15" x14ac:dyDescent="0.35">
      <c r="A936" s="1">
        <v>45644.344444444447</v>
      </c>
      <c r="B936" s="1" t="str">
        <f t="shared" si="28"/>
        <v>Wed</v>
      </c>
      <c r="C936" s="1" t="str">
        <f t="shared" si="29"/>
        <v>Weekday</v>
      </c>
      <c r="D936" s="1" t="e" cm="1">
        <f t="array" aca="1" ref="D936" ca="1">TEXT\DAY(Coffee_Sales[[#This Row],[Date]],"ddd")</f>
        <v>#NAME?</v>
      </c>
      <c r="E936" t="s">
        <v>26</v>
      </c>
      <c r="F936" t="s">
        <v>44</v>
      </c>
      <c r="G936" t="s">
        <v>14</v>
      </c>
      <c r="H936">
        <v>3.1</v>
      </c>
      <c r="I936" t="s">
        <v>15</v>
      </c>
      <c r="J936" t="s">
        <v>23</v>
      </c>
      <c r="K936" t="s">
        <v>42</v>
      </c>
      <c r="L936" t="s">
        <v>40</v>
      </c>
      <c r="M936">
        <v>7</v>
      </c>
      <c r="N936" t="s">
        <v>37</v>
      </c>
      <c r="O936">
        <v>2</v>
      </c>
    </row>
    <row r="937" spans="1:15" x14ac:dyDescent="0.35">
      <c r="A937" s="1">
        <v>45648.688194444447</v>
      </c>
      <c r="B937" s="1" t="str">
        <f t="shared" si="28"/>
        <v>Sun</v>
      </c>
      <c r="C937" s="1" t="str">
        <f t="shared" si="29"/>
        <v>Weekend</v>
      </c>
      <c r="D937" s="1" t="e" cm="1">
        <f t="array" aca="1" ref="D937" ca="1">TEXT\DAY(Coffee_Sales[[#This Row],[Date]],"ddd")</f>
        <v>#NAME?</v>
      </c>
      <c r="E937" t="s">
        <v>43</v>
      </c>
      <c r="F937" t="s">
        <v>13</v>
      </c>
      <c r="G937" t="s">
        <v>14</v>
      </c>
      <c r="H937">
        <v>5.4</v>
      </c>
      <c r="I937" t="s">
        <v>30</v>
      </c>
      <c r="J937" t="s">
        <v>16</v>
      </c>
      <c r="K937" t="s">
        <v>45</v>
      </c>
      <c r="L937" t="s">
        <v>18</v>
      </c>
      <c r="M937">
        <v>3</v>
      </c>
      <c r="N937" t="s">
        <v>25</v>
      </c>
      <c r="O937">
        <v>4</v>
      </c>
    </row>
    <row r="938" spans="1:15" x14ac:dyDescent="0.35">
      <c r="A938" s="1">
        <v>45654.351388888892</v>
      </c>
      <c r="B938" s="1" t="str">
        <f t="shared" si="28"/>
        <v>Sat</v>
      </c>
      <c r="C938" s="1" t="str">
        <f t="shared" si="29"/>
        <v>Weekend</v>
      </c>
      <c r="D938" s="1" t="e" cm="1">
        <f t="array" aca="1" ref="D938" ca="1">TEXT\DAY(Coffee_Sales[[#This Row],[Date]],"ddd")</f>
        <v>#NAME?</v>
      </c>
      <c r="E938" t="s">
        <v>20</v>
      </c>
      <c r="F938" t="s">
        <v>27</v>
      </c>
      <c r="G938" t="s">
        <v>14</v>
      </c>
      <c r="H938">
        <v>6.44</v>
      </c>
      <c r="I938" t="s">
        <v>28</v>
      </c>
      <c r="J938" t="s">
        <v>23</v>
      </c>
      <c r="K938" t="s">
        <v>24</v>
      </c>
      <c r="L938" t="s">
        <v>32</v>
      </c>
      <c r="M938">
        <v>6</v>
      </c>
      <c r="N938" t="s">
        <v>33</v>
      </c>
      <c r="O938">
        <v>2</v>
      </c>
    </row>
    <row r="939" spans="1:15" x14ac:dyDescent="0.35">
      <c r="A939" s="1">
        <v>45654.343055555553</v>
      </c>
      <c r="B939" s="1" t="str">
        <f t="shared" si="28"/>
        <v>Sat</v>
      </c>
      <c r="C939" s="1" t="str">
        <f t="shared" si="29"/>
        <v>Weekend</v>
      </c>
      <c r="D939" s="1" t="e" cm="1">
        <f t="array" aca="1" ref="D939" ca="1">TEXT\DAY(Coffee_Sales[[#This Row],[Date]],"ddd")</f>
        <v>#NAME?</v>
      </c>
      <c r="E939" t="s">
        <v>43</v>
      </c>
      <c r="F939" t="s">
        <v>13</v>
      </c>
      <c r="G939" t="s">
        <v>14</v>
      </c>
      <c r="H939">
        <v>3.23</v>
      </c>
      <c r="I939" t="s">
        <v>30</v>
      </c>
      <c r="J939" t="s">
        <v>16</v>
      </c>
      <c r="K939" t="s">
        <v>42</v>
      </c>
      <c r="L939" t="s">
        <v>32</v>
      </c>
      <c r="M939">
        <v>9</v>
      </c>
      <c r="N939" t="s">
        <v>47</v>
      </c>
      <c r="O939">
        <v>4</v>
      </c>
    </row>
    <row r="940" spans="1:15" x14ac:dyDescent="0.35">
      <c r="A940" s="1">
        <v>45655.527083333334</v>
      </c>
      <c r="B940" s="1" t="str">
        <f t="shared" si="28"/>
        <v>Sun</v>
      </c>
      <c r="C940" s="1" t="str">
        <f t="shared" si="29"/>
        <v>Weekend</v>
      </c>
      <c r="D940" s="1" t="e" cm="1">
        <f t="array" aca="1" ref="D940" ca="1">TEXT\DAY(Coffee_Sales[[#This Row],[Date]],"ddd")</f>
        <v>#NAME?</v>
      </c>
      <c r="E940" t="s">
        <v>26</v>
      </c>
      <c r="F940" t="s">
        <v>34</v>
      </c>
      <c r="G940" t="s">
        <v>22</v>
      </c>
      <c r="H940">
        <v>5.36</v>
      </c>
      <c r="I940" t="s">
        <v>15</v>
      </c>
      <c r="J940" t="s">
        <v>16</v>
      </c>
      <c r="K940" t="s">
        <v>24</v>
      </c>
      <c r="L940" t="s">
        <v>32</v>
      </c>
      <c r="M940">
        <v>4</v>
      </c>
      <c r="N940" t="s">
        <v>36</v>
      </c>
      <c r="O940">
        <v>3</v>
      </c>
    </row>
    <row r="941" spans="1:15" x14ac:dyDescent="0.35">
      <c r="A941" s="1">
        <v>45648.380555555559</v>
      </c>
      <c r="B941" s="1" t="str">
        <f t="shared" si="28"/>
        <v>Sun</v>
      </c>
      <c r="C941" s="1" t="str">
        <f t="shared" si="29"/>
        <v>Weekend</v>
      </c>
      <c r="D941" s="1" t="e" cm="1">
        <f t="array" aca="1" ref="D941" ca="1">TEXT\DAY(Coffee_Sales[[#This Row],[Date]],"ddd")</f>
        <v>#NAME?</v>
      </c>
      <c r="E941" t="s">
        <v>43</v>
      </c>
      <c r="F941" t="s">
        <v>46</v>
      </c>
      <c r="G941" t="s">
        <v>22</v>
      </c>
      <c r="H941">
        <v>3.01</v>
      </c>
      <c r="I941" t="s">
        <v>30</v>
      </c>
      <c r="J941" t="s">
        <v>23</v>
      </c>
      <c r="K941" t="s">
        <v>29</v>
      </c>
      <c r="L941" t="s">
        <v>18</v>
      </c>
      <c r="M941">
        <v>3</v>
      </c>
      <c r="N941" t="s">
        <v>39</v>
      </c>
      <c r="O941">
        <v>2</v>
      </c>
    </row>
    <row r="942" spans="1:15" x14ac:dyDescent="0.35">
      <c r="A942" s="1">
        <v>45641.607638888891</v>
      </c>
      <c r="B942" s="1" t="str">
        <f t="shared" si="28"/>
        <v>Sun</v>
      </c>
      <c r="C942" s="1" t="str">
        <f t="shared" si="29"/>
        <v>Weekend</v>
      </c>
      <c r="D942" s="1" t="e" cm="1">
        <f t="array" aca="1" ref="D942" ca="1">TEXT\DAY(Coffee_Sales[[#This Row],[Date]],"ddd")</f>
        <v>#NAME?</v>
      </c>
      <c r="E942" t="s">
        <v>20</v>
      </c>
      <c r="F942" t="s">
        <v>13</v>
      </c>
      <c r="G942" t="s">
        <v>22</v>
      </c>
      <c r="H942">
        <v>4.59</v>
      </c>
      <c r="I942" t="s">
        <v>30</v>
      </c>
      <c r="J942" t="s">
        <v>16</v>
      </c>
      <c r="K942" t="s">
        <v>17</v>
      </c>
      <c r="L942" t="s">
        <v>32</v>
      </c>
      <c r="M942">
        <v>10</v>
      </c>
      <c r="N942" t="s">
        <v>39</v>
      </c>
      <c r="O942">
        <v>5</v>
      </c>
    </row>
    <row r="943" spans="1:15" x14ac:dyDescent="0.35">
      <c r="A943" s="1">
        <v>45641.410416666666</v>
      </c>
      <c r="B943" s="1" t="str">
        <f t="shared" si="28"/>
        <v>Sun</v>
      </c>
      <c r="C943" s="1" t="str">
        <f t="shared" si="29"/>
        <v>Weekend</v>
      </c>
      <c r="D943" s="1" t="e" cm="1">
        <f t="array" aca="1" ref="D943" ca="1">TEXT\DAY(Coffee_Sales[[#This Row],[Date]],"ddd")</f>
        <v>#NAME?</v>
      </c>
      <c r="E943" t="s">
        <v>43</v>
      </c>
      <c r="F943" t="s">
        <v>46</v>
      </c>
      <c r="G943" t="s">
        <v>14</v>
      </c>
      <c r="H943">
        <v>3.59</v>
      </c>
      <c r="I943" t="s">
        <v>30</v>
      </c>
      <c r="J943" t="s">
        <v>23</v>
      </c>
      <c r="K943" t="s">
        <v>24</v>
      </c>
      <c r="L943" t="s">
        <v>18</v>
      </c>
      <c r="M943">
        <v>2</v>
      </c>
      <c r="N943" t="s">
        <v>25</v>
      </c>
      <c r="O943">
        <v>1</v>
      </c>
    </row>
    <row r="944" spans="1:15" x14ac:dyDescent="0.35">
      <c r="A944" s="1">
        <v>45644.351388888892</v>
      </c>
      <c r="B944" s="1" t="str">
        <f t="shared" si="28"/>
        <v>Wed</v>
      </c>
      <c r="C944" s="1" t="str">
        <f t="shared" si="29"/>
        <v>Weekday</v>
      </c>
      <c r="D944" s="1" t="e" cm="1">
        <f t="array" aca="1" ref="D944" ca="1">TEXT\DAY(Coffee_Sales[[#This Row],[Date]],"ddd")</f>
        <v>#NAME?</v>
      </c>
      <c r="E944" t="s">
        <v>12</v>
      </c>
      <c r="F944" t="s">
        <v>13</v>
      </c>
      <c r="G944" t="s">
        <v>14</v>
      </c>
      <c r="H944">
        <v>3.22</v>
      </c>
      <c r="I944" t="s">
        <v>28</v>
      </c>
      <c r="J944" t="s">
        <v>23</v>
      </c>
      <c r="K944" t="s">
        <v>24</v>
      </c>
      <c r="L944" t="s">
        <v>40</v>
      </c>
      <c r="M944">
        <v>2</v>
      </c>
      <c r="N944" t="s">
        <v>33</v>
      </c>
      <c r="O944">
        <v>3</v>
      </c>
    </row>
    <row r="945" spans="1:15" x14ac:dyDescent="0.35">
      <c r="A945" s="1">
        <v>45646.678472222222</v>
      </c>
      <c r="B945" s="1" t="str">
        <f t="shared" si="28"/>
        <v>Fri</v>
      </c>
      <c r="C945" s="1" t="str">
        <f t="shared" si="29"/>
        <v>Weekday</v>
      </c>
      <c r="D945" s="1" t="e" cm="1">
        <f t="array" aca="1" ref="D945" ca="1">TEXT\DAY(Coffee_Sales[[#This Row],[Date]],"ddd")</f>
        <v>#NAME?</v>
      </c>
      <c r="E945" t="s">
        <v>12</v>
      </c>
      <c r="F945" t="s">
        <v>34</v>
      </c>
      <c r="G945" t="s">
        <v>14</v>
      </c>
      <c r="H945">
        <v>6.2</v>
      </c>
      <c r="I945" t="s">
        <v>30</v>
      </c>
      <c r="J945" t="s">
        <v>23</v>
      </c>
      <c r="K945" t="s">
        <v>45</v>
      </c>
      <c r="L945" t="s">
        <v>40</v>
      </c>
      <c r="M945">
        <v>2</v>
      </c>
      <c r="N945" t="s">
        <v>39</v>
      </c>
      <c r="O945">
        <v>5</v>
      </c>
    </row>
    <row r="946" spans="1:15" x14ac:dyDescent="0.35">
      <c r="A946" s="1">
        <v>45647.56527777778</v>
      </c>
      <c r="B946" s="1" t="str">
        <f t="shared" si="28"/>
        <v>Sat</v>
      </c>
      <c r="C946" s="1" t="str">
        <f t="shared" si="29"/>
        <v>Weekend</v>
      </c>
      <c r="D946" s="1" t="e" cm="1">
        <f t="array" aca="1" ref="D946" ca="1">TEXT\DAY(Coffee_Sales[[#This Row],[Date]],"ddd")</f>
        <v>#NAME?</v>
      </c>
      <c r="E946" t="s">
        <v>41</v>
      </c>
      <c r="F946" t="s">
        <v>44</v>
      </c>
      <c r="G946" t="s">
        <v>22</v>
      </c>
      <c r="H946">
        <v>4.79</v>
      </c>
      <c r="I946" t="s">
        <v>28</v>
      </c>
      <c r="J946" t="s">
        <v>16</v>
      </c>
      <c r="K946" t="s">
        <v>31</v>
      </c>
      <c r="L946" t="s">
        <v>32</v>
      </c>
      <c r="M946">
        <v>9</v>
      </c>
      <c r="N946" t="s">
        <v>39</v>
      </c>
      <c r="O946">
        <v>2</v>
      </c>
    </row>
    <row r="947" spans="1:15" x14ac:dyDescent="0.35">
      <c r="A947" s="1">
        <v>45642.347916666666</v>
      </c>
      <c r="B947" s="1" t="str">
        <f t="shared" si="28"/>
        <v>Mon</v>
      </c>
      <c r="C947" s="1" t="str">
        <f t="shared" si="29"/>
        <v>Weekday</v>
      </c>
      <c r="D947" s="1" t="e" cm="1">
        <f t="array" aca="1" ref="D947" ca="1">TEXT\DAY(Coffee_Sales[[#This Row],[Date]],"ddd")</f>
        <v>#NAME?</v>
      </c>
      <c r="E947" t="s">
        <v>20</v>
      </c>
      <c r="F947" t="s">
        <v>44</v>
      </c>
      <c r="G947" t="s">
        <v>14</v>
      </c>
      <c r="H947">
        <v>5.43</v>
      </c>
      <c r="I947" t="s">
        <v>30</v>
      </c>
      <c r="J947" t="s">
        <v>16</v>
      </c>
      <c r="K947" t="s">
        <v>24</v>
      </c>
      <c r="L947" t="s">
        <v>32</v>
      </c>
      <c r="M947">
        <v>8</v>
      </c>
      <c r="N947" t="s">
        <v>25</v>
      </c>
      <c r="O947">
        <v>2</v>
      </c>
    </row>
    <row r="948" spans="1:15" x14ac:dyDescent="0.35">
      <c r="A948" s="1">
        <v>45642.711111111108</v>
      </c>
      <c r="B948" s="1" t="str">
        <f t="shared" si="28"/>
        <v>Mon</v>
      </c>
      <c r="C948" s="1" t="str">
        <f t="shared" si="29"/>
        <v>Weekday</v>
      </c>
      <c r="D948" s="1" t="e" cm="1">
        <f t="array" aca="1" ref="D948" ca="1">TEXT\DAY(Coffee_Sales[[#This Row],[Date]],"ddd")</f>
        <v>#NAME?</v>
      </c>
      <c r="E948" t="s">
        <v>41</v>
      </c>
      <c r="F948" t="s">
        <v>27</v>
      </c>
      <c r="G948" t="s">
        <v>14</v>
      </c>
      <c r="H948">
        <v>5.8</v>
      </c>
      <c r="I948" t="s">
        <v>15</v>
      </c>
      <c r="J948" t="s">
        <v>23</v>
      </c>
      <c r="K948" t="s">
        <v>29</v>
      </c>
      <c r="L948" t="s">
        <v>40</v>
      </c>
      <c r="M948">
        <v>6</v>
      </c>
      <c r="N948" t="s">
        <v>25</v>
      </c>
      <c r="O948">
        <v>4</v>
      </c>
    </row>
    <row r="949" spans="1:15" x14ac:dyDescent="0.35">
      <c r="A949" s="1">
        <v>45647.51458333333</v>
      </c>
      <c r="B949" s="1" t="str">
        <f t="shared" si="28"/>
        <v>Sat</v>
      </c>
      <c r="C949" s="1" t="str">
        <f t="shared" si="29"/>
        <v>Weekend</v>
      </c>
      <c r="D949" s="1" t="e" cm="1">
        <f t="array" aca="1" ref="D949" ca="1">TEXT\DAY(Coffee_Sales[[#This Row],[Date]],"ddd")</f>
        <v>#NAME?</v>
      </c>
      <c r="E949" t="s">
        <v>41</v>
      </c>
      <c r="F949" t="s">
        <v>13</v>
      </c>
      <c r="G949" t="s">
        <v>14</v>
      </c>
      <c r="H949">
        <v>6.18</v>
      </c>
      <c r="I949" t="s">
        <v>30</v>
      </c>
      <c r="J949" t="s">
        <v>16</v>
      </c>
      <c r="K949" t="s">
        <v>31</v>
      </c>
      <c r="L949" t="s">
        <v>32</v>
      </c>
      <c r="M949">
        <v>9</v>
      </c>
      <c r="N949" t="s">
        <v>39</v>
      </c>
      <c r="O949">
        <v>3</v>
      </c>
    </row>
    <row r="950" spans="1:15" x14ac:dyDescent="0.35">
      <c r="A950" s="1">
        <v>45641.525694444441</v>
      </c>
      <c r="B950" s="1" t="str">
        <f t="shared" si="28"/>
        <v>Sun</v>
      </c>
      <c r="C950" s="1" t="str">
        <f t="shared" si="29"/>
        <v>Weekend</v>
      </c>
      <c r="D950" s="1" t="e" cm="1">
        <f t="array" aca="1" ref="D950" ca="1">TEXT\DAY(Coffee_Sales[[#This Row],[Date]],"ddd")</f>
        <v>#NAME?</v>
      </c>
      <c r="E950" t="s">
        <v>20</v>
      </c>
      <c r="F950" t="s">
        <v>38</v>
      </c>
      <c r="G950" t="s">
        <v>35</v>
      </c>
      <c r="H950">
        <v>3.27</v>
      </c>
      <c r="I950" t="s">
        <v>28</v>
      </c>
      <c r="J950" t="s">
        <v>16</v>
      </c>
      <c r="K950" t="s">
        <v>31</v>
      </c>
      <c r="L950" t="s">
        <v>40</v>
      </c>
      <c r="M950">
        <v>7</v>
      </c>
      <c r="N950" t="s">
        <v>36</v>
      </c>
      <c r="O950">
        <v>1</v>
      </c>
    </row>
    <row r="951" spans="1:15" x14ac:dyDescent="0.35">
      <c r="A951" s="1">
        <v>45646.418055555558</v>
      </c>
      <c r="B951" s="1" t="str">
        <f t="shared" si="28"/>
        <v>Fri</v>
      </c>
      <c r="C951" s="1" t="str">
        <f t="shared" si="29"/>
        <v>Weekday</v>
      </c>
      <c r="D951" s="1" t="e" cm="1">
        <f t="array" aca="1" ref="D951" ca="1">TEXT\DAY(Coffee_Sales[[#This Row],[Date]],"ddd")</f>
        <v>#NAME?</v>
      </c>
      <c r="E951" t="s">
        <v>43</v>
      </c>
      <c r="F951" t="s">
        <v>38</v>
      </c>
      <c r="G951" t="s">
        <v>35</v>
      </c>
      <c r="H951">
        <v>5.01</v>
      </c>
      <c r="I951" t="s">
        <v>28</v>
      </c>
      <c r="J951" t="s">
        <v>16</v>
      </c>
      <c r="K951" t="s">
        <v>45</v>
      </c>
      <c r="L951" t="s">
        <v>18</v>
      </c>
      <c r="M951">
        <v>9</v>
      </c>
      <c r="N951" t="s">
        <v>25</v>
      </c>
      <c r="O951">
        <v>5</v>
      </c>
    </row>
    <row r="952" spans="1:15" x14ac:dyDescent="0.35">
      <c r="A952" s="1">
        <v>45649.652777777781</v>
      </c>
      <c r="B952" s="1" t="str">
        <f t="shared" si="28"/>
        <v>Mon</v>
      </c>
      <c r="C952" s="1" t="str">
        <f t="shared" si="29"/>
        <v>Weekday</v>
      </c>
      <c r="D952" s="1" t="e" cm="1">
        <f t="array" aca="1" ref="D952" ca="1">TEXT\DAY(Coffee_Sales[[#This Row],[Date]],"ddd")</f>
        <v>#NAME?</v>
      </c>
      <c r="E952" t="s">
        <v>20</v>
      </c>
      <c r="F952" t="s">
        <v>44</v>
      </c>
      <c r="G952" t="s">
        <v>14</v>
      </c>
      <c r="H952">
        <v>3.79</v>
      </c>
      <c r="I952" t="s">
        <v>28</v>
      </c>
      <c r="J952" t="s">
        <v>16</v>
      </c>
      <c r="K952" t="s">
        <v>45</v>
      </c>
      <c r="L952" t="s">
        <v>40</v>
      </c>
      <c r="M952">
        <v>8</v>
      </c>
      <c r="N952" t="s">
        <v>25</v>
      </c>
      <c r="O952">
        <v>5</v>
      </c>
    </row>
    <row r="953" spans="1:15" x14ac:dyDescent="0.35">
      <c r="A953" s="1">
        <v>45649.504166666666</v>
      </c>
      <c r="B953" s="1" t="str">
        <f t="shared" si="28"/>
        <v>Mon</v>
      </c>
      <c r="C953" s="1" t="str">
        <f t="shared" si="29"/>
        <v>Weekday</v>
      </c>
      <c r="D953" s="1" t="e" cm="1">
        <f t="array" aca="1" ref="D953" ca="1">TEXT\DAY(Coffee_Sales[[#This Row],[Date]],"ddd")</f>
        <v>#NAME?</v>
      </c>
      <c r="E953" t="s">
        <v>12</v>
      </c>
      <c r="F953" t="s">
        <v>46</v>
      </c>
      <c r="G953" t="s">
        <v>14</v>
      </c>
      <c r="H953">
        <v>3.59</v>
      </c>
      <c r="I953" t="s">
        <v>15</v>
      </c>
      <c r="J953" t="s">
        <v>16</v>
      </c>
      <c r="K953" t="s">
        <v>29</v>
      </c>
      <c r="L953" t="s">
        <v>32</v>
      </c>
      <c r="M953">
        <v>9</v>
      </c>
      <c r="N953" t="s">
        <v>37</v>
      </c>
      <c r="O953">
        <v>3</v>
      </c>
    </row>
    <row r="954" spans="1:15" x14ac:dyDescent="0.35">
      <c r="A954" s="1">
        <v>45644.45</v>
      </c>
      <c r="B954" s="1" t="str">
        <f t="shared" si="28"/>
        <v>Wed</v>
      </c>
      <c r="C954" s="1" t="str">
        <f t="shared" si="29"/>
        <v>Weekday</v>
      </c>
      <c r="D954" s="1" t="e" cm="1">
        <f t="array" aca="1" ref="D954" ca="1">TEXT\DAY(Coffee_Sales[[#This Row],[Date]],"ddd")</f>
        <v>#NAME?</v>
      </c>
      <c r="E954" t="s">
        <v>43</v>
      </c>
      <c r="F954" t="s">
        <v>46</v>
      </c>
      <c r="G954" t="s">
        <v>14</v>
      </c>
      <c r="H954">
        <v>3.84</v>
      </c>
      <c r="I954" t="s">
        <v>28</v>
      </c>
      <c r="J954" t="s">
        <v>16</v>
      </c>
      <c r="K954" t="s">
        <v>31</v>
      </c>
      <c r="L954" t="s">
        <v>18</v>
      </c>
      <c r="M954">
        <v>3</v>
      </c>
      <c r="N954" t="s">
        <v>37</v>
      </c>
      <c r="O954">
        <v>4</v>
      </c>
    </row>
    <row r="955" spans="1:15" x14ac:dyDescent="0.35">
      <c r="A955" s="1">
        <v>45653.40625</v>
      </c>
      <c r="B955" s="1" t="str">
        <f t="shared" si="28"/>
        <v>Fri</v>
      </c>
      <c r="C955" s="1" t="str">
        <f t="shared" si="29"/>
        <v>Weekday</v>
      </c>
      <c r="D955" s="1" t="e" cm="1">
        <f t="array" aca="1" ref="D955" ca="1">TEXT\DAY(Coffee_Sales[[#This Row],[Date]],"ddd")</f>
        <v>#NAME?</v>
      </c>
      <c r="E955" t="s">
        <v>43</v>
      </c>
      <c r="F955" t="s">
        <v>27</v>
      </c>
      <c r="G955" t="s">
        <v>22</v>
      </c>
      <c r="H955">
        <v>6.39</v>
      </c>
      <c r="I955" t="s">
        <v>28</v>
      </c>
      <c r="J955" t="s">
        <v>23</v>
      </c>
      <c r="K955" t="s">
        <v>29</v>
      </c>
      <c r="L955" t="s">
        <v>40</v>
      </c>
      <c r="M955">
        <v>9</v>
      </c>
      <c r="N955" t="s">
        <v>39</v>
      </c>
      <c r="O955">
        <v>5</v>
      </c>
    </row>
    <row r="956" spans="1:15" x14ac:dyDescent="0.35">
      <c r="A956" s="1">
        <v>45648.70416666667</v>
      </c>
      <c r="B956" s="1" t="str">
        <f t="shared" si="28"/>
        <v>Sun</v>
      </c>
      <c r="C956" s="1" t="str">
        <f t="shared" si="29"/>
        <v>Weekend</v>
      </c>
      <c r="D956" s="1" t="e" cm="1">
        <f t="array" aca="1" ref="D956" ca="1">TEXT\DAY(Coffee_Sales[[#This Row],[Date]],"ddd")</f>
        <v>#NAME?</v>
      </c>
      <c r="E956" t="s">
        <v>20</v>
      </c>
      <c r="F956" t="s">
        <v>13</v>
      </c>
      <c r="G956" t="s">
        <v>14</v>
      </c>
      <c r="H956">
        <v>4.6399999999999997</v>
      </c>
      <c r="I956" t="s">
        <v>30</v>
      </c>
      <c r="J956" t="s">
        <v>23</v>
      </c>
      <c r="K956" t="s">
        <v>45</v>
      </c>
      <c r="L956" t="s">
        <v>18</v>
      </c>
      <c r="M956">
        <v>6</v>
      </c>
      <c r="N956" t="s">
        <v>39</v>
      </c>
      <c r="O956">
        <v>5</v>
      </c>
    </row>
    <row r="957" spans="1:15" x14ac:dyDescent="0.35">
      <c r="A957" s="1">
        <v>45656.385416666664</v>
      </c>
      <c r="B957" s="1" t="str">
        <f t="shared" si="28"/>
        <v>Mon</v>
      </c>
      <c r="C957" s="1" t="str">
        <f t="shared" si="29"/>
        <v>Weekday</v>
      </c>
      <c r="D957" s="1" t="e" cm="1">
        <f t="array" aca="1" ref="D957" ca="1">TEXT\DAY(Coffee_Sales[[#This Row],[Date]],"ddd")</f>
        <v>#NAME?</v>
      </c>
      <c r="E957" t="s">
        <v>43</v>
      </c>
      <c r="F957" t="s">
        <v>44</v>
      </c>
      <c r="G957" t="s">
        <v>35</v>
      </c>
      <c r="H957">
        <v>6</v>
      </c>
      <c r="I957" t="s">
        <v>28</v>
      </c>
      <c r="J957" t="s">
        <v>16</v>
      </c>
      <c r="K957" t="s">
        <v>17</v>
      </c>
      <c r="L957" t="s">
        <v>40</v>
      </c>
      <c r="M957">
        <v>3</v>
      </c>
      <c r="N957" t="s">
        <v>25</v>
      </c>
      <c r="O957">
        <v>1</v>
      </c>
    </row>
    <row r="958" spans="1:15" x14ac:dyDescent="0.35">
      <c r="A958" s="1">
        <v>45652.688888888886</v>
      </c>
      <c r="B958" s="1" t="str">
        <f t="shared" si="28"/>
        <v>Thu</v>
      </c>
      <c r="C958" s="1" t="str">
        <f t="shared" si="29"/>
        <v>Weekday</v>
      </c>
      <c r="D958" s="1" t="e" cm="1">
        <f t="array" aca="1" ref="D958" ca="1">TEXT\DAY(Coffee_Sales[[#This Row],[Date]],"ddd")</f>
        <v>#NAME?</v>
      </c>
      <c r="E958" t="s">
        <v>41</v>
      </c>
      <c r="F958" t="s">
        <v>34</v>
      </c>
      <c r="G958" t="s">
        <v>35</v>
      </c>
      <c r="H958">
        <v>5.03</v>
      </c>
      <c r="I958" t="s">
        <v>30</v>
      </c>
      <c r="J958" t="s">
        <v>16</v>
      </c>
      <c r="K958" t="s">
        <v>24</v>
      </c>
      <c r="L958" t="s">
        <v>32</v>
      </c>
      <c r="M958">
        <v>10</v>
      </c>
      <c r="N958" t="s">
        <v>36</v>
      </c>
      <c r="O958">
        <v>2</v>
      </c>
    </row>
    <row r="959" spans="1:15" x14ac:dyDescent="0.35">
      <c r="A959" s="1">
        <v>45653.663888888892</v>
      </c>
      <c r="B959" s="1" t="str">
        <f t="shared" si="28"/>
        <v>Fri</v>
      </c>
      <c r="C959" s="1" t="str">
        <f t="shared" si="29"/>
        <v>Weekday</v>
      </c>
      <c r="D959" s="1" t="e" cm="1">
        <f t="array" aca="1" ref="D959" ca="1">TEXT\DAY(Coffee_Sales[[#This Row],[Date]],"ddd")</f>
        <v>#NAME?</v>
      </c>
      <c r="E959" t="s">
        <v>43</v>
      </c>
      <c r="F959" t="s">
        <v>38</v>
      </c>
      <c r="G959" t="s">
        <v>35</v>
      </c>
      <c r="H959">
        <v>5.95</v>
      </c>
      <c r="I959" t="s">
        <v>30</v>
      </c>
      <c r="J959" t="s">
        <v>16</v>
      </c>
      <c r="K959" t="s">
        <v>31</v>
      </c>
      <c r="L959" t="s">
        <v>32</v>
      </c>
      <c r="M959">
        <v>9</v>
      </c>
      <c r="N959" t="s">
        <v>39</v>
      </c>
      <c r="O959">
        <v>5</v>
      </c>
    </row>
    <row r="960" spans="1:15" x14ac:dyDescent="0.35">
      <c r="A960" s="1">
        <v>45643.344444444447</v>
      </c>
      <c r="B960" s="1" t="str">
        <f t="shared" si="28"/>
        <v>Tue</v>
      </c>
      <c r="C960" s="1" t="str">
        <f t="shared" si="29"/>
        <v>Weekday</v>
      </c>
      <c r="D960" s="1" t="e" cm="1">
        <f t="array" aca="1" ref="D960" ca="1">TEXT\DAY(Coffee_Sales[[#This Row],[Date]],"ddd")</f>
        <v>#NAME?</v>
      </c>
      <c r="E960" t="s">
        <v>41</v>
      </c>
      <c r="F960" t="s">
        <v>13</v>
      </c>
      <c r="G960" t="s">
        <v>22</v>
      </c>
      <c r="H960">
        <v>4.9000000000000004</v>
      </c>
      <c r="I960" t="s">
        <v>15</v>
      </c>
      <c r="J960" t="s">
        <v>23</v>
      </c>
      <c r="K960" t="s">
        <v>17</v>
      </c>
      <c r="L960" t="s">
        <v>40</v>
      </c>
      <c r="M960">
        <v>8</v>
      </c>
      <c r="N960" t="s">
        <v>37</v>
      </c>
      <c r="O960">
        <v>1</v>
      </c>
    </row>
    <row r="961" spans="1:15" x14ac:dyDescent="0.35">
      <c r="A961" s="1">
        <v>45645.586805555555</v>
      </c>
      <c r="B961" s="1" t="str">
        <f t="shared" si="28"/>
        <v>Thu</v>
      </c>
      <c r="C961" s="1" t="str">
        <f t="shared" si="29"/>
        <v>Weekday</v>
      </c>
      <c r="D961" s="1" t="e" cm="1">
        <f t="array" aca="1" ref="D961" ca="1">TEXT\DAY(Coffee_Sales[[#This Row],[Date]],"ddd")</f>
        <v>#NAME?</v>
      </c>
      <c r="E961" t="s">
        <v>26</v>
      </c>
      <c r="F961" t="s">
        <v>27</v>
      </c>
      <c r="G961" t="s">
        <v>35</v>
      </c>
      <c r="H961">
        <v>6.56</v>
      </c>
      <c r="I961" t="s">
        <v>28</v>
      </c>
      <c r="J961" t="s">
        <v>16</v>
      </c>
      <c r="K961" t="s">
        <v>17</v>
      </c>
      <c r="L961" t="s">
        <v>18</v>
      </c>
      <c r="M961">
        <v>8</v>
      </c>
      <c r="N961" t="s">
        <v>37</v>
      </c>
      <c r="O961">
        <v>5</v>
      </c>
    </row>
    <row r="962" spans="1:15" x14ac:dyDescent="0.35">
      <c r="A962" s="1">
        <v>45643.609027777777</v>
      </c>
      <c r="B962" s="1" t="str">
        <f t="shared" ref="B962:B1001" si="30">(TEXT(A962,"ddd"))</f>
        <v>Tue</v>
      </c>
      <c r="C962" s="1" t="str">
        <f t="shared" ref="C962:C1001" si="31">IF(OR(TEXT(A962,"ddd")="Sat",TEXT(A962,"ddd")="Sun"),"Weekend","Weekday")</f>
        <v>Weekday</v>
      </c>
      <c r="D962" s="1" t="e" cm="1">
        <f t="array" aca="1" ref="D962" ca="1">TEXT\DAY(Coffee_Sales[[#This Row],[Date]],"ddd")</f>
        <v>#NAME?</v>
      </c>
      <c r="E962" t="s">
        <v>12</v>
      </c>
      <c r="F962" t="s">
        <v>44</v>
      </c>
      <c r="G962" t="s">
        <v>35</v>
      </c>
      <c r="H962">
        <v>3.2</v>
      </c>
      <c r="I962" t="s">
        <v>30</v>
      </c>
      <c r="J962" t="s">
        <v>16</v>
      </c>
      <c r="K962" t="s">
        <v>17</v>
      </c>
      <c r="L962" t="s">
        <v>18</v>
      </c>
      <c r="M962">
        <v>3</v>
      </c>
      <c r="N962" t="s">
        <v>47</v>
      </c>
      <c r="O962">
        <v>1</v>
      </c>
    </row>
    <row r="963" spans="1:15" x14ac:dyDescent="0.35">
      <c r="A963" s="1">
        <v>45653.588194444441</v>
      </c>
      <c r="B963" s="1" t="str">
        <f t="shared" si="30"/>
        <v>Fri</v>
      </c>
      <c r="C963" s="1" t="str">
        <f t="shared" si="31"/>
        <v>Weekday</v>
      </c>
      <c r="D963" s="1" t="e" cm="1">
        <f t="array" aca="1" ref="D963" ca="1">TEXT\DAY(Coffee_Sales[[#This Row],[Date]],"ddd")</f>
        <v>#NAME?</v>
      </c>
      <c r="E963" t="s">
        <v>43</v>
      </c>
      <c r="F963" t="s">
        <v>46</v>
      </c>
      <c r="G963" t="s">
        <v>14</v>
      </c>
      <c r="H963">
        <v>4.9800000000000004</v>
      </c>
      <c r="I963" t="s">
        <v>28</v>
      </c>
      <c r="J963" t="s">
        <v>23</v>
      </c>
      <c r="K963" t="s">
        <v>17</v>
      </c>
      <c r="L963" t="s">
        <v>32</v>
      </c>
      <c r="M963">
        <v>6</v>
      </c>
      <c r="N963" t="s">
        <v>19</v>
      </c>
      <c r="O963">
        <v>5</v>
      </c>
    </row>
    <row r="964" spans="1:15" x14ac:dyDescent="0.35">
      <c r="A964" s="1">
        <v>45649.573611111111</v>
      </c>
      <c r="B964" s="1" t="str">
        <f t="shared" si="30"/>
        <v>Mon</v>
      </c>
      <c r="C964" s="1" t="str">
        <f t="shared" si="31"/>
        <v>Weekday</v>
      </c>
      <c r="D964" s="1" t="e" cm="1">
        <f t="array" aca="1" ref="D964" ca="1">TEXT\DAY(Coffee_Sales[[#This Row],[Date]],"ddd")</f>
        <v>#NAME?</v>
      </c>
      <c r="E964" t="s">
        <v>12</v>
      </c>
      <c r="F964" t="s">
        <v>34</v>
      </c>
      <c r="G964" t="s">
        <v>14</v>
      </c>
      <c r="H964">
        <v>6.12</v>
      </c>
      <c r="I964" t="s">
        <v>15</v>
      </c>
      <c r="J964" t="s">
        <v>16</v>
      </c>
      <c r="K964" t="s">
        <v>17</v>
      </c>
      <c r="L964" t="s">
        <v>32</v>
      </c>
      <c r="M964">
        <v>2</v>
      </c>
      <c r="N964" t="s">
        <v>37</v>
      </c>
      <c r="O964">
        <v>4</v>
      </c>
    </row>
    <row r="965" spans="1:15" x14ac:dyDescent="0.35">
      <c r="A965" s="1">
        <v>45652.536805555559</v>
      </c>
      <c r="B965" s="1" t="str">
        <f t="shared" si="30"/>
        <v>Thu</v>
      </c>
      <c r="C965" s="1" t="str">
        <f t="shared" si="31"/>
        <v>Weekday</v>
      </c>
      <c r="D965" s="1" t="e" cm="1">
        <f t="array" aca="1" ref="D965" ca="1">TEXT\DAY(Coffee_Sales[[#This Row],[Date]],"ddd")</f>
        <v>#NAME?</v>
      </c>
      <c r="E965" t="s">
        <v>41</v>
      </c>
      <c r="F965" t="s">
        <v>46</v>
      </c>
      <c r="G965" t="s">
        <v>22</v>
      </c>
      <c r="H965">
        <v>5.19</v>
      </c>
      <c r="I965" t="s">
        <v>28</v>
      </c>
      <c r="J965" t="s">
        <v>16</v>
      </c>
      <c r="K965" t="s">
        <v>31</v>
      </c>
      <c r="L965" t="s">
        <v>32</v>
      </c>
      <c r="M965">
        <v>2</v>
      </c>
      <c r="N965" t="s">
        <v>47</v>
      </c>
      <c r="O965">
        <v>4</v>
      </c>
    </row>
    <row r="966" spans="1:15" x14ac:dyDescent="0.35">
      <c r="A966" s="1">
        <v>45649.419444444444</v>
      </c>
      <c r="B966" s="1" t="str">
        <f t="shared" si="30"/>
        <v>Mon</v>
      </c>
      <c r="C966" s="1" t="str">
        <f t="shared" si="31"/>
        <v>Weekday</v>
      </c>
      <c r="D966" s="1" t="e" cm="1">
        <f t="array" aca="1" ref="D966" ca="1">TEXT\DAY(Coffee_Sales[[#This Row],[Date]],"ddd")</f>
        <v>#NAME?</v>
      </c>
      <c r="E966" t="s">
        <v>12</v>
      </c>
      <c r="F966" t="s">
        <v>13</v>
      </c>
      <c r="G966" t="s">
        <v>14</v>
      </c>
      <c r="H966">
        <v>5.24</v>
      </c>
      <c r="I966" t="s">
        <v>30</v>
      </c>
      <c r="J966" t="s">
        <v>16</v>
      </c>
      <c r="K966" t="s">
        <v>17</v>
      </c>
      <c r="L966" t="s">
        <v>40</v>
      </c>
      <c r="M966">
        <v>7</v>
      </c>
      <c r="N966" t="s">
        <v>37</v>
      </c>
      <c r="O966">
        <v>2</v>
      </c>
    </row>
    <row r="967" spans="1:15" x14ac:dyDescent="0.35">
      <c r="A967" s="1">
        <v>45654.595138888886</v>
      </c>
      <c r="B967" s="1" t="str">
        <f t="shared" si="30"/>
        <v>Sat</v>
      </c>
      <c r="C967" s="1" t="str">
        <f t="shared" si="31"/>
        <v>Weekend</v>
      </c>
      <c r="D967" s="1" t="e" cm="1">
        <f t="array" aca="1" ref="D967" ca="1">TEXT\DAY(Coffee_Sales[[#This Row],[Date]],"ddd")</f>
        <v>#NAME?</v>
      </c>
      <c r="E967" t="s">
        <v>41</v>
      </c>
      <c r="F967" t="s">
        <v>38</v>
      </c>
      <c r="G967" t="s">
        <v>14</v>
      </c>
      <c r="H967">
        <v>3</v>
      </c>
      <c r="I967" t="s">
        <v>28</v>
      </c>
      <c r="J967" t="s">
        <v>23</v>
      </c>
      <c r="K967" t="s">
        <v>24</v>
      </c>
      <c r="L967" t="s">
        <v>18</v>
      </c>
      <c r="M967">
        <v>8</v>
      </c>
      <c r="N967" t="s">
        <v>37</v>
      </c>
      <c r="O967">
        <v>5</v>
      </c>
    </row>
    <row r="968" spans="1:15" x14ac:dyDescent="0.35">
      <c r="A968" s="1">
        <v>45644.37222222222</v>
      </c>
      <c r="B968" s="1" t="str">
        <f t="shared" si="30"/>
        <v>Wed</v>
      </c>
      <c r="C968" s="1" t="str">
        <f t="shared" si="31"/>
        <v>Weekday</v>
      </c>
      <c r="D968" s="1" t="e" cm="1">
        <f t="array" aca="1" ref="D968" ca="1">TEXT\DAY(Coffee_Sales[[#This Row],[Date]],"ddd")</f>
        <v>#NAME?</v>
      </c>
      <c r="E968" t="s">
        <v>12</v>
      </c>
      <c r="F968" t="s">
        <v>27</v>
      </c>
      <c r="G968" t="s">
        <v>22</v>
      </c>
      <c r="H968">
        <v>4.58</v>
      </c>
      <c r="I968" t="s">
        <v>30</v>
      </c>
      <c r="J968" t="s">
        <v>16</v>
      </c>
      <c r="K968" t="s">
        <v>31</v>
      </c>
      <c r="L968" t="s">
        <v>18</v>
      </c>
      <c r="M968">
        <v>3</v>
      </c>
      <c r="N968" t="s">
        <v>25</v>
      </c>
      <c r="O968">
        <v>1</v>
      </c>
    </row>
    <row r="969" spans="1:15" x14ac:dyDescent="0.35">
      <c r="A969" s="1">
        <v>45650.378472222219</v>
      </c>
      <c r="B969" s="1" t="str">
        <f t="shared" si="30"/>
        <v>Tue</v>
      </c>
      <c r="C969" s="1" t="str">
        <f t="shared" si="31"/>
        <v>Weekday</v>
      </c>
      <c r="D969" s="1" t="e" cm="1">
        <f t="array" aca="1" ref="D969" ca="1">TEXT\DAY(Coffee_Sales[[#This Row],[Date]],"ddd")</f>
        <v>#NAME?</v>
      </c>
      <c r="E969" t="s">
        <v>43</v>
      </c>
      <c r="F969" t="s">
        <v>13</v>
      </c>
      <c r="G969" t="s">
        <v>14</v>
      </c>
      <c r="H969">
        <v>6.99</v>
      </c>
      <c r="I969" t="s">
        <v>30</v>
      </c>
      <c r="J969" t="s">
        <v>23</v>
      </c>
      <c r="K969" t="s">
        <v>24</v>
      </c>
      <c r="L969" t="s">
        <v>18</v>
      </c>
      <c r="M969">
        <v>4</v>
      </c>
      <c r="N969" t="s">
        <v>33</v>
      </c>
      <c r="O969">
        <v>2</v>
      </c>
    </row>
    <row r="970" spans="1:15" x14ac:dyDescent="0.35">
      <c r="A970" s="1">
        <v>45652.384722222225</v>
      </c>
      <c r="B970" s="1" t="str">
        <f t="shared" si="30"/>
        <v>Thu</v>
      </c>
      <c r="C970" s="1" t="str">
        <f t="shared" si="31"/>
        <v>Weekday</v>
      </c>
      <c r="D970" s="1" t="e" cm="1">
        <f t="array" aca="1" ref="D970" ca="1">TEXT\DAY(Coffee_Sales[[#This Row],[Date]],"ddd")</f>
        <v>#NAME?</v>
      </c>
      <c r="E970" t="s">
        <v>20</v>
      </c>
      <c r="F970" t="s">
        <v>46</v>
      </c>
      <c r="G970" t="s">
        <v>35</v>
      </c>
      <c r="H970">
        <v>4.63</v>
      </c>
      <c r="I970" t="s">
        <v>30</v>
      </c>
      <c r="J970" t="s">
        <v>16</v>
      </c>
      <c r="K970" t="s">
        <v>17</v>
      </c>
      <c r="L970" t="s">
        <v>40</v>
      </c>
      <c r="M970">
        <v>2</v>
      </c>
      <c r="N970" t="s">
        <v>47</v>
      </c>
      <c r="O970">
        <v>3</v>
      </c>
    </row>
    <row r="971" spans="1:15" x14ac:dyDescent="0.35">
      <c r="A971" s="1">
        <v>45649.392361111109</v>
      </c>
      <c r="B971" s="1" t="str">
        <f t="shared" si="30"/>
        <v>Mon</v>
      </c>
      <c r="C971" s="1" t="str">
        <f t="shared" si="31"/>
        <v>Weekday</v>
      </c>
      <c r="D971" s="1" t="e" cm="1">
        <f t="array" aca="1" ref="D971" ca="1">TEXT\DAY(Coffee_Sales[[#This Row],[Date]],"ddd")</f>
        <v>#NAME?</v>
      </c>
      <c r="E971" t="s">
        <v>43</v>
      </c>
      <c r="F971" t="s">
        <v>21</v>
      </c>
      <c r="G971" t="s">
        <v>35</v>
      </c>
      <c r="H971">
        <v>3.09</v>
      </c>
      <c r="I971" t="s">
        <v>30</v>
      </c>
      <c r="J971" t="s">
        <v>16</v>
      </c>
      <c r="K971" t="s">
        <v>24</v>
      </c>
      <c r="L971" t="s">
        <v>32</v>
      </c>
      <c r="M971">
        <v>9</v>
      </c>
      <c r="N971" t="s">
        <v>36</v>
      </c>
      <c r="O971">
        <v>3</v>
      </c>
    </row>
    <row r="972" spans="1:15" x14ac:dyDescent="0.35">
      <c r="A972" s="1">
        <v>45642.393750000003</v>
      </c>
      <c r="B972" s="1" t="str">
        <f t="shared" si="30"/>
        <v>Mon</v>
      </c>
      <c r="C972" s="1" t="str">
        <f t="shared" si="31"/>
        <v>Weekday</v>
      </c>
      <c r="D972" s="1" t="e" cm="1">
        <f t="array" aca="1" ref="D972" ca="1">TEXT\DAY(Coffee_Sales[[#This Row],[Date]],"ddd")</f>
        <v>#NAME?</v>
      </c>
      <c r="E972" t="s">
        <v>43</v>
      </c>
      <c r="F972" t="s">
        <v>44</v>
      </c>
      <c r="G972" t="s">
        <v>14</v>
      </c>
      <c r="H972">
        <v>6.49</v>
      </c>
      <c r="I972" t="s">
        <v>28</v>
      </c>
      <c r="J972" t="s">
        <v>16</v>
      </c>
      <c r="K972" t="s">
        <v>24</v>
      </c>
      <c r="L972" t="s">
        <v>40</v>
      </c>
      <c r="M972">
        <v>8</v>
      </c>
      <c r="N972" t="s">
        <v>25</v>
      </c>
      <c r="O972">
        <v>1</v>
      </c>
    </row>
    <row r="973" spans="1:15" x14ac:dyDescent="0.35">
      <c r="A973" s="1">
        <v>45648.664583333331</v>
      </c>
      <c r="B973" s="1" t="str">
        <f t="shared" si="30"/>
        <v>Sun</v>
      </c>
      <c r="C973" s="1" t="str">
        <f t="shared" si="31"/>
        <v>Weekend</v>
      </c>
      <c r="D973" s="1" t="e" cm="1">
        <f t="array" aca="1" ref="D973" ca="1">TEXT\DAY(Coffee_Sales[[#This Row],[Date]],"ddd")</f>
        <v>#NAME?</v>
      </c>
      <c r="E973" t="s">
        <v>26</v>
      </c>
      <c r="F973" t="s">
        <v>21</v>
      </c>
      <c r="G973" t="s">
        <v>35</v>
      </c>
      <c r="H973">
        <v>3.51</v>
      </c>
      <c r="I973" t="s">
        <v>15</v>
      </c>
      <c r="J973" t="s">
        <v>23</v>
      </c>
      <c r="K973" t="s">
        <v>31</v>
      </c>
      <c r="L973" t="s">
        <v>18</v>
      </c>
      <c r="M973">
        <v>2</v>
      </c>
      <c r="N973" t="s">
        <v>33</v>
      </c>
      <c r="O973">
        <v>4</v>
      </c>
    </row>
    <row r="974" spans="1:15" x14ac:dyDescent="0.35">
      <c r="A974" s="1">
        <v>45648.67291666667</v>
      </c>
      <c r="B974" s="1" t="str">
        <f t="shared" si="30"/>
        <v>Sun</v>
      </c>
      <c r="C974" s="1" t="str">
        <f t="shared" si="31"/>
        <v>Weekend</v>
      </c>
      <c r="D974" s="1" t="e" cm="1">
        <f t="array" aca="1" ref="D974" ca="1">TEXT\DAY(Coffee_Sales[[#This Row],[Date]],"ddd")</f>
        <v>#NAME?</v>
      </c>
      <c r="E974" t="s">
        <v>26</v>
      </c>
      <c r="F974" t="s">
        <v>34</v>
      </c>
      <c r="G974" t="s">
        <v>14</v>
      </c>
      <c r="H974">
        <v>4.7699999999999996</v>
      </c>
      <c r="I974" t="s">
        <v>15</v>
      </c>
      <c r="J974" t="s">
        <v>23</v>
      </c>
      <c r="K974" t="s">
        <v>17</v>
      </c>
      <c r="L974" t="s">
        <v>32</v>
      </c>
      <c r="M974">
        <v>4</v>
      </c>
      <c r="N974" t="s">
        <v>25</v>
      </c>
      <c r="O974">
        <v>4</v>
      </c>
    </row>
    <row r="975" spans="1:15" x14ac:dyDescent="0.35">
      <c r="A975" s="1">
        <v>45656.685416666667</v>
      </c>
      <c r="B975" s="1" t="str">
        <f t="shared" si="30"/>
        <v>Mon</v>
      </c>
      <c r="C975" s="1" t="str">
        <f t="shared" si="31"/>
        <v>Weekday</v>
      </c>
      <c r="D975" s="1" t="e" cm="1">
        <f t="array" aca="1" ref="D975" ca="1">TEXT\DAY(Coffee_Sales[[#This Row],[Date]],"ddd")</f>
        <v>#NAME?</v>
      </c>
      <c r="E975" t="s">
        <v>41</v>
      </c>
      <c r="F975" t="s">
        <v>44</v>
      </c>
      <c r="G975" t="s">
        <v>35</v>
      </c>
      <c r="H975">
        <v>5.47</v>
      </c>
      <c r="I975" t="s">
        <v>30</v>
      </c>
      <c r="J975" t="s">
        <v>16</v>
      </c>
      <c r="K975" t="s">
        <v>45</v>
      </c>
      <c r="L975" t="s">
        <v>18</v>
      </c>
      <c r="M975">
        <v>10</v>
      </c>
      <c r="N975" t="s">
        <v>25</v>
      </c>
      <c r="O975">
        <v>3</v>
      </c>
    </row>
    <row r="976" spans="1:15" x14ac:dyDescent="0.35">
      <c r="A976" s="1">
        <v>45655.60833333333</v>
      </c>
      <c r="B976" s="1" t="str">
        <f t="shared" si="30"/>
        <v>Sun</v>
      </c>
      <c r="C976" s="1" t="str">
        <f t="shared" si="31"/>
        <v>Weekend</v>
      </c>
      <c r="D976" s="1" t="e" cm="1">
        <f t="array" aca="1" ref="D976" ca="1">TEXT\DAY(Coffee_Sales[[#This Row],[Date]],"ddd")</f>
        <v>#NAME?</v>
      </c>
      <c r="E976" t="s">
        <v>43</v>
      </c>
      <c r="F976" t="s">
        <v>44</v>
      </c>
      <c r="G976" t="s">
        <v>14</v>
      </c>
      <c r="H976">
        <v>4.3099999999999996</v>
      </c>
      <c r="I976" t="s">
        <v>28</v>
      </c>
      <c r="J976" t="s">
        <v>16</v>
      </c>
      <c r="K976" t="s">
        <v>24</v>
      </c>
      <c r="L976" t="s">
        <v>18</v>
      </c>
      <c r="M976">
        <v>2</v>
      </c>
      <c r="N976" t="s">
        <v>39</v>
      </c>
      <c r="O976">
        <v>1</v>
      </c>
    </row>
    <row r="977" spans="1:15" x14ac:dyDescent="0.35">
      <c r="A977" s="1">
        <v>45650.738194444442</v>
      </c>
      <c r="B977" s="1" t="str">
        <f t="shared" si="30"/>
        <v>Tue</v>
      </c>
      <c r="C977" s="1" t="str">
        <f t="shared" si="31"/>
        <v>Weekday</v>
      </c>
      <c r="D977" s="1" t="e" cm="1">
        <f t="array" aca="1" ref="D977" ca="1">TEXT\DAY(Coffee_Sales[[#This Row],[Date]],"ddd")</f>
        <v>#NAME?</v>
      </c>
      <c r="E977" t="s">
        <v>20</v>
      </c>
      <c r="F977" t="s">
        <v>13</v>
      </c>
      <c r="G977" t="s">
        <v>35</v>
      </c>
      <c r="H977">
        <v>6.12</v>
      </c>
      <c r="I977" t="s">
        <v>15</v>
      </c>
      <c r="J977" t="s">
        <v>23</v>
      </c>
      <c r="K977" t="s">
        <v>45</v>
      </c>
      <c r="L977" t="s">
        <v>32</v>
      </c>
      <c r="M977">
        <v>2</v>
      </c>
      <c r="N977" t="s">
        <v>47</v>
      </c>
      <c r="O977">
        <v>1</v>
      </c>
    </row>
    <row r="978" spans="1:15" x14ac:dyDescent="0.35">
      <c r="A978" s="1">
        <v>45642.393750000003</v>
      </c>
      <c r="B978" s="1" t="str">
        <f t="shared" si="30"/>
        <v>Mon</v>
      </c>
      <c r="C978" s="1" t="str">
        <f t="shared" si="31"/>
        <v>Weekday</v>
      </c>
      <c r="D978" s="1" t="e" cm="1">
        <f t="array" aca="1" ref="D978" ca="1">TEXT\DAY(Coffee_Sales[[#This Row],[Date]],"ddd")</f>
        <v>#NAME?</v>
      </c>
      <c r="E978" t="s">
        <v>26</v>
      </c>
      <c r="F978" t="s">
        <v>27</v>
      </c>
      <c r="G978" t="s">
        <v>35</v>
      </c>
      <c r="H978">
        <v>5.15</v>
      </c>
      <c r="I978" t="s">
        <v>28</v>
      </c>
      <c r="J978" t="s">
        <v>16</v>
      </c>
      <c r="K978" t="s">
        <v>17</v>
      </c>
      <c r="L978" t="s">
        <v>32</v>
      </c>
      <c r="M978">
        <v>7</v>
      </c>
      <c r="N978" t="s">
        <v>36</v>
      </c>
      <c r="O978">
        <v>4</v>
      </c>
    </row>
    <row r="979" spans="1:15" x14ac:dyDescent="0.35">
      <c r="A979" s="1">
        <v>45656.42083333333</v>
      </c>
      <c r="B979" s="1" t="str">
        <f t="shared" si="30"/>
        <v>Mon</v>
      </c>
      <c r="C979" s="1" t="str">
        <f t="shared" si="31"/>
        <v>Weekday</v>
      </c>
      <c r="D979" s="1" t="e" cm="1">
        <f t="array" aca="1" ref="D979" ca="1">TEXT\DAY(Coffee_Sales[[#This Row],[Date]],"ddd")</f>
        <v>#NAME?</v>
      </c>
      <c r="E979" t="s">
        <v>41</v>
      </c>
      <c r="F979" t="s">
        <v>38</v>
      </c>
      <c r="G979" t="s">
        <v>22</v>
      </c>
      <c r="H979">
        <v>4.3099999999999996</v>
      </c>
      <c r="I979" t="s">
        <v>28</v>
      </c>
      <c r="J979" t="s">
        <v>23</v>
      </c>
      <c r="K979" t="s">
        <v>42</v>
      </c>
      <c r="L979" t="s">
        <v>32</v>
      </c>
      <c r="M979">
        <v>2</v>
      </c>
      <c r="N979" t="s">
        <v>39</v>
      </c>
      <c r="O979">
        <v>1</v>
      </c>
    </row>
    <row r="980" spans="1:15" x14ac:dyDescent="0.35">
      <c r="A980" s="1">
        <v>45650.72152777778</v>
      </c>
      <c r="B980" s="1" t="str">
        <f t="shared" si="30"/>
        <v>Tue</v>
      </c>
      <c r="C980" s="1" t="str">
        <f t="shared" si="31"/>
        <v>Weekday</v>
      </c>
      <c r="D980" s="1" t="e" cm="1">
        <f t="array" aca="1" ref="D980" ca="1">TEXT\DAY(Coffee_Sales[[#This Row],[Date]],"ddd")</f>
        <v>#NAME?</v>
      </c>
      <c r="E980" t="s">
        <v>20</v>
      </c>
      <c r="F980" t="s">
        <v>34</v>
      </c>
      <c r="G980" t="s">
        <v>35</v>
      </c>
      <c r="H980">
        <v>6.89</v>
      </c>
      <c r="I980" t="s">
        <v>15</v>
      </c>
      <c r="J980" t="s">
        <v>23</v>
      </c>
      <c r="K980" t="s">
        <v>29</v>
      </c>
      <c r="L980" t="s">
        <v>32</v>
      </c>
      <c r="M980">
        <v>8</v>
      </c>
      <c r="N980" t="s">
        <v>25</v>
      </c>
      <c r="O980">
        <v>3</v>
      </c>
    </row>
    <row r="981" spans="1:15" x14ac:dyDescent="0.35">
      <c r="A981" s="1">
        <v>45653.693749999999</v>
      </c>
      <c r="B981" s="1" t="str">
        <f t="shared" si="30"/>
        <v>Fri</v>
      </c>
      <c r="C981" s="1" t="str">
        <f t="shared" si="31"/>
        <v>Weekday</v>
      </c>
      <c r="D981" s="1" t="e" cm="1">
        <f t="array" aca="1" ref="D981" ca="1">TEXT\DAY(Coffee_Sales[[#This Row],[Date]],"ddd")</f>
        <v>#NAME?</v>
      </c>
      <c r="E981" t="s">
        <v>12</v>
      </c>
      <c r="F981" t="s">
        <v>46</v>
      </c>
      <c r="G981" t="s">
        <v>22</v>
      </c>
      <c r="H981">
        <v>4.6399999999999997</v>
      </c>
      <c r="I981" t="s">
        <v>15</v>
      </c>
      <c r="J981" t="s">
        <v>16</v>
      </c>
      <c r="K981" t="s">
        <v>24</v>
      </c>
      <c r="L981" t="s">
        <v>40</v>
      </c>
      <c r="M981">
        <v>2</v>
      </c>
      <c r="N981" t="s">
        <v>33</v>
      </c>
      <c r="O981">
        <v>3</v>
      </c>
    </row>
    <row r="982" spans="1:15" x14ac:dyDescent="0.35">
      <c r="A982" s="1">
        <v>45646.563194444447</v>
      </c>
      <c r="B982" s="1" t="str">
        <f t="shared" si="30"/>
        <v>Fri</v>
      </c>
      <c r="C982" s="1" t="str">
        <f t="shared" si="31"/>
        <v>Weekday</v>
      </c>
      <c r="D982" s="1" t="e" cm="1">
        <f t="array" aca="1" ref="D982" ca="1">TEXT\DAY(Coffee_Sales[[#This Row],[Date]],"ddd")</f>
        <v>#NAME?</v>
      </c>
      <c r="E982" t="s">
        <v>12</v>
      </c>
      <c r="F982" t="s">
        <v>34</v>
      </c>
      <c r="G982" t="s">
        <v>35</v>
      </c>
      <c r="H982">
        <v>6.57</v>
      </c>
      <c r="I982" t="s">
        <v>28</v>
      </c>
      <c r="J982" t="s">
        <v>16</v>
      </c>
      <c r="K982" t="s">
        <v>24</v>
      </c>
      <c r="L982" t="s">
        <v>32</v>
      </c>
      <c r="M982">
        <v>5</v>
      </c>
      <c r="N982" t="s">
        <v>36</v>
      </c>
      <c r="O982">
        <v>5</v>
      </c>
    </row>
    <row r="983" spans="1:15" x14ac:dyDescent="0.35">
      <c r="A983" s="1">
        <v>45653.352083333331</v>
      </c>
      <c r="B983" s="1" t="str">
        <f t="shared" si="30"/>
        <v>Fri</v>
      </c>
      <c r="C983" s="1" t="str">
        <f t="shared" si="31"/>
        <v>Weekday</v>
      </c>
      <c r="D983" s="1" t="e" cm="1">
        <f t="array" aca="1" ref="D983" ca="1">TEXT\DAY(Coffee_Sales[[#This Row],[Date]],"ddd")</f>
        <v>#NAME?</v>
      </c>
      <c r="E983" t="s">
        <v>20</v>
      </c>
      <c r="F983" t="s">
        <v>27</v>
      </c>
      <c r="G983" t="s">
        <v>22</v>
      </c>
      <c r="H983">
        <v>4.03</v>
      </c>
      <c r="I983" t="s">
        <v>15</v>
      </c>
      <c r="J983" t="s">
        <v>16</v>
      </c>
      <c r="K983" t="s">
        <v>17</v>
      </c>
      <c r="L983" t="s">
        <v>18</v>
      </c>
      <c r="M983">
        <v>4</v>
      </c>
      <c r="N983" t="s">
        <v>33</v>
      </c>
      <c r="O983">
        <v>4</v>
      </c>
    </row>
    <row r="984" spans="1:15" x14ac:dyDescent="0.35">
      <c r="A984" s="1">
        <v>45646.502083333333</v>
      </c>
      <c r="B984" s="1" t="str">
        <f t="shared" si="30"/>
        <v>Fri</v>
      </c>
      <c r="C984" s="1" t="str">
        <f t="shared" si="31"/>
        <v>Weekday</v>
      </c>
      <c r="D984" s="1" t="e" cm="1">
        <f t="array" aca="1" ref="D984" ca="1">TEXT\DAY(Coffee_Sales[[#This Row],[Date]],"ddd")</f>
        <v>#NAME?</v>
      </c>
      <c r="E984" t="s">
        <v>26</v>
      </c>
      <c r="F984" t="s">
        <v>46</v>
      </c>
      <c r="G984" t="s">
        <v>35</v>
      </c>
      <c r="H984">
        <v>4.34</v>
      </c>
      <c r="I984" t="s">
        <v>28</v>
      </c>
      <c r="J984" t="s">
        <v>16</v>
      </c>
      <c r="K984" t="s">
        <v>17</v>
      </c>
      <c r="L984" t="s">
        <v>40</v>
      </c>
      <c r="M984">
        <v>2</v>
      </c>
      <c r="N984" t="s">
        <v>19</v>
      </c>
      <c r="O984">
        <v>4</v>
      </c>
    </row>
    <row r="985" spans="1:15" x14ac:dyDescent="0.35">
      <c r="A985" s="1">
        <v>45643.421527777777</v>
      </c>
      <c r="B985" s="1" t="str">
        <f t="shared" si="30"/>
        <v>Tue</v>
      </c>
      <c r="C985" s="1" t="str">
        <f t="shared" si="31"/>
        <v>Weekday</v>
      </c>
      <c r="D985" s="1" t="e" cm="1">
        <f t="array" aca="1" ref="D985" ca="1">TEXT\DAY(Coffee_Sales[[#This Row],[Date]],"ddd")</f>
        <v>#NAME?</v>
      </c>
      <c r="E985" t="s">
        <v>20</v>
      </c>
      <c r="F985" t="s">
        <v>27</v>
      </c>
      <c r="G985" t="s">
        <v>22</v>
      </c>
      <c r="H985">
        <v>3.72</v>
      </c>
      <c r="I985" t="s">
        <v>15</v>
      </c>
      <c r="J985" t="s">
        <v>16</v>
      </c>
      <c r="K985" t="s">
        <v>42</v>
      </c>
      <c r="L985" t="s">
        <v>18</v>
      </c>
      <c r="M985">
        <v>9</v>
      </c>
      <c r="N985" t="s">
        <v>47</v>
      </c>
      <c r="O985">
        <v>4</v>
      </c>
    </row>
    <row r="986" spans="1:15" x14ac:dyDescent="0.35">
      <c r="A986" s="1">
        <v>45643.568749999999</v>
      </c>
      <c r="B986" s="1" t="str">
        <f t="shared" si="30"/>
        <v>Tue</v>
      </c>
      <c r="C986" s="1" t="str">
        <f t="shared" si="31"/>
        <v>Weekday</v>
      </c>
      <c r="D986" s="1" t="e" cm="1">
        <f t="array" aca="1" ref="D986" ca="1">TEXT\DAY(Coffee_Sales[[#This Row],[Date]],"ddd")</f>
        <v>#NAME?</v>
      </c>
      <c r="E986" t="s">
        <v>26</v>
      </c>
      <c r="F986" t="s">
        <v>46</v>
      </c>
      <c r="G986" t="s">
        <v>14</v>
      </c>
      <c r="H986">
        <v>3.41</v>
      </c>
      <c r="I986" t="s">
        <v>30</v>
      </c>
      <c r="J986" t="s">
        <v>16</v>
      </c>
      <c r="K986" t="s">
        <v>45</v>
      </c>
      <c r="L986" t="s">
        <v>40</v>
      </c>
      <c r="M986">
        <v>3</v>
      </c>
      <c r="N986" t="s">
        <v>47</v>
      </c>
      <c r="O986">
        <v>5</v>
      </c>
    </row>
    <row r="987" spans="1:15" x14ac:dyDescent="0.35">
      <c r="A987" s="1">
        <v>45654.523611111108</v>
      </c>
      <c r="B987" s="1" t="str">
        <f t="shared" si="30"/>
        <v>Sat</v>
      </c>
      <c r="C987" s="1" t="str">
        <f t="shared" si="31"/>
        <v>Weekend</v>
      </c>
      <c r="D987" s="1" t="e" cm="1">
        <f t="array" aca="1" ref="D987" ca="1">TEXT\DAY(Coffee_Sales[[#This Row],[Date]],"ddd")</f>
        <v>#NAME?</v>
      </c>
      <c r="E987" t="s">
        <v>41</v>
      </c>
      <c r="F987" t="s">
        <v>44</v>
      </c>
      <c r="G987" t="s">
        <v>22</v>
      </c>
      <c r="H987">
        <v>6.97</v>
      </c>
      <c r="I987" t="s">
        <v>30</v>
      </c>
      <c r="J987" t="s">
        <v>23</v>
      </c>
      <c r="K987" t="s">
        <v>29</v>
      </c>
      <c r="L987" t="s">
        <v>32</v>
      </c>
      <c r="M987">
        <v>10</v>
      </c>
      <c r="N987" t="s">
        <v>25</v>
      </c>
      <c r="O987">
        <v>4</v>
      </c>
    </row>
    <row r="988" spans="1:15" x14ac:dyDescent="0.35">
      <c r="A988" s="1">
        <v>45652.672222222223</v>
      </c>
      <c r="B988" s="1" t="str">
        <f t="shared" si="30"/>
        <v>Thu</v>
      </c>
      <c r="C988" s="1" t="str">
        <f t="shared" si="31"/>
        <v>Weekday</v>
      </c>
      <c r="D988" s="1" t="e" cm="1">
        <f t="array" aca="1" ref="D988" ca="1">TEXT\DAY(Coffee_Sales[[#This Row],[Date]],"ddd")</f>
        <v>#NAME?</v>
      </c>
      <c r="E988" t="s">
        <v>20</v>
      </c>
      <c r="F988" t="s">
        <v>21</v>
      </c>
      <c r="G988" t="s">
        <v>14</v>
      </c>
      <c r="H988">
        <v>3.69</v>
      </c>
      <c r="I988" t="s">
        <v>28</v>
      </c>
      <c r="J988" t="s">
        <v>16</v>
      </c>
      <c r="K988" t="s">
        <v>42</v>
      </c>
      <c r="L988" t="s">
        <v>40</v>
      </c>
      <c r="M988">
        <v>6</v>
      </c>
      <c r="N988" t="s">
        <v>25</v>
      </c>
      <c r="O988">
        <v>2</v>
      </c>
    </row>
    <row r="989" spans="1:15" x14ac:dyDescent="0.35">
      <c r="A989" s="1">
        <v>45656.618055555555</v>
      </c>
      <c r="B989" s="1" t="str">
        <f t="shared" si="30"/>
        <v>Mon</v>
      </c>
      <c r="C989" s="1" t="str">
        <f t="shared" si="31"/>
        <v>Weekday</v>
      </c>
      <c r="D989" s="1" t="e" cm="1">
        <f t="array" aca="1" ref="D989" ca="1">TEXT\DAY(Coffee_Sales[[#This Row],[Date]],"ddd")</f>
        <v>#NAME?</v>
      </c>
      <c r="E989" t="s">
        <v>43</v>
      </c>
      <c r="F989" t="s">
        <v>21</v>
      </c>
      <c r="G989" t="s">
        <v>14</v>
      </c>
      <c r="H989">
        <v>5.55</v>
      </c>
      <c r="I989" t="s">
        <v>15</v>
      </c>
      <c r="J989" t="s">
        <v>23</v>
      </c>
      <c r="K989" t="s">
        <v>17</v>
      </c>
      <c r="L989" t="s">
        <v>18</v>
      </c>
      <c r="M989">
        <v>3</v>
      </c>
      <c r="N989" t="s">
        <v>36</v>
      </c>
      <c r="O989">
        <v>1</v>
      </c>
    </row>
    <row r="990" spans="1:15" x14ac:dyDescent="0.35">
      <c r="A990" s="1">
        <v>45644.509722222225</v>
      </c>
      <c r="B990" s="1" t="str">
        <f t="shared" si="30"/>
        <v>Wed</v>
      </c>
      <c r="C990" s="1" t="str">
        <f t="shared" si="31"/>
        <v>Weekday</v>
      </c>
      <c r="D990" s="1" t="e" cm="1">
        <f t="array" aca="1" ref="D990" ca="1">TEXT\DAY(Coffee_Sales[[#This Row],[Date]],"ddd")</f>
        <v>#NAME?</v>
      </c>
      <c r="E990" t="s">
        <v>12</v>
      </c>
      <c r="F990" t="s">
        <v>34</v>
      </c>
      <c r="G990" t="s">
        <v>14</v>
      </c>
      <c r="H990">
        <v>4.72</v>
      </c>
      <c r="I990" t="s">
        <v>28</v>
      </c>
      <c r="J990" t="s">
        <v>16</v>
      </c>
      <c r="K990" t="s">
        <v>31</v>
      </c>
      <c r="L990" t="s">
        <v>40</v>
      </c>
      <c r="M990">
        <v>9</v>
      </c>
      <c r="N990" t="s">
        <v>37</v>
      </c>
      <c r="O990">
        <v>3</v>
      </c>
    </row>
    <row r="991" spans="1:15" x14ac:dyDescent="0.35">
      <c r="A991" s="1">
        <v>45656.432638888888</v>
      </c>
      <c r="B991" s="1" t="str">
        <f t="shared" si="30"/>
        <v>Mon</v>
      </c>
      <c r="C991" s="1" t="str">
        <f t="shared" si="31"/>
        <v>Weekday</v>
      </c>
      <c r="D991" s="1" t="e" cm="1">
        <f t="array" aca="1" ref="D991" ca="1">TEXT\DAY(Coffee_Sales[[#This Row],[Date]],"ddd")</f>
        <v>#NAME?</v>
      </c>
      <c r="E991" t="s">
        <v>43</v>
      </c>
      <c r="F991" t="s">
        <v>38</v>
      </c>
      <c r="G991" t="s">
        <v>14</v>
      </c>
      <c r="H991">
        <v>4.24</v>
      </c>
      <c r="I991" t="s">
        <v>30</v>
      </c>
      <c r="J991" t="s">
        <v>23</v>
      </c>
      <c r="K991" t="s">
        <v>31</v>
      </c>
      <c r="L991" t="s">
        <v>32</v>
      </c>
      <c r="M991">
        <v>6</v>
      </c>
      <c r="N991" t="s">
        <v>47</v>
      </c>
      <c r="O991">
        <v>3</v>
      </c>
    </row>
    <row r="992" spans="1:15" x14ac:dyDescent="0.35">
      <c r="A992" s="1">
        <v>45641.594444444447</v>
      </c>
      <c r="B992" s="1" t="str">
        <f t="shared" si="30"/>
        <v>Sun</v>
      </c>
      <c r="C992" s="1" t="str">
        <f t="shared" si="31"/>
        <v>Weekend</v>
      </c>
      <c r="D992" s="1" t="e" cm="1">
        <f t="array" aca="1" ref="D992" ca="1">TEXT\DAY(Coffee_Sales[[#This Row],[Date]],"ddd")</f>
        <v>#NAME?</v>
      </c>
      <c r="E992" t="s">
        <v>43</v>
      </c>
      <c r="F992" t="s">
        <v>44</v>
      </c>
      <c r="G992" t="s">
        <v>22</v>
      </c>
      <c r="H992">
        <v>4.1399999999999997</v>
      </c>
      <c r="I992" t="s">
        <v>15</v>
      </c>
      <c r="J992" t="s">
        <v>16</v>
      </c>
      <c r="K992" t="s">
        <v>45</v>
      </c>
      <c r="L992" t="s">
        <v>40</v>
      </c>
      <c r="M992">
        <v>5</v>
      </c>
      <c r="N992" t="s">
        <v>33</v>
      </c>
      <c r="O992">
        <v>1</v>
      </c>
    </row>
    <row r="993" spans="1:15" x14ac:dyDescent="0.35">
      <c r="A993" s="1">
        <v>45642.464583333334</v>
      </c>
      <c r="B993" s="1" t="str">
        <f t="shared" si="30"/>
        <v>Mon</v>
      </c>
      <c r="C993" s="1" t="str">
        <f t="shared" si="31"/>
        <v>Weekday</v>
      </c>
      <c r="D993" s="1" t="e" cm="1">
        <f t="array" aca="1" ref="D993" ca="1">TEXT\DAY(Coffee_Sales[[#This Row],[Date]],"ddd")</f>
        <v>#NAME?</v>
      </c>
      <c r="E993" t="s">
        <v>12</v>
      </c>
      <c r="F993" t="s">
        <v>34</v>
      </c>
      <c r="G993" t="s">
        <v>35</v>
      </c>
      <c r="H993">
        <v>5.46</v>
      </c>
      <c r="I993" t="s">
        <v>28</v>
      </c>
      <c r="J993" t="s">
        <v>16</v>
      </c>
      <c r="K993" t="s">
        <v>45</v>
      </c>
      <c r="L993" t="s">
        <v>18</v>
      </c>
      <c r="M993">
        <v>3</v>
      </c>
      <c r="N993" t="s">
        <v>25</v>
      </c>
      <c r="O993">
        <v>4</v>
      </c>
    </row>
    <row r="994" spans="1:15" x14ac:dyDescent="0.35">
      <c r="A994" s="1">
        <v>45655.616666666669</v>
      </c>
      <c r="B994" s="1" t="str">
        <f t="shared" si="30"/>
        <v>Sun</v>
      </c>
      <c r="C994" s="1" t="str">
        <f t="shared" si="31"/>
        <v>Weekend</v>
      </c>
      <c r="D994" s="1" t="e" cm="1">
        <f t="array" aca="1" ref="D994" ca="1">TEXT\DAY(Coffee_Sales[[#This Row],[Date]],"ddd")</f>
        <v>#NAME?</v>
      </c>
      <c r="E994" t="s">
        <v>20</v>
      </c>
      <c r="F994" t="s">
        <v>27</v>
      </c>
      <c r="G994" t="s">
        <v>35</v>
      </c>
      <c r="H994">
        <v>4.17</v>
      </c>
      <c r="I994" t="s">
        <v>28</v>
      </c>
      <c r="J994" t="s">
        <v>23</v>
      </c>
      <c r="K994" t="s">
        <v>42</v>
      </c>
      <c r="L994" t="s">
        <v>40</v>
      </c>
      <c r="M994">
        <v>2</v>
      </c>
      <c r="N994" t="s">
        <v>36</v>
      </c>
      <c r="O994">
        <v>5</v>
      </c>
    </row>
    <row r="995" spans="1:15" x14ac:dyDescent="0.35">
      <c r="A995" s="1">
        <v>45649.452777777777</v>
      </c>
      <c r="B995" s="1" t="str">
        <f t="shared" si="30"/>
        <v>Mon</v>
      </c>
      <c r="C995" s="1" t="str">
        <f t="shared" si="31"/>
        <v>Weekday</v>
      </c>
      <c r="D995" s="1" t="e" cm="1">
        <f t="array" aca="1" ref="D995" ca="1">TEXT\DAY(Coffee_Sales[[#This Row],[Date]],"ddd")</f>
        <v>#NAME?</v>
      </c>
      <c r="E995" t="s">
        <v>26</v>
      </c>
      <c r="F995" t="s">
        <v>46</v>
      </c>
      <c r="G995" t="s">
        <v>22</v>
      </c>
      <c r="H995">
        <v>5.86</v>
      </c>
      <c r="I995" t="s">
        <v>28</v>
      </c>
      <c r="J995" t="s">
        <v>23</v>
      </c>
      <c r="K995" t="s">
        <v>29</v>
      </c>
      <c r="L995" t="s">
        <v>18</v>
      </c>
      <c r="M995">
        <v>8</v>
      </c>
      <c r="N995" t="s">
        <v>36</v>
      </c>
      <c r="O995">
        <v>1</v>
      </c>
    </row>
    <row r="996" spans="1:15" x14ac:dyDescent="0.35">
      <c r="A996" s="1">
        <v>45645.459722222222</v>
      </c>
      <c r="B996" s="1" t="str">
        <f t="shared" si="30"/>
        <v>Thu</v>
      </c>
      <c r="C996" s="1" t="str">
        <f t="shared" si="31"/>
        <v>Weekday</v>
      </c>
      <c r="D996" s="1" t="e" cm="1">
        <f t="array" aca="1" ref="D996" ca="1">TEXT\DAY(Coffee_Sales[[#This Row],[Date]],"ddd")</f>
        <v>#NAME?</v>
      </c>
      <c r="E996" t="s">
        <v>12</v>
      </c>
      <c r="F996" t="s">
        <v>38</v>
      </c>
      <c r="G996" t="s">
        <v>14</v>
      </c>
      <c r="H996">
        <v>4.3</v>
      </c>
      <c r="I996" t="s">
        <v>28</v>
      </c>
      <c r="J996" t="s">
        <v>23</v>
      </c>
      <c r="K996" t="s">
        <v>24</v>
      </c>
      <c r="L996" t="s">
        <v>18</v>
      </c>
      <c r="M996">
        <v>5</v>
      </c>
      <c r="N996" t="s">
        <v>47</v>
      </c>
      <c r="O996">
        <v>2</v>
      </c>
    </row>
    <row r="997" spans="1:15" x14ac:dyDescent="0.35">
      <c r="A997" s="1">
        <v>45655.334722222222</v>
      </c>
      <c r="B997" s="1" t="str">
        <f t="shared" si="30"/>
        <v>Sun</v>
      </c>
      <c r="C997" s="1" t="str">
        <f t="shared" si="31"/>
        <v>Weekend</v>
      </c>
      <c r="D997" s="1" t="e" cm="1">
        <f t="array" aca="1" ref="D997" ca="1">TEXT\DAY(Coffee_Sales[[#This Row],[Date]],"ddd")</f>
        <v>#NAME?</v>
      </c>
      <c r="E997" t="s">
        <v>26</v>
      </c>
      <c r="F997" t="s">
        <v>38</v>
      </c>
      <c r="G997" t="s">
        <v>14</v>
      </c>
      <c r="H997">
        <v>5.86</v>
      </c>
      <c r="I997" t="s">
        <v>15</v>
      </c>
      <c r="J997" t="s">
        <v>16</v>
      </c>
      <c r="K997" t="s">
        <v>42</v>
      </c>
      <c r="L997" t="s">
        <v>18</v>
      </c>
      <c r="M997">
        <v>6</v>
      </c>
      <c r="N997" t="s">
        <v>37</v>
      </c>
      <c r="O997">
        <v>1</v>
      </c>
    </row>
    <row r="998" spans="1:15" x14ac:dyDescent="0.35">
      <c r="A998" s="1">
        <v>45654.549305555556</v>
      </c>
      <c r="B998" s="1" t="str">
        <f t="shared" si="30"/>
        <v>Sat</v>
      </c>
      <c r="C998" s="1" t="str">
        <f t="shared" si="31"/>
        <v>Weekend</v>
      </c>
      <c r="D998" s="1" t="e" cm="1">
        <f t="array" aca="1" ref="D998" ca="1">TEXT\DAY(Coffee_Sales[[#This Row],[Date]],"ddd")</f>
        <v>#NAME?</v>
      </c>
      <c r="E998" t="s">
        <v>43</v>
      </c>
      <c r="F998" t="s">
        <v>34</v>
      </c>
      <c r="G998" t="s">
        <v>22</v>
      </c>
      <c r="H998">
        <v>6.67</v>
      </c>
      <c r="I998" t="s">
        <v>15</v>
      </c>
      <c r="J998" t="s">
        <v>16</v>
      </c>
      <c r="K998" t="s">
        <v>24</v>
      </c>
      <c r="L998" t="s">
        <v>32</v>
      </c>
      <c r="M998">
        <v>2</v>
      </c>
      <c r="N998" t="s">
        <v>33</v>
      </c>
      <c r="O998">
        <v>5</v>
      </c>
    </row>
    <row r="999" spans="1:15" x14ac:dyDescent="0.35">
      <c r="A999" s="1">
        <v>45644.705555555556</v>
      </c>
      <c r="B999" s="1" t="str">
        <f t="shared" si="30"/>
        <v>Wed</v>
      </c>
      <c r="C999" s="1" t="str">
        <f t="shared" si="31"/>
        <v>Weekday</v>
      </c>
      <c r="D999" s="1" t="e" cm="1">
        <f t="array" aca="1" ref="D999" ca="1">TEXT\DAY(Coffee_Sales[[#This Row],[Date]],"ddd")</f>
        <v>#NAME?</v>
      </c>
      <c r="E999" t="s">
        <v>43</v>
      </c>
      <c r="F999" t="s">
        <v>44</v>
      </c>
      <c r="G999" t="s">
        <v>14</v>
      </c>
      <c r="H999">
        <v>4.9000000000000004</v>
      </c>
      <c r="I999" t="s">
        <v>28</v>
      </c>
      <c r="J999" t="s">
        <v>23</v>
      </c>
      <c r="K999" t="s">
        <v>42</v>
      </c>
      <c r="L999" t="s">
        <v>18</v>
      </c>
      <c r="M999">
        <v>10</v>
      </c>
      <c r="N999" t="s">
        <v>39</v>
      </c>
      <c r="O999">
        <v>1</v>
      </c>
    </row>
    <row r="1000" spans="1:15" x14ac:dyDescent="0.35">
      <c r="A1000" s="1">
        <v>45651.552083333336</v>
      </c>
      <c r="B1000" s="1" t="str">
        <f t="shared" si="30"/>
        <v>Wed</v>
      </c>
      <c r="C1000" s="1" t="str">
        <f t="shared" si="31"/>
        <v>Weekday</v>
      </c>
      <c r="D1000" s="1" t="e" cm="1">
        <f t="array" aca="1" ref="D1000" ca="1">TEXT\DAY(Coffee_Sales[[#This Row],[Date]],"ddd")</f>
        <v>#NAME?</v>
      </c>
      <c r="E1000" t="s">
        <v>41</v>
      </c>
      <c r="F1000" t="s">
        <v>13</v>
      </c>
      <c r="G1000" t="s">
        <v>14</v>
      </c>
      <c r="H1000">
        <v>5.15</v>
      </c>
      <c r="I1000" t="s">
        <v>28</v>
      </c>
      <c r="J1000" t="s">
        <v>16</v>
      </c>
      <c r="K1000" t="s">
        <v>31</v>
      </c>
      <c r="L1000" t="s">
        <v>18</v>
      </c>
      <c r="M1000">
        <v>8</v>
      </c>
      <c r="N1000" t="s">
        <v>33</v>
      </c>
      <c r="O1000">
        <v>5</v>
      </c>
    </row>
    <row r="1001" spans="1:15" x14ac:dyDescent="0.35">
      <c r="A1001" s="1">
        <v>45650.609027777777</v>
      </c>
      <c r="B1001" s="1" t="str">
        <f t="shared" si="30"/>
        <v>Tue</v>
      </c>
      <c r="C1001" s="1" t="str">
        <f t="shared" si="31"/>
        <v>Weekday</v>
      </c>
      <c r="D1001" s="1" t="e" cm="1">
        <f t="array" aca="1" ref="D1001" ca="1">TEXT\DAY(Coffee_Sales[[#This Row],[Date]],"ddd")</f>
        <v>#NAME?</v>
      </c>
      <c r="E1001" t="s">
        <v>41</v>
      </c>
      <c r="F1001" t="s">
        <v>38</v>
      </c>
      <c r="G1001" t="s">
        <v>14</v>
      </c>
      <c r="H1001">
        <v>6.54</v>
      </c>
      <c r="I1001" t="s">
        <v>28</v>
      </c>
      <c r="J1001" t="s">
        <v>23</v>
      </c>
      <c r="K1001" t="s">
        <v>24</v>
      </c>
      <c r="L1001" t="s">
        <v>32</v>
      </c>
      <c r="M1001">
        <v>9</v>
      </c>
      <c r="N1001" t="s">
        <v>37</v>
      </c>
      <c r="O1001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7"/>
  <sheetViews>
    <sheetView zoomScale="145" zoomScaleNormal="145" workbookViewId="0">
      <selection activeCell="B6" sqref="B6"/>
    </sheetView>
  </sheetViews>
  <sheetFormatPr defaultRowHeight="14.5" x14ac:dyDescent="0.35"/>
  <cols>
    <col min="1" max="1" width="12.36328125" bestFit="1" customWidth="1"/>
    <col min="2" max="2" width="20.1796875" bestFit="1" customWidth="1"/>
    <col min="3" max="3" width="16.26953125" bestFit="1" customWidth="1"/>
    <col min="4" max="4" width="11.26953125" bestFit="1" customWidth="1"/>
  </cols>
  <sheetData>
    <row r="3" spans="1:2" x14ac:dyDescent="0.35">
      <c r="A3" s="2" t="s">
        <v>49</v>
      </c>
      <c r="B3" t="s">
        <v>50</v>
      </c>
    </row>
    <row r="4" spans="1:2" x14ac:dyDescent="0.35">
      <c r="A4" s="3" t="s">
        <v>14</v>
      </c>
      <c r="B4" s="4">
        <v>0.35799999999999998</v>
      </c>
    </row>
    <row r="5" spans="1:2" x14ac:dyDescent="0.35">
      <c r="A5" s="3" t="s">
        <v>35</v>
      </c>
      <c r="B5" s="4">
        <v>0.317</v>
      </c>
    </row>
    <row r="6" spans="1:2" x14ac:dyDescent="0.35">
      <c r="A6" s="3" t="s">
        <v>22</v>
      </c>
      <c r="B6" s="4">
        <v>0.32500000000000001</v>
      </c>
    </row>
    <row r="7" spans="1:2" x14ac:dyDescent="0.35">
      <c r="A7" s="3" t="s">
        <v>48</v>
      </c>
      <c r="B7" s="4">
        <v>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6"/>
  <sheetViews>
    <sheetView topLeftCell="B1" zoomScale="130" zoomScaleNormal="130" workbookViewId="0">
      <selection activeCell="L6" sqref="L6"/>
    </sheetView>
  </sheetViews>
  <sheetFormatPr defaultRowHeight="14.5" x14ac:dyDescent="0.35"/>
  <cols>
    <col min="1" max="1" width="12.36328125" bestFit="1" customWidth="1"/>
    <col min="2" max="2" width="25.08984375" bestFit="1" customWidth="1"/>
    <col min="3" max="3" width="11.26953125" bestFit="1" customWidth="1"/>
  </cols>
  <sheetData>
    <row r="3" spans="1:2" x14ac:dyDescent="0.35">
      <c r="A3" s="2" t="s">
        <v>49</v>
      </c>
      <c r="B3" t="s">
        <v>51</v>
      </c>
    </row>
    <row r="4" spans="1:2" x14ac:dyDescent="0.35">
      <c r="A4" s="3" t="s">
        <v>16</v>
      </c>
      <c r="B4" s="4">
        <v>0.54800000000000004</v>
      </c>
    </row>
    <row r="5" spans="1:2" x14ac:dyDescent="0.35">
      <c r="A5" s="3" t="s">
        <v>23</v>
      </c>
      <c r="B5" s="4">
        <v>0.45200000000000001</v>
      </c>
    </row>
    <row r="6" spans="1:2" x14ac:dyDescent="0.35">
      <c r="A6" s="3" t="s">
        <v>48</v>
      </c>
      <c r="B6" s="4"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ABD6-723D-4EB6-93F8-BEA474842258}">
  <dimension ref="A3:B10"/>
  <sheetViews>
    <sheetView workbookViewId="0">
      <selection activeCell="C15" sqref="C15"/>
    </sheetView>
  </sheetViews>
  <sheetFormatPr defaultRowHeight="14.5" x14ac:dyDescent="0.35"/>
  <cols>
    <col min="1" max="1" width="18.90625" bestFit="1" customWidth="1"/>
    <col min="2" max="2" width="23.90625" bestFit="1" customWidth="1"/>
  </cols>
  <sheetData>
    <row r="3" spans="1:2" x14ac:dyDescent="0.35">
      <c r="A3" s="2" t="s">
        <v>49</v>
      </c>
      <c r="B3" t="s">
        <v>53</v>
      </c>
    </row>
    <row r="4" spans="1:2" x14ac:dyDescent="0.35">
      <c r="A4" s="3" t="s">
        <v>44</v>
      </c>
      <c r="B4">
        <v>776.01</v>
      </c>
    </row>
    <row r="5" spans="1:2" x14ac:dyDescent="0.35">
      <c r="A5" s="3" t="s">
        <v>38</v>
      </c>
      <c r="B5">
        <v>677.35999999999979</v>
      </c>
    </row>
    <row r="6" spans="1:2" x14ac:dyDescent="0.35">
      <c r="A6" s="3" t="s">
        <v>21</v>
      </c>
      <c r="B6">
        <v>665.9899999999999</v>
      </c>
    </row>
    <row r="7" spans="1:2" x14ac:dyDescent="0.35">
      <c r="A7" s="3" t="s">
        <v>46</v>
      </c>
      <c r="B7">
        <v>766.04000000000053</v>
      </c>
    </row>
    <row r="8" spans="1:2" x14ac:dyDescent="0.35">
      <c r="A8" s="3" t="s">
        <v>34</v>
      </c>
      <c r="B8">
        <v>644.7199999999998</v>
      </c>
    </row>
    <row r="9" spans="1:2" x14ac:dyDescent="0.35">
      <c r="A9" s="3" t="s">
        <v>13</v>
      </c>
      <c r="B9">
        <v>777.84</v>
      </c>
    </row>
    <row r="10" spans="1:2" x14ac:dyDescent="0.35">
      <c r="A10" s="3" t="s">
        <v>27</v>
      </c>
      <c r="B10">
        <v>673.58999999999969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E25D-4AED-468C-9927-21FC5017D6AD}">
  <dimension ref="A3:C19"/>
  <sheetViews>
    <sheetView topLeftCell="A10" workbookViewId="0">
      <selection activeCell="M10" sqref="M10"/>
    </sheetView>
  </sheetViews>
  <sheetFormatPr defaultRowHeight="14.5" x14ac:dyDescent="0.35"/>
  <cols>
    <col min="1" max="1" width="12.54296875" bestFit="1" customWidth="1"/>
    <col min="2" max="2" width="25.90625" bestFit="1" customWidth="1"/>
    <col min="8" max="8" width="36.36328125" customWidth="1"/>
  </cols>
  <sheetData>
    <row r="3" spans="1:3" x14ac:dyDescent="0.35">
      <c r="A3" s="2" t="s">
        <v>49</v>
      </c>
      <c r="B3" t="s">
        <v>55</v>
      </c>
    </row>
    <row r="4" spans="1:3" x14ac:dyDescent="0.35">
      <c r="A4" s="3" t="s">
        <v>26</v>
      </c>
      <c r="B4">
        <v>210</v>
      </c>
    </row>
    <row r="5" spans="1:3" x14ac:dyDescent="0.35">
      <c r="A5" s="3" t="s">
        <v>43</v>
      </c>
      <c r="B5">
        <v>204</v>
      </c>
    </row>
    <row r="6" spans="1:3" x14ac:dyDescent="0.35">
      <c r="A6" s="3" t="s">
        <v>41</v>
      </c>
      <c r="B6">
        <v>180</v>
      </c>
    </row>
    <row r="7" spans="1:3" x14ac:dyDescent="0.35">
      <c r="A7" s="3" t="s">
        <v>12</v>
      </c>
      <c r="B7">
        <v>209</v>
      </c>
    </row>
    <row r="8" spans="1:3" x14ac:dyDescent="0.35">
      <c r="A8" s="3" t="s">
        <v>20</v>
      </c>
      <c r="B8">
        <v>197</v>
      </c>
    </row>
    <row r="9" spans="1:3" x14ac:dyDescent="0.35">
      <c r="A9" s="3" t="s">
        <v>48</v>
      </c>
      <c r="B9">
        <v>1000</v>
      </c>
    </row>
    <row r="15" spans="1:3" x14ac:dyDescent="0.35">
      <c r="B15" t="s">
        <v>26</v>
      </c>
      <c r="C15">
        <v>210</v>
      </c>
    </row>
    <row r="16" spans="1:3" x14ac:dyDescent="0.35">
      <c r="B16" t="s">
        <v>43</v>
      </c>
      <c r="C16">
        <v>204</v>
      </c>
    </row>
    <row r="17" spans="2:3" x14ac:dyDescent="0.35">
      <c r="B17" t="s">
        <v>41</v>
      </c>
      <c r="C17">
        <v>180</v>
      </c>
    </row>
    <row r="18" spans="2:3" x14ac:dyDescent="0.35">
      <c r="B18" t="s">
        <v>12</v>
      </c>
      <c r="C18">
        <v>209</v>
      </c>
    </row>
    <row r="19" spans="2:3" x14ac:dyDescent="0.35">
      <c r="B19" t="s">
        <v>20</v>
      </c>
      <c r="C19">
        <v>197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B833-F7BC-4E87-8302-A32FA3E261A9}">
  <dimension ref="S35:AA82"/>
  <sheetViews>
    <sheetView showGridLines="0" tabSelected="1" topLeftCell="A13" zoomScale="39" zoomScaleNormal="39" workbookViewId="0">
      <selection activeCell="P70" sqref="P70"/>
    </sheetView>
  </sheetViews>
  <sheetFormatPr defaultRowHeight="14.5" x14ac:dyDescent="0.35"/>
  <sheetData>
    <row r="35" spans="20:27" x14ac:dyDescent="0.35">
      <c r="T35" s="21" t="s">
        <v>86</v>
      </c>
      <c r="U35" s="2"/>
    </row>
    <row r="36" spans="20:27" x14ac:dyDescent="0.35">
      <c r="T36" s="2"/>
      <c r="U36" s="20" t="s">
        <v>79</v>
      </c>
      <c r="V36" s="20" t="s">
        <v>80</v>
      </c>
      <c r="W36" s="20" t="s">
        <v>81</v>
      </c>
      <c r="X36" s="20" t="s">
        <v>82</v>
      </c>
      <c r="Y36" s="20" t="s">
        <v>83</v>
      </c>
      <c r="Z36" s="20" t="s">
        <v>84</v>
      </c>
      <c r="AA36" s="20" t="s">
        <v>85</v>
      </c>
    </row>
    <row r="37" spans="20:27" x14ac:dyDescent="0.35">
      <c r="T37" s="19">
        <v>8</v>
      </c>
      <c r="U37" s="18">
        <v>16</v>
      </c>
      <c r="V37" s="18">
        <v>19</v>
      </c>
      <c r="W37" s="18">
        <v>13</v>
      </c>
      <c r="X37" s="18">
        <v>10</v>
      </c>
      <c r="Y37" s="18">
        <v>4</v>
      </c>
      <c r="Z37" s="18">
        <v>14</v>
      </c>
      <c r="AA37" s="18">
        <v>13</v>
      </c>
    </row>
    <row r="38" spans="20:27" x14ac:dyDescent="0.35">
      <c r="T38" s="19">
        <v>9</v>
      </c>
      <c r="U38" s="18">
        <v>16</v>
      </c>
      <c r="V38" s="18">
        <v>25</v>
      </c>
      <c r="W38" s="18">
        <v>18</v>
      </c>
      <c r="X38" s="18">
        <v>15</v>
      </c>
      <c r="Y38" s="18">
        <v>18</v>
      </c>
      <c r="Z38" s="18">
        <v>14</v>
      </c>
      <c r="AA38" s="18">
        <v>8</v>
      </c>
    </row>
    <row r="39" spans="20:27" x14ac:dyDescent="0.35">
      <c r="T39" s="19">
        <v>10</v>
      </c>
      <c r="U39" s="18">
        <v>19</v>
      </c>
      <c r="V39" s="18">
        <v>26</v>
      </c>
      <c r="W39" s="18">
        <v>15</v>
      </c>
      <c r="X39" s="18">
        <v>17</v>
      </c>
      <c r="Y39" s="18">
        <v>8</v>
      </c>
      <c r="Z39" s="18">
        <v>14</v>
      </c>
      <c r="AA39" s="18">
        <v>17</v>
      </c>
    </row>
    <row r="40" spans="20:27" x14ac:dyDescent="0.35">
      <c r="T40" s="19">
        <v>11</v>
      </c>
      <c r="U40" s="18">
        <v>16</v>
      </c>
      <c r="V40" s="18">
        <v>15</v>
      </c>
      <c r="W40" s="18">
        <v>11</v>
      </c>
      <c r="X40" s="18">
        <v>8</v>
      </c>
      <c r="Y40" s="18">
        <v>19</v>
      </c>
      <c r="Z40" s="18">
        <v>19</v>
      </c>
      <c r="AA40" s="18">
        <v>6</v>
      </c>
    </row>
    <row r="41" spans="20:27" x14ac:dyDescent="0.35">
      <c r="T41" s="19">
        <v>12</v>
      </c>
      <c r="U41" s="18">
        <v>11</v>
      </c>
      <c r="V41" s="18">
        <v>18</v>
      </c>
      <c r="W41" s="18">
        <v>12</v>
      </c>
      <c r="X41" s="18">
        <v>11</v>
      </c>
      <c r="Y41" s="18">
        <v>10</v>
      </c>
      <c r="Z41" s="18">
        <v>18</v>
      </c>
      <c r="AA41" s="18">
        <v>11</v>
      </c>
    </row>
    <row r="42" spans="20:27" x14ac:dyDescent="0.35">
      <c r="T42" s="19">
        <v>13</v>
      </c>
      <c r="U42" s="18">
        <v>15</v>
      </c>
      <c r="V42" s="18">
        <v>27</v>
      </c>
      <c r="W42" s="18">
        <v>16</v>
      </c>
      <c r="X42" s="18">
        <v>8</v>
      </c>
      <c r="Y42" s="18">
        <v>6</v>
      </c>
      <c r="Z42" s="18">
        <v>11</v>
      </c>
      <c r="AA42" s="18">
        <v>13</v>
      </c>
    </row>
    <row r="43" spans="20:27" x14ac:dyDescent="0.35">
      <c r="T43" s="19">
        <v>14</v>
      </c>
      <c r="U43" s="18">
        <v>17</v>
      </c>
      <c r="V43" s="18">
        <v>20</v>
      </c>
      <c r="W43" s="18">
        <v>16</v>
      </c>
      <c r="X43" s="18">
        <v>11</v>
      </c>
      <c r="Y43" s="18">
        <v>12</v>
      </c>
      <c r="Z43" s="18">
        <v>8</v>
      </c>
      <c r="AA43" s="18">
        <v>12</v>
      </c>
    </row>
    <row r="44" spans="20:27" x14ac:dyDescent="0.35">
      <c r="T44" s="19">
        <v>15</v>
      </c>
      <c r="U44" s="18">
        <v>18</v>
      </c>
      <c r="V44" s="18">
        <v>22</v>
      </c>
      <c r="W44" s="18">
        <v>11</v>
      </c>
      <c r="X44" s="18">
        <v>8</v>
      </c>
      <c r="Y44" s="18">
        <v>11</v>
      </c>
      <c r="Z44" s="18">
        <v>7</v>
      </c>
      <c r="AA44" s="18">
        <v>16</v>
      </c>
    </row>
    <row r="45" spans="20:27" x14ac:dyDescent="0.35">
      <c r="T45" s="19">
        <v>16</v>
      </c>
      <c r="U45" s="18">
        <v>27</v>
      </c>
      <c r="V45" s="18">
        <v>19</v>
      </c>
      <c r="W45" s="18">
        <v>12</v>
      </c>
      <c r="X45" s="18">
        <v>12</v>
      </c>
      <c r="Y45" s="18">
        <v>14</v>
      </c>
      <c r="Z45" s="18">
        <v>13</v>
      </c>
      <c r="AA45" s="18">
        <v>15</v>
      </c>
    </row>
    <row r="46" spans="20:27" x14ac:dyDescent="0.35">
      <c r="T46" s="19">
        <v>17</v>
      </c>
      <c r="U46" s="18">
        <v>17</v>
      </c>
      <c r="V46" s="18">
        <v>18</v>
      </c>
      <c r="W46" s="18">
        <v>14</v>
      </c>
      <c r="X46" s="18">
        <v>12</v>
      </c>
      <c r="Y46" s="18">
        <v>2</v>
      </c>
      <c r="Z46" s="18">
        <v>16</v>
      </c>
      <c r="AA46" s="18">
        <v>20</v>
      </c>
    </row>
    <row r="82" spans="19:19" ht="18.5" x14ac:dyDescent="0.45">
      <c r="S82" s="22"/>
    </row>
  </sheetData>
  <conditionalFormatting pivot="1" sqref="U37:AA46">
    <cfRule type="colorScale" priority="1">
      <colorScale>
        <cfvo type="min"/>
        <cfvo type="percentile" val="50"/>
        <cfvo type="max"/>
        <color rgb="FF446FD9"/>
        <color rgb="FFFCFCFF"/>
        <color rgb="FF7D3CDC"/>
      </colorScale>
    </cfRule>
  </conditionalFormatting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Revenue_PayMethod</vt:lpstr>
      <vt:lpstr>Detail1</vt:lpstr>
      <vt:lpstr>Sales_Trends</vt:lpstr>
      <vt:lpstr>Store_Demand</vt:lpstr>
      <vt:lpstr>Hour</vt:lpstr>
      <vt:lpstr>Coffee_Sales_Dataset</vt:lpstr>
      <vt:lpstr>Pivot_SalesChannel</vt:lpstr>
      <vt:lpstr>Pivot_Table 2</vt:lpstr>
      <vt:lpstr>CoffeeType</vt:lpstr>
      <vt:lpstr>map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Dehghani, Mohammad</dc:creator>
  <cp:lastModifiedBy>Shubhi Sinha</cp:lastModifiedBy>
  <dcterms:created xsi:type="dcterms:W3CDTF">2025-05-12T14:28:25Z</dcterms:created>
  <dcterms:modified xsi:type="dcterms:W3CDTF">2025-05-22T01:59:21Z</dcterms:modified>
</cp:coreProperties>
</file>