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jath\Desktop\DataAnalytics\EXCEL\"/>
    </mc:Choice>
  </mc:AlternateContent>
  <xr:revisionPtr revIDLastSave="0" documentId="8_{CC6BBA05-A8AD-4E87-9938-0A2BB71CA6F9}" xr6:coauthVersionLast="47" xr6:coauthVersionMax="47" xr10:uidLastSave="{00000000-0000-0000-0000-000000000000}"/>
  <bookViews>
    <workbookView xWindow="-105" yWindow="-105" windowWidth="23250" windowHeight="12450" firstSheet="10" activeTab="10" xr2:uid="{00000000-000D-0000-FFFF-FFFF00000000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Substitute" sheetId="7" r:id="rId7"/>
    <sheet name="SUM-SumIF" sheetId="12" r:id="rId8"/>
    <sheet name="Count-CountIF" sheetId="5" r:id="rId9"/>
    <sheet name="Concatenate" sheetId="1" r:id="rId10"/>
    <sheet name="Days-NetworkDays" sheetId="13" r:id="rId1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" i="13" l="1"/>
  <c r="J2" i="13"/>
  <c r="K2" i="5"/>
  <c r="J2" i="5"/>
  <c r="L2" i="12"/>
  <c r="K3" i="12"/>
  <c r="K4" i="12"/>
  <c r="K5" i="12"/>
  <c r="K6" i="12"/>
  <c r="K7" i="12"/>
  <c r="K8" i="12"/>
  <c r="K9" i="12"/>
  <c r="K10" i="12"/>
  <c r="K2" i="12"/>
  <c r="L2" i="7" a="1"/>
  <c r="L2" i="7"/>
  <c r="J2" i="1" a="1"/>
  <c r="J2" i="1"/>
  <c r="J2" i="6" a="1"/>
  <c r="J2" i="6"/>
  <c r="J2" i="3" a="1"/>
  <c r="J2" i="3"/>
  <c r="L2" i="4"/>
  <c r="K2" i="4"/>
  <c r="L2" i="8" a="1"/>
  <c r="L2" i="8"/>
  <c r="J3" i="2"/>
  <c r="J4" i="2"/>
  <c r="J5" i="2"/>
  <c r="J6" i="2"/>
  <c r="J7" i="2"/>
  <c r="J8" i="2"/>
  <c r="J9" i="2"/>
  <c r="J10" i="2"/>
  <c r="J2" i="2"/>
  <c r="K3" i="8"/>
  <c r="K4" i="8"/>
  <c r="K5" i="8"/>
  <c r="K6" i="8"/>
  <c r="K7" i="8"/>
  <c r="K8" i="8"/>
  <c r="K9" i="8"/>
  <c r="K10" i="8"/>
  <c r="K2" i="8"/>
  <c r="J3" i="8"/>
  <c r="J4" i="8"/>
  <c r="J5" i="8"/>
  <c r="J6" i="8"/>
  <c r="J7" i="8"/>
  <c r="J8" i="8"/>
  <c r="J9" i="8"/>
  <c r="J10" i="8"/>
  <c r="J2" i="8"/>
  <c r="H11" i="1" l="1"/>
  <c r="H1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<sst xmlns="http://schemas.openxmlformats.org/spreadsheetml/2006/main" count="583" uniqueCount="88">
  <si>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</si>
  <si>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</si>
  <si>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</si>
  <si>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</si>
  <si>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</si>
  <si>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</si>
  <si>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</si>
  <si>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</si>
  <si>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</si>
  <si>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Max</t>
  </si>
  <si>
    <t>Min</t>
  </si>
  <si>
    <t>Jim</t>
  </si>
  <si>
    <t>Halpert</t>
  </si>
  <si>
    <t>Male</t>
  </si>
  <si>
    <t>Salesman</t>
  </si>
  <si>
    <t>Pam</t>
  </si>
  <si>
    <t>Beasley</t>
  </si>
  <si>
    <t>Female</t>
  </si>
  <si>
    <t>Receptionist</t>
  </si>
  <si>
    <t>Dwight</t>
  </si>
  <si>
    <t>Schrute</t>
  </si>
  <si>
    <t>Angela</t>
  </si>
  <si>
    <t>Martin</t>
  </si>
  <si>
    <t>Accountant</t>
  </si>
  <si>
    <t>Toby</t>
  </si>
  <si>
    <t>Flenderson</t>
  </si>
  <si>
    <t>HR</t>
  </si>
  <si>
    <t>Michael</t>
  </si>
  <si>
    <t>Scott</t>
  </si>
  <si>
    <t>Regional Manager</t>
  </si>
  <si>
    <t>Meredith</t>
  </si>
  <si>
    <t>Palmer</t>
  </si>
  <si>
    <t>Supplier Relations</t>
  </si>
  <si>
    <t>Stanley</t>
  </si>
  <si>
    <t>Hudson</t>
  </si>
  <si>
    <t>Kevin</t>
  </si>
  <si>
    <t>Malone</t>
  </si>
  <si>
    <t>IF</t>
  </si>
  <si>
    <t>IFS</t>
  </si>
  <si>
    <t>LEN(B2)</t>
  </si>
  <si>
    <t>Can be used to see difference between 100s and thousands. Can find bad Social Security numbers if they're 10 digits instead of 9</t>
  </si>
  <si>
    <t>Email</t>
  </si>
  <si>
    <t>Left</t>
  </si>
  <si>
    <t>Right</t>
  </si>
  <si>
    <t>11/2/2001</t>
  </si>
  <si>
    <t>9/6/2015</t>
  </si>
  <si>
    <t>Jim.Halpert@DunderMifflin.com</t>
  </si>
  <si>
    <t>10/3/1999</t>
  </si>
  <si>
    <t>10/10/2015</t>
  </si>
  <si>
    <t>Pam.Beasley@DunderMifflin.com</t>
  </si>
  <si>
    <t>7/4/2000</t>
  </si>
  <si>
    <t>9/8/2017</t>
  </si>
  <si>
    <t>Dwight.Schrute@AOL.com</t>
  </si>
  <si>
    <t>1/5/2000</t>
  </si>
  <si>
    <t>12/3/2015</t>
  </si>
  <si>
    <t>Angela.Martin@DunderMifflin.com</t>
  </si>
  <si>
    <t>5/6/2001</t>
  </si>
  <si>
    <t>8/30/2017</t>
  </si>
  <si>
    <t>Toby.Flenderson@DunderMifflinCorporate.com</t>
  </si>
  <si>
    <t>9/11/2013</t>
  </si>
  <si>
    <t>Michael.Scott@DunderMifflin.com</t>
  </si>
  <si>
    <t>11/8/2003</t>
  </si>
  <si>
    <t>Meredith.Palmer@Yahoo.com</t>
  </si>
  <si>
    <t>6/9/2002</t>
  </si>
  <si>
    <t>4/22/2015</t>
  </si>
  <si>
    <t>Stanley.Hudson@gmail.com</t>
  </si>
  <si>
    <t>8/10/2003</t>
  </si>
  <si>
    <t>Kevin.Malone@DunderMifflin.com</t>
  </si>
  <si>
    <t>TEXT(H2,"dd/mm/yyyy")</t>
  </si>
  <si>
    <t>TRIM(C2)</t>
  </si>
  <si>
    <t>It just removes unwanted spaces on both sides</t>
  </si>
  <si>
    <t xml:space="preserve"> Schrute</t>
  </si>
  <si>
    <t xml:space="preserve">Flenderson    </t>
  </si>
  <si>
    <t xml:space="preserve">   Scott</t>
  </si>
  <si>
    <t xml:space="preserve">  Hudson</t>
  </si>
  <si>
    <t xml:space="preserve">Malone 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</si>
  <si>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</si>
  <si>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</si>
  <si>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</si>
  <si>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</si>
  <si>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</si>
  <si>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</si>
  <si>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</si>
  <si>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</si>
  <si>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</si>
  <si>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CONCATENATE(B2," ",C2)</t>
  </si>
  <si>
    <t>DAYS</t>
  </si>
  <si>
    <t>NETWORKDAYS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</si>
</sst>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/>
  </sheetPr>
  <dimension ref="A1:K10"/>
  <sheetViews>
    <sheetView workbookViewId="0">
      <selection activeCell="C31" sqref="C31"/>
    </sheetView>
  </sheetViews>
  <sheetFormatPr defaultColWidth="13.7109375" defaultRowHeight="15"/>
  <cols>
    <col min="1" max="1" width="10.7109375" bestFit="1" customWidth="1"/>
    <col min="4" max="4" width="7.7109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1001</v>
      </c>
      <c r="B2" t="s">
        <v>11</v>
      </c>
      <c r="C2" t="s">
        <v>12</v>
      </c>
      <c r="D2">
        <v>30</v>
      </c>
      <c r="E2" t="s">
        <v>13</v>
      </c>
      <c r="F2" t="s">
        <v>14</v>
      </c>
      <c r="G2">
        <v>45000</v>
      </c>
      <c r="H2" s="1">
        <v>37197</v>
      </c>
      <c r="I2" s="1">
        <v>42253</v>
      </c>
      <c r="J2" s="1"/>
      <c r="K2" s="1"/>
    </row>
    <row r="3" spans="1:11">
      <c r="A3">
        <v>1002</v>
      </c>
      <c r="B3" t="s">
        <v>15</v>
      </c>
      <c r="C3" t="s">
        <v>16</v>
      </c>
      <c r="D3">
        <v>30</v>
      </c>
      <c r="E3" t="s">
        <v>17</v>
      </c>
      <c r="F3" t="s">
        <v>18</v>
      </c>
      <c r="G3">
        <v>36000</v>
      </c>
      <c r="H3" s="1">
        <v>36436</v>
      </c>
      <c r="I3" s="1">
        <v>42287</v>
      </c>
    </row>
    <row r="4" spans="1:11">
      <c r="A4">
        <v>1003</v>
      </c>
      <c r="B4" t="s">
        <v>19</v>
      </c>
      <c r="C4" t="s">
        <v>20</v>
      </c>
      <c r="D4">
        <v>29</v>
      </c>
      <c r="E4" t="s">
        <v>13</v>
      </c>
      <c r="F4" t="s">
        <v>14</v>
      </c>
      <c r="G4">
        <v>63000</v>
      </c>
      <c r="H4" s="1">
        <v>36711</v>
      </c>
      <c r="I4" s="1">
        <v>42986</v>
      </c>
    </row>
    <row r="5" spans="1:11">
      <c r="A5">
        <v>1004</v>
      </c>
      <c r="B5" t="s">
        <v>21</v>
      </c>
      <c r="C5" t="s">
        <v>22</v>
      </c>
      <c r="D5">
        <v>31</v>
      </c>
      <c r="E5" t="s">
        <v>17</v>
      </c>
      <c r="F5" t="s">
        <v>23</v>
      </c>
      <c r="G5">
        <v>47000</v>
      </c>
      <c r="H5" s="1">
        <v>36530</v>
      </c>
      <c r="I5" s="1">
        <v>42341</v>
      </c>
    </row>
    <row r="6" spans="1:11">
      <c r="A6">
        <v>1005</v>
      </c>
      <c r="B6" t="s">
        <v>24</v>
      </c>
      <c r="C6" t="s">
        <v>25</v>
      </c>
      <c r="D6">
        <v>32</v>
      </c>
      <c r="E6" t="s">
        <v>13</v>
      </c>
      <c r="F6" t="s">
        <v>26</v>
      </c>
      <c r="G6">
        <v>50000</v>
      </c>
      <c r="H6" s="1">
        <v>37017</v>
      </c>
      <c r="I6" s="1">
        <v>42977</v>
      </c>
    </row>
    <row r="7" spans="1:11">
      <c r="A7">
        <v>1006</v>
      </c>
      <c r="B7" t="s">
        <v>27</v>
      </c>
      <c r="C7" t="s">
        <v>28</v>
      </c>
      <c r="D7">
        <v>35</v>
      </c>
      <c r="E7" t="s">
        <v>13</v>
      </c>
      <c r="F7" t="s">
        <v>29</v>
      </c>
      <c r="G7">
        <v>65000</v>
      </c>
      <c r="H7" s="1">
        <v>35040</v>
      </c>
      <c r="I7" s="1">
        <v>41528</v>
      </c>
    </row>
    <row r="8" spans="1:11">
      <c r="A8">
        <v>1007</v>
      </c>
      <c r="B8" t="s">
        <v>30</v>
      </c>
      <c r="C8" t="s">
        <v>31</v>
      </c>
      <c r="D8">
        <v>32</v>
      </c>
      <c r="E8" t="s">
        <v>17</v>
      </c>
      <c r="F8" t="s">
        <v>32</v>
      </c>
      <c r="G8">
        <v>41000</v>
      </c>
      <c r="H8" s="1">
        <v>37933</v>
      </c>
      <c r="I8" s="1">
        <v>41551</v>
      </c>
    </row>
    <row r="9" spans="1:11">
      <c r="A9">
        <v>1008</v>
      </c>
      <c r="B9" t="s">
        <v>33</v>
      </c>
      <c r="C9" t="s">
        <v>34</v>
      </c>
      <c r="D9">
        <v>38</v>
      </c>
      <c r="E9" t="s">
        <v>13</v>
      </c>
      <c r="F9" t="s">
        <v>14</v>
      </c>
      <c r="G9">
        <v>48000</v>
      </c>
      <c r="H9" s="1">
        <v>37416</v>
      </c>
      <c r="I9" s="1">
        <v>42116</v>
      </c>
    </row>
    <row r="10" spans="1:11">
      <c r="A10">
        <v>1009</v>
      </c>
      <c r="B10" t="s">
        <v>35</v>
      </c>
      <c r="C10" t="s">
        <v>36</v>
      </c>
      <c r="D10">
        <v>31</v>
      </c>
      <c r="E10" t="s">
        <v>13</v>
      </c>
      <c r="F10" t="s">
        <v>23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/>
  </sheetPr>
  <dimension ref="A1:L10"/>
  <sheetViews>
    <sheetView workbookViewId="0">
      <selection activeCell="L3" sqref="L3"/>
    </sheetView>
  </sheetViews>
  <sheetFormatPr defaultColWidth="13.7109375" defaultRowHeight="15"/>
  <cols>
    <col min="1" max="1" width="10.7109375" bestFit="1" customWidth="1"/>
    <col min="4" max="4" width="7.7109375" customWidth="1"/>
    <col min="11" max="11" width="18.855468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37</v>
      </c>
      <c r="K1" t="s">
        <v>38</v>
      </c>
    </row>
    <row r="2" spans="1:12">
      <c r="A2">
        <v>1001</v>
      </c>
      <c r="B2" t="s">
        <v>11</v>
      </c>
      <c r="C2" t="s">
        <v>12</v>
      </c>
      <c r="D2">
        <v>30</v>
      </c>
      <c r="E2" t="s">
        <v>13</v>
      </c>
      <c r="F2" t="s">
        <v>14</v>
      </c>
      <c r="G2">
        <v>45000</v>
      </c>
      <c r="H2" s="1">
        <v>37197</v>
      </c>
      <c r="I2" s="1">
        <v>42253</v>
      </c>
      <c r="J2" t="str">
        <f>IF(D2:D10 &gt; 30, "Old", "Young")</f>
        <v>Young</v>
      </c>
      <c r="K2" t="str">
        <f>IF(F2:F10="Salesman","who sells",IF(F2:F10="Accountant","Manages Money",IF(F2:F10="HR","who recruits")))</f>
        <v>who sells</v>
      </c>
      <c r="L2" t="str" cm="1">
        <f t="array" ref="L2:L10">_xlfn.IFS(F2:F10 = "Salesman","Sells",F2:F10 = "Receptionist", "Front Office")</f>
        <v>Sells</v>
      </c>
    </row>
    <row r="3" spans="1:12">
      <c r="A3">
        <v>1002</v>
      </c>
      <c r="B3" t="s">
        <v>15</v>
      </c>
      <c r="C3" t="s">
        <v>16</v>
      </c>
      <c r="D3">
        <v>30</v>
      </c>
      <c r="E3" t="s">
        <v>17</v>
      </c>
      <c r="F3" t="s">
        <v>18</v>
      </c>
      <c r="G3">
        <v>36000</v>
      </c>
      <c r="H3" s="1">
        <v>36436</v>
      </c>
      <c r="I3" s="1">
        <v>42287</v>
      </c>
      <c r="J3" t="str">
        <f t="shared" ref="J3:J10" si="0">IF(D3:D11 &gt; 30, "Old", "Young")</f>
        <v>Young</v>
      </c>
      <c r="K3" t="b">
        <f t="shared" ref="K3:K10" si="1">IF(F3:F11="Salesman","who sells",IF(F3:F11="Accountant","Manages Money",IF(F3:F11="HR","who recruits")))</f>
        <v>0</v>
      </c>
      <c r="L3" t="str">
        <v>Front Office</v>
      </c>
    </row>
    <row r="4" spans="1:12">
      <c r="A4">
        <v>1003</v>
      </c>
      <c r="B4" t="s">
        <v>19</v>
      </c>
      <c r="C4" t="s">
        <v>20</v>
      </c>
      <c r="D4">
        <v>29</v>
      </c>
      <c r="E4" t="s">
        <v>13</v>
      </c>
      <c r="F4" t="s">
        <v>14</v>
      </c>
      <c r="G4">
        <v>63000</v>
      </c>
      <c r="H4" s="1">
        <v>36711</v>
      </c>
      <c r="I4" s="1">
        <v>42986</v>
      </c>
      <c r="J4" t="str">
        <f t="shared" si="0"/>
        <v>Young</v>
      </c>
      <c r="K4" t="str">
        <f t="shared" si="1"/>
        <v>who sells</v>
      </c>
      <c r="L4" t="str">
        <v>Sells</v>
      </c>
    </row>
    <row r="5" spans="1:12">
      <c r="A5">
        <v>1004</v>
      </c>
      <c r="B5" t="s">
        <v>21</v>
      </c>
      <c r="C5" t="s">
        <v>22</v>
      </c>
      <c r="D5">
        <v>31</v>
      </c>
      <c r="E5" t="s">
        <v>17</v>
      </c>
      <c r="F5" t="s">
        <v>23</v>
      </c>
      <c r="G5">
        <v>47000</v>
      </c>
      <c r="H5" s="1">
        <v>36530</v>
      </c>
      <c r="I5" s="1">
        <v>42341</v>
      </c>
      <c r="J5" t="str">
        <f t="shared" si="0"/>
        <v>Old</v>
      </c>
      <c r="K5" t="str">
        <f t="shared" si="1"/>
        <v>Manages Money</v>
      </c>
      <c r="L5" t="e">
        <v>#N/A</v>
      </c>
    </row>
    <row r="6" spans="1:12">
      <c r="A6">
        <v>1005</v>
      </c>
      <c r="B6" t="s">
        <v>24</v>
      </c>
      <c r="C6" t="s">
        <v>25</v>
      </c>
      <c r="D6">
        <v>32</v>
      </c>
      <c r="E6" t="s">
        <v>13</v>
      </c>
      <c r="F6" t="s">
        <v>26</v>
      </c>
      <c r="G6">
        <v>50000</v>
      </c>
      <c r="H6" s="1">
        <v>37017</v>
      </c>
      <c r="I6" s="1">
        <v>42977</v>
      </c>
      <c r="J6" t="str">
        <f t="shared" si="0"/>
        <v>Old</v>
      </c>
      <c r="K6" t="str">
        <f t="shared" si="1"/>
        <v>who recruits</v>
      </c>
      <c r="L6" t="e">
        <v>#N/A</v>
      </c>
    </row>
    <row r="7" spans="1:12">
      <c r="A7">
        <v>1006</v>
      </c>
      <c r="B7" t="s">
        <v>27</v>
      </c>
      <c r="C7" t="s">
        <v>28</v>
      </c>
      <c r="D7">
        <v>35</v>
      </c>
      <c r="E7" t="s">
        <v>13</v>
      </c>
      <c r="F7" t="s">
        <v>29</v>
      </c>
      <c r="G7">
        <v>65000</v>
      </c>
      <c r="H7" s="1">
        <v>35040</v>
      </c>
      <c r="I7" s="1">
        <v>41528</v>
      </c>
      <c r="J7" t="str">
        <f t="shared" si="0"/>
        <v>Old</v>
      </c>
      <c r="K7" t="b">
        <f t="shared" si="1"/>
        <v>0</v>
      </c>
      <c r="L7" t="e">
        <v>#N/A</v>
      </c>
    </row>
    <row r="8" spans="1:12">
      <c r="A8">
        <v>1007</v>
      </c>
      <c r="B8" t="s">
        <v>30</v>
      </c>
      <c r="C8" t="s">
        <v>31</v>
      </c>
      <c r="D8">
        <v>32</v>
      </c>
      <c r="E8" t="s">
        <v>17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Old</v>
      </c>
      <c r="K8" t="b">
        <f t="shared" si="1"/>
        <v>0</v>
      </c>
      <c r="L8" t="e">
        <v>#N/A</v>
      </c>
    </row>
    <row r="9" spans="1:12">
      <c r="A9">
        <v>1008</v>
      </c>
      <c r="B9" t="s">
        <v>33</v>
      </c>
      <c r="C9" t="s">
        <v>34</v>
      </c>
      <c r="D9">
        <v>38</v>
      </c>
      <c r="E9" t="s">
        <v>13</v>
      </c>
      <c r="F9" t="s">
        <v>14</v>
      </c>
      <c r="G9">
        <v>48000</v>
      </c>
      <c r="H9" s="1">
        <v>37416</v>
      </c>
      <c r="I9" s="1">
        <v>42116</v>
      </c>
      <c r="J9" t="str">
        <f t="shared" si="0"/>
        <v>Old</v>
      </c>
      <c r="K9" t="str">
        <f t="shared" si="1"/>
        <v>who sells</v>
      </c>
      <c r="L9" t="str">
        <v>Sells</v>
      </c>
    </row>
    <row r="10" spans="1:12">
      <c r="A10">
        <v>1009</v>
      </c>
      <c r="B10" t="s">
        <v>35</v>
      </c>
      <c r="C10" t="s">
        <v>36</v>
      </c>
      <c r="D10">
        <v>31</v>
      </c>
      <c r="E10" t="s">
        <v>13</v>
      </c>
      <c r="F10" t="s">
        <v>23</v>
      </c>
      <c r="G10">
        <v>42000</v>
      </c>
      <c r="H10" s="1">
        <v>37843</v>
      </c>
      <c r="I10" s="1">
        <v>40800</v>
      </c>
      <c r="J10" t="str">
        <f t="shared" si="0"/>
        <v>Old</v>
      </c>
      <c r="K10" t="str">
        <f t="shared" si="1"/>
        <v>Manages Money</v>
      </c>
      <c r="L10" t="e"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/>
  </sheetPr>
  <dimension ref="A1:L10"/>
  <sheetViews>
    <sheetView workbookViewId="0">
      <selection activeCell="N12" sqref="N12"/>
    </sheetView>
  </sheetViews>
  <sheetFormatPr defaultColWidth="10.85546875" defaultRowHeight="15"/>
  <cols>
    <col min="1" max="1" width="10.710937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39</v>
      </c>
      <c r="L1" t="s">
        <v>40</v>
      </c>
    </row>
    <row r="2" spans="1:12">
      <c r="A2">
        <v>1001</v>
      </c>
      <c r="B2" t="s">
        <v>11</v>
      </c>
      <c r="C2" t="s">
        <v>12</v>
      </c>
      <c r="D2">
        <v>30</v>
      </c>
      <c r="E2" t="s">
        <v>13</v>
      </c>
      <c r="F2" t="s">
        <v>14</v>
      </c>
      <c r="G2">
        <v>45000</v>
      </c>
      <c r="H2" s="1">
        <v>37197</v>
      </c>
      <c r="I2" s="1">
        <v>42253</v>
      </c>
      <c r="J2">
        <f>LEN(C2:C10)</f>
        <v>7</v>
      </c>
    </row>
    <row r="3" spans="1:12">
      <c r="A3">
        <v>1002</v>
      </c>
      <c r="B3" t="s">
        <v>15</v>
      </c>
      <c r="C3" t="s">
        <v>16</v>
      </c>
      <c r="D3">
        <v>30</v>
      </c>
      <c r="E3" t="s">
        <v>17</v>
      </c>
      <c r="F3" t="s">
        <v>18</v>
      </c>
      <c r="G3">
        <v>36000</v>
      </c>
      <c r="H3" s="1">
        <v>36436</v>
      </c>
      <c r="I3" s="1">
        <v>42287</v>
      </c>
      <c r="J3">
        <f t="shared" ref="J3:J10" si="0">LEN(C3:C11)</f>
        <v>7</v>
      </c>
    </row>
    <row r="4" spans="1:12">
      <c r="A4">
        <v>1003</v>
      </c>
      <c r="B4" t="s">
        <v>19</v>
      </c>
      <c r="C4" t="s">
        <v>20</v>
      </c>
      <c r="D4">
        <v>29</v>
      </c>
      <c r="E4" t="s">
        <v>13</v>
      </c>
      <c r="F4" t="s">
        <v>14</v>
      </c>
      <c r="G4">
        <v>63000</v>
      </c>
      <c r="H4" s="1">
        <v>36711</v>
      </c>
      <c r="I4" s="1">
        <v>42986</v>
      </c>
      <c r="J4">
        <f t="shared" si="0"/>
        <v>7</v>
      </c>
    </row>
    <row r="5" spans="1:12">
      <c r="A5">
        <v>1004</v>
      </c>
      <c r="B5" t="s">
        <v>21</v>
      </c>
      <c r="C5" t="s">
        <v>22</v>
      </c>
      <c r="D5">
        <v>31</v>
      </c>
      <c r="E5" t="s">
        <v>17</v>
      </c>
      <c r="F5" t="s">
        <v>23</v>
      </c>
      <c r="G5">
        <v>47000</v>
      </c>
      <c r="H5" s="1">
        <v>36530</v>
      </c>
      <c r="I5" s="1">
        <v>42341</v>
      </c>
      <c r="J5">
        <f t="shared" si="0"/>
        <v>6</v>
      </c>
    </row>
    <row r="6" spans="1:12">
      <c r="A6">
        <v>1005</v>
      </c>
      <c r="B6" t="s">
        <v>24</v>
      </c>
      <c r="C6" t="s">
        <v>25</v>
      </c>
      <c r="D6">
        <v>32</v>
      </c>
      <c r="E6" t="s">
        <v>13</v>
      </c>
      <c r="F6" t="s">
        <v>26</v>
      </c>
      <c r="G6">
        <v>50000</v>
      </c>
      <c r="H6" s="1">
        <v>37017</v>
      </c>
      <c r="I6" s="1">
        <v>42977</v>
      </c>
      <c r="J6">
        <f t="shared" si="0"/>
        <v>10</v>
      </c>
    </row>
    <row r="7" spans="1:12">
      <c r="A7">
        <v>1006</v>
      </c>
      <c r="B7" t="s">
        <v>27</v>
      </c>
      <c r="C7" t="s">
        <v>28</v>
      </c>
      <c r="D7">
        <v>35</v>
      </c>
      <c r="E7" t="s">
        <v>13</v>
      </c>
      <c r="F7" t="s">
        <v>29</v>
      </c>
      <c r="G7">
        <v>65000</v>
      </c>
      <c r="H7" s="1">
        <v>35040</v>
      </c>
      <c r="I7" s="1">
        <v>41528</v>
      </c>
      <c r="J7">
        <f t="shared" si="0"/>
        <v>5</v>
      </c>
    </row>
    <row r="8" spans="1:12">
      <c r="A8">
        <v>1007</v>
      </c>
      <c r="B8" t="s">
        <v>30</v>
      </c>
      <c r="C8" t="s">
        <v>31</v>
      </c>
      <c r="D8">
        <v>32</v>
      </c>
      <c r="E8" t="s">
        <v>17</v>
      </c>
      <c r="F8" t="s">
        <v>32</v>
      </c>
      <c r="G8">
        <v>41000</v>
      </c>
      <c r="H8" s="1">
        <v>37933</v>
      </c>
      <c r="I8" s="1">
        <v>41551</v>
      </c>
      <c r="J8">
        <f t="shared" si="0"/>
        <v>6</v>
      </c>
    </row>
    <row r="9" spans="1:12">
      <c r="A9">
        <v>1008</v>
      </c>
      <c r="B9" t="s">
        <v>33</v>
      </c>
      <c r="C9" t="s">
        <v>34</v>
      </c>
      <c r="D9">
        <v>38</v>
      </c>
      <c r="E9" t="s">
        <v>13</v>
      </c>
      <c r="F9" t="s">
        <v>14</v>
      </c>
      <c r="G9">
        <v>48000</v>
      </c>
      <c r="H9" s="1">
        <v>37416</v>
      </c>
      <c r="I9" s="1">
        <v>42116</v>
      </c>
      <c r="J9">
        <f t="shared" si="0"/>
        <v>6</v>
      </c>
    </row>
    <row r="10" spans="1:12">
      <c r="A10">
        <v>1009</v>
      </c>
      <c r="B10" t="s">
        <v>35</v>
      </c>
      <c r="C10" t="s">
        <v>36</v>
      </c>
      <c r="D10">
        <v>31</v>
      </c>
      <c r="E10" t="s">
        <v>13</v>
      </c>
      <c r="F10" t="s">
        <v>23</v>
      </c>
      <c r="G10">
        <v>42000</v>
      </c>
      <c r="H10" s="1">
        <v>37843</v>
      </c>
      <c r="I10" s="1">
        <v>40800</v>
      </c>
      <c r="J10">
        <f t="shared" si="0"/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/>
  </sheetPr>
  <dimension ref="A1:M10"/>
  <sheetViews>
    <sheetView workbookViewId="0">
      <selection activeCell="M2" sqref="M2"/>
    </sheetView>
  </sheetViews>
  <sheetFormatPr defaultColWidth="14.5703125" defaultRowHeight="15"/>
  <cols>
    <col min="4" max="4" width="8" customWidth="1"/>
    <col min="10" max="10" width="32.28515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41</v>
      </c>
      <c r="K1" t="s">
        <v>42</v>
      </c>
      <c r="L1" t="s">
        <v>43</v>
      </c>
      <c r="M1" t="s">
        <v>43</v>
      </c>
    </row>
    <row r="2" spans="1:13">
      <c r="A2">
        <v>1001</v>
      </c>
      <c r="B2" t="s">
        <v>11</v>
      </c>
      <c r="C2" t="s">
        <v>12</v>
      </c>
      <c r="D2">
        <v>30</v>
      </c>
      <c r="E2" t="s">
        <v>13</v>
      </c>
      <c r="F2" t="s">
        <v>14</v>
      </c>
      <c r="G2">
        <v>45000</v>
      </c>
      <c r="H2" s="2" t="s">
        <v>44</v>
      </c>
      <c r="I2" s="2" t="s">
        <v>45</v>
      </c>
      <c r="J2" s="1" t="s">
        <v>46</v>
      </c>
      <c r="K2" t="str">
        <f>LEFT(F2,5)</f>
        <v>Sales</v>
      </c>
      <c r="L2" t="str">
        <f>RIGHT(F7,7)</f>
        <v>Manager</v>
      </c>
    </row>
    <row r="3" spans="1:13">
      <c r="A3">
        <v>1002</v>
      </c>
      <c r="B3" t="s">
        <v>15</v>
      </c>
      <c r="C3" t="s">
        <v>16</v>
      </c>
      <c r="D3">
        <v>30</v>
      </c>
      <c r="E3" t="s">
        <v>17</v>
      </c>
      <c r="F3" t="s">
        <v>18</v>
      </c>
      <c r="G3">
        <v>36000</v>
      </c>
      <c r="H3" s="2" t="s">
        <v>47</v>
      </c>
      <c r="I3" s="2" t="s">
        <v>48</v>
      </c>
      <c r="J3" s="1" t="s">
        <v>49</v>
      </c>
    </row>
    <row r="4" spans="1:13">
      <c r="A4">
        <v>1003</v>
      </c>
      <c r="B4" t="s">
        <v>19</v>
      </c>
      <c r="C4" t="s">
        <v>20</v>
      </c>
      <c r="D4">
        <v>29</v>
      </c>
      <c r="E4" t="s">
        <v>13</v>
      </c>
      <c r="F4" t="s">
        <v>14</v>
      </c>
      <c r="G4">
        <v>63000</v>
      </c>
      <c r="H4" s="2" t="s">
        <v>50</v>
      </c>
      <c r="I4" s="2" t="s">
        <v>51</v>
      </c>
      <c r="J4" s="1" t="s">
        <v>52</v>
      </c>
    </row>
    <row r="5" spans="1:13">
      <c r="A5">
        <v>1004</v>
      </c>
      <c r="B5" t="s">
        <v>21</v>
      </c>
      <c r="C5" t="s">
        <v>22</v>
      </c>
      <c r="D5">
        <v>31</v>
      </c>
      <c r="E5" t="s">
        <v>17</v>
      </c>
      <c r="F5" t="s">
        <v>23</v>
      </c>
      <c r="G5">
        <v>47000</v>
      </c>
      <c r="H5" s="2" t="s">
        <v>53</v>
      </c>
      <c r="I5" s="2" t="s">
        <v>54</v>
      </c>
      <c r="J5" s="1" t="s">
        <v>55</v>
      </c>
    </row>
    <row r="6" spans="1:13">
      <c r="A6">
        <v>1005</v>
      </c>
      <c r="B6" t="s">
        <v>24</v>
      </c>
      <c r="C6" t="s">
        <v>25</v>
      </c>
      <c r="D6">
        <v>32</v>
      </c>
      <c r="E6" t="s">
        <v>13</v>
      </c>
      <c r="F6" t="s">
        <v>26</v>
      </c>
      <c r="G6">
        <v>50000</v>
      </c>
      <c r="H6" s="2" t="s">
        <v>56</v>
      </c>
      <c r="I6" s="2" t="s">
        <v>57</v>
      </c>
      <c r="J6" s="1" t="s">
        <v>58</v>
      </c>
    </row>
    <row r="7" spans="1:13">
      <c r="A7">
        <v>1006</v>
      </c>
      <c r="B7" t="s">
        <v>27</v>
      </c>
      <c r="C7" t="s">
        <v>28</v>
      </c>
      <c r="D7">
        <v>35</v>
      </c>
      <c r="E7" t="s">
        <v>13</v>
      </c>
      <c r="F7" t="s">
        <v>29</v>
      </c>
      <c r="G7">
        <v>65000</v>
      </c>
      <c r="H7" s="2" t="s">
        <v>56</v>
      </c>
      <c r="I7" s="2" t="s">
        <v>59</v>
      </c>
      <c r="J7" s="1" t="s">
        <v>60</v>
      </c>
    </row>
    <row r="8" spans="1:13">
      <c r="A8">
        <v>1007</v>
      </c>
      <c r="B8" t="s">
        <v>30</v>
      </c>
      <c r="C8" t="s">
        <v>31</v>
      </c>
      <c r="D8">
        <v>32</v>
      </c>
      <c r="E8" t="s">
        <v>17</v>
      </c>
      <c r="F8" t="s">
        <v>32</v>
      </c>
      <c r="G8">
        <v>41000</v>
      </c>
      <c r="H8" s="2" t="s">
        <v>61</v>
      </c>
      <c r="I8" s="2" t="s">
        <v>59</v>
      </c>
      <c r="J8" s="1" t="s">
        <v>62</v>
      </c>
    </row>
    <row r="9" spans="1:13">
      <c r="A9">
        <v>1008</v>
      </c>
      <c r="B9" t="s">
        <v>33</v>
      </c>
      <c r="C9" t="s">
        <v>34</v>
      </c>
      <c r="D9">
        <v>38</v>
      </c>
      <c r="E9" t="s">
        <v>13</v>
      </c>
      <c r="F9" t="s">
        <v>14</v>
      </c>
      <c r="G9">
        <v>48000</v>
      </c>
      <c r="H9" s="2" t="s">
        <v>63</v>
      </c>
      <c r="I9" s="2" t="s">
        <v>64</v>
      </c>
      <c r="J9" s="1" t="s">
        <v>65</v>
      </c>
    </row>
    <row r="10" spans="1:13">
      <c r="A10">
        <v>1009</v>
      </c>
      <c r="B10" t="s">
        <v>35</v>
      </c>
      <c r="C10" t="s">
        <v>36</v>
      </c>
      <c r="D10">
        <v>31</v>
      </c>
      <c r="E10" t="s">
        <v>13</v>
      </c>
      <c r="F10" t="s">
        <v>23</v>
      </c>
      <c r="G10">
        <v>42000</v>
      </c>
      <c r="H10" s="2" t="s">
        <v>66</v>
      </c>
      <c r="I10" s="2" t="s">
        <v>64</v>
      </c>
      <c r="J10" s="1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9"/>
  </sheetPr>
  <dimension ref="A1:K13"/>
  <sheetViews>
    <sheetView workbookViewId="0">
      <selection activeCell="J3" sqref="J3"/>
    </sheetView>
  </sheetViews>
  <sheetFormatPr defaultColWidth="13.7109375" defaultRowHeight="15"/>
  <cols>
    <col min="1" max="1" width="10.7109375" bestFit="1" customWidth="1"/>
    <col min="4" max="4" width="7.7109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68</v>
      </c>
    </row>
    <row r="2" spans="1:11">
      <c r="A2">
        <v>1001</v>
      </c>
      <c r="B2" t="s">
        <v>11</v>
      </c>
      <c r="C2" t="s">
        <v>12</v>
      </c>
      <c r="D2">
        <v>30</v>
      </c>
      <c r="E2" t="s">
        <v>13</v>
      </c>
      <c r="F2" t="s">
        <v>14</v>
      </c>
      <c r="G2">
        <v>45000</v>
      </c>
      <c r="H2" s="1">
        <v>37197</v>
      </c>
      <c r="I2" s="1">
        <v>42253</v>
      </c>
      <c r="J2" t="str" cm="1">
        <f t="array" ref="J2:J10">TEXT(H2:H10,"yyyy/mm/dd")</f>
        <v>2001/11/02</v>
      </c>
      <c r="K2" s="2"/>
    </row>
    <row r="3" spans="1:11">
      <c r="A3">
        <v>1002</v>
      </c>
      <c r="B3" t="s">
        <v>15</v>
      </c>
      <c r="C3" t="s">
        <v>16</v>
      </c>
      <c r="D3">
        <v>30</v>
      </c>
      <c r="E3" t="s">
        <v>17</v>
      </c>
      <c r="F3" t="s">
        <v>18</v>
      </c>
      <c r="G3">
        <v>36000</v>
      </c>
      <c r="H3" s="1">
        <v>36436</v>
      </c>
      <c r="I3" s="1">
        <v>42287</v>
      </c>
      <c r="J3" t="str">
        <v>1999/10/03</v>
      </c>
      <c r="K3" s="2"/>
    </row>
    <row r="4" spans="1:11">
      <c r="A4">
        <v>1003</v>
      </c>
      <c r="B4" t="s">
        <v>19</v>
      </c>
      <c r="C4" t="s">
        <v>20</v>
      </c>
      <c r="D4">
        <v>29</v>
      </c>
      <c r="E4" t="s">
        <v>13</v>
      </c>
      <c r="F4" t="s">
        <v>14</v>
      </c>
      <c r="G4">
        <v>63000</v>
      </c>
      <c r="H4" s="1">
        <v>36711</v>
      </c>
      <c r="I4" s="1">
        <v>42986</v>
      </c>
      <c r="J4" t="str">
        <v>2000/07/04</v>
      </c>
      <c r="K4" s="2"/>
    </row>
    <row r="5" spans="1:11">
      <c r="A5">
        <v>1004</v>
      </c>
      <c r="B5" t="s">
        <v>21</v>
      </c>
      <c r="C5" t="s">
        <v>22</v>
      </c>
      <c r="D5">
        <v>31</v>
      </c>
      <c r="E5" t="s">
        <v>17</v>
      </c>
      <c r="F5" t="s">
        <v>23</v>
      </c>
      <c r="G5">
        <v>47000</v>
      </c>
      <c r="H5" s="1">
        <v>36530</v>
      </c>
      <c r="I5" s="1">
        <v>42341</v>
      </c>
      <c r="J5" t="str">
        <v>2000/01/05</v>
      </c>
      <c r="K5" s="2"/>
    </row>
    <row r="6" spans="1:11">
      <c r="A6">
        <v>1005</v>
      </c>
      <c r="B6" t="s">
        <v>24</v>
      </c>
      <c r="C6" t="s">
        <v>25</v>
      </c>
      <c r="D6">
        <v>32</v>
      </c>
      <c r="E6" t="s">
        <v>13</v>
      </c>
      <c r="F6" t="s">
        <v>26</v>
      </c>
      <c r="G6">
        <v>50000</v>
      </c>
      <c r="H6" s="1">
        <v>37017</v>
      </c>
      <c r="I6" s="1">
        <v>42977</v>
      </c>
      <c r="J6" t="str">
        <v>2001/05/06</v>
      </c>
      <c r="K6" s="2"/>
    </row>
    <row r="7" spans="1:11">
      <c r="A7">
        <v>1006</v>
      </c>
      <c r="B7" t="s">
        <v>27</v>
      </c>
      <c r="C7" t="s">
        <v>28</v>
      </c>
      <c r="D7">
        <v>35</v>
      </c>
      <c r="E7" t="s">
        <v>13</v>
      </c>
      <c r="F7" t="s">
        <v>29</v>
      </c>
      <c r="G7">
        <v>65000</v>
      </c>
      <c r="H7" s="1">
        <v>35040</v>
      </c>
      <c r="I7" s="1">
        <v>41528</v>
      </c>
      <c r="J7" t="str">
        <v>1995/12/07</v>
      </c>
      <c r="K7" s="2"/>
    </row>
    <row r="8" spans="1:11">
      <c r="A8">
        <v>1007</v>
      </c>
      <c r="B8" t="s">
        <v>30</v>
      </c>
      <c r="C8" t="s">
        <v>31</v>
      </c>
      <c r="D8">
        <v>32</v>
      </c>
      <c r="E8" t="s">
        <v>17</v>
      </c>
      <c r="F8" t="s">
        <v>32</v>
      </c>
      <c r="G8">
        <v>41000</v>
      </c>
      <c r="H8" s="1">
        <v>37933</v>
      </c>
      <c r="I8" s="1">
        <v>41551</v>
      </c>
      <c r="J8" t="str">
        <v>2003/11/08</v>
      </c>
      <c r="K8" s="2"/>
    </row>
    <row r="9" spans="1:11">
      <c r="A9">
        <v>1008</v>
      </c>
      <c r="B9" t="s">
        <v>33</v>
      </c>
      <c r="C9" t="s">
        <v>34</v>
      </c>
      <c r="D9">
        <v>38</v>
      </c>
      <c r="E9" t="s">
        <v>13</v>
      </c>
      <c r="F9" t="s">
        <v>14</v>
      </c>
      <c r="G9">
        <v>48000</v>
      </c>
      <c r="H9" s="1">
        <v>37416</v>
      </c>
      <c r="I9" s="1">
        <v>42116</v>
      </c>
      <c r="J9" t="str">
        <v>2002/06/09</v>
      </c>
      <c r="K9" s="2"/>
    </row>
    <row r="10" spans="1:11">
      <c r="A10">
        <v>1009</v>
      </c>
      <c r="B10" t="s">
        <v>35</v>
      </c>
      <c r="C10" t="s">
        <v>36</v>
      </c>
      <c r="D10">
        <v>31</v>
      </c>
      <c r="E10" t="s">
        <v>13</v>
      </c>
      <c r="F10" t="s">
        <v>23</v>
      </c>
      <c r="G10">
        <v>42000</v>
      </c>
      <c r="H10" s="1">
        <v>37843</v>
      </c>
      <c r="I10" s="1">
        <v>40800</v>
      </c>
      <c r="J10" t="str">
        <v>2003/08/10</v>
      </c>
      <c r="K10" s="2"/>
    </row>
    <row r="12" spans="1:11">
      <c r="H12" s="1"/>
    </row>
    <row r="13" spans="1:11">
      <c r="H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9"/>
  </sheetPr>
  <dimension ref="A1:K10"/>
  <sheetViews>
    <sheetView workbookViewId="0">
      <selection activeCell="L11" sqref="L11"/>
    </sheetView>
  </sheetViews>
  <sheetFormatPr defaultColWidth="13.7109375" defaultRowHeight="15"/>
  <cols>
    <col min="1" max="1" width="10.7109375" bestFit="1" customWidth="1"/>
    <col min="4" max="4" width="7.7109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69</v>
      </c>
      <c r="K1" t="s">
        <v>70</v>
      </c>
    </row>
    <row r="2" spans="1:11">
      <c r="A2">
        <v>1001</v>
      </c>
      <c r="B2" s="2" t="s">
        <v>11</v>
      </c>
      <c r="C2" s="2" t="s">
        <v>12</v>
      </c>
      <c r="D2">
        <v>30</v>
      </c>
      <c r="E2" t="s">
        <v>13</v>
      </c>
      <c r="F2" t="s">
        <v>14</v>
      </c>
      <c r="G2">
        <v>45000</v>
      </c>
      <c r="H2" s="1">
        <v>37197</v>
      </c>
      <c r="I2" s="1">
        <v>42253</v>
      </c>
      <c r="J2" t="str" cm="1">
        <f t="array" ref="J2:J10">TRIM(C2:C10)</f>
        <v>Halpert</v>
      </c>
    </row>
    <row r="3" spans="1:11">
      <c r="A3">
        <v>1002</v>
      </c>
      <c r="B3" s="2" t="s">
        <v>15</v>
      </c>
      <c r="C3" s="2" t="s">
        <v>16</v>
      </c>
      <c r="D3">
        <v>30</v>
      </c>
      <c r="E3" t="s">
        <v>17</v>
      </c>
      <c r="F3" t="s">
        <v>18</v>
      </c>
      <c r="G3">
        <v>36000</v>
      </c>
      <c r="H3" s="1">
        <v>36436</v>
      </c>
      <c r="I3" s="1">
        <v>42287</v>
      </c>
      <c r="J3" t="str">
        <v>Beasley</v>
      </c>
    </row>
    <row r="4" spans="1:11">
      <c r="A4">
        <v>1003</v>
      </c>
      <c r="B4" s="2" t="s">
        <v>19</v>
      </c>
      <c r="C4" s="2" t="s">
        <v>71</v>
      </c>
      <c r="D4">
        <v>29</v>
      </c>
      <c r="E4" t="s">
        <v>13</v>
      </c>
      <c r="F4" t="s">
        <v>14</v>
      </c>
      <c r="G4">
        <v>63000</v>
      </c>
      <c r="H4" s="1">
        <v>36711</v>
      </c>
      <c r="I4" s="1">
        <v>42986</v>
      </c>
      <c r="J4" t="str">
        <v>Schrute</v>
      </c>
    </row>
    <row r="5" spans="1:11">
      <c r="A5">
        <v>1004</v>
      </c>
      <c r="B5" s="2" t="s">
        <v>21</v>
      </c>
      <c r="C5" s="2" t="s">
        <v>22</v>
      </c>
      <c r="D5">
        <v>31</v>
      </c>
      <c r="E5" t="s">
        <v>17</v>
      </c>
      <c r="F5" t="s">
        <v>23</v>
      </c>
      <c r="G5">
        <v>47000</v>
      </c>
      <c r="H5" s="1">
        <v>36530</v>
      </c>
      <c r="I5" s="1">
        <v>42341</v>
      </c>
      <c r="J5" t="str">
        <v>Martin</v>
      </c>
    </row>
    <row r="6" spans="1:11">
      <c r="A6">
        <v>1005</v>
      </c>
      <c r="B6" s="2" t="s">
        <v>24</v>
      </c>
      <c r="C6" s="2" t="s">
        <v>72</v>
      </c>
      <c r="D6">
        <v>32</v>
      </c>
      <c r="E6" t="s">
        <v>13</v>
      </c>
      <c r="F6" t="s">
        <v>26</v>
      </c>
      <c r="G6">
        <v>50000</v>
      </c>
      <c r="H6" s="1">
        <v>37017</v>
      </c>
      <c r="I6" s="1">
        <v>42977</v>
      </c>
      <c r="J6" t="str">
        <v>Flenderson</v>
      </c>
    </row>
    <row r="7" spans="1:11">
      <c r="A7">
        <v>1006</v>
      </c>
      <c r="B7" s="2" t="s">
        <v>27</v>
      </c>
      <c r="C7" s="2" t="s">
        <v>73</v>
      </c>
      <c r="D7">
        <v>35</v>
      </c>
      <c r="E7" t="s">
        <v>13</v>
      </c>
      <c r="F7" t="s">
        <v>29</v>
      </c>
      <c r="G7">
        <v>65000</v>
      </c>
      <c r="H7" s="1">
        <v>35040</v>
      </c>
      <c r="I7" s="1">
        <v>41528</v>
      </c>
      <c r="J7" t="str">
        <v>Scott</v>
      </c>
    </row>
    <row r="8" spans="1:11">
      <c r="A8">
        <v>1007</v>
      </c>
      <c r="B8" s="2" t="s">
        <v>30</v>
      </c>
      <c r="C8" s="2" t="s">
        <v>31</v>
      </c>
      <c r="D8">
        <v>32</v>
      </c>
      <c r="E8" t="s">
        <v>17</v>
      </c>
      <c r="F8" t="s">
        <v>32</v>
      </c>
      <c r="G8">
        <v>41000</v>
      </c>
      <c r="H8" s="1">
        <v>37933</v>
      </c>
      <c r="I8" s="1">
        <v>41551</v>
      </c>
      <c r="J8" t="str">
        <v>Palmer</v>
      </c>
    </row>
    <row r="9" spans="1:11">
      <c r="A9">
        <v>1008</v>
      </c>
      <c r="B9" s="2" t="s">
        <v>33</v>
      </c>
      <c r="C9" s="2" t="s">
        <v>74</v>
      </c>
      <c r="D9">
        <v>38</v>
      </c>
      <c r="E9" t="s">
        <v>13</v>
      </c>
      <c r="F9" t="s">
        <v>14</v>
      </c>
      <c r="G9">
        <v>48000</v>
      </c>
      <c r="H9" s="1">
        <v>37416</v>
      </c>
      <c r="I9" s="1">
        <v>42116</v>
      </c>
      <c r="J9" t="str">
        <v>Hudson</v>
      </c>
    </row>
    <row r="10" spans="1:11">
      <c r="A10">
        <v>1009</v>
      </c>
      <c r="B10" s="2" t="s">
        <v>35</v>
      </c>
      <c r="C10" s="2" t="s">
        <v>75</v>
      </c>
      <c r="D10">
        <v>31</v>
      </c>
      <c r="E10" t="s">
        <v>13</v>
      </c>
      <c r="F10" t="s">
        <v>23</v>
      </c>
      <c r="G10">
        <v>42000</v>
      </c>
      <c r="H10" s="1">
        <v>37843</v>
      </c>
      <c r="I10" s="1">
        <v>40800</v>
      </c>
      <c r="J10" t="str"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9"/>
  </sheetPr>
  <dimension ref="A1:L20"/>
  <sheetViews>
    <sheetView workbookViewId="0">
      <selection activeCell="M19" sqref="M19"/>
    </sheetView>
  </sheetViews>
  <sheetFormatPr defaultColWidth="13.7109375" defaultRowHeight="15"/>
  <cols>
    <col min="1" max="1" width="10.7109375" bestFit="1" customWidth="1"/>
    <col min="4" max="4" width="7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76</v>
      </c>
      <c r="K1" t="s">
        <v>77</v>
      </c>
      <c r="L1" t="s">
        <v>78</v>
      </c>
    </row>
    <row r="2" spans="1:12">
      <c r="A2">
        <v>1001</v>
      </c>
      <c r="B2" t="s">
        <v>11</v>
      </c>
      <c r="C2" t="s">
        <v>12</v>
      </c>
      <c r="D2">
        <v>30</v>
      </c>
      <c r="E2" t="s">
        <v>13</v>
      </c>
      <c r="F2" t="s">
        <v>14</v>
      </c>
      <c r="G2">
        <v>45000</v>
      </c>
      <c r="H2" s="2" t="s">
        <v>44</v>
      </c>
      <c r="I2" s="2" t="s">
        <v>45</v>
      </c>
      <c r="L2" t="str" cm="1">
        <f t="array" ref="L2:L10">SUBSTITUTE(H2:H10,"/","-")</f>
        <v>11-2-2001</v>
      </c>
    </row>
    <row r="3" spans="1:12">
      <c r="A3">
        <v>1002</v>
      </c>
      <c r="B3" t="s">
        <v>15</v>
      </c>
      <c r="C3" t="s">
        <v>16</v>
      </c>
      <c r="D3">
        <v>30</v>
      </c>
      <c r="E3" t="s">
        <v>17</v>
      </c>
      <c r="F3" t="s">
        <v>18</v>
      </c>
      <c r="G3">
        <v>36000</v>
      </c>
      <c r="H3" s="2" t="s">
        <v>47</v>
      </c>
      <c r="I3" s="2" t="s">
        <v>48</v>
      </c>
      <c r="L3" t="str">
        <v>10-3-1999</v>
      </c>
    </row>
    <row r="4" spans="1:12">
      <c r="A4">
        <v>1003</v>
      </c>
      <c r="B4" t="s">
        <v>19</v>
      </c>
      <c r="C4" t="s">
        <v>20</v>
      </c>
      <c r="D4">
        <v>29</v>
      </c>
      <c r="E4" t="s">
        <v>13</v>
      </c>
      <c r="F4" t="s">
        <v>14</v>
      </c>
      <c r="G4">
        <v>63000</v>
      </c>
      <c r="H4" s="2" t="s">
        <v>50</v>
      </c>
      <c r="I4" s="2" t="s">
        <v>51</v>
      </c>
      <c r="L4" t="str">
        <v>7-4-2000</v>
      </c>
    </row>
    <row r="5" spans="1:12">
      <c r="A5">
        <v>1004</v>
      </c>
      <c r="B5" t="s">
        <v>21</v>
      </c>
      <c r="C5" t="s">
        <v>22</v>
      </c>
      <c r="D5">
        <v>31</v>
      </c>
      <c r="E5" t="s">
        <v>17</v>
      </c>
      <c r="F5" t="s">
        <v>23</v>
      </c>
      <c r="G5">
        <v>47000</v>
      </c>
      <c r="H5" s="2" t="s">
        <v>53</v>
      </c>
      <c r="I5" s="2" t="s">
        <v>54</v>
      </c>
      <c r="L5" t="str">
        <v>1-5-2000</v>
      </c>
    </row>
    <row r="6" spans="1:12">
      <c r="A6">
        <v>1005</v>
      </c>
      <c r="B6" t="s">
        <v>24</v>
      </c>
      <c r="C6" t="s">
        <v>25</v>
      </c>
      <c r="D6">
        <v>32</v>
      </c>
      <c r="E6" t="s">
        <v>13</v>
      </c>
      <c r="F6" t="s">
        <v>26</v>
      </c>
      <c r="G6">
        <v>50000</v>
      </c>
      <c r="H6" s="2" t="s">
        <v>56</v>
      </c>
      <c r="I6" s="2" t="s">
        <v>57</v>
      </c>
      <c r="L6" t="str">
        <v>5-6-2001</v>
      </c>
    </row>
    <row r="7" spans="1:12">
      <c r="A7">
        <v>1006</v>
      </c>
      <c r="B7" t="s">
        <v>27</v>
      </c>
      <c r="C7" t="s">
        <v>28</v>
      </c>
      <c r="D7">
        <v>35</v>
      </c>
      <c r="E7" t="s">
        <v>13</v>
      </c>
      <c r="F7" t="s">
        <v>29</v>
      </c>
      <c r="G7">
        <v>65000</v>
      </c>
      <c r="H7" s="2" t="s">
        <v>56</v>
      </c>
      <c r="I7" s="2" t="s">
        <v>59</v>
      </c>
      <c r="L7" t="str">
        <v>5-6-2001</v>
      </c>
    </row>
    <row r="8" spans="1:12">
      <c r="A8">
        <v>1007</v>
      </c>
      <c r="B8" t="s">
        <v>30</v>
      </c>
      <c r="C8" t="s">
        <v>31</v>
      </c>
      <c r="D8">
        <v>32</v>
      </c>
      <c r="E8" t="s">
        <v>17</v>
      </c>
      <c r="F8" t="s">
        <v>32</v>
      </c>
      <c r="G8">
        <v>41000</v>
      </c>
      <c r="H8" s="2" t="s">
        <v>61</v>
      </c>
      <c r="I8" s="2" t="s">
        <v>59</v>
      </c>
      <c r="L8" t="str">
        <v>11-8-2003</v>
      </c>
    </row>
    <row r="9" spans="1:12">
      <c r="A9">
        <v>1008</v>
      </c>
      <c r="B9" t="s">
        <v>33</v>
      </c>
      <c r="C9" t="s">
        <v>34</v>
      </c>
      <c r="D9">
        <v>38</v>
      </c>
      <c r="E9" t="s">
        <v>13</v>
      </c>
      <c r="F9" t="s">
        <v>14</v>
      </c>
      <c r="G9">
        <v>48000</v>
      </c>
      <c r="H9" s="2" t="s">
        <v>63</v>
      </c>
      <c r="I9" s="2" t="s">
        <v>64</v>
      </c>
      <c r="L9" t="str">
        <v>6-9-2002</v>
      </c>
    </row>
    <row r="10" spans="1:12">
      <c r="A10">
        <v>1009</v>
      </c>
      <c r="B10" t="s">
        <v>35</v>
      </c>
      <c r="C10" t="s">
        <v>36</v>
      </c>
      <c r="D10">
        <v>31</v>
      </c>
      <c r="E10" t="s">
        <v>13</v>
      </c>
      <c r="F10" t="s">
        <v>23</v>
      </c>
      <c r="G10">
        <v>42000</v>
      </c>
      <c r="H10" s="2" t="s">
        <v>66</v>
      </c>
      <c r="I10" s="2" t="s">
        <v>64</v>
      </c>
      <c r="L10" t="str">
        <v>8-10-2003</v>
      </c>
    </row>
    <row r="12" spans="1:12">
      <c r="H12" s="2"/>
      <c r="I12" s="2"/>
    </row>
    <row r="13" spans="1:12">
      <c r="H13" s="2"/>
      <c r="I13" s="2"/>
    </row>
    <row r="14" spans="1:12">
      <c r="H14" s="2"/>
      <c r="I14" s="2"/>
    </row>
    <row r="15" spans="1:12">
      <c r="H15" s="2"/>
      <c r="I15" s="2"/>
    </row>
    <row r="16" spans="1:12">
      <c r="H16" s="2"/>
      <c r="I16" s="2"/>
    </row>
    <row r="17" spans="8:9">
      <c r="H17" s="2"/>
      <c r="I17" s="2"/>
    </row>
    <row r="18" spans="8:9">
      <c r="H18" s="2"/>
      <c r="I18" s="2"/>
    </row>
    <row r="19" spans="8:9">
      <c r="H19" s="2"/>
      <c r="I19" s="2"/>
    </row>
    <row r="20" spans="8:9">
      <c r="H20" s="2"/>
      <c r="I20" s="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9"/>
  </sheetPr>
  <dimension ref="A1:L10"/>
  <sheetViews>
    <sheetView workbookViewId="0">
      <selection activeCell="L3" sqref="L3"/>
    </sheetView>
  </sheetViews>
  <sheetFormatPr defaultColWidth="13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79</v>
      </c>
      <c r="K1" t="s">
        <v>80</v>
      </c>
      <c r="L1" t="s">
        <v>81</v>
      </c>
    </row>
    <row r="2" spans="1:12">
      <c r="A2">
        <v>1001</v>
      </c>
      <c r="B2" t="s">
        <v>11</v>
      </c>
      <c r="C2" t="s">
        <v>12</v>
      </c>
      <c r="D2">
        <v>30</v>
      </c>
      <c r="E2" t="s">
        <v>13</v>
      </c>
      <c r="F2" t="s">
        <v>14</v>
      </c>
      <c r="G2">
        <v>45000</v>
      </c>
      <c r="H2" s="1">
        <v>37197</v>
      </c>
      <c r="I2" s="1">
        <v>42253</v>
      </c>
      <c r="K2">
        <f>SUMIF(G2:G10,"&gt;45000")</f>
        <v>273000</v>
      </c>
      <c r="L2">
        <f>SUMIFS(G2:G10,E2:E10,"Male",D2:D10,"&gt;30")</f>
        <v>205000</v>
      </c>
    </row>
    <row r="3" spans="1:12">
      <c r="A3">
        <v>1002</v>
      </c>
      <c r="B3" t="s">
        <v>15</v>
      </c>
      <c r="C3" t="s">
        <v>16</v>
      </c>
      <c r="D3">
        <v>30</v>
      </c>
      <c r="E3" t="s">
        <v>17</v>
      </c>
      <c r="F3" t="s">
        <v>18</v>
      </c>
      <c r="G3">
        <v>36000</v>
      </c>
      <c r="H3" s="1">
        <v>36436</v>
      </c>
      <c r="I3" s="1">
        <v>42287</v>
      </c>
      <c r="K3">
        <f t="shared" ref="K3:K10" si="0">SUMIF(G3:G11,"&gt;45000")</f>
        <v>273000</v>
      </c>
    </row>
    <row r="4" spans="1:12">
      <c r="A4">
        <v>1003</v>
      </c>
      <c r="B4" t="s">
        <v>19</v>
      </c>
      <c r="C4" t="s">
        <v>20</v>
      </c>
      <c r="D4">
        <v>29</v>
      </c>
      <c r="E4" t="s">
        <v>13</v>
      </c>
      <c r="F4" t="s">
        <v>14</v>
      </c>
      <c r="G4">
        <v>63000</v>
      </c>
      <c r="H4" s="1">
        <v>36711</v>
      </c>
      <c r="I4" s="1">
        <v>42986</v>
      </c>
      <c r="K4">
        <f t="shared" si="0"/>
        <v>273000</v>
      </c>
    </row>
    <row r="5" spans="1:12">
      <c r="A5">
        <v>1004</v>
      </c>
      <c r="B5" t="s">
        <v>21</v>
      </c>
      <c r="C5" t="s">
        <v>22</v>
      </c>
      <c r="D5">
        <v>31</v>
      </c>
      <c r="E5" t="s">
        <v>17</v>
      </c>
      <c r="F5" t="s">
        <v>23</v>
      </c>
      <c r="G5">
        <v>47000</v>
      </c>
      <c r="H5" s="1">
        <v>36530</v>
      </c>
      <c r="I5" s="1">
        <v>42341</v>
      </c>
      <c r="K5">
        <f t="shared" si="0"/>
        <v>210000</v>
      </c>
    </row>
    <row r="6" spans="1:12">
      <c r="A6">
        <v>1005</v>
      </c>
      <c r="B6" t="s">
        <v>24</v>
      </c>
      <c r="C6" t="s">
        <v>25</v>
      </c>
      <c r="D6">
        <v>32</v>
      </c>
      <c r="E6" t="s">
        <v>13</v>
      </c>
      <c r="F6" t="s">
        <v>26</v>
      </c>
      <c r="G6">
        <v>50000</v>
      </c>
      <c r="H6" s="1">
        <v>37017</v>
      </c>
      <c r="I6" s="1">
        <v>42977</v>
      </c>
      <c r="K6">
        <f t="shared" si="0"/>
        <v>163000</v>
      </c>
    </row>
    <row r="7" spans="1:12">
      <c r="A7">
        <v>1006</v>
      </c>
      <c r="B7" t="s">
        <v>27</v>
      </c>
      <c r="C7" t="s">
        <v>28</v>
      </c>
      <c r="D7">
        <v>35</v>
      </c>
      <c r="E7" t="s">
        <v>13</v>
      </c>
      <c r="F7" t="s">
        <v>29</v>
      </c>
      <c r="G7">
        <v>65000</v>
      </c>
      <c r="H7" s="1">
        <v>35040</v>
      </c>
      <c r="I7" s="1">
        <v>41528</v>
      </c>
      <c r="K7">
        <f t="shared" si="0"/>
        <v>113000</v>
      </c>
    </row>
    <row r="8" spans="1:12">
      <c r="A8">
        <v>1007</v>
      </c>
      <c r="B8" t="s">
        <v>30</v>
      </c>
      <c r="C8" t="s">
        <v>31</v>
      </c>
      <c r="D8">
        <v>32</v>
      </c>
      <c r="E8" t="s">
        <v>17</v>
      </c>
      <c r="F8" t="s">
        <v>32</v>
      </c>
      <c r="G8">
        <v>41000</v>
      </c>
      <c r="H8" s="1">
        <v>37933</v>
      </c>
      <c r="I8" s="1">
        <v>41551</v>
      </c>
      <c r="K8">
        <f t="shared" si="0"/>
        <v>48000</v>
      </c>
    </row>
    <row r="9" spans="1:12">
      <c r="A9">
        <v>1008</v>
      </c>
      <c r="B9" t="s">
        <v>33</v>
      </c>
      <c r="C9" t="s">
        <v>34</v>
      </c>
      <c r="D9">
        <v>38</v>
      </c>
      <c r="E9" t="s">
        <v>13</v>
      </c>
      <c r="F9" t="s">
        <v>14</v>
      </c>
      <c r="G9">
        <v>48000</v>
      </c>
      <c r="H9" s="1">
        <v>37416</v>
      </c>
      <c r="I9" s="1">
        <v>42116</v>
      </c>
      <c r="K9">
        <f t="shared" si="0"/>
        <v>48000</v>
      </c>
    </row>
    <row r="10" spans="1:12">
      <c r="A10">
        <v>1009</v>
      </c>
      <c r="B10" t="s">
        <v>35</v>
      </c>
      <c r="C10" t="s">
        <v>36</v>
      </c>
      <c r="D10">
        <v>31</v>
      </c>
      <c r="E10" t="s">
        <v>13</v>
      </c>
      <c r="F10" t="s">
        <v>23</v>
      </c>
      <c r="G10">
        <v>42000</v>
      </c>
      <c r="H10" s="1">
        <v>37843</v>
      </c>
      <c r="I10" s="1">
        <v>40800</v>
      </c>
      <c r="K10">
        <f t="shared" si="0"/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9"/>
  </sheetPr>
  <dimension ref="A1:L10"/>
  <sheetViews>
    <sheetView workbookViewId="0">
      <selection activeCell="L2" sqref="L2"/>
    </sheetView>
  </sheetViews>
  <sheetFormatPr defaultColWidth="13.7109375" defaultRowHeight="15"/>
  <cols>
    <col min="1" max="1" width="10.7109375" bestFit="1" customWidth="1"/>
    <col min="4" max="4" width="7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82</v>
      </c>
      <c r="K1" t="s">
        <v>83</v>
      </c>
      <c r="L1" t="s">
        <v>84</v>
      </c>
    </row>
    <row r="2" spans="1:12">
      <c r="A2">
        <v>1001</v>
      </c>
      <c r="B2" t="s">
        <v>11</v>
      </c>
      <c r="C2" t="s">
        <v>12</v>
      </c>
      <c r="D2">
        <v>30</v>
      </c>
      <c r="E2" t="s">
        <v>13</v>
      </c>
      <c r="F2" t="s">
        <v>14</v>
      </c>
      <c r="G2">
        <v>45000</v>
      </c>
      <c r="H2" s="1">
        <v>37197</v>
      </c>
      <c r="I2" s="1">
        <v>42253</v>
      </c>
      <c r="J2">
        <f>COUNT(G2:G10)</f>
        <v>9</v>
      </c>
      <c r="K2">
        <f>COUNTIF(G2:G10,"&gt;50000")</f>
        <v>2</v>
      </c>
    </row>
    <row r="3" spans="1:12">
      <c r="A3">
        <v>1002</v>
      </c>
      <c r="B3" t="s">
        <v>15</v>
      </c>
      <c r="C3" t="s">
        <v>16</v>
      </c>
      <c r="D3">
        <v>30</v>
      </c>
      <c r="E3" t="s">
        <v>17</v>
      </c>
      <c r="F3" t="s">
        <v>18</v>
      </c>
      <c r="G3">
        <v>36000</v>
      </c>
      <c r="H3" s="1">
        <v>36436</v>
      </c>
      <c r="I3" s="1">
        <v>42287</v>
      </c>
    </row>
    <row r="4" spans="1:12">
      <c r="A4">
        <v>1003</v>
      </c>
      <c r="B4" t="s">
        <v>19</v>
      </c>
      <c r="C4" t="s">
        <v>20</v>
      </c>
      <c r="D4">
        <v>29</v>
      </c>
      <c r="E4" t="s">
        <v>13</v>
      </c>
      <c r="F4" t="s">
        <v>14</v>
      </c>
      <c r="G4">
        <v>63000</v>
      </c>
      <c r="H4" s="1">
        <v>36711</v>
      </c>
      <c r="I4" s="1">
        <v>42986</v>
      </c>
    </row>
    <row r="5" spans="1:12">
      <c r="A5">
        <v>1004</v>
      </c>
      <c r="B5" t="s">
        <v>21</v>
      </c>
      <c r="C5" t="s">
        <v>22</v>
      </c>
      <c r="D5">
        <v>31</v>
      </c>
      <c r="E5" t="s">
        <v>17</v>
      </c>
      <c r="F5" t="s">
        <v>23</v>
      </c>
      <c r="G5">
        <v>47000</v>
      </c>
      <c r="H5" s="1">
        <v>36530</v>
      </c>
      <c r="I5" s="1">
        <v>42341</v>
      </c>
    </row>
    <row r="6" spans="1:12">
      <c r="A6">
        <v>1005</v>
      </c>
      <c r="B6" t="s">
        <v>24</v>
      </c>
      <c r="C6" t="s">
        <v>25</v>
      </c>
      <c r="D6">
        <v>32</v>
      </c>
      <c r="E6" t="s">
        <v>13</v>
      </c>
      <c r="F6" t="s">
        <v>26</v>
      </c>
      <c r="G6">
        <v>50000</v>
      </c>
      <c r="H6" s="1">
        <v>37017</v>
      </c>
      <c r="I6" s="1">
        <v>42977</v>
      </c>
    </row>
    <row r="7" spans="1:12">
      <c r="A7">
        <v>1006</v>
      </c>
      <c r="B7" t="s">
        <v>27</v>
      </c>
      <c r="C7" t="s">
        <v>28</v>
      </c>
      <c r="D7">
        <v>35</v>
      </c>
      <c r="E7" t="s">
        <v>13</v>
      </c>
      <c r="F7" t="s">
        <v>29</v>
      </c>
      <c r="G7">
        <v>65000</v>
      </c>
      <c r="H7" s="1">
        <v>35040</v>
      </c>
      <c r="I7" s="1">
        <v>41528</v>
      </c>
    </row>
    <row r="8" spans="1:12">
      <c r="A8">
        <v>1007</v>
      </c>
      <c r="B8" t="s">
        <v>30</v>
      </c>
      <c r="C8" t="s">
        <v>31</v>
      </c>
      <c r="D8">
        <v>32</v>
      </c>
      <c r="E8" t="s">
        <v>17</v>
      </c>
      <c r="F8" t="s">
        <v>32</v>
      </c>
      <c r="G8">
        <v>41000</v>
      </c>
      <c r="H8" s="1">
        <v>37933</v>
      </c>
      <c r="I8" s="1">
        <v>41551</v>
      </c>
    </row>
    <row r="9" spans="1:12">
      <c r="A9">
        <v>1008</v>
      </c>
      <c r="B9" t="s">
        <v>33</v>
      </c>
      <c r="C9" t="s">
        <v>34</v>
      </c>
      <c r="D9">
        <v>38</v>
      </c>
      <c r="E9" t="s">
        <v>13</v>
      </c>
      <c r="F9" t="s">
        <v>14</v>
      </c>
      <c r="G9">
        <v>48000</v>
      </c>
      <c r="H9" s="1">
        <v>37416</v>
      </c>
      <c r="I9" s="1">
        <v>42116</v>
      </c>
    </row>
    <row r="10" spans="1:12">
      <c r="A10">
        <v>1009</v>
      </c>
      <c r="B10" t="s">
        <v>35</v>
      </c>
      <c r="C10" t="s">
        <v>36</v>
      </c>
      <c r="D10">
        <v>31</v>
      </c>
      <c r="E10" t="s">
        <v>13</v>
      </c>
      <c r="F10" t="s">
        <v>23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9"/>
  </sheetPr>
  <dimension ref="A1:J12"/>
  <sheetViews>
    <sheetView workbookViewId="0">
      <selection activeCell="J3" sqref="J3"/>
    </sheetView>
  </sheetViews>
  <sheetFormatPr defaultRowHeight="15"/>
  <cols>
    <col min="2" max="2" width="10.42578125" customWidth="1"/>
    <col min="3" max="5" width="10.7109375" customWidth="1"/>
    <col min="6" max="6" width="16.5703125" customWidth="1"/>
    <col min="8" max="8" width="14.28515625" customWidth="1"/>
    <col min="9" max="9" width="14.7109375" customWidth="1"/>
    <col min="10" max="10" width="22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85</v>
      </c>
    </row>
    <row r="2" spans="1:10">
      <c r="A2">
        <v>1001</v>
      </c>
      <c r="B2" t="s">
        <v>11</v>
      </c>
      <c r="C2" t="s">
        <v>12</v>
      </c>
      <c r="D2">
        <v>30</v>
      </c>
      <c r="E2" t="s">
        <v>13</v>
      </c>
      <c r="F2" t="s">
        <v>14</v>
      </c>
      <c r="G2">
        <v>45000</v>
      </c>
      <c r="H2" s="1">
        <v>37197</v>
      </c>
      <c r="I2" s="1">
        <v>42253</v>
      </c>
      <c r="J2" t="str" cm="1">
        <f t="array" ref="J2:J10">CONCATENATE(B2:B10," ",C2:C10)</f>
        <v>Jim Halpert</v>
      </c>
    </row>
    <row r="3" spans="1:10">
      <c r="A3">
        <v>1002</v>
      </c>
      <c r="B3" t="s">
        <v>15</v>
      </c>
      <c r="C3" t="s">
        <v>16</v>
      </c>
      <c r="D3">
        <v>30</v>
      </c>
      <c r="E3" t="s">
        <v>17</v>
      </c>
      <c r="F3" t="s">
        <v>18</v>
      </c>
      <c r="G3">
        <v>36000</v>
      </c>
      <c r="H3" s="1">
        <v>36436</v>
      </c>
      <c r="I3" s="1">
        <v>42287</v>
      </c>
      <c r="J3" t="str">
        <v>Pam Beasley</v>
      </c>
    </row>
    <row r="4" spans="1:10">
      <c r="A4">
        <v>1003</v>
      </c>
      <c r="B4" t="s">
        <v>19</v>
      </c>
      <c r="C4" t="s">
        <v>20</v>
      </c>
      <c r="D4">
        <v>29</v>
      </c>
      <c r="E4" t="s">
        <v>13</v>
      </c>
      <c r="F4" t="s">
        <v>14</v>
      </c>
      <c r="G4">
        <v>63000</v>
      </c>
      <c r="H4" s="1">
        <v>36711</v>
      </c>
      <c r="I4" s="1">
        <v>42986</v>
      </c>
      <c r="J4" t="str">
        <v>Dwight Schrute</v>
      </c>
    </row>
    <row r="5" spans="1:10">
      <c r="A5">
        <v>1004</v>
      </c>
      <c r="B5" t="s">
        <v>21</v>
      </c>
      <c r="C5" t="s">
        <v>22</v>
      </c>
      <c r="D5">
        <v>31</v>
      </c>
      <c r="E5" t="s">
        <v>17</v>
      </c>
      <c r="F5" t="s">
        <v>23</v>
      </c>
      <c r="G5">
        <v>47000</v>
      </c>
      <c r="H5" s="1">
        <v>36530</v>
      </c>
      <c r="I5" s="1">
        <v>42341</v>
      </c>
      <c r="J5" t="str">
        <v>Angela Martin</v>
      </c>
    </row>
    <row r="6" spans="1:10">
      <c r="A6">
        <v>1005</v>
      </c>
      <c r="B6" t="s">
        <v>24</v>
      </c>
      <c r="C6" t="s">
        <v>25</v>
      </c>
      <c r="D6">
        <v>32</v>
      </c>
      <c r="E6" t="s">
        <v>13</v>
      </c>
      <c r="F6" t="s">
        <v>26</v>
      </c>
      <c r="G6">
        <v>50000</v>
      </c>
      <c r="H6" s="1">
        <v>37017</v>
      </c>
      <c r="I6" s="1">
        <v>42977</v>
      </c>
      <c r="J6" t="str">
        <v>Toby Flenderson</v>
      </c>
    </row>
    <row r="7" spans="1:10">
      <c r="A7">
        <v>1006</v>
      </c>
      <c r="B7" t="s">
        <v>27</v>
      </c>
      <c r="C7" t="s">
        <v>28</v>
      </c>
      <c r="D7">
        <v>35</v>
      </c>
      <c r="E7" t="s">
        <v>13</v>
      </c>
      <c r="F7" t="s">
        <v>29</v>
      </c>
      <c r="G7">
        <v>65000</v>
      </c>
      <c r="H7" s="1">
        <v>35040</v>
      </c>
      <c r="I7" s="1">
        <v>41528</v>
      </c>
      <c r="J7" t="str">
        <v>Michael Scott</v>
      </c>
    </row>
    <row r="8" spans="1:10">
      <c r="A8">
        <v>1007</v>
      </c>
      <c r="B8" t="s">
        <v>30</v>
      </c>
      <c r="C8" t="s">
        <v>31</v>
      </c>
      <c r="D8">
        <v>32</v>
      </c>
      <c r="E8" t="s">
        <v>17</v>
      </c>
      <c r="F8" t="s">
        <v>32</v>
      </c>
      <c r="G8">
        <v>41000</v>
      </c>
      <c r="H8" s="1">
        <v>37933</v>
      </c>
      <c r="I8" s="1">
        <v>41551</v>
      </c>
      <c r="J8" t="str">
        <v>Meredith Palmer</v>
      </c>
    </row>
    <row r="9" spans="1:10">
      <c r="A9">
        <v>1008</v>
      </c>
      <c r="B9" t="s">
        <v>33</v>
      </c>
      <c r="C9" t="s">
        <v>34</v>
      </c>
      <c r="D9">
        <v>38</v>
      </c>
      <c r="E9" t="s">
        <v>13</v>
      </c>
      <c r="F9" t="s">
        <v>14</v>
      </c>
      <c r="G9">
        <v>48000</v>
      </c>
      <c r="H9" s="1">
        <v>37416</v>
      </c>
      <c r="I9" s="1">
        <v>42116</v>
      </c>
      <c r="J9" t="str">
        <v>Stanley Hudson</v>
      </c>
    </row>
    <row r="10" spans="1:10">
      <c r="A10">
        <v>1009</v>
      </c>
      <c r="B10" t="s">
        <v>35</v>
      </c>
      <c r="C10" t="s">
        <v>36</v>
      </c>
      <c r="D10">
        <v>31</v>
      </c>
      <c r="E10" t="s">
        <v>13</v>
      </c>
      <c r="F10" t="s">
        <v>23</v>
      </c>
      <c r="G10">
        <v>42000</v>
      </c>
      <c r="H10" s="1">
        <v>37843</v>
      </c>
      <c r="I10" s="1">
        <v>40800</v>
      </c>
      <c r="J10" t="str">
        <v>Kevin Malone</v>
      </c>
    </row>
    <row r="11" spans="1:10">
      <c r="H11" t="str">
        <f t="shared" ref="H11:H12" si="0">CONCATENATE(B11," ",C11)</f>
        <v xml:space="preserve"> </v>
      </c>
    </row>
    <row r="12" spans="1:10">
      <c r="H12" t="str">
        <f t="shared" si="0"/>
        <v xml:space="preserve"> 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9"/>
  </sheetPr>
  <dimension ref="A1:K10"/>
  <sheetViews>
    <sheetView tabSelected="1" workbookViewId="0">
      <selection activeCell="K3" sqref="K3"/>
    </sheetView>
  </sheetViews>
  <sheetFormatPr defaultRowHeight="15"/>
  <cols>
    <col min="8" max="8" width="14.42578125" customWidth="1"/>
    <col min="9" max="9" width="13.285156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86</v>
      </c>
      <c r="K1" t="s">
        <v>87</v>
      </c>
    </row>
    <row r="2" spans="1:11">
      <c r="A2">
        <v>1001</v>
      </c>
      <c r="B2" t="s">
        <v>11</v>
      </c>
      <c r="C2" t="s">
        <v>12</v>
      </c>
      <c r="D2">
        <v>30</v>
      </c>
      <c r="E2" t="s">
        <v>13</v>
      </c>
      <c r="F2" t="s">
        <v>14</v>
      </c>
      <c r="G2">
        <v>45000</v>
      </c>
      <c r="H2" s="2" t="s">
        <v>44</v>
      </c>
      <c r="I2" s="2" t="s">
        <v>45</v>
      </c>
      <c r="J2">
        <f>_xlfn.DAYS(I2,H2)</f>
        <v>5056</v>
      </c>
      <c r="K2">
        <f>NETWORKDAYS(H2,I2)</f>
        <v>3611</v>
      </c>
    </row>
    <row r="3" spans="1:11">
      <c r="A3">
        <v>1002</v>
      </c>
      <c r="B3" t="s">
        <v>15</v>
      </c>
      <c r="C3" t="s">
        <v>16</v>
      </c>
      <c r="D3">
        <v>30</v>
      </c>
      <c r="E3" t="s">
        <v>17</v>
      </c>
      <c r="F3" t="s">
        <v>18</v>
      </c>
      <c r="G3">
        <v>36000</v>
      </c>
      <c r="H3" s="2" t="s">
        <v>47</v>
      </c>
      <c r="I3" s="2" t="s">
        <v>48</v>
      </c>
    </row>
    <row r="4" spans="1:11">
      <c r="A4">
        <v>1003</v>
      </c>
      <c r="B4" t="s">
        <v>19</v>
      </c>
      <c r="C4" t="s">
        <v>20</v>
      </c>
      <c r="D4">
        <v>29</v>
      </c>
      <c r="E4" t="s">
        <v>13</v>
      </c>
      <c r="F4" t="s">
        <v>14</v>
      </c>
      <c r="G4">
        <v>63000</v>
      </c>
      <c r="H4" s="2" t="s">
        <v>50</v>
      </c>
      <c r="I4" s="2" t="s">
        <v>51</v>
      </c>
    </row>
    <row r="5" spans="1:11">
      <c r="A5">
        <v>1004</v>
      </c>
      <c r="B5" t="s">
        <v>21</v>
      </c>
      <c r="C5" t="s">
        <v>22</v>
      </c>
      <c r="D5">
        <v>31</v>
      </c>
      <c r="E5" t="s">
        <v>17</v>
      </c>
      <c r="F5" t="s">
        <v>23</v>
      </c>
      <c r="G5">
        <v>47000</v>
      </c>
      <c r="H5" s="2" t="s">
        <v>53</v>
      </c>
      <c r="I5" s="2" t="s">
        <v>54</v>
      </c>
    </row>
    <row r="6" spans="1:11">
      <c r="A6">
        <v>1005</v>
      </c>
      <c r="B6" t="s">
        <v>24</v>
      </c>
      <c r="C6" t="s">
        <v>25</v>
      </c>
      <c r="D6">
        <v>32</v>
      </c>
      <c r="E6" t="s">
        <v>13</v>
      </c>
      <c r="F6" t="s">
        <v>26</v>
      </c>
      <c r="G6">
        <v>50000</v>
      </c>
      <c r="H6" s="2" t="s">
        <v>56</v>
      </c>
      <c r="I6" s="2" t="s">
        <v>57</v>
      </c>
    </row>
    <row r="7" spans="1:11">
      <c r="A7">
        <v>1006</v>
      </c>
      <c r="B7" t="s">
        <v>27</v>
      </c>
      <c r="C7" t="s">
        <v>28</v>
      </c>
      <c r="D7">
        <v>35</v>
      </c>
      <c r="E7" t="s">
        <v>13</v>
      </c>
      <c r="F7" t="s">
        <v>29</v>
      </c>
      <c r="G7">
        <v>65000</v>
      </c>
      <c r="H7" s="2" t="s">
        <v>56</v>
      </c>
      <c r="I7" s="2" t="s">
        <v>59</v>
      </c>
    </row>
    <row r="8" spans="1:11">
      <c r="A8">
        <v>1007</v>
      </c>
      <c r="B8" t="s">
        <v>30</v>
      </c>
      <c r="C8" t="s">
        <v>31</v>
      </c>
      <c r="D8">
        <v>32</v>
      </c>
      <c r="E8" t="s">
        <v>17</v>
      </c>
      <c r="F8" t="s">
        <v>32</v>
      </c>
      <c r="G8">
        <v>41000</v>
      </c>
      <c r="H8" s="2" t="s">
        <v>61</v>
      </c>
      <c r="I8" s="2" t="s">
        <v>59</v>
      </c>
    </row>
    <row r="9" spans="1:11">
      <c r="A9">
        <v>1008</v>
      </c>
      <c r="B9" t="s">
        <v>33</v>
      </c>
      <c r="C9" t="s">
        <v>34</v>
      </c>
      <c r="D9">
        <v>38</v>
      </c>
      <c r="E9" t="s">
        <v>13</v>
      </c>
      <c r="F9" t="s">
        <v>14</v>
      </c>
      <c r="G9">
        <v>48000</v>
      </c>
      <c r="H9" s="2" t="s">
        <v>63</v>
      </c>
      <c r="I9" s="2" t="s">
        <v>64</v>
      </c>
    </row>
    <row r="10" spans="1:11">
      <c r="A10">
        <v>1009</v>
      </c>
      <c r="B10" t="s">
        <v>35</v>
      </c>
      <c r="C10" t="s">
        <v>36</v>
      </c>
      <c r="D10">
        <v>31</v>
      </c>
      <c r="E10" t="s">
        <v>13</v>
      </c>
      <c r="F10" t="s">
        <v>23</v>
      </c>
      <c r="G10">
        <v>42000</v>
      </c>
      <c r="H10" s="2" t="s">
        <v>66</v>
      </c>
      <c r="I10" s="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 Freberg</dc:creator>
  <cp:keywords/>
  <dc:description/>
  <cp:lastModifiedBy/>
  <cp:revision/>
  <dcterms:created xsi:type="dcterms:W3CDTF">2021-12-16T14:18:34Z</dcterms:created>
  <dcterms:modified xsi:type="dcterms:W3CDTF">2023-12-31T16:46:23Z</dcterms:modified>
  <cp:category/>
  <cp:contentStatus/>
</cp:coreProperties>
</file>