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AN METRILLO\Downloads\"/>
    </mc:Choice>
  </mc:AlternateContent>
  <xr:revisionPtr revIDLastSave="0" documentId="13_ncr:1_{1D09A5C4-E174-4DC7-A58C-DA27215492EE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GPA Calculator" sheetId="1" r:id="rId1"/>
    <sheet name="Grade Calculator" sheetId="2" r:id="rId2"/>
    <sheet name="CGPA Calculator" sheetId="3" r:id="rId3"/>
    <sheet name="CGPA Projections" sheetId="4" r:id="rId4"/>
  </sheets>
  <definedNames>
    <definedName name="Grades">'GPA Calculator'!$A$56:$A$63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3" l="1"/>
  <c r="D22" i="3"/>
  <c r="C37" i="3"/>
  <c r="G6" i="4" s="1"/>
  <c r="G37" i="3"/>
  <c r="H37" i="3" s="1"/>
  <c r="L9" i="2"/>
  <c r="L10" i="2"/>
  <c r="L11" i="2"/>
  <c r="L12" i="2"/>
  <c r="L13" i="2"/>
  <c r="J16" i="2"/>
  <c r="L16" i="2"/>
  <c r="L18" i="2" s="1"/>
  <c r="C18" i="1"/>
  <c r="C20" i="1" s="1"/>
  <c r="B23" i="1" s="1"/>
  <c r="D25" i="1"/>
  <c r="E25" i="1" s="1"/>
  <c r="D31" i="1"/>
  <c r="E31" i="1" s="1"/>
  <c r="D26" i="1"/>
  <c r="E26" i="1" s="1"/>
  <c r="D27" i="1"/>
  <c r="E27" i="1" s="1"/>
  <c r="D28" i="1"/>
  <c r="E28" i="1" s="1"/>
  <c r="D29" i="1"/>
  <c r="E29" i="1" s="1"/>
  <c r="D30" i="1"/>
  <c r="E30" i="1" s="1"/>
  <c r="D32" i="1"/>
  <c r="E32" i="1" s="1"/>
  <c r="D33" i="1"/>
  <c r="E33" i="1" s="1"/>
  <c r="C22" i="3"/>
  <c r="C4" i="3" s="1"/>
  <c r="G7" i="4" s="1"/>
  <c r="K96" i="3"/>
  <c r="L96" i="3" s="1"/>
  <c r="G96" i="3"/>
  <c r="H96" i="3" s="1"/>
  <c r="C96" i="3"/>
  <c r="D96" i="3" s="1"/>
  <c r="F9" i="2"/>
  <c r="F16" i="2" s="1"/>
  <c r="F18" i="2" s="1"/>
  <c r="F10" i="2"/>
  <c r="F11" i="2"/>
  <c r="F12" i="2"/>
  <c r="L61" i="2"/>
  <c r="L60" i="2"/>
  <c r="L59" i="2"/>
  <c r="L58" i="2"/>
  <c r="L57" i="2"/>
  <c r="F61" i="2"/>
  <c r="F60" i="2"/>
  <c r="F59" i="2"/>
  <c r="F58" i="2"/>
  <c r="F57" i="2"/>
  <c r="L45" i="2"/>
  <c r="L44" i="2"/>
  <c r="L43" i="2"/>
  <c r="L42" i="2"/>
  <c r="L41" i="2"/>
  <c r="F45" i="2"/>
  <c r="F44" i="2"/>
  <c r="F43" i="2"/>
  <c r="F42" i="2"/>
  <c r="F41" i="2"/>
  <c r="L29" i="2"/>
  <c r="L28" i="2"/>
  <c r="L27" i="2"/>
  <c r="L26" i="2"/>
  <c r="L25" i="2"/>
  <c r="F29" i="2"/>
  <c r="F28" i="2"/>
  <c r="F27" i="2"/>
  <c r="F26" i="2"/>
  <c r="F25" i="2"/>
  <c r="K82" i="3"/>
  <c r="L82" i="3"/>
  <c r="G82" i="3"/>
  <c r="H82" i="3"/>
  <c r="C82" i="3"/>
  <c r="D82" i="3" s="1"/>
  <c r="K67" i="3"/>
  <c r="L67" i="3"/>
  <c r="G67" i="3"/>
  <c r="H67" i="3"/>
  <c r="C67" i="3"/>
  <c r="D67" i="3"/>
  <c r="K52" i="3"/>
  <c r="L52" i="3" s="1"/>
  <c r="G52" i="3"/>
  <c r="H52" i="3"/>
  <c r="C52" i="3"/>
  <c r="D52" i="3"/>
  <c r="K37" i="3"/>
  <c r="L37" i="3"/>
  <c r="K22" i="3"/>
  <c r="L22" i="3" s="1"/>
  <c r="G22" i="3"/>
  <c r="H22" i="3" s="1"/>
  <c r="J64" i="2"/>
  <c r="J48" i="2"/>
  <c r="J32" i="2"/>
  <c r="D64" i="2"/>
  <c r="D48" i="2"/>
  <c r="F48" i="2"/>
  <c r="F50" i="2" s="1"/>
  <c r="D32" i="2"/>
  <c r="B22" i="1"/>
  <c r="F13" i="2"/>
  <c r="D16" i="2"/>
  <c r="C10" i="4" l="1"/>
  <c r="C4" i="4" s="1"/>
  <c r="B24" i="1"/>
  <c r="F64" i="2"/>
  <c r="F66" i="2" s="1"/>
  <c r="L64" i="2"/>
  <c r="L66" i="2" s="1"/>
  <c r="L48" i="2"/>
  <c r="L50" i="2" s="1"/>
  <c r="L32" i="2"/>
  <c r="L34" i="2" s="1"/>
  <c r="F32" i="2"/>
  <c r="F34" i="2" s="1"/>
  <c r="E34" i="1"/>
  <c r="J6" i="1" l="1"/>
  <c r="B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Kristofer</author>
    <author>Renz Cheng</author>
  </authors>
  <commentList>
    <comment ref="B5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Input Course Code
</t>
        </r>
      </text>
    </comment>
    <comment ref="H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Input Course Code
</t>
        </r>
      </text>
    </comment>
    <comment ref="C6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The value should only be either 60% or 70%.
</t>
        </r>
      </text>
    </comment>
    <comment ref="I6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The value should only be either 60% or 70%.
</t>
        </r>
      </text>
    </comment>
    <comment ref="F7" authorId="1" shapeId="0" xr:uid="{00000000-0006-0000-0100-000005000000}">
      <text>
        <r>
          <rPr>
            <sz val="9"/>
            <color indexed="81"/>
            <rFont val="Tahoma"/>
            <family val="2"/>
          </rPr>
          <t>This column is automatically computed</t>
        </r>
      </text>
    </comment>
    <comment ref="L7" authorId="1" shapeId="0" xr:uid="{00000000-0006-0000-0100-000006000000}">
      <text>
        <r>
          <rPr>
            <sz val="9"/>
            <color indexed="81"/>
            <rFont val="Tahoma"/>
            <family val="2"/>
          </rPr>
          <t>This column is automatically computed</t>
        </r>
      </text>
    </comment>
    <comment ref="F16" authorId="0" shapeId="0" xr:uid="{00000000-0006-0000-0100-000007000000}">
      <text>
        <r>
          <rPr>
            <sz val="9"/>
            <color indexed="81"/>
            <rFont val="Tahoma"/>
            <family val="2"/>
          </rPr>
          <t>Do not input anything here. Automatically calculated.</t>
        </r>
      </text>
    </comment>
    <comment ref="L16" authorId="0" shapeId="0" xr:uid="{00000000-0006-0000-0100-000008000000}">
      <text>
        <r>
          <rPr>
            <sz val="9"/>
            <color indexed="81"/>
            <rFont val="Tahoma"/>
            <family val="2"/>
          </rPr>
          <t>Do not input anything here. Automatically calculated.</t>
        </r>
      </text>
    </comment>
    <comment ref="F18" authorId="0" shapeId="0" xr:uid="{00000000-0006-0000-0100-000009000000}">
      <text>
        <r>
          <rPr>
            <sz val="9"/>
            <color indexed="81"/>
            <rFont val="Tahoma"/>
            <family val="2"/>
          </rPr>
          <t>Do not input anything. Auto-computation.</t>
        </r>
      </text>
    </comment>
    <comment ref="L18" authorId="0" shapeId="0" xr:uid="{00000000-0006-0000-0100-00000A000000}">
      <text>
        <r>
          <rPr>
            <sz val="9"/>
            <color indexed="81"/>
            <rFont val="Tahoma"/>
            <family val="2"/>
          </rPr>
          <t>Do not input anything. Auto-computation.</t>
        </r>
      </text>
    </comment>
    <comment ref="B21" authorId="0" shapeId="0" xr:uid="{00000000-0006-0000-0100-00000B000000}">
      <text>
        <r>
          <rPr>
            <sz val="9"/>
            <color indexed="81"/>
            <rFont val="Tahoma"/>
            <family val="2"/>
          </rPr>
          <t xml:space="preserve">Input Course Code
</t>
        </r>
      </text>
    </comment>
    <comment ref="H21" authorId="0" shapeId="0" xr:uid="{00000000-0006-0000-0100-00000C000000}">
      <text>
        <r>
          <rPr>
            <sz val="9"/>
            <color indexed="81"/>
            <rFont val="Tahoma"/>
            <family val="2"/>
          </rPr>
          <t xml:space="preserve">Input Course Code
</t>
        </r>
      </text>
    </comment>
    <comment ref="C22" authorId="0" shapeId="0" xr:uid="{00000000-0006-0000-0100-00000D000000}">
      <text>
        <r>
          <rPr>
            <sz val="9"/>
            <color indexed="81"/>
            <rFont val="Tahoma"/>
            <family val="2"/>
          </rPr>
          <t xml:space="preserve">The value should only be either 60% or 70%.
</t>
        </r>
      </text>
    </comment>
    <comment ref="I22" authorId="0" shapeId="0" xr:uid="{00000000-0006-0000-0100-00000E000000}">
      <text>
        <r>
          <rPr>
            <sz val="9"/>
            <color indexed="81"/>
            <rFont val="Tahoma"/>
            <family val="2"/>
          </rPr>
          <t xml:space="preserve">The value should only be either 60% or 70%.
</t>
        </r>
      </text>
    </comment>
    <comment ref="F23" authorId="1" shapeId="0" xr:uid="{00000000-0006-0000-0100-00000F000000}">
      <text>
        <r>
          <rPr>
            <sz val="9"/>
            <color indexed="81"/>
            <rFont val="Tahoma"/>
            <family val="2"/>
          </rPr>
          <t>This column is automatically computed</t>
        </r>
      </text>
    </comment>
    <comment ref="L23" authorId="1" shapeId="0" xr:uid="{00000000-0006-0000-0100-000010000000}">
      <text>
        <r>
          <rPr>
            <sz val="9"/>
            <color indexed="81"/>
            <rFont val="Tahoma"/>
            <family val="2"/>
          </rPr>
          <t>This column is automatically computed</t>
        </r>
      </text>
    </comment>
    <comment ref="F32" authorId="0" shapeId="0" xr:uid="{00000000-0006-0000-0100-000011000000}">
      <text>
        <r>
          <rPr>
            <sz val="9"/>
            <color indexed="81"/>
            <rFont val="Tahoma"/>
            <family val="2"/>
          </rPr>
          <t>Do not input anything here. Automatically calculated.</t>
        </r>
      </text>
    </comment>
    <comment ref="L32" authorId="0" shapeId="0" xr:uid="{00000000-0006-0000-0100-000012000000}">
      <text>
        <r>
          <rPr>
            <sz val="9"/>
            <color indexed="81"/>
            <rFont val="Tahoma"/>
            <family val="2"/>
          </rPr>
          <t>Do not input anything here. Automatically calculated.</t>
        </r>
      </text>
    </comment>
    <comment ref="F34" authorId="0" shapeId="0" xr:uid="{00000000-0006-0000-0100-000013000000}">
      <text>
        <r>
          <rPr>
            <sz val="9"/>
            <color indexed="81"/>
            <rFont val="Tahoma"/>
            <family val="2"/>
          </rPr>
          <t>Do not input anything. Auto-computation.</t>
        </r>
      </text>
    </comment>
    <comment ref="L34" authorId="0" shapeId="0" xr:uid="{00000000-0006-0000-0100-000014000000}">
      <text>
        <r>
          <rPr>
            <sz val="9"/>
            <color indexed="81"/>
            <rFont val="Tahoma"/>
            <family val="2"/>
          </rPr>
          <t>Do not input anything. Auto-computation.</t>
        </r>
      </text>
    </comment>
    <comment ref="B37" authorId="0" shapeId="0" xr:uid="{00000000-0006-0000-0100-000015000000}">
      <text>
        <r>
          <rPr>
            <sz val="9"/>
            <color indexed="81"/>
            <rFont val="Tahoma"/>
            <family val="2"/>
          </rPr>
          <t xml:space="preserve">Input Course Code
</t>
        </r>
      </text>
    </comment>
    <comment ref="H37" authorId="0" shapeId="0" xr:uid="{00000000-0006-0000-0100-000016000000}">
      <text>
        <r>
          <rPr>
            <sz val="9"/>
            <color indexed="81"/>
            <rFont val="Tahoma"/>
            <family val="2"/>
          </rPr>
          <t xml:space="preserve">Input Course Code
</t>
        </r>
      </text>
    </comment>
    <comment ref="C38" authorId="0" shapeId="0" xr:uid="{00000000-0006-0000-0100-000017000000}">
      <text>
        <r>
          <rPr>
            <sz val="9"/>
            <color indexed="81"/>
            <rFont val="Tahoma"/>
            <family val="2"/>
          </rPr>
          <t xml:space="preserve">The value should only be either 60% or 70%.
</t>
        </r>
      </text>
    </comment>
    <comment ref="I38" authorId="0" shapeId="0" xr:uid="{00000000-0006-0000-0100-000018000000}">
      <text>
        <r>
          <rPr>
            <sz val="9"/>
            <color indexed="81"/>
            <rFont val="Tahoma"/>
            <family val="2"/>
          </rPr>
          <t xml:space="preserve">The value should only be either 60% or 70%.
</t>
        </r>
      </text>
    </comment>
    <comment ref="F39" authorId="1" shapeId="0" xr:uid="{00000000-0006-0000-0100-000019000000}">
      <text>
        <r>
          <rPr>
            <sz val="9"/>
            <color indexed="81"/>
            <rFont val="Tahoma"/>
            <family val="2"/>
          </rPr>
          <t>This column is automatically computed</t>
        </r>
      </text>
    </comment>
    <comment ref="L39" authorId="1" shapeId="0" xr:uid="{00000000-0006-0000-0100-00001A000000}">
      <text>
        <r>
          <rPr>
            <sz val="9"/>
            <color indexed="81"/>
            <rFont val="Tahoma"/>
            <family val="2"/>
          </rPr>
          <t>This column is automatically computed</t>
        </r>
      </text>
    </comment>
    <comment ref="F48" authorId="0" shapeId="0" xr:uid="{00000000-0006-0000-0100-00001B000000}">
      <text>
        <r>
          <rPr>
            <sz val="9"/>
            <color indexed="81"/>
            <rFont val="Tahoma"/>
            <family val="2"/>
          </rPr>
          <t>Do not input anything here. Automatically calculated.</t>
        </r>
      </text>
    </comment>
    <comment ref="L48" authorId="0" shapeId="0" xr:uid="{00000000-0006-0000-0100-00001C000000}">
      <text>
        <r>
          <rPr>
            <sz val="9"/>
            <color indexed="81"/>
            <rFont val="Tahoma"/>
            <family val="2"/>
          </rPr>
          <t>Do not input anything here. Automatically calculated.</t>
        </r>
      </text>
    </comment>
    <comment ref="F50" authorId="0" shapeId="0" xr:uid="{00000000-0006-0000-0100-00001D000000}">
      <text>
        <r>
          <rPr>
            <sz val="9"/>
            <color indexed="81"/>
            <rFont val="Tahoma"/>
            <family val="2"/>
          </rPr>
          <t>Do not input anything. Auto-computation.</t>
        </r>
      </text>
    </comment>
    <comment ref="L50" authorId="0" shapeId="0" xr:uid="{00000000-0006-0000-0100-00001E000000}">
      <text>
        <r>
          <rPr>
            <sz val="9"/>
            <color indexed="81"/>
            <rFont val="Tahoma"/>
            <family val="2"/>
          </rPr>
          <t>Do not input anything. Auto-computation.</t>
        </r>
      </text>
    </comment>
    <comment ref="B53" authorId="0" shapeId="0" xr:uid="{00000000-0006-0000-0100-00001F000000}">
      <text>
        <r>
          <rPr>
            <sz val="9"/>
            <color indexed="81"/>
            <rFont val="Tahoma"/>
            <family val="2"/>
          </rPr>
          <t xml:space="preserve">Input Course Code
</t>
        </r>
      </text>
    </comment>
    <comment ref="H53" authorId="0" shapeId="0" xr:uid="{00000000-0006-0000-0100-000020000000}">
      <text>
        <r>
          <rPr>
            <sz val="9"/>
            <color indexed="81"/>
            <rFont val="Tahoma"/>
            <family val="2"/>
          </rPr>
          <t xml:space="preserve">Input Course Code
</t>
        </r>
      </text>
    </comment>
    <comment ref="C54" authorId="0" shapeId="0" xr:uid="{00000000-0006-0000-0100-000021000000}">
      <text>
        <r>
          <rPr>
            <sz val="9"/>
            <color indexed="81"/>
            <rFont val="Tahoma"/>
            <family val="2"/>
          </rPr>
          <t xml:space="preserve">The value should only be either 60% or 70%.
</t>
        </r>
      </text>
    </comment>
    <comment ref="I54" authorId="0" shapeId="0" xr:uid="{00000000-0006-0000-0100-000022000000}">
      <text>
        <r>
          <rPr>
            <sz val="9"/>
            <color indexed="81"/>
            <rFont val="Tahoma"/>
            <family val="2"/>
          </rPr>
          <t xml:space="preserve">The value should only be either 60% or 70%.
</t>
        </r>
      </text>
    </comment>
    <comment ref="F55" authorId="1" shapeId="0" xr:uid="{00000000-0006-0000-0100-000023000000}">
      <text>
        <r>
          <rPr>
            <sz val="9"/>
            <color indexed="81"/>
            <rFont val="Tahoma"/>
            <family val="2"/>
          </rPr>
          <t>This column is automatically computed</t>
        </r>
      </text>
    </comment>
    <comment ref="L55" authorId="1" shapeId="0" xr:uid="{00000000-0006-0000-0100-000024000000}">
      <text>
        <r>
          <rPr>
            <sz val="9"/>
            <color indexed="81"/>
            <rFont val="Tahoma"/>
            <family val="2"/>
          </rPr>
          <t>This column is automatically computed</t>
        </r>
      </text>
    </comment>
    <comment ref="F64" authorId="0" shapeId="0" xr:uid="{00000000-0006-0000-0100-000025000000}">
      <text>
        <r>
          <rPr>
            <sz val="9"/>
            <color indexed="81"/>
            <rFont val="Tahoma"/>
            <family val="2"/>
          </rPr>
          <t>Do not input anything here. Automatically calculated.</t>
        </r>
      </text>
    </comment>
    <comment ref="L64" authorId="0" shapeId="0" xr:uid="{00000000-0006-0000-0100-000026000000}">
      <text>
        <r>
          <rPr>
            <sz val="9"/>
            <color indexed="81"/>
            <rFont val="Tahoma"/>
            <family val="2"/>
          </rPr>
          <t>Do not input anything here. Automatically calculated.</t>
        </r>
      </text>
    </comment>
    <comment ref="F66" authorId="0" shapeId="0" xr:uid="{00000000-0006-0000-0100-000027000000}">
      <text>
        <r>
          <rPr>
            <sz val="9"/>
            <color indexed="81"/>
            <rFont val="Tahoma"/>
            <family val="2"/>
          </rPr>
          <t>Do not input anything. Auto-computation.</t>
        </r>
      </text>
    </comment>
    <comment ref="L66" authorId="0" shapeId="0" xr:uid="{00000000-0006-0000-0100-000028000000}">
      <text>
        <r>
          <rPr>
            <sz val="9"/>
            <color indexed="81"/>
            <rFont val="Tahoma"/>
            <family val="2"/>
          </rPr>
          <t>Do not input anything. Auto-computation.</t>
        </r>
      </text>
    </comment>
  </commentList>
</comments>
</file>

<file path=xl/sharedStrings.xml><?xml version="1.0" encoding="utf-8"?>
<sst xmlns="http://schemas.openxmlformats.org/spreadsheetml/2006/main" count="222" uniqueCount="86">
  <si>
    <t>De La Salle University (DLSU)</t>
  </si>
  <si>
    <t>Quick Online CPA Calculator</t>
  </si>
  <si>
    <t>Originally built circa 2012</t>
  </si>
  <si>
    <t>GPA Calculator v 1.07</t>
  </si>
  <si>
    <t>Course Code</t>
  </si>
  <si>
    <t>Unit/s</t>
  </si>
  <si>
    <t>Grade</t>
  </si>
  <si>
    <t>Total Units</t>
  </si>
  <si>
    <t>GPA</t>
  </si>
  <si>
    <t xml:space="preserve">Created by: </t>
  </si>
  <si>
    <t>Renz Kristofer Cheng</t>
  </si>
  <si>
    <t>READ ME</t>
  </si>
  <si>
    <t>Grade Calculator v 1.04</t>
  </si>
  <si>
    <t>Passing Grade:</t>
  </si>
  <si>
    <t>Category</t>
  </si>
  <si>
    <t>Weight</t>
  </si>
  <si>
    <t>Your Percentage</t>
  </si>
  <si>
    <t>Final Percentage</t>
  </si>
  <si>
    <t>Grade:</t>
  </si>
  <si>
    <t>DISCLAIMER:</t>
  </si>
  <si>
    <t>* This calculator is made to guide and assess your performance level.</t>
  </si>
  <si>
    <t>* This is also used to estimate what grade you should get from specific categories to reach your desired grade.</t>
  </si>
  <si>
    <t>* The result is not 100% accurate. Other factors may have affected your actual grade (Curving, professors adjusting the scores, etc.)</t>
  </si>
  <si>
    <t>* For more information on how you can make use of this tool, you may read the How-To-Use Guide by clicking the link below:</t>
  </si>
  <si>
    <t>DLSU GPA and Grade Calculator</t>
  </si>
  <si>
    <t>RKC</t>
  </si>
  <si>
    <t>Cumulative Grade Point Average (CGPA) Calculator v1.01</t>
  </si>
  <si>
    <t>CGPA</t>
  </si>
  <si>
    <t xml:space="preserve">Note: </t>
  </si>
  <si>
    <t>Do not include non-academic subjects (e.g. PERSEF, NSTP, etc.)</t>
  </si>
  <si>
    <t>For subjects taken during summer just place them under 3rd Term</t>
  </si>
  <si>
    <t>FIRST YEAR</t>
  </si>
  <si>
    <t>1ST TERM</t>
  </si>
  <si>
    <t>2ND TERM</t>
  </si>
  <si>
    <t>3RD TERM</t>
  </si>
  <si>
    <t>SUBJECT CODE</t>
  </si>
  <si>
    <t>NO. OF UNITS</t>
  </si>
  <si>
    <t>GRADE</t>
  </si>
  <si>
    <t>Total and GPA</t>
  </si>
  <si>
    <t>SECOND YEAR</t>
  </si>
  <si>
    <t>THIRD YEAR</t>
  </si>
  <si>
    <t>FOURTH YEAR</t>
  </si>
  <si>
    <t>TERMINAL YEAR/S</t>
  </si>
  <si>
    <t>GPAs Needed for Desired CGPA v1.01</t>
  </si>
  <si>
    <t>Target Final CGPA</t>
  </si>
  <si>
    <t>Needed for the Rest</t>
  </si>
  <si>
    <t>No need to input here</t>
  </si>
  <si>
    <t>Total Number of Units Earned</t>
  </si>
  <si>
    <t>of your stay in DLSU</t>
  </si>
  <si>
    <t>Number of Units Remaining</t>
  </si>
  <si>
    <t>CGPA as of the Current Term</t>
  </si>
  <si>
    <t>CALENG2</t>
  </si>
  <si>
    <t>ENGPHYS</t>
  </si>
  <si>
    <t>LBYPH1A</t>
  </si>
  <si>
    <t>LBYCPEI</t>
  </si>
  <si>
    <t>LCFAITH</t>
  </si>
  <si>
    <t>LCENWRD</t>
  </si>
  <si>
    <t>LCASEAN</t>
  </si>
  <si>
    <t xml:space="preserve"> </t>
  </si>
  <si>
    <t>BASCHEM</t>
  </si>
  <si>
    <t>BASPHYS</t>
  </si>
  <si>
    <t>FNDMATH</t>
  </si>
  <si>
    <t>FNDSTAT</t>
  </si>
  <si>
    <t>GERPHIS</t>
  </si>
  <si>
    <t>CALENG1</t>
  </si>
  <si>
    <t>COEDISC</t>
  </si>
  <si>
    <t>GEETHIC</t>
  </si>
  <si>
    <t>GERIZAL</t>
  </si>
  <si>
    <t>GESTSOC</t>
  </si>
  <si>
    <t>LBYCPA1</t>
  </si>
  <si>
    <t>PROLOGI</t>
  </si>
  <si>
    <t>CALENG3</t>
  </si>
  <si>
    <t>DATSRAL</t>
  </si>
  <si>
    <t>LBYCPA2</t>
  </si>
  <si>
    <t>FUNDCKT</t>
  </si>
  <si>
    <t>LBYEC2M</t>
  </si>
  <si>
    <t>ENGCHEM</t>
  </si>
  <si>
    <t>LBBCH1A</t>
  </si>
  <si>
    <t>NUMMETS</t>
  </si>
  <si>
    <t>ENGDATA</t>
  </si>
  <si>
    <t>ENGENVI</t>
  </si>
  <si>
    <t>FUNDLEC</t>
  </si>
  <si>
    <t>SOFDESG</t>
  </si>
  <si>
    <t>LBYCPC2</t>
  </si>
  <si>
    <t>LBYCPD2</t>
  </si>
  <si>
    <t>PE2FTEX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</si>
</sst>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</font>
    <font>
      <sz val="11"/>
      <color theme="1"/>
      <name val="Century Gothic"/>
      <family val="2"/>
    </font>
    <font>
      <sz val="11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sz val="10"/>
      <name val="Century Gothic"/>
      <family val="2"/>
    </font>
    <font>
      <b/>
      <u/>
      <sz val="10"/>
      <color theme="4" tint="-0.249977111117893"/>
      <name val="Century Gothic"/>
      <family val="2"/>
    </font>
    <font>
      <u/>
      <sz val="10"/>
      <color theme="6" tint="-0.499984740745262"/>
      <name val="Century Gothic"/>
      <family val="2"/>
    </font>
    <font>
      <b/>
      <sz val="11"/>
      <color theme="0"/>
      <name val="Century Gothic"/>
      <family val="2"/>
    </font>
    <font>
      <sz val="11"/>
      <color theme="0"/>
      <name val="Century Gothic"/>
      <family val="2"/>
    </font>
    <font>
      <b/>
      <sz val="14"/>
      <color theme="0"/>
      <name val="Century Gothic"/>
      <family val="2"/>
    </font>
    <font>
      <i/>
      <sz val="11"/>
      <color theme="0"/>
      <name val="Century Gothic"/>
      <family val="2"/>
    </font>
    <font>
      <sz val="20"/>
      <color theme="0"/>
      <name val="Terminal Greek 737 (437G)"/>
      <charset val="255"/>
    </font>
    <font>
      <b/>
      <sz val="10"/>
      <color theme="0"/>
      <name val="Century Gothic"/>
      <family val="2"/>
    </font>
    <font>
      <b/>
      <sz val="12"/>
      <color theme="1"/>
      <name val="Century Gothic"/>
      <family val="2"/>
    </font>
    <font>
      <b/>
      <sz val="11"/>
      <color theme="1"/>
      <name val="Century Gothic"/>
      <family val="2"/>
    </font>
    <font>
      <b/>
      <sz val="14"/>
      <color theme="1"/>
      <name val="Century Gothic"/>
      <family val="2"/>
    </font>
    <font>
      <b/>
      <sz val="18"/>
      <color theme="1"/>
      <name val="Century Gothic"/>
      <family val="2"/>
    </font>
    <font>
      <sz val="14"/>
      <color theme="1"/>
      <name val="Century Gothic"/>
      <family val="2"/>
    </font>
    <font>
      <b/>
      <sz val="18"/>
      <color rgb="FF000000"/>
      <name val="Century Gothic"/>
      <family val="2"/>
    </font>
    <font>
      <sz val="11"/>
      <color rgb="FF000000"/>
      <name val="Century Gothic"/>
      <family val="2"/>
    </font>
    <font>
      <i/>
      <sz val="10"/>
      <color rgb="FF000000"/>
      <name val="Century Gothic"/>
      <family val="2"/>
    </font>
    <font>
      <b/>
      <u/>
      <sz val="10"/>
      <color theme="1"/>
      <name val="Century Gothic"/>
      <family val="2"/>
    </font>
    <font>
      <i/>
      <sz val="8"/>
      <color theme="1"/>
      <name val="Century Gothic"/>
      <family val="2"/>
    </font>
    <font>
      <u/>
      <sz val="8"/>
      <color theme="10"/>
      <name val="Century Gothic"/>
      <family val="2"/>
    </font>
    <font>
      <b/>
      <sz val="18"/>
      <color theme="0"/>
      <name val="Century Gothic"/>
      <family val="2"/>
    </font>
    <font>
      <sz val="10"/>
      <color theme="0"/>
      <name val="Century Gothic"/>
      <family val="2"/>
    </font>
    <font>
      <b/>
      <sz val="1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5" fillId="2" borderId="0" xfId="0" applyFont="1" applyFill="1"/>
    <xf numFmtId="0" fontId="5" fillId="3" borderId="0" xfId="0" applyFont="1" applyFill="1"/>
    <xf numFmtId="0" fontId="3" fillId="5" borderId="0" xfId="0" applyFont="1" applyFill="1"/>
    <xf numFmtId="0" fontId="12" fillId="5" borderId="0" xfId="0" applyFont="1" applyFill="1"/>
    <xf numFmtId="0" fontId="3" fillId="0" borderId="0" xfId="0" applyFont="1"/>
    <xf numFmtId="0" fontId="12" fillId="5" borderId="2" xfId="0" applyFont="1" applyFill="1" applyBorder="1"/>
    <xf numFmtId="0" fontId="11" fillId="5" borderId="6" xfId="0" applyFont="1" applyFill="1" applyBorder="1"/>
    <xf numFmtId="165" fontId="11" fillId="5" borderId="0" xfId="0" applyNumberFormat="1" applyFont="1" applyFill="1" applyAlignment="1" applyProtection="1">
      <alignment horizontal="center"/>
      <protection hidden="1"/>
    </xf>
    <xf numFmtId="0" fontId="5" fillId="4" borderId="0" xfId="0" applyFont="1" applyFill="1"/>
    <xf numFmtId="0" fontId="6" fillId="4" borderId="0" xfId="0" applyFont="1" applyFill="1" applyAlignment="1">
      <alignment horizontal="right"/>
    </xf>
    <xf numFmtId="0" fontId="17" fillId="4" borderId="0" xfId="0" applyFont="1" applyFill="1" applyAlignment="1" applyProtection="1">
      <alignment horizontal="center"/>
      <protection hidden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5" fillId="0" borderId="0" xfId="0" applyFont="1" applyAlignment="1">
      <alignment horizontal="center"/>
    </xf>
    <xf numFmtId="164" fontId="4" fillId="0" borderId="2" xfId="0" applyNumberFormat="1" applyFont="1" applyBorder="1" applyAlignment="1" applyProtection="1">
      <alignment horizontal="center"/>
      <protection locked="0"/>
    </xf>
    <xf numFmtId="0" fontId="18" fillId="0" borderId="0" xfId="0" applyFont="1" applyAlignment="1">
      <alignment horizontal="right"/>
    </xf>
    <xf numFmtId="164" fontId="3" fillId="0" borderId="11" xfId="0" applyNumberFormat="1" applyFont="1" applyBorder="1" applyAlignment="1">
      <alignment horizontal="center"/>
    </xf>
    <xf numFmtId="0" fontId="18" fillId="0" borderId="11" xfId="0" applyFont="1" applyBorder="1"/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165" fontId="3" fillId="0" borderId="11" xfId="0" applyNumberFormat="1" applyFont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left"/>
      <protection locked="0"/>
    </xf>
    <xf numFmtId="164" fontId="3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5" fontId="20" fillId="6" borderId="0" xfId="0" applyNumberFormat="1" applyFont="1" applyFill="1" applyProtection="1">
      <protection hidden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12" fillId="0" borderId="0" xfId="0" applyFont="1" applyProtection="1">
      <protection hidden="1"/>
    </xf>
    <xf numFmtId="0" fontId="19" fillId="0" borderId="0" xfId="0" applyFont="1" applyAlignment="1">
      <alignment horizontal="right" vertical="center"/>
    </xf>
    <xf numFmtId="165" fontId="20" fillId="6" borderId="0" xfId="0" applyNumberFormat="1" applyFont="1" applyFill="1" applyAlignment="1" applyProtection="1">
      <alignment horizontal="center"/>
      <protection hidden="1"/>
    </xf>
    <xf numFmtId="0" fontId="11" fillId="0" borderId="0" xfId="0" applyFont="1"/>
    <xf numFmtId="164" fontId="4" fillId="0" borderId="0" xfId="0" applyNumberFormat="1" applyFont="1"/>
    <xf numFmtId="0" fontId="12" fillId="0" borderId="0" xfId="0" applyFont="1" applyAlignment="1">
      <alignment horizontal="center"/>
    </xf>
    <xf numFmtId="0" fontId="12" fillId="0" borderId="0" xfId="0" applyFont="1"/>
    <xf numFmtId="0" fontId="4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12" fillId="7" borderId="6" xfId="0" applyFont="1" applyFill="1" applyBorder="1"/>
    <xf numFmtId="0" fontId="12" fillId="7" borderId="0" xfId="0" applyFont="1" applyFill="1"/>
    <xf numFmtId="0" fontId="12" fillId="7" borderId="2" xfId="0" applyFont="1" applyFill="1" applyBorder="1"/>
    <xf numFmtId="0" fontId="11" fillId="4" borderId="6" xfId="0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2" fillId="7" borderId="6" xfId="0" applyFont="1" applyFill="1" applyBorder="1" applyProtection="1">
      <protection locked="0"/>
    </xf>
    <xf numFmtId="164" fontId="12" fillId="7" borderId="0" xfId="0" applyNumberFormat="1" applyFont="1" applyFill="1" applyAlignment="1" applyProtection="1">
      <alignment horizontal="center"/>
      <protection locked="0"/>
    </xf>
    <xf numFmtId="164" fontId="11" fillId="8" borderId="2" xfId="0" applyNumberFormat="1" applyFont="1" applyFill="1" applyBorder="1" applyAlignment="1" applyProtection="1">
      <alignment horizontal="center"/>
      <protection locked="0"/>
    </xf>
    <xf numFmtId="0" fontId="14" fillId="4" borderId="6" xfId="0" applyFont="1" applyFill="1" applyBorder="1"/>
    <xf numFmtId="164" fontId="12" fillId="4" borderId="0" xfId="0" applyNumberFormat="1" applyFont="1" applyFill="1" applyAlignment="1" applyProtection="1">
      <alignment horizontal="center"/>
      <protection hidden="1"/>
    </xf>
    <xf numFmtId="0" fontId="12" fillId="4" borderId="2" xfId="0" applyFont="1" applyFill="1" applyBorder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1" applyFont="1" applyFill="1" applyAlignment="1" applyProtection="1">
      <protection hidden="1"/>
    </xf>
    <xf numFmtId="0" fontId="10" fillId="0" borderId="0" xfId="1" applyFont="1" applyFill="1" applyAlignment="1" applyProtection="1"/>
    <xf numFmtId="0" fontId="25" fillId="0" borderId="0" xfId="0" applyFont="1"/>
    <xf numFmtId="0" fontId="5" fillId="0" borderId="0" xfId="0" applyFont="1" applyAlignment="1">
      <alignment horizontal="right"/>
    </xf>
    <xf numFmtId="0" fontId="13" fillId="5" borderId="0" xfId="0" applyFont="1" applyFill="1"/>
    <xf numFmtId="0" fontId="26" fillId="0" borderId="0" xfId="0" applyFont="1" applyAlignment="1">
      <alignment horizontal="right" vertical="top"/>
    </xf>
    <xf numFmtId="165" fontId="21" fillId="9" borderId="0" xfId="0" applyNumberFormat="1" applyFont="1" applyFill="1" applyAlignment="1" applyProtection="1">
      <alignment vertical="center"/>
      <protection locked="0"/>
    </xf>
    <xf numFmtId="0" fontId="3" fillId="0" borderId="13" xfId="0" applyFont="1" applyBorder="1" applyProtection="1">
      <protection locked="0"/>
    </xf>
    <xf numFmtId="0" fontId="3" fillId="0" borderId="14" xfId="0" applyFont="1" applyBorder="1" applyProtection="1">
      <protection locked="0"/>
    </xf>
    <xf numFmtId="165" fontId="3" fillId="0" borderId="15" xfId="0" applyNumberFormat="1" applyFont="1" applyBorder="1" applyProtection="1">
      <protection locked="0"/>
    </xf>
    <xf numFmtId="0" fontId="27" fillId="0" borderId="0" xfId="1" applyFont="1" applyFill="1" applyAlignment="1" applyProtection="1">
      <alignment horizontal="center"/>
    </xf>
    <xf numFmtId="0" fontId="29" fillId="4" borderId="0" xfId="0" applyFont="1" applyFill="1"/>
    <xf numFmtId="0" fontId="28" fillId="4" borderId="0" xfId="0" applyFont="1" applyFill="1"/>
    <xf numFmtId="0" fontId="12" fillId="4" borderId="0" xfId="0" applyFont="1" applyFill="1"/>
    <xf numFmtId="0" fontId="5" fillId="7" borderId="0" xfId="0" applyFont="1" applyFill="1"/>
    <xf numFmtId="9" fontId="7" fillId="7" borderId="0" xfId="0" applyNumberFormat="1" applyFont="1" applyFill="1" applyAlignment="1" applyProtection="1">
      <alignment horizontal="center"/>
      <protection locked="0"/>
    </xf>
    <xf numFmtId="9" fontId="8" fillId="7" borderId="10" xfId="0" applyNumberFormat="1" applyFont="1" applyFill="1" applyBorder="1" applyAlignment="1" applyProtection="1">
      <alignment horizontal="center"/>
      <protection locked="0"/>
    </xf>
    <xf numFmtId="10" fontId="8" fillId="7" borderId="10" xfId="0" applyNumberFormat="1" applyFont="1" applyFill="1" applyBorder="1" applyAlignment="1" applyProtection="1">
      <alignment horizontal="center"/>
      <protection locked="0"/>
    </xf>
    <xf numFmtId="10" fontId="8" fillId="7" borderId="0" xfId="0" applyNumberFormat="1" applyFont="1" applyFill="1" applyAlignment="1">
      <alignment horizontal="center"/>
    </xf>
    <xf numFmtId="9" fontId="8" fillId="7" borderId="0" xfId="0" applyNumberFormat="1" applyFont="1" applyFill="1" applyAlignment="1" applyProtection="1">
      <alignment horizontal="center"/>
      <protection locked="0"/>
    </xf>
    <xf numFmtId="10" fontId="8" fillId="7" borderId="0" xfId="0" applyNumberFormat="1" applyFont="1" applyFill="1" applyAlignment="1" applyProtection="1">
      <alignment horizontal="center"/>
      <protection locked="0"/>
    </xf>
    <xf numFmtId="9" fontId="8" fillId="7" borderId="1" xfId="0" applyNumberFormat="1" applyFont="1" applyFill="1" applyBorder="1" applyAlignment="1" applyProtection="1">
      <alignment horizontal="center"/>
      <protection locked="0"/>
    </xf>
    <xf numFmtId="10" fontId="8" fillId="7" borderId="1" xfId="0" applyNumberFormat="1" applyFont="1" applyFill="1" applyBorder="1" applyAlignment="1" applyProtection="1">
      <alignment horizontal="center"/>
      <protection locked="0"/>
    </xf>
    <xf numFmtId="10" fontId="8" fillId="7" borderId="1" xfId="0" applyNumberFormat="1" applyFont="1" applyFill="1" applyBorder="1" applyAlignment="1">
      <alignment horizontal="center"/>
    </xf>
    <xf numFmtId="9" fontId="5" fillId="7" borderId="0" xfId="0" applyNumberFormat="1" applyFont="1" applyFill="1" applyAlignment="1">
      <alignment horizontal="center"/>
    </xf>
    <xf numFmtId="10" fontId="7" fillId="7" borderId="0" xfId="0" applyNumberFormat="1" applyFont="1" applyFill="1" applyAlignment="1">
      <alignment horizontal="center"/>
    </xf>
    <xf numFmtId="0" fontId="7" fillId="0" borderId="12" xfId="0" applyFont="1" applyBorder="1" applyProtection="1">
      <protection locked="0"/>
    </xf>
    <xf numFmtId="164" fontId="4" fillId="7" borderId="0" xfId="0" applyNumberFormat="1" applyFont="1" applyFill="1" applyAlignment="1" applyProtection="1">
      <alignment horizontal="center"/>
      <protection locked="0"/>
    </xf>
    <xf numFmtId="164" fontId="30" fillId="8" borderId="2" xfId="0" applyNumberFormat="1" applyFont="1" applyFill="1" applyBorder="1" applyAlignment="1" applyProtection="1">
      <alignment horizontal="center"/>
      <protection locked="0"/>
    </xf>
    <xf numFmtId="0" fontId="4" fillId="0" borderId="6" xfId="0" applyFont="1" applyBorder="1" applyProtection="1">
      <protection locked="0"/>
    </xf>
    <xf numFmtId="0" fontId="4" fillId="7" borderId="6" xfId="0" applyFont="1" applyFill="1" applyBorder="1" applyProtection="1">
      <protection locked="0"/>
    </xf>
    <xf numFmtId="0" fontId="13" fillId="4" borderId="3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1" fillId="4" borderId="7" xfId="0" applyFont="1" applyFill="1" applyBorder="1" applyAlignment="1" applyProtection="1">
      <alignment horizontal="center"/>
      <protection hidden="1"/>
    </xf>
    <xf numFmtId="0" fontId="11" fillId="4" borderId="8" xfId="0" applyFont="1" applyFill="1" applyBorder="1" applyAlignment="1" applyProtection="1">
      <alignment horizontal="center"/>
      <protection hidden="1"/>
    </xf>
    <xf numFmtId="0" fontId="11" fillId="4" borderId="9" xfId="0" applyFont="1" applyFill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 vertical="center" wrapText="1"/>
      <protection hidden="1"/>
    </xf>
    <xf numFmtId="0" fontId="28" fillId="4" borderId="0" xfId="0" applyFont="1" applyFill="1" applyAlignment="1">
      <alignment horizontal="left"/>
    </xf>
    <xf numFmtId="0" fontId="8" fillId="7" borderId="10" xfId="0" applyFont="1" applyFill="1" applyBorder="1" applyAlignment="1" applyProtection="1">
      <alignment horizontal="center"/>
      <protection locked="0"/>
    </xf>
    <xf numFmtId="0" fontId="8" fillId="7" borderId="0" xfId="0" applyFont="1" applyFill="1" applyAlignment="1" applyProtection="1">
      <alignment horizontal="center"/>
      <protection locked="0"/>
    </xf>
    <xf numFmtId="0" fontId="7" fillId="4" borderId="0" xfId="0" applyFont="1" applyFill="1" applyAlignment="1">
      <alignment horizontal="center"/>
    </xf>
    <xf numFmtId="0" fontId="16" fillId="4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/>
    </xf>
    <xf numFmtId="0" fontId="8" fillId="7" borderId="1" xfId="0" applyFont="1" applyFill="1" applyBorder="1" applyAlignment="1" applyProtection="1">
      <alignment horizontal="center"/>
      <protection locked="0"/>
    </xf>
    <xf numFmtId="0" fontId="16" fillId="4" borderId="0" xfId="0" applyFont="1" applyFill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/>
    </xf>
    <xf numFmtId="0" fontId="1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CCFF99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GPA Calculator'!A1"/><Relationship Id="rId2" Type="http://schemas.openxmlformats.org/officeDocument/2006/relationships/hyperlink" Target="#'Grade Calculator'!A1"/><Relationship Id="rId1" Type="http://schemas.openxmlformats.org/officeDocument/2006/relationships/hyperlink" Target="http://anotsopopularkid.blogspot.com/2012/12/dlsu-gpa-and-grade-calculator.html" TargetMode="External"/><Relationship Id="rId4" Type="http://schemas.openxmlformats.org/officeDocument/2006/relationships/hyperlink" Target="#'CGPA Projection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176211</xdr:colOff>
      <xdr:row>7</xdr:row>
      <xdr:rowOff>138112</xdr:rowOff>
    </xdr:from>
    <xdr:to>
      <xdr:col>6</xdr:col>
      <xdr:colOff>538162</xdr:colOff>
      <xdr:row>9</xdr:row>
      <xdr:rowOff>4757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000374" y="1528762"/>
          <a:ext cx="1666876" cy="228595"/>
        </a:xfrm>
        <a:prstGeom prst="roundRect">
          <a:avLst/>
        </a:prstGeom>
        <a:solidFill>
          <a:srgbClr val="00B050"/>
        </a:solidFill>
        <a:ln>
          <a:noFill/>
        </a:ln>
        <a:effectLst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 cap="none" spc="0">
              <a:ln>
                <a:noFill/>
              </a:ln>
              <a:solidFill>
                <a:schemeClr val="tx1"/>
              </a:solidFill>
              <a:effectLst/>
              <a:latin typeface="Century Gothic" panose="020B0502020202020204" pitchFamily="34" charset="0"/>
              <a:cs typeface="Arial" panose="020B0604020202020204" pitchFamily="34" charset="0"/>
            </a:rPr>
            <a:t>USER GUIDE</a:t>
          </a:r>
        </a:p>
      </xdr:txBody>
    </xdr:sp>
    <xdr:clientData/>
  </xdr:twoCellAnchor>
  <xdr:twoCellAnchor>
    <xdr:from>
      <xdr:col>4</xdr:col>
      <xdr:colOff>176211</xdr:colOff>
      <xdr:row>11</xdr:row>
      <xdr:rowOff>152590</xdr:rowOff>
    </xdr:from>
    <xdr:to>
      <xdr:col>6</xdr:col>
      <xdr:colOff>538162</xdr:colOff>
      <xdr:row>13</xdr:row>
      <xdr:rowOff>33346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000374" y="2267140"/>
          <a:ext cx="1666876" cy="242706"/>
        </a:xfrm>
        <a:prstGeom prst="roundRect">
          <a:avLst/>
        </a:prstGeom>
        <a:solidFill>
          <a:srgbClr val="00B050"/>
        </a:solidFill>
        <a:ln>
          <a:noFill/>
        </a:ln>
        <a:effectLst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 cap="none" spc="0">
              <a:ln>
                <a:noFill/>
              </a:ln>
              <a:solidFill>
                <a:schemeClr val="tx1"/>
              </a:solidFill>
              <a:effectLst/>
              <a:latin typeface="Century Gothic" panose="020B0502020202020204" pitchFamily="34" charset="0"/>
              <a:cs typeface="Arial" panose="020B0604020202020204" pitchFamily="34" charset="0"/>
            </a:rPr>
            <a:t>GRADE</a:t>
          </a:r>
          <a:r>
            <a:rPr lang="en-US" sz="1050" b="1" cap="none" spc="0" baseline="0">
              <a:ln>
                <a:noFill/>
              </a:ln>
              <a:solidFill>
                <a:schemeClr val="tx1"/>
              </a:solidFill>
              <a:effectLst/>
              <a:latin typeface="Century Gothic" panose="020B0502020202020204" pitchFamily="34" charset="0"/>
              <a:cs typeface="Arial" panose="020B0604020202020204" pitchFamily="34" charset="0"/>
            </a:rPr>
            <a:t> CALCULATOR</a:t>
          </a:r>
          <a:endParaRPr lang="en-US" sz="1050" b="1" cap="none" spc="0">
            <a:ln>
              <a:noFill/>
            </a:ln>
            <a:solidFill>
              <a:schemeClr val="tx1"/>
            </a:solidFill>
            <a:effectLst/>
            <a:latin typeface="Century Gothic" panose="020B0502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176211</xdr:colOff>
      <xdr:row>13</xdr:row>
      <xdr:rowOff>121357</xdr:rowOff>
    </xdr:from>
    <xdr:to>
      <xdr:col>6</xdr:col>
      <xdr:colOff>538162</xdr:colOff>
      <xdr:row>15</xdr:row>
      <xdr:rowOff>19046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000374" y="2597857"/>
          <a:ext cx="1666876" cy="259639"/>
        </a:xfrm>
        <a:prstGeom prst="roundRect">
          <a:avLst/>
        </a:prstGeom>
        <a:solidFill>
          <a:srgbClr val="00B050"/>
        </a:solidFill>
        <a:ln>
          <a:noFill/>
        </a:ln>
        <a:effectLst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 cap="none" spc="0">
              <a:ln>
                <a:noFill/>
              </a:ln>
              <a:solidFill>
                <a:schemeClr val="tx1"/>
              </a:solidFill>
              <a:effectLst/>
              <a:latin typeface="Century Gothic" panose="020B0502020202020204" pitchFamily="34" charset="0"/>
              <a:cs typeface="Arial" panose="020B0604020202020204" pitchFamily="34" charset="0"/>
            </a:rPr>
            <a:t>CGPA</a:t>
          </a:r>
          <a:r>
            <a:rPr lang="en-US" sz="1050" b="1" cap="none" spc="0" baseline="0">
              <a:ln>
                <a:noFill/>
              </a:ln>
              <a:solidFill>
                <a:schemeClr val="tx1"/>
              </a:solidFill>
              <a:effectLst/>
              <a:latin typeface="Century Gothic" panose="020B0502020202020204" pitchFamily="34" charset="0"/>
              <a:cs typeface="Arial" panose="020B0604020202020204" pitchFamily="34" charset="0"/>
            </a:rPr>
            <a:t> CALCULATOR</a:t>
          </a:r>
          <a:endParaRPr lang="en-US" sz="1050" b="1" cap="none" spc="0">
            <a:ln>
              <a:noFill/>
            </a:ln>
            <a:solidFill>
              <a:schemeClr val="tx1"/>
            </a:solidFill>
            <a:effectLst/>
            <a:latin typeface="Century Gothic" panose="020B0502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176211</xdr:colOff>
      <xdr:row>15</xdr:row>
      <xdr:rowOff>102311</xdr:rowOff>
    </xdr:from>
    <xdr:to>
      <xdr:col>6</xdr:col>
      <xdr:colOff>538162</xdr:colOff>
      <xdr:row>17</xdr:row>
      <xdr:rowOff>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000374" y="2940761"/>
          <a:ext cx="1666876" cy="259639"/>
        </a:xfrm>
        <a:prstGeom prst="roundRect">
          <a:avLst/>
        </a:prstGeom>
        <a:solidFill>
          <a:srgbClr val="00B050"/>
        </a:solidFill>
        <a:ln>
          <a:noFill/>
        </a:ln>
        <a:effectLst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 cap="none" spc="0">
              <a:ln>
                <a:noFill/>
              </a:ln>
              <a:solidFill>
                <a:schemeClr val="tx1"/>
              </a:solidFill>
              <a:effectLst/>
              <a:latin typeface="Century Gothic" panose="020B0502020202020204" pitchFamily="34" charset="0"/>
              <a:cs typeface="Arial" panose="020B0604020202020204" pitchFamily="34" charset="0"/>
            </a:rPr>
            <a:t>CGPA</a:t>
          </a:r>
          <a:r>
            <a:rPr lang="en-US" sz="1050" b="1" cap="none" spc="0" baseline="0">
              <a:ln>
                <a:noFill/>
              </a:ln>
              <a:solidFill>
                <a:schemeClr val="tx1"/>
              </a:solidFill>
              <a:effectLst/>
              <a:latin typeface="Century Gothic" panose="020B0502020202020204" pitchFamily="34" charset="0"/>
              <a:cs typeface="Arial" panose="020B0604020202020204" pitchFamily="34" charset="0"/>
            </a:rPr>
            <a:t>  PROJECTIONS</a:t>
          </a:r>
          <a:endParaRPr lang="en-US" sz="1050" b="1" cap="none" spc="0">
            <a:ln>
              <a:noFill/>
            </a:ln>
            <a:solidFill>
              <a:schemeClr val="tx1"/>
            </a:solidFill>
            <a:effectLst/>
            <a:latin typeface="Century Gothic" panose="020B0502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4</xdr:col>
      <xdr:colOff>614362</xdr:colOff>
      <xdr:row>10</xdr:row>
      <xdr:rowOff>100014</xdr:rowOff>
    </xdr:from>
    <xdr:ext cx="759439" cy="23384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EB77132-1D81-E232-A41A-7C2C9D624A21}"/>
            </a:ext>
          </a:extLst>
        </xdr:cNvPr>
        <xdr:cNvSpPr txBox="1"/>
      </xdr:nvSpPr>
      <xdr:spPr>
        <a:xfrm>
          <a:off x="3438525" y="2033589"/>
          <a:ext cx="759439" cy="233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900" b="1" u="sng">
              <a:latin typeface="Century Gothic" panose="020B0502020202020204" pitchFamily="34" charset="0"/>
              <a:cs typeface="Arial" panose="020B0604020202020204" pitchFamily="34" charset="0"/>
            </a:rPr>
            <a:t>CONTENTS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anotsopopularkid.blogspot.com/2012/12/dlsu-gpa-and-grade-calculator.html" TargetMode="External"/><Relationship Id="rId1" Type="http://schemas.openxmlformats.org/officeDocument/2006/relationships/hyperlink" Target="http://anotsopopularkid.blogspot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8575"/>
  <sheetViews>
    <sheetView showGridLines="0" zoomScaleNormal="100" workbookViewId="0">
      <selection activeCell="G3" sqref="G3"/>
    </sheetView>
  </sheetViews>
  <sheetFormatPr defaultColWidth="0" defaultRowHeight="16.5" zeroHeight="1"/>
  <cols>
    <col min="1" max="1" width="5.140625" style="5" customWidth="1"/>
    <col min="2" max="2" width="16.140625" style="3" customWidth="1"/>
    <col min="3" max="4" width="9.140625" style="3" customWidth="1"/>
    <col min="5" max="6" width="9.140625" style="5" customWidth="1"/>
    <col min="7" max="7" width="12.140625" style="5" customWidth="1"/>
    <col min="8" max="8" width="9.140625" style="5" hidden="1" customWidth="1"/>
    <col min="9" max="9" width="6.5703125" style="5" hidden="1" customWidth="1"/>
    <col min="10" max="16" width="9.140625" style="5" hidden="1" customWidth="1"/>
    <col min="17" max="16384" width="9.140625" style="5" hidden="1"/>
  </cols>
  <sheetData>
    <row r="1" spans="2:16">
      <c r="B1" s="5"/>
      <c r="C1" s="5"/>
      <c r="D1" s="5"/>
    </row>
    <row r="2" spans="2:16" ht="22.5">
      <c r="B2" s="51" t="s">
        <v>0</v>
      </c>
      <c r="C2" s="5"/>
      <c r="D2" s="5"/>
      <c r="F2" s="5" t="s">
        <v>58</v>
      </c>
    </row>
    <row r="3" spans="2:16">
      <c r="B3" s="52" t="s">
        <v>1</v>
      </c>
      <c r="C3" s="5"/>
      <c r="D3" s="5"/>
    </row>
    <row r="4" spans="2:16">
      <c r="B4" s="53" t="s">
        <v>2</v>
      </c>
      <c r="C4" s="5"/>
      <c r="D4" s="5"/>
    </row>
    <row r="5" spans="2:16" ht="21" customHeight="1" thickBot="1">
      <c r="B5" s="5"/>
      <c r="C5" s="5"/>
      <c r="D5" s="5"/>
    </row>
    <row r="6" spans="2:16" ht="18.75">
      <c r="B6" s="88" t="s">
        <v>3</v>
      </c>
      <c r="C6" s="89"/>
      <c r="D6" s="90"/>
      <c r="J6" s="95" t="str">
        <f>IF(C20&gt;2.999, IF(E34&gt;0,"You could have been in Dean's List if not for your below 2.0 grade/s. Sorry. :(", B24), " ")</f>
        <v>CONGRATULATIONS for being a First Honors Dean's Lister!</v>
      </c>
      <c r="K6" s="95"/>
      <c r="L6" s="95"/>
      <c r="M6" s="95"/>
      <c r="N6" s="95"/>
      <c r="O6" s="95"/>
      <c r="P6" s="95"/>
    </row>
    <row r="7" spans="2:16">
      <c r="B7" s="39"/>
      <c r="C7" s="40"/>
      <c r="D7" s="41"/>
      <c r="J7" s="95"/>
      <c r="K7" s="95"/>
      <c r="L7" s="95"/>
      <c r="M7" s="95"/>
      <c r="N7" s="95"/>
      <c r="O7" s="95"/>
      <c r="P7" s="95"/>
    </row>
    <row r="8" spans="2:16">
      <c r="B8" s="42" t="s">
        <v>4</v>
      </c>
      <c r="C8" s="43" t="s">
        <v>5</v>
      </c>
      <c r="D8" s="44" t="s">
        <v>6</v>
      </c>
      <c r="J8" s="95"/>
      <c r="K8" s="95"/>
      <c r="L8" s="95"/>
      <c r="M8" s="95"/>
      <c r="N8" s="95"/>
      <c r="O8" s="95"/>
      <c r="P8" s="95"/>
    </row>
    <row r="9" spans="2:16">
      <c r="B9" s="86" t="s">
        <v>78</v>
      </c>
      <c r="C9" s="84">
        <v>3</v>
      </c>
      <c r="D9" s="85">
        <v>3</v>
      </c>
      <c r="I9" s="35"/>
      <c r="J9" s="95"/>
      <c r="K9" s="95"/>
      <c r="L9" s="95"/>
      <c r="M9" s="95"/>
      <c r="N9" s="95"/>
      <c r="O9" s="95"/>
      <c r="P9" s="95"/>
    </row>
    <row r="10" spans="2:16">
      <c r="B10" s="86" t="s">
        <v>79</v>
      </c>
      <c r="C10" s="84">
        <v>3</v>
      </c>
      <c r="D10" s="85">
        <v>3.5</v>
      </c>
      <c r="I10" s="35"/>
    </row>
    <row r="11" spans="2:16">
      <c r="B11" s="86" t="s">
        <v>80</v>
      </c>
      <c r="C11" s="84">
        <v>3</v>
      </c>
      <c r="D11" s="85">
        <v>3</v>
      </c>
      <c r="I11" s="35"/>
    </row>
    <row r="12" spans="2:16">
      <c r="B12" s="86" t="s">
        <v>81</v>
      </c>
      <c r="C12" s="84">
        <v>3</v>
      </c>
      <c r="D12" s="85">
        <v>3.5</v>
      </c>
      <c r="I12" s="35"/>
    </row>
    <row r="13" spans="2:16">
      <c r="B13" s="86" t="s">
        <v>82</v>
      </c>
      <c r="C13" s="84">
        <v>3</v>
      </c>
      <c r="D13" s="85">
        <v>3.5</v>
      </c>
      <c r="I13" s="35"/>
    </row>
    <row r="14" spans="2:16">
      <c r="B14" s="86" t="s">
        <v>83</v>
      </c>
      <c r="C14" s="84">
        <v>1</v>
      </c>
      <c r="D14" s="85">
        <v>4</v>
      </c>
      <c r="I14" s="35"/>
    </row>
    <row r="15" spans="2:16">
      <c r="B15" s="86" t="s">
        <v>84</v>
      </c>
      <c r="C15" s="84">
        <v>1</v>
      </c>
      <c r="D15" s="85">
        <v>4</v>
      </c>
      <c r="I15" s="35"/>
    </row>
    <row r="16" spans="2:16">
      <c r="B16" s="87" t="s">
        <v>85</v>
      </c>
      <c r="C16" s="84">
        <v>2</v>
      </c>
      <c r="D16" s="85">
        <v>4</v>
      </c>
      <c r="I16" s="35"/>
    </row>
    <row r="17" spans="2:9">
      <c r="B17" s="45"/>
      <c r="C17" s="46"/>
      <c r="D17" s="47"/>
      <c r="I17" s="35"/>
    </row>
    <row r="18" spans="2:9">
      <c r="B18" s="48" t="s">
        <v>7</v>
      </c>
      <c r="C18" s="49">
        <f>SUM(C9:C17)</f>
        <v>19</v>
      </c>
      <c r="D18" s="50"/>
      <c r="I18" s="36"/>
    </row>
    <row r="19" spans="2:9">
      <c r="B19" s="39"/>
      <c r="C19" s="40"/>
      <c r="D19" s="41"/>
      <c r="I19" s="36"/>
    </row>
    <row r="20" spans="2:9">
      <c r="B20" s="7" t="s">
        <v>8</v>
      </c>
      <c r="C20" s="8">
        <f>IF(C9=0," ",(D9*C9+D10*C10+D11*C11+D12*C12+D13*C13+D14*C14+D15*C15+D16*C16+D17*C17)/C18)</f>
        <v>3.4473684210526314</v>
      </c>
      <c r="D20" s="6"/>
    </row>
    <row r="21" spans="2:9" ht="17.25" thickBot="1">
      <c r="B21" s="91" t="str">
        <f>IF(E34&gt;0, " ", B23)</f>
        <v>First Honors Dean's Lister</v>
      </c>
      <c r="C21" s="92"/>
      <c r="D21" s="93"/>
    </row>
    <row r="22" spans="2:9">
      <c r="B22" s="94" t="str">
        <f>IF(COUNTIF(D9:D17,"&gt;4")&gt;0, "Invalid Value Entered!", " ")</f>
        <v xml:space="preserve"> </v>
      </c>
      <c r="C22" s="94"/>
      <c r="D22" s="94"/>
    </row>
    <row r="23" spans="2:9" hidden="1">
      <c r="B23" s="37" t="str">
        <f>IF(C20=" ", " ",IF(C20&gt;3.399, "First Honors Dean's Lister", IF(C20&gt;2.999, "Second Honors Dean's Lister", " ")))</f>
        <v>First Honors Dean's Lister</v>
      </c>
      <c r="C23" s="37"/>
      <c r="D23" s="37"/>
      <c r="E23" s="37"/>
      <c r="F23" s="37"/>
      <c r="G23" s="37"/>
      <c r="H23" s="38"/>
    </row>
    <row r="24" spans="2:9" hidden="1">
      <c r="B24" s="37" t="str">
        <f>IF(C20=" "," ",IF(C20&gt;3.399,"CONGRATULATIONS for being a First Honors Dean's Lister!",IF(C20&gt;2.999,"CONGRATULATIONS for being a Second Honor Dean's Lister!"," ")))</f>
        <v>CONGRATULATIONS for being a First Honors Dean's Lister!</v>
      </c>
      <c r="C24" s="37"/>
      <c r="D24" s="37"/>
      <c r="E24" s="37"/>
      <c r="F24" s="37"/>
      <c r="G24" s="37"/>
      <c r="H24" s="30"/>
      <c r="I24" s="36"/>
    </row>
    <row r="25" spans="2:9" hidden="1">
      <c r="B25" s="37"/>
      <c r="C25" s="37"/>
      <c r="D25" s="30" t="b">
        <f>ISBLANK(D9)</f>
        <v>0</v>
      </c>
      <c r="E25" s="30">
        <f>IF(D25=TRUE,0,IF(D9&lt;2,1,0))</f>
        <v>0</v>
      </c>
      <c r="F25" s="37"/>
      <c r="G25" s="37"/>
      <c r="H25" s="30"/>
      <c r="I25" s="36"/>
    </row>
    <row r="26" spans="2:9" hidden="1">
      <c r="B26" s="37"/>
      <c r="C26" s="37"/>
      <c r="D26" s="30" t="b">
        <f t="shared" ref="D26:D33" si="0">ISBLANK(D10)</f>
        <v>0</v>
      </c>
      <c r="E26" s="30">
        <f t="shared" ref="E26:E33" si="1">IF(D26=TRUE,0,IF(D10&lt;2,1,0))</f>
        <v>0</v>
      </c>
      <c r="F26" s="37"/>
      <c r="G26" s="37"/>
      <c r="H26" s="30"/>
      <c r="I26" s="36"/>
    </row>
    <row r="27" spans="2:9" hidden="1">
      <c r="B27" s="37"/>
      <c r="C27" s="37"/>
      <c r="D27" s="30" t="b">
        <f t="shared" si="0"/>
        <v>0</v>
      </c>
      <c r="E27" s="30">
        <f t="shared" si="1"/>
        <v>0</v>
      </c>
      <c r="F27" s="37"/>
      <c r="G27" s="37"/>
      <c r="H27" s="30"/>
      <c r="I27" s="36"/>
    </row>
    <row r="28" spans="2:9" hidden="1">
      <c r="B28" s="37"/>
      <c r="C28" s="37"/>
      <c r="D28" s="30" t="b">
        <f t="shared" si="0"/>
        <v>0</v>
      </c>
      <c r="E28" s="30">
        <f t="shared" si="1"/>
        <v>0</v>
      </c>
      <c r="F28" s="37"/>
      <c r="G28" s="37"/>
      <c r="H28" s="30"/>
      <c r="I28" s="36"/>
    </row>
    <row r="29" spans="2:9" hidden="1">
      <c r="B29" s="37"/>
      <c r="C29" s="37"/>
      <c r="D29" s="30" t="b">
        <f t="shared" si="0"/>
        <v>0</v>
      </c>
      <c r="E29" s="30">
        <f t="shared" si="1"/>
        <v>0</v>
      </c>
      <c r="F29" s="37"/>
      <c r="G29" s="37"/>
      <c r="H29" s="30"/>
      <c r="I29" s="36"/>
    </row>
    <row r="30" spans="2:9" hidden="1">
      <c r="B30" s="37"/>
      <c r="C30" s="37"/>
      <c r="D30" s="30" t="b">
        <f t="shared" si="0"/>
        <v>0</v>
      </c>
      <c r="E30" s="30">
        <f t="shared" si="1"/>
        <v>0</v>
      </c>
      <c r="F30" s="37"/>
      <c r="G30" s="37"/>
      <c r="H30" s="30"/>
      <c r="I30" s="36"/>
    </row>
    <row r="31" spans="2:9" hidden="1">
      <c r="B31" s="37"/>
      <c r="C31" s="37"/>
      <c r="D31" s="30" t="b">
        <f t="shared" si="0"/>
        <v>0</v>
      </c>
      <c r="E31" s="30">
        <f t="shared" si="1"/>
        <v>0</v>
      </c>
      <c r="F31" s="37"/>
      <c r="G31" s="37"/>
      <c r="H31" s="30"/>
      <c r="I31" s="36"/>
    </row>
    <row r="32" spans="2:9" hidden="1">
      <c r="B32" s="37"/>
      <c r="C32" s="37"/>
      <c r="D32" s="30" t="b">
        <f>ISBLANK(D16)</f>
        <v>0</v>
      </c>
      <c r="E32" s="30">
        <f>IF(D32=TRUE,0,IF(D16&lt;2,1,0))</f>
        <v>0</v>
      </c>
      <c r="F32" s="37"/>
      <c r="G32" s="37"/>
      <c r="H32" s="30"/>
      <c r="I32" s="36"/>
    </row>
    <row r="33" spans="2:9" hidden="1">
      <c r="B33" s="37"/>
      <c r="C33" s="37"/>
      <c r="D33" s="30" t="b">
        <f t="shared" si="0"/>
        <v>1</v>
      </c>
      <c r="E33" s="30">
        <f t="shared" si="1"/>
        <v>0</v>
      </c>
      <c r="F33" s="37"/>
      <c r="G33" s="37"/>
      <c r="H33" s="30"/>
      <c r="I33" s="36"/>
    </row>
    <row r="34" spans="2:9" hidden="1">
      <c r="B34" s="37"/>
      <c r="C34" s="37"/>
      <c r="D34" s="30"/>
      <c r="E34" s="30">
        <f>SUM(E25:E33)</f>
        <v>0</v>
      </c>
      <c r="F34" s="37"/>
      <c r="G34" s="37"/>
      <c r="H34" s="30"/>
      <c r="I34" s="36"/>
    </row>
    <row r="35" spans="2:9" hidden="1">
      <c r="B35" s="37"/>
      <c r="C35" s="37"/>
      <c r="D35" s="30"/>
      <c r="E35" s="30"/>
      <c r="F35" s="37"/>
      <c r="G35" s="37"/>
      <c r="H35" s="30"/>
      <c r="I35" s="36"/>
    </row>
    <row r="36" spans="2:9" hidden="1">
      <c r="B36" s="36"/>
      <c r="C36" s="36"/>
      <c r="D36" s="36"/>
      <c r="E36" s="36"/>
      <c r="F36" s="36"/>
      <c r="G36" s="36"/>
      <c r="H36" s="36"/>
      <c r="I36" s="36"/>
    </row>
    <row r="37" spans="2:9" hidden="1">
      <c r="B37" s="36"/>
      <c r="C37" s="36"/>
      <c r="D37" s="36"/>
      <c r="E37" s="36"/>
      <c r="F37" s="36"/>
      <c r="G37" s="36"/>
      <c r="H37" s="36"/>
      <c r="I37" s="36"/>
    </row>
    <row r="38" spans="2:9" hidden="1">
      <c r="B38" s="5"/>
      <c r="C38" s="5"/>
      <c r="D38" s="5"/>
    </row>
    <row r="39" spans="2:9" hidden="1">
      <c r="B39" s="5"/>
      <c r="C39" s="5"/>
      <c r="D39" s="5"/>
    </row>
    <row r="40" spans="2:9" hidden="1">
      <c r="B40" s="5"/>
      <c r="C40" s="5"/>
      <c r="D40" s="5"/>
    </row>
    <row r="41" spans="2:9" hidden="1">
      <c r="B41" s="5"/>
      <c r="C41" s="5"/>
      <c r="D41" s="5"/>
    </row>
    <row r="42" spans="2:9" hidden="1">
      <c r="B42" s="5"/>
      <c r="C42" s="5"/>
      <c r="D42" s="5"/>
    </row>
    <row r="43" spans="2:9" hidden="1">
      <c r="B43" s="5"/>
      <c r="C43" s="5"/>
      <c r="D43" s="5"/>
    </row>
    <row r="44" spans="2:9" hidden="1">
      <c r="B44" s="5"/>
      <c r="C44" s="5"/>
      <c r="D44" s="5"/>
    </row>
    <row r="45" spans="2:9" hidden="1">
      <c r="B45" s="5"/>
      <c r="C45" s="5"/>
      <c r="D45" s="5"/>
    </row>
    <row r="46" spans="2:9" hidden="1">
      <c r="B46" s="5"/>
      <c r="C46" s="5"/>
      <c r="D46" s="5"/>
    </row>
    <row r="47" spans="2:9" hidden="1">
      <c r="B47" s="5"/>
      <c r="C47" s="5"/>
      <c r="D47" s="5"/>
    </row>
    <row r="48" spans="2:9" hidden="1">
      <c r="B48" s="5"/>
      <c r="C48" s="5"/>
      <c r="D48" s="5"/>
    </row>
    <row r="49" spans="1:4" hidden="1">
      <c r="B49" s="5"/>
      <c r="C49" s="5"/>
      <c r="D49" s="5"/>
    </row>
    <row r="50" spans="1:4" hidden="1">
      <c r="B50" s="5"/>
      <c r="C50" s="5"/>
      <c r="D50" s="5"/>
    </row>
    <row r="51" spans="1:4" hidden="1">
      <c r="B51" s="5"/>
      <c r="C51" s="5"/>
      <c r="D51" s="5"/>
    </row>
    <row r="52" spans="1:4" hidden="1">
      <c r="A52" s="33" t="s">
        <v>9</v>
      </c>
      <c r="B52" s="36"/>
      <c r="C52" s="36" t="s">
        <v>10</v>
      </c>
      <c r="D52" s="5"/>
    </row>
    <row r="56" spans="1:4" hidden="1">
      <c r="A56" s="34">
        <v>4</v>
      </c>
    </row>
    <row r="57" spans="1:4" hidden="1">
      <c r="A57" s="34">
        <v>3.5</v>
      </c>
    </row>
    <row r="58" spans="1:4" hidden="1">
      <c r="A58" s="34">
        <v>3</v>
      </c>
    </row>
    <row r="59" spans="1:4" hidden="1">
      <c r="A59" s="34">
        <v>2.5</v>
      </c>
    </row>
    <row r="60" spans="1:4" hidden="1">
      <c r="A60" s="34">
        <v>2</v>
      </c>
    </row>
    <row r="61" spans="1:4" hidden="1">
      <c r="A61" s="34">
        <v>1.5</v>
      </c>
    </row>
    <row r="62" spans="1:4" hidden="1">
      <c r="A62" s="34">
        <v>1</v>
      </c>
    </row>
    <row r="63" spans="1:4" hidden="1">
      <c r="A63" s="34">
        <v>0</v>
      </c>
    </row>
    <row r="1048573" s="5" customFormat="1" hidden="1"/>
    <row r="1048574" s="5" customFormat="1" hidden="1"/>
    <row r="1048575" s="5" customFormat="1" hidden="1"/>
  </sheetData>
  <mergeCells count="4">
    <mergeCell ref="B6:D6"/>
    <mergeCell ref="B21:D21"/>
    <mergeCell ref="B22:D22"/>
    <mergeCell ref="J6:P9"/>
  </mergeCells>
  <dataValidations count="4">
    <dataValidation allowBlank="1" showInputMessage="1" showErrorMessage="1" prompt="Computed based on the data above" sqref="C20" xr:uid="{00000000-0002-0000-0000-000000000000}"/>
    <dataValidation allowBlank="1" showInputMessage="1" showErrorMessage="1" prompt="Do not input anything" sqref="C18" xr:uid="{00000000-0002-0000-0000-000001000000}"/>
    <dataValidation type="list" errorStyle="information" allowBlank="1" showInputMessage="1" showErrorMessage="1" error="Grades should only be in between 1.0 and 4.0" sqref="D9:D17" xr:uid="{00000000-0002-0000-0000-000002000000}">
      <formula1>Grades</formula1>
    </dataValidation>
    <dataValidation allowBlank="1" showInputMessage="1" showErrorMessage="1" prompt="Do not include here non-academic subjects like PERSEF, NSTP and etc." sqref="B9" xr:uid="{00000000-0002-0000-0000-000003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048576"/>
  <sheetViews>
    <sheetView showGridLines="0" topLeftCell="A54" workbookViewId="0">
      <selection activeCell="H9" sqref="H9:I9"/>
    </sheetView>
  </sheetViews>
  <sheetFormatPr defaultColWidth="9.140625" defaultRowHeight="13.5"/>
  <cols>
    <col min="1" max="1" width="5" style="54" customWidth="1"/>
    <col min="2" max="2" width="15.5703125" style="54" customWidth="1"/>
    <col min="3" max="3" width="11.140625" style="54" customWidth="1"/>
    <col min="4" max="4" width="10.42578125" style="54" customWidth="1"/>
    <col min="5" max="5" width="11.85546875" style="54" customWidth="1"/>
    <col min="6" max="6" width="11.7109375" style="54" customWidth="1"/>
    <col min="7" max="7" width="3.85546875" style="54" customWidth="1"/>
    <col min="8" max="8" width="16.42578125" style="54" customWidth="1"/>
    <col min="9" max="9" width="9.140625" style="54"/>
    <col min="10" max="10" width="10.7109375" style="54" customWidth="1"/>
    <col min="11" max="11" width="12.5703125" style="54" customWidth="1"/>
    <col min="12" max="12" width="12.140625" style="54" customWidth="1"/>
    <col min="13" max="13" width="9.140625" style="54" customWidth="1"/>
    <col min="14" max="16384" width="9.140625" style="54"/>
  </cols>
  <sheetData>
    <row r="1" spans="2:12" ht="14.25">
      <c r="L1" s="67" t="s">
        <v>11</v>
      </c>
    </row>
    <row r="2" spans="2:12" s="68" customFormat="1" ht="22.5">
      <c r="B2" s="96" t="s">
        <v>12</v>
      </c>
      <c r="C2" s="96"/>
      <c r="D2" s="96"/>
      <c r="E2" s="96"/>
      <c r="F2" s="96"/>
      <c r="G2" s="96"/>
      <c r="H2" s="96"/>
      <c r="I2" s="96"/>
      <c r="J2" s="96"/>
      <c r="K2" s="96"/>
      <c r="L2" s="96"/>
    </row>
    <row r="4" spans="2:12" ht="15" hidden="1" customHeight="1">
      <c r="B4" s="99"/>
      <c r="C4" s="99"/>
      <c r="D4" s="99"/>
      <c r="E4" s="99"/>
      <c r="F4" s="99"/>
      <c r="H4" s="99"/>
      <c r="I4" s="99"/>
      <c r="J4" s="99"/>
      <c r="K4" s="99"/>
      <c r="L4" s="99"/>
    </row>
    <row r="5" spans="2:12" ht="15" customHeight="1">
      <c r="B5" s="83"/>
      <c r="C5" s="2"/>
      <c r="D5" s="2"/>
      <c r="E5" s="2"/>
      <c r="F5" s="2"/>
      <c r="H5" s="83"/>
      <c r="I5" s="2"/>
      <c r="J5" s="2"/>
      <c r="K5" s="2"/>
      <c r="L5" s="2"/>
    </row>
    <row r="6" spans="2:12" ht="15" customHeight="1">
      <c r="B6" s="71" t="s">
        <v>13</v>
      </c>
      <c r="C6" s="72">
        <v>0.7</v>
      </c>
      <c r="D6" s="71"/>
      <c r="E6" s="71"/>
      <c r="F6" s="71"/>
      <c r="H6" s="71" t="s">
        <v>13</v>
      </c>
      <c r="I6" s="72">
        <v>0.6</v>
      </c>
      <c r="J6" s="71"/>
      <c r="K6" s="71"/>
      <c r="L6" s="71"/>
    </row>
    <row r="7" spans="2:12" ht="15" customHeight="1">
      <c r="B7" s="100" t="s">
        <v>14</v>
      </c>
      <c r="C7" s="100"/>
      <c r="D7" s="100" t="s">
        <v>15</v>
      </c>
      <c r="E7" s="103" t="s">
        <v>16</v>
      </c>
      <c r="F7" s="103" t="s">
        <v>17</v>
      </c>
      <c r="G7" s="55"/>
      <c r="H7" s="100" t="s">
        <v>14</v>
      </c>
      <c r="I7" s="100"/>
      <c r="J7" s="100" t="s">
        <v>15</v>
      </c>
      <c r="K7" s="103" t="s">
        <v>16</v>
      </c>
      <c r="L7" s="103" t="s">
        <v>17</v>
      </c>
    </row>
    <row r="8" spans="2:12" ht="15.75" customHeight="1">
      <c r="B8" s="100"/>
      <c r="C8" s="100"/>
      <c r="D8" s="100"/>
      <c r="E8" s="103"/>
      <c r="F8" s="104"/>
      <c r="G8" s="55"/>
      <c r="H8" s="100"/>
      <c r="I8" s="100"/>
      <c r="J8" s="100"/>
      <c r="K8" s="103"/>
      <c r="L8" s="104"/>
    </row>
    <row r="9" spans="2:12" ht="15" customHeight="1">
      <c r="B9" s="97"/>
      <c r="C9" s="97"/>
      <c r="D9" s="73"/>
      <c r="E9" s="74"/>
      <c r="F9" s="75" t="str">
        <f>IF(D9=0, " ", (D9*E9))</f>
        <v xml:space="preserve"> </v>
      </c>
      <c r="H9" s="97"/>
      <c r="I9" s="97"/>
      <c r="J9" s="73"/>
      <c r="K9" s="74"/>
      <c r="L9" s="75" t="str">
        <f>IF(J9=0, " ", (J9*K9))</f>
        <v xml:space="preserve"> </v>
      </c>
    </row>
    <row r="10" spans="2:12" ht="15" customHeight="1">
      <c r="B10" s="98"/>
      <c r="C10" s="98"/>
      <c r="D10" s="76"/>
      <c r="E10" s="77"/>
      <c r="F10" s="75" t="str">
        <f t="shared" ref="F10:F12" si="0">IF(D10=0, " ", (D10*E10))</f>
        <v xml:space="preserve"> </v>
      </c>
      <c r="H10" s="98"/>
      <c r="I10" s="98"/>
      <c r="J10" s="76"/>
      <c r="K10" s="77"/>
      <c r="L10" s="75" t="str">
        <f t="shared" ref="L10:L12" si="1">IF(J10=0, " ", (J10*K10))</f>
        <v xml:space="preserve"> </v>
      </c>
    </row>
    <row r="11" spans="2:12" ht="15" customHeight="1">
      <c r="B11" s="98"/>
      <c r="C11" s="98"/>
      <c r="D11" s="76"/>
      <c r="E11" s="77"/>
      <c r="F11" s="75" t="str">
        <f t="shared" si="0"/>
        <v xml:space="preserve"> </v>
      </c>
      <c r="H11" s="98"/>
      <c r="I11" s="98"/>
      <c r="J11" s="76"/>
      <c r="K11" s="77"/>
      <c r="L11" s="75" t="str">
        <f t="shared" si="1"/>
        <v xml:space="preserve"> </v>
      </c>
    </row>
    <row r="12" spans="2:12" ht="15" customHeight="1">
      <c r="B12" s="98"/>
      <c r="C12" s="98"/>
      <c r="D12" s="76"/>
      <c r="E12" s="77"/>
      <c r="F12" s="75" t="str">
        <f t="shared" si="0"/>
        <v xml:space="preserve"> </v>
      </c>
      <c r="H12" s="98"/>
      <c r="I12" s="98"/>
      <c r="J12" s="76"/>
      <c r="K12" s="77"/>
      <c r="L12" s="75" t="str">
        <f t="shared" si="1"/>
        <v xml:space="preserve"> </v>
      </c>
    </row>
    <row r="13" spans="2:12" ht="15" customHeight="1">
      <c r="B13" s="98"/>
      <c r="C13" s="98"/>
      <c r="D13" s="76"/>
      <c r="E13" s="77"/>
      <c r="F13" s="75" t="str">
        <f>IF(D13=0, " ", (D13*E13))</f>
        <v xml:space="preserve"> </v>
      </c>
      <c r="H13" s="98"/>
      <c r="I13" s="98"/>
      <c r="J13" s="76"/>
      <c r="K13" s="77"/>
      <c r="L13" s="75" t="str">
        <f>IF(J13=0, " ", (J13*K13))</f>
        <v xml:space="preserve"> </v>
      </c>
    </row>
    <row r="14" spans="2:12" ht="15" customHeight="1">
      <c r="B14" s="98"/>
      <c r="C14" s="98"/>
      <c r="D14" s="76"/>
      <c r="E14" s="77"/>
      <c r="F14" s="75"/>
      <c r="H14" s="98"/>
      <c r="I14" s="98"/>
      <c r="J14" s="76"/>
      <c r="K14" s="77"/>
      <c r="L14" s="75"/>
    </row>
    <row r="15" spans="2:12" ht="15.75" customHeight="1">
      <c r="B15" s="102"/>
      <c r="C15" s="102"/>
      <c r="D15" s="78"/>
      <c r="E15" s="79"/>
      <c r="F15" s="80"/>
      <c r="H15" s="102"/>
      <c r="I15" s="102"/>
      <c r="J15" s="78"/>
      <c r="K15" s="79"/>
      <c r="L15" s="80"/>
    </row>
    <row r="16" spans="2:12" ht="15.75" customHeight="1">
      <c r="B16" s="101"/>
      <c r="C16" s="101"/>
      <c r="D16" s="81">
        <f>SUM(D9:D15)</f>
        <v>0</v>
      </c>
      <c r="E16" s="71"/>
      <c r="F16" s="82">
        <f>SUM(F9:F15)</f>
        <v>0</v>
      </c>
      <c r="H16" s="101"/>
      <c r="I16" s="101"/>
      <c r="J16" s="81">
        <f>SUM(J9:J15)</f>
        <v>0</v>
      </c>
      <c r="K16" s="71"/>
      <c r="L16" s="82">
        <f>SUM(L9:L15)</f>
        <v>0</v>
      </c>
    </row>
    <row r="17" spans="2:12" ht="15.75" customHeight="1">
      <c r="B17" s="2"/>
      <c r="C17" s="2"/>
      <c r="D17" s="2"/>
      <c r="E17" s="2"/>
      <c r="F17" s="2"/>
      <c r="H17" s="2"/>
      <c r="I17" s="2"/>
      <c r="J17" s="2"/>
      <c r="K17" s="2"/>
      <c r="L17" s="2"/>
    </row>
    <row r="18" spans="2:12" ht="15" customHeight="1">
      <c r="B18" s="9"/>
      <c r="C18" s="9"/>
      <c r="D18" s="9"/>
      <c r="E18" s="10" t="s">
        <v>18</v>
      </c>
      <c r="F18" s="11" t="str">
        <f>IF(C6=60%,LOOKUP(F16,{0,0.595,0.655,0.715,0.775,0.835,0.895,0.955},{"0.0","1.0","1.5","2.0","2.5","3.0","3.5","4.0"}), IF(C6=70%,LOOKUP(F16,{0,0.695,0.765,0.825,0.865,0.905,0.935,0.965},{"0.0","1.0","1.5","2.0","2.5","3.0","3.5","4.0"})," "))</f>
        <v>0.0</v>
      </c>
      <c r="H18" s="9"/>
      <c r="I18" s="9"/>
      <c r="J18" s="9"/>
      <c r="K18" s="10" t="s">
        <v>18</v>
      </c>
      <c r="L18" s="11" t="str">
        <f>IF(I6=60%,LOOKUP(L16,{0,0.595,0.655,0.715,0.775,0.835,0.895,0.955},{"0.0","1.0","1.5","2.0","2.5","3.0","3.5","4.0"}), IF(I6=70%,LOOKUP(L16,{0,0.695,0.765,0.825,0.865,0.905,0.935,0.965},{"0.0","1.0","1.5","2.0","2.5","3.0","3.5","4.0"})," "))</f>
        <v>0.0</v>
      </c>
    </row>
    <row r="19" spans="2:12" hidden="1">
      <c r="B19" s="1"/>
      <c r="C19" s="1"/>
      <c r="D19" s="1"/>
      <c r="E19" s="1"/>
      <c r="F19" s="1"/>
      <c r="H19" s="1"/>
      <c r="I19" s="1"/>
      <c r="J19" s="1"/>
      <c r="K19" s="1"/>
      <c r="L19" s="1"/>
    </row>
    <row r="20" spans="2:12" ht="15" hidden="1" customHeight="1">
      <c r="B20" s="99"/>
      <c r="C20" s="99"/>
      <c r="D20" s="99"/>
      <c r="E20" s="99"/>
      <c r="F20" s="99"/>
      <c r="H20" s="99"/>
      <c r="I20" s="99"/>
      <c r="J20" s="99"/>
      <c r="K20" s="99"/>
      <c r="L20" s="99"/>
    </row>
    <row r="21" spans="2:12" ht="15" customHeight="1">
      <c r="B21" s="83"/>
      <c r="C21" s="2"/>
      <c r="D21" s="2"/>
      <c r="E21" s="2"/>
      <c r="F21" s="2"/>
      <c r="H21" s="83"/>
      <c r="I21" s="2"/>
      <c r="J21" s="2"/>
      <c r="K21" s="2"/>
      <c r="L21" s="2"/>
    </row>
    <row r="22" spans="2:12" ht="15" customHeight="1">
      <c r="B22" s="71" t="s">
        <v>13</v>
      </c>
      <c r="C22" s="72">
        <v>0.7</v>
      </c>
      <c r="D22" s="71"/>
      <c r="E22" s="71"/>
      <c r="F22" s="71"/>
      <c r="H22" s="71" t="s">
        <v>13</v>
      </c>
      <c r="I22" s="72">
        <v>0.6</v>
      </c>
      <c r="J22" s="71"/>
      <c r="K22" s="71"/>
      <c r="L22" s="71"/>
    </row>
    <row r="23" spans="2:12" ht="15" customHeight="1">
      <c r="B23" s="100" t="s">
        <v>14</v>
      </c>
      <c r="C23" s="100"/>
      <c r="D23" s="100" t="s">
        <v>15</v>
      </c>
      <c r="E23" s="103" t="s">
        <v>16</v>
      </c>
      <c r="F23" s="103" t="s">
        <v>17</v>
      </c>
      <c r="G23" s="55"/>
      <c r="H23" s="100" t="s">
        <v>14</v>
      </c>
      <c r="I23" s="100"/>
      <c r="J23" s="100" t="s">
        <v>15</v>
      </c>
      <c r="K23" s="103" t="s">
        <v>16</v>
      </c>
      <c r="L23" s="103" t="s">
        <v>17</v>
      </c>
    </row>
    <row r="24" spans="2:12">
      <c r="B24" s="100"/>
      <c r="C24" s="100"/>
      <c r="D24" s="100"/>
      <c r="E24" s="103"/>
      <c r="F24" s="104"/>
      <c r="G24" s="55"/>
      <c r="H24" s="100"/>
      <c r="I24" s="100"/>
      <c r="J24" s="100"/>
      <c r="K24" s="103"/>
      <c r="L24" s="104"/>
    </row>
    <row r="25" spans="2:12" ht="15" customHeight="1">
      <c r="B25" s="97"/>
      <c r="C25" s="97"/>
      <c r="D25" s="73"/>
      <c r="E25" s="74"/>
      <c r="F25" s="75" t="str">
        <f>IF(D25=0, " ", (D25*E25))</f>
        <v xml:space="preserve"> </v>
      </c>
      <c r="H25" s="97"/>
      <c r="I25" s="97"/>
      <c r="J25" s="73"/>
      <c r="K25" s="74"/>
      <c r="L25" s="75" t="str">
        <f>IF(J25=0, " ", (J25*K25))</f>
        <v xml:space="preserve"> </v>
      </c>
    </row>
    <row r="26" spans="2:12">
      <c r="B26" s="98"/>
      <c r="C26" s="98"/>
      <c r="D26" s="76"/>
      <c r="E26" s="77"/>
      <c r="F26" s="75" t="str">
        <f t="shared" ref="F26:F28" si="2">IF(D26=0, " ", (D26*E26))</f>
        <v xml:space="preserve"> </v>
      </c>
      <c r="H26" s="98"/>
      <c r="I26" s="98"/>
      <c r="J26" s="76"/>
      <c r="K26" s="77"/>
      <c r="L26" s="75" t="str">
        <f t="shared" ref="L26:L28" si="3">IF(J26=0, " ", (J26*K26))</f>
        <v xml:space="preserve"> </v>
      </c>
    </row>
    <row r="27" spans="2:12">
      <c r="B27" s="98"/>
      <c r="C27" s="98"/>
      <c r="D27" s="76"/>
      <c r="E27" s="77"/>
      <c r="F27" s="75" t="str">
        <f t="shared" si="2"/>
        <v xml:space="preserve"> </v>
      </c>
      <c r="H27" s="98"/>
      <c r="I27" s="98"/>
      <c r="J27" s="76"/>
      <c r="K27" s="77"/>
      <c r="L27" s="75" t="str">
        <f t="shared" si="3"/>
        <v xml:space="preserve"> </v>
      </c>
    </row>
    <row r="28" spans="2:12">
      <c r="B28" s="98"/>
      <c r="C28" s="98"/>
      <c r="D28" s="76"/>
      <c r="E28" s="77"/>
      <c r="F28" s="75" t="str">
        <f t="shared" si="2"/>
        <v xml:space="preserve"> </v>
      </c>
      <c r="H28" s="98"/>
      <c r="I28" s="98"/>
      <c r="J28" s="76"/>
      <c r="K28" s="77"/>
      <c r="L28" s="75" t="str">
        <f t="shared" si="3"/>
        <v xml:space="preserve"> </v>
      </c>
    </row>
    <row r="29" spans="2:12">
      <c r="B29" s="98"/>
      <c r="C29" s="98"/>
      <c r="D29" s="76"/>
      <c r="E29" s="77"/>
      <c r="F29" s="75" t="str">
        <f>IF(D29=0, " ", (D29*E29))</f>
        <v xml:space="preserve"> </v>
      </c>
      <c r="H29" s="98"/>
      <c r="I29" s="98"/>
      <c r="J29" s="76"/>
      <c r="K29" s="77"/>
      <c r="L29" s="75" t="str">
        <f>IF(J29=0, " ", (J29*K29))</f>
        <v xml:space="preserve"> </v>
      </c>
    </row>
    <row r="30" spans="2:12">
      <c r="B30" s="98"/>
      <c r="C30" s="98"/>
      <c r="D30" s="76"/>
      <c r="E30" s="77"/>
      <c r="F30" s="75"/>
      <c r="H30" s="98"/>
      <c r="I30" s="98"/>
      <c r="J30" s="76"/>
      <c r="K30" s="77"/>
      <c r="L30" s="75"/>
    </row>
    <row r="31" spans="2:12">
      <c r="B31" s="102"/>
      <c r="C31" s="102"/>
      <c r="D31" s="78"/>
      <c r="E31" s="79"/>
      <c r="F31" s="80"/>
      <c r="H31" s="102"/>
      <c r="I31" s="102"/>
      <c r="J31" s="78"/>
      <c r="K31" s="79"/>
      <c r="L31" s="80"/>
    </row>
    <row r="32" spans="2:12">
      <c r="B32" s="101"/>
      <c r="C32" s="101"/>
      <c r="D32" s="81">
        <f>SUM(D25:D31)</f>
        <v>0</v>
      </c>
      <c r="E32" s="71"/>
      <c r="F32" s="82">
        <f>SUM(F25:F31)</f>
        <v>0</v>
      </c>
      <c r="H32" s="101"/>
      <c r="I32" s="101"/>
      <c r="J32" s="81">
        <f>SUM(J25:J31)</f>
        <v>0</v>
      </c>
      <c r="K32" s="71"/>
      <c r="L32" s="82">
        <f>SUM(L25:L31)</f>
        <v>0</v>
      </c>
    </row>
    <row r="33" spans="2:12">
      <c r="B33" s="2"/>
      <c r="C33" s="2"/>
      <c r="D33" s="2"/>
      <c r="E33" s="2"/>
      <c r="F33" s="2"/>
      <c r="H33" s="2"/>
      <c r="I33" s="2"/>
      <c r="J33" s="2"/>
      <c r="K33" s="2"/>
      <c r="L33" s="2"/>
    </row>
    <row r="34" spans="2:12" ht="15.75">
      <c r="B34" s="9"/>
      <c r="C34" s="9"/>
      <c r="D34" s="9"/>
      <c r="E34" s="10" t="s">
        <v>18</v>
      </c>
      <c r="F34" s="11" t="str">
        <f>IF(C22=60%,LOOKUP(F32,{0,0.595,0.655,0.715,0.775,0.835,0.895,0.955},{"0.0","1.0","1.5","2.0","2.5","3.0","3.5","4.0"}), IF(C22=70%,LOOKUP(F32,{0,0.695,0.765,0.825,0.865,0.905,0.935,0.965},{"0.0","1.0","1.5","2.0","2.5","3.0","3.5","4.0"})," "))</f>
        <v>0.0</v>
      </c>
      <c r="H34" s="9"/>
      <c r="I34" s="9"/>
      <c r="J34" s="9"/>
      <c r="K34" s="10" t="s">
        <v>18</v>
      </c>
      <c r="L34" s="11" t="str">
        <f>IF(I22=60%,LOOKUP(L32,{0,0.595,0.655,0.715,0.775,0.835,0.895,0.955},{"0.0","1.0","1.5","2.0","2.5","3.0","3.5","4.0"}), IF(I22=70%,LOOKUP(L32,{0,0.695,0.765,0.825,0.865,0.905,0.935,0.965},{"0.0","1.0","1.5","2.0","2.5","3.0","3.5","4.0"})," "))</f>
        <v>0.0</v>
      </c>
    </row>
    <row r="35" spans="2:12" hidden="1">
      <c r="B35" s="1"/>
      <c r="C35" s="1"/>
      <c r="D35" s="1"/>
      <c r="E35" s="1"/>
      <c r="F35" s="1"/>
      <c r="H35" s="1"/>
      <c r="I35" s="1"/>
      <c r="J35" s="1"/>
      <c r="K35" s="1"/>
      <c r="L35" s="1"/>
    </row>
    <row r="36" spans="2:12" hidden="1">
      <c r="B36" s="99"/>
      <c r="C36" s="99"/>
      <c r="D36" s="99"/>
      <c r="E36" s="99"/>
      <c r="F36" s="99"/>
      <c r="H36" s="99"/>
      <c r="I36" s="99"/>
      <c r="J36" s="99"/>
      <c r="K36" s="99"/>
      <c r="L36" s="99"/>
    </row>
    <row r="37" spans="2:12">
      <c r="B37" s="83"/>
      <c r="C37" s="2"/>
      <c r="D37" s="2"/>
      <c r="E37" s="2"/>
      <c r="F37" s="2"/>
      <c r="H37" s="83"/>
      <c r="I37" s="2"/>
      <c r="J37" s="2"/>
      <c r="K37" s="2"/>
      <c r="L37" s="2"/>
    </row>
    <row r="38" spans="2:12">
      <c r="B38" s="71" t="s">
        <v>13</v>
      </c>
      <c r="C38" s="72">
        <v>0.7</v>
      </c>
      <c r="D38" s="71"/>
      <c r="E38" s="71"/>
      <c r="F38" s="71"/>
      <c r="H38" s="71" t="s">
        <v>13</v>
      </c>
      <c r="I38" s="72">
        <v>0.6</v>
      </c>
      <c r="J38" s="71"/>
      <c r="K38" s="71"/>
      <c r="L38" s="71"/>
    </row>
    <row r="39" spans="2:12" ht="15" customHeight="1">
      <c r="B39" s="100" t="s">
        <v>14</v>
      </c>
      <c r="C39" s="100"/>
      <c r="D39" s="100" t="s">
        <v>15</v>
      </c>
      <c r="E39" s="103" t="s">
        <v>16</v>
      </c>
      <c r="F39" s="103" t="s">
        <v>17</v>
      </c>
      <c r="G39" s="55"/>
      <c r="H39" s="100" t="s">
        <v>14</v>
      </c>
      <c r="I39" s="100"/>
      <c r="J39" s="100" t="s">
        <v>15</v>
      </c>
      <c r="K39" s="103" t="s">
        <v>16</v>
      </c>
      <c r="L39" s="103" t="s">
        <v>17</v>
      </c>
    </row>
    <row r="40" spans="2:12" ht="13.5" customHeight="1">
      <c r="B40" s="100"/>
      <c r="C40" s="100"/>
      <c r="D40" s="100"/>
      <c r="E40" s="103"/>
      <c r="F40" s="104"/>
      <c r="G40" s="55"/>
      <c r="H40" s="100"/>
      <c r="I40" s="100"/>
      <c r="J40" s="100"/>
      <c r="K40" s="103"/>
      <c r="L40" s="104"/>
    </row>
    <row r="41" spans="2:12">
      <c r="B41" s="97"/>
      <c r="C41" s="97"/>
      <c r="D41" s="73"/>
      <c r="E41" s="74"/>
      <c r="F41" s="75" t="str">
        <f>IF(D41=0, " ", (D41*E41))</f>
        <v xml:space="preserve"> </v>
      </c>
      <c r="H41" s="97"/>
      <c r="I41" s="97"/>
      <c r="J41" s="73"/>
      <c r="K41" s="74"/>
      <c r="L41" s="75" t="str">
        <f>IF(J41=0, " ", (J41*K41))</f>
        <v xml:space="preserve"> </v>
      </c>
    </row>
    <row r="42" spans="2:12">
      <c r="B42" s="98"/>
      <c r="C42" s="98"/>
      <c r="D42" s="76"/>
      <c r="E42" s="77"/>
      <c r="F42" s="75" t="str">
        <f t="shared" ref="F42:F44" si="4">IF(D42=0, " ", (D42*E42))</f>
        <v xml:space="preserve"> </v>
      </c>
      <c r="H42" s="98"/>
      <c r="I42" s="98"/>
      <c r="J42" s="76"/>
      <c r="K42" s="77"/>
      <c r="L42" s="75" t="str">
        <f t="shared" ref="L42:L44" si="5">IF(J42=0, " ", (J42*K42))</f>
        <v xml:space="preserve"> </v>
      </c>
    </row>
    <row r="43" spans="2:12">
      <c r="B43" s="98"/>
      <c r="C43" s="98"/>
      <c r="D43" s="76"/>
      <c r="E43" s="77"/>
      <c r="F43" s="75" t="str">
        <f t="shared" si="4"/>
        <v xml:space="preserve"> </v>
      </c>
      <c r="H43" s="98"/>
      <c r="I43" s="98"/>
      <c r="J43" s="76"/>
      <c r="K43" s="77"/>
      <c r="L43" s="75" t="str">
        <f t="shared" si="5"/>
        <v xml:space="preserve"> </v>
      </c>
    </row>
    <row r="44" spans="2:12">
      <c r="B44" s="98"/>
      <c r="C44" s="98"/>
      <c r="D44" s="76"/>
      <c r="E44" s="77"/>
      <c r="F44" s="75" t="str">
        <f t="shared" si="4"/>
        <v xml:space="preserve"> </v>
      </c>
      <c r="H44" s="98"/>
      <c r="I44" s="98"/>
      <c r="J44" s="76"/>
      <c r="K44" s="77"/>
      <c r="L44" s="75" t="str">
        <f t="shared" si="5"/>
        <v xml:space="preserve"> </v>
      </c>
    </row>
    <row r="45" spans="2:12">
      <c r="B45" s="98"/>
      <c r="C45" s="98"/>
      <c r="D45" s="76"/>
      <c r="E45" s="77"/>
      <c r="F45" s="75" t="str">
        <f>IF(D45=0, " ", (D45*E45))</f>
        <v xml:space="preserve"> </v>
      </c>
      <c r="H45" s="98"/>
      <c r="I45" s="98"/>
      <c r="J45" s="76"/>
      <c r="K45" s="77"/>
      <c r="L45" s="75" t="str">
        <f>IF(J45=0, " ", (J45*K45))</f>
        <v xml:space="preserve"> </v>
      </c>
    </row>
    <row r="46" spans="2:12">
      <c r="B46" s="98"/>
      <c r="C46" s="98"/>
      <c r="D46" s="76"/>
      <c r="E46" s="77"/>
      <c r="F46" s="75"/>
      <c r="H46" s="98"/>
      <c r="I46" s="98"/>
      <c r="J46" s="76"/>
      <c r="K46" s="77"/>
      <c r="L46" s="75"/>
    </row>
    <row r="47" spans="2:12">
      <c r="B47" s="102"/>
      <c r="C47" s="102"/>
      <c r="D47" s="78"/>
      <c r="E47" s="79"/>
      <c r="F47" s="80"/>
      <c r="H47" s="102"/>
      <c r="I47" s="102"/>
      <c r="J47" s="78"/>
      <c r="K47" s="79"/>
      <c r="L47" s="80"/>
    </row>
    <row r="48" spans="2:12">
      <c r="B48" s="101"/>
      <c r="C48" s="101"/>
      <c r="D48" s="81">
        <f>SUM(D41:D47)</f>
        <v>0</v>
      </c>
      <c r="E48" s="71"/>
      <c r="F48" s="82">
        <f>SUM(F41:F47)</f>
        <v>0</v>
      </c>
      <c r="H48" s="101"/>
      <c r="I48" s="101"/>
      <c r="J48" s="81">
        <f>SUM(J41:J47)</f>
        <v>0</v>
      </c>
      <c r="K48" s="71"/>
      <c r="L48" s="82">
        <f>SUM(L41:L47)</f>
        <v>0</v>
      </c>
    </row>
    <row r="49" spans="2:12">
      <c r="B49" s="2"/>
      <c r="C49" s="2"/>
      <c r="D49" s="2"/>
      <c r="E49" s="2"/>
      <c r="F49" s="2"/>
      <c r="H49" s="2"/>
      <c r="I49" s="2"/>
      <c r="J49" s="2"/>
      <c r="K49" s="2"/>
      <c r="L49" s="2"/>
    </row>
    <row r="50" spans="2:12" ht="15.75">
      <c r="B50" s="9"/>
      <c r="C50" s="9"/>
      <c r="D50" s="9"/>
      <c r="E50" s="10" t="s">
        <v>18</v>
      </c>
      <c r="F50" s="11" t="str">
        <f>IF(C38=60%,LOOKUP(F48,{0,0.595,0.655,0.715,0.775,0.835,0.895,0.955},{"0.0","1.0","1.5","2.0","2.5","3.0","3.5","4.0"}), IF(C38=70%,LOOKUP(F48,{0,0.695,0.765,0.825,0.865,0.905,0.935,0.965},{"0.0","1.0","1.5","2.0","2.5","3.0","3.5","4.0"})," "))</f>
        <v>0.0</v>
      </c>
      <c r="H50" s="9"/>
      <c r="I50" s="9"/>
      <c r="J50" s="9"/>
      <c r="K50" s="10" t="s">
        <v>18</v>
      </c>
      <c r="L50" s="11" t="str">
        <f>IF(I38=60%,LOOKUP(L48,{0,0.595,0.655,0.715,0.775,0.835,0.895,0.955},{"0.0","1.0","1.5","2.0","2.5","3.0","3.5","4.0"}), IF(I38=70%,LOOKUP(L48,{0,0.695,0.765,0.825,0.865,0.905,0.935,0.965},{"0.0","1.0","1.5","2.0","2.5","3.0","3.5","4.0"})," "))</f>
        <v>0.0</v>
      </c>
    </row>
    <row r="51" spans="2:12" hidden="1">
      <c r="B51" s="1"/>
      <c r="C51" s="1"/>
      <c r="D51" s="1"/>
      <c r="E51" s="1"/>
      <c r="F51" s="1"/>
      <c r="H51" s="1"/>
      <c r="I51" s="1"/>
      <c r="J51" s="1"/>
      <c r="K51" s="1"/>
      <c r="L51" s="1"/>
    </row>
    <row r="52" spans="2:12" hidden="1">
      <c r="B52" s="99"/>
      <c r="C52" s="99"/>
      <c r="D52" s="99"/>
      <c r="E52" s="99"/>
      <c r="F52" s="99"/>
      <c r="H52" s="99"/>
      <c r="I52" s="99"/>
      <c r="J52" s="99"/>
      <c r="K52" s="99"/>
      <c r="L52" s="99"/>
    </row>
    <row r="53" spans="2:12">
      <c r="B53" s="83"/>
      <c r="C53" s="2"/>
      <c r="D53" s="2"/>
      <c r="E53" s="2"/>
      <c r="F53" s="2"/>
      <c r="H53" s="83"/>
      <c r="I53" s="2"/>
      <c r="J53" s="2"/>
      <c r="K53" s="2"/>
      <c r="L53" s="2"/>
    </row>
    <row r="54" spans="2:12">
      <c r="B54" s="71" t="s">
        <v>13</v>
      </c>
      <c r="C54" s="72">
        <v>0.7</v>
      </c>
      <c r="D54" s="71"/>
      <c r="E54" s="71"/>
      <c r="F54" s="71"/>
      <c r="H54" s="71" t="s">
        <v>13</v>
      </c>
      <c r="I54" s="72">
        <v>0.6</v>
      </c>
      <c r="J54" s="71"/>
      <c r="K54" s="71"/>
      <c r="L54" s="71"/>
    </row>
    <row r="55" spans="2:12" ht="15" customHeight="1">
      <c r="B55" s="100" t="s">
        <v>14</v>
      </c>
      <c r="C55" s="100"/>
      <c r="D55" s="100" t="s">
        <v>15</v>
      </c>
      <c r="E55" s="103" t="s">
        <v>16</v>
      </c>
      <c r="F55" s="103" t="s">
        <v>17</v>
      </c>
      <c r="G55" s="55"/>
      <c r="H55" s="100" t="s">
        <v>14</v>
      </c>
      <c r="I55" s="100"/>
      <c r="J55" s="100" t="s">
        <v>15</v>
      </c>
      <c r="K55" s="103" t="s">
        <v>16</v>
      </c>
      <c r="L55" s="103" t="s">
        <v>17</v>
      </c>
    </row>
    <row r="56" spans="2:12">
      <c r="B56" s="100"/>
      <c r="C56" s="100"/>
      <c r="D56" s="100"/>
      <c r="E56" s="103"/>
      <c r="F56" s="104"/>
      <c r="G56" s="55"/>
      <c r="H56" s="100"/>
      <c r="I56" s="100"/>
      <c r="J56" s="100"/>
      <c r="K56" s="103"/>
      <c r="L56" s="104"/>
    </row>
    <row r="57" spans="2:12">
      <c r="B57" s="97"/>
      <c r="C57" s="97"/>
      <c r="D57" s="73"/>
      <c r="E57" s="74"/>
      <c r="F57" s="75" t="str">
        <f>IF(D57=0, " ", (D57*E57))</f>
        <v xml:space="preserve"> </v>
      </c>
      <c r="H57" s="97"/>
      <c r="I57" s="97"/>
      <c r="J57" s="73"/>
      <c r="K57" s="74"/>
      <c r="L57" s="75" t="str">
        <f>IF(J57=0, " ", (J57*K57))</f>
        <v xml:space="preserve"> </v>
      </c>
    </row>
    <row r="58" spans="2:12">
      <c r="B58" s="98"/>
      <c r="C58" s="98"/>
      <c r="D58" s="76"/>
      <c r="E58" s="77"/>
      <c r="F58" s="75" t="str">
        <f t="shared" ref="F58:F60" si="6">IF(D58=0, " ", (D58*E58))</f>
        <v xml:space="preserve"> </v>
      </c>
      <c r="H58" s="98"/>
      <c r="I58" s="98"/>
      <c r="J58" s="76"/>
      <c r="K58" s="77"/>
      <c r="L58" s="75" t="str">
        <f t="shared" ref="L58:L60" si="7">IF(J58=0, " ", (J58*K58))</f>
        <v xml:space="preserve"> </v>
      </c>
    </row>
    <row r="59" spans="2:12">
      <c r="B59" s="98"/>
      <c r="C59" s="98"/>
      <c r="D59" s="76"/>
      <c r="E59" s="77"/>
      <c r="F59" s="75" t="str">
        <f t="shared" si="6"/>
        <v xml:space="preserve"> </v>
      </c>
      <c r="H59" s="98"/>
      <c r="I59" s="98"/>
      <c r="J59" s="76"/>
      <c r="K59" s="77"/>
      <c r="L59" s="75" t="str">
        <f t="shared" si="7"/>
        <v xml:space="preserve"> </v>
      </c>
    </row>
    <row r="60" spans="2:12">
      <c r="B60" s="98"/>
      <c r="C60" s="98"/>
      <c r="D60" s="76"/>
      <c r="E60" s="77"/>
      <c r="F60" s="75" t="str">
        <f t="shared" si="6"/>
        <v xml:space="preserve"> </v>
      </c>
      <c r="H60" s="98"/>
      <c r="I60" s="98"/>
      <c r="J60" s="76"/>
      <c r="K60" s="77"/>
      <c r="L60" s="75" t="str">
        <f t="shared" si="7"/>
        <v xml:space="preserve"> </v>
      </c>
    </row>
    <row r="61" spans="2:12">
      <c r="B61" s="98"/>
      <c r="C61" s="98"/>
      <c r="D61" s="76"/>
      <c r="E61" s="77"/>
      <c r="F61" s="75" t="str">
        <f>IF(D61=0, " ", (D61*E61))</f>
        <v xml:space="preserve"> </v>
      </c>
      <c r="H61" s="98"/>
      <c r="I61" s="98"/>
      <c r="J61" s="76"/>
      <c r="K61" s="77"/>
      <c r="L61" s="75" t="str">
        <f>IF(J61=0, " ", (J61*K61))</f>
        <v xml:space="preserve"> </v>
      </c>
    </row>
    <row r="62" spans="2:12">
      <c r="B62" s="98"/>
      <c r="C62" s="98"/>
      <c r="D62" s="76"/>
      <c r="E62" s="77"/>
      <c r="F62" s="75"/>
      <c r="H62" s="98"/>
      <c r="I62" s="98"/>
      <c r="J62" s="76"/>
      <c r="K62" s="77"/>
      <c r="L62" s="75"/>
    </row>
    <row r="63" spans="2:12">
      <c r="B63" s="102"/>
      <c r="C63" s="102"/>
      <c r="D63" s="78"/>
      <c r="E63" s="79"/>
      <c r="F63" s="80"/>
      <c r="H63" s="102"/>
      <c r="I63" s="102"/>
      <c r="J63" s="78"/>
      <c r="K63" s="79"/>
      <c r="L63" s="80"/>
    </row>
    <row r="64" spans="2:12">
      <c r="B64" s="101"/>
      <c r="C64" s="101"/>
      <c r="D64" s="81">
        <f>SUM(D57:D63)</f>
        <v>0</v>
      </c>
      <c r="E64" s="71"/>
      <c r="F64" s="82">
        <f>SUM(F57:F63)</f>
        <v>0</v>
      </c>
      <c r="H64" s="101"/>
      <c r="I64" s="101"/>
      <c r="J64" s="81">
        <f>SUM(J57:J63)</f>
        <v>0</v>
      </c>
      <c r="K64" s="71"/>
      <c r="L64" s="82">
        <f>SUM(L57:L63)</f>
        <v>0</v>
      </c>
    </row>
    <row r="65" spans="1:12">
      <c r="B65" s="2"/>
      <c r="C65" s="2"/>
      <c r="D65" s="2"/>
      <c r="E65" s="2"/>
      <c r="F65" s="2"/>
      <c r="H65" s="2"/>
      <c r="I65" s="2"/>
      <c r="J65" s="2"/>
      <c r="K65" s="2"/>
      <c r="L65" s="2"/>
    </row>
    <row r="66" spans="1:12" ht="15.75">
      <c r="B66" s="9"/>
      <c r="C66" s="9"/>
      <c r="D66" s="9"/>
      <c r="E66" s="10" t="s">
        <v>18</v>
      </c>
      <c r="F66" s="11" t="str">
        <f>IF(C54=60%,LOOKUP(F64,{0,0.595,0.655,0.715,0.775,0.835,0.895,0.955},{"0.0","1.0","1.5","2.0","2.5","3.0","3.5","4.0"}), IF(C54=70%,LOOKUP(F64,{0,0.695,0.765,0.825,0.865,0.905,0.935,0.965},{"0.0","1.0","1.5","2.0","2.5","3.0","3.5","4.0"})," "))</f>
        <v>0.0</v>
      </c>
      <c r="H66" s="9"/>
      <c r="I66" s="9"/>
      <c r="J66" s="9"/>
      <c r="K66" s="10" t="s">
        <v>18</v>
      </c>
      <c r="L66" s="11" t="str">
        <f>IF(I54=60%,LOOKUP(L64,{0,0.595,0.655,0.715,0.775,0.835,0.895,0.955},{"0.0","1.0","1.5","2.0","2.5","3.0","3.5","4.0"}), IF(I54=70%,LOOKUP(L64,{0,0.695,0.765,0.825,0.865,0.905,0.935,0.965},{"0.0","1.0","1.5","2.0","2.5","3.0","3.5","4.0"})," "))</f>
        <v>0.0</v>
      </c>
    </row>
    <row r="68" spans="1:12" hidden="1"/>
    <row r="69" spans="1:12" hidden="1"/>
    <row r="70" spans="1:12" hidden="1"/>
    <row r="71" spans="1:12" ht="15.75" customHeight="1">
      <c r="A71" s="55"/>
      <c r="B71" s="60" t="s">
        <v>9</v>
      </c>
      <c r="C71" s="57" t="s">
        <v>10</v>
      </c>
    </row>
    <row r="73" spans="1:12">
      <c r="B73" s="59" t="s">
        <v>19</v>
      </c>
    </row>
    <row r="75" spans="1:12">
      <c r="B75" s="54" t="s">
        <v>20</v>
      </c>
    </row>
    <row r="76" spans="1:12">
      <c r="B76" s="54" t="s">
        <v>21</v>
      </c>
    </row>
    <row r="77" spans="1:12">
      <c r="B77" s="54" t="s">
        <v>22</v>
      </c>
    </row>
    <row r="78" spans="1:12">
      <c r="B78" s="54" t="s">
        <v>23</v>
      </c>
    </row>
    <row r="79" spans="1:12">
      <c r="B79" s="58" t="s">
        <v>24</v>
      </c>
    </row>
    <row r="1048575" spans="16384:16384">
      <c r="XFD1048575" s="56" t="s">
        <v>25</v>
      </c>
    </row>
    <row r="1048576" spans="16384:16384">
      <c r="XFD1048576" s="56">
        <v>2010</v>
      </c>
    </row>
  </sheetData>
  <mergeCells count="105">
    <mergeCell ref="B62:C62"/>
    <mergeCell ref="B63:C63"/>
    <mergeCell ref="B64:C64"/>
    <mergeCell ref="H52:L52"/>
    <mergeCell ref="H55:I56"/>
    <mergeCell ref="J55:J56"/>
    <mergeCell ref="K55:K56"/>
    <mergeCell ref="L55:L56"/>
    <mergeCell ref="H57:I57"/>
    <mergeCell ref="H58:I58"/>
    <mergeCell ref="H59:I59"/>
    <mergeCell ref="H60:I60"/>
    <mergeCell ref="H61:I61"/>
    <mergeCell ref="H62:I62"/>
    <mergeCell ref="H63:I63"/>
    <mergeCell ref="H64:I64"/>
    <mergeCell ref="B57:C57"/>
    <mergeCell ref="B58:C58"/>
    <mergeCell ref="B59:C59"/>
    <mergeCell ref="B60:C60"/>
    <mergeCell ref="B61:C61"/>
    <mergeCell ref="B52:F52"/>
    <mergeCell ref="B55:C56"/>
    <mergeCell ref="D55:D56"/>
    <mergeCell ref="E55:E56"/>
    <mergeCell ref="F55:F56"/>
    <mergeCell ref="B46:C46"/>
    <mergeCell ref="B47:C47"/>
    <mergeCell ref="B48:C48"/>
    <mergeCell ref="H36:L36"/>
    <mergeCell ref="H39:I40"/>
    <mergeCell ref="J39:J40"/>
    <mergeCell ref="K39:K40"/>
    <mergeCell ref="L39:L40"/>
    <mergeCell ref="H41:I41"/>
    <mergeCell ref="H42:I42"/>
    <mergeCell ref="H43:I43"/>
    <mergeCell ref="H44:I44"/>
    <mergeCell ref="H45:I45"/>
    <mergeCell ref="H46:I46"/>
    <mergeCell ref="H47:I47"/>
    <mergeCell ref="H48:I48"/>
    <mergeCell ref="B41:C41"/>
    <mergeCell ref="B42:C42"/>
    <mergeCell ref="B43:C43"/>
    <mergeCell ref="B44:C44"/>
    <mergeCell ref="B45:C45"/>
    <mergeCell ref="B36:F36"/>
    <mergeCell ref="B39:C40"/>
    <mergeCell ref="D39:D40"/>
    <mergeCell ref="E39:E40"/>
    <mergeCell ref="F39:F40"/>
    <mergeCell ref="B30:C30"/>
    <mergeCell ref="B31:C31"/>
    <mergeCell ref="B32:C32"/>
    <mergeCell ref="B25:C25"/>
    <mergeCell ref="B26:C26"/>
    <mergeCell ref="B27:C27"/>
    <mergeCell ref="B28:C28"/>
    <mergeCell ref="B29:C29"/>
    <mergeCell ref="H30:I30"/>
    <mergeCell ref="H31:I31"/>
    <mergeCell ref="H32:I32"/>
    <mergeCell ref="H9:I9"/>
    <mergeCell ref="H10:I10"/>
    <mergeCell ref="H11:I11"/>
    <mergeCell ref="H12:I12"/>
    <mergeCell ref="H13:I13"/>
    <mergeCell ref="H4:L4"/>
    <mergeCell ref="H7:I8"/>
    <mergeCell ref="J7:J8"/>
    <mergeCell ref="K7:K8"/>
    <mergeCell ref="L7:L8"/>
    <mergeCell ref="H14:I14"/>
    <mergeCell ref="H15:I15"/>
    <mergeCell ref="H16:I16"/>
    <mergeCell ref="H20:L20"/>
    <mergeCell ref="H23:I24"/>
    <mergeCell ref="J23:J24"/>
    <mergeCell ref="K23:K24"/>
    <mergeCell ref="L23:L24"/>
    <mergeCell ref="B2:L2"/>
    <mergeCell ref="H25:I25"/>
    <mergeCell ref="H26:I26"/>
    <mergeCell ref="H27:I27"/>
    <mergeCell ref="H28:I28"/>
    <mergeCell ref="H29:I29"/>
    <mergeCell ref="B4:F4"/>
    <mergeCell ref="D7:D8"/>
    <mergeCell ref="B7:C8"/>
    <mergeCell ref="B16:C16"/>
    <mergeCell ref="B14:C14"/>
    <mergeCell ref="B15:C15"/>
    <mergeCell ref="E7:E8"/>
    <mergeCell ref="F7:F8"/>
    <mergeCell ref="B12:C12"/>
    <mergeCell ref="B13:C13"/>
    <mergeCell ref="B9:C9"/>
    <mergeCell ref="B10:C10"/>
    <mergeCell ref="B11:C11"/>
    <mergeCell ref="B20:F20"/>
    <mergeCell ref="B23:C24"/>
    <mergeCell ref="D23:D24"/>
    <mergeCell ref="E23:E24"/>
    <mergeCell ref="F23:F24"/>
  </mergeCells>
  <hyperlinks>
    <hyperlink ref="L1" location="'Grade Calculator'!A71" display="READ ME" xr:uid="{00000000-0004-0000-0100-000000000000}"/>
    <hyperlink ref="C71" r:id="rId1" xr:uid="{00000000-0004-0000-0100-000001000000}"/>
    <hyperlink ref="B79" r:id="rId2" display="    DLSU GPA and Grade Calculator" xr:uid="{00000000-0004-0000-0100-000002000000}"/>
  </hyperlinks>
  <pageMargins left="0.7" right="0.7" top="0.75" bottom="0.75" header="0.3" footer="0.3"/>
  <pageSetup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96"/>
  <sheetViews>
    <sheetView showGridLines="0" zoomScale="90" zoomScaleNormal="90" workbookViewId="0">
      <pane ySplit="8" topLeftCell="A9" activePane="bottomLeft" state="frozen"/>
      <selection pane="bottomLeft" activeCell="D31" sqref="D31"/>
    </sheetView>
  </sheetViews>
  <sheetFormatPr defaultColWidth="9.140625" defaultRowHeight="16.5"/>
  <cols>
    <col min="1" max="1" width="3.85546875" style="5" customWidth="1"/>
    <col min="2" max="2" width="21.5703125" style="5" customWidth="1"/>
    <col min="3" max="3" width="16.5703125" style="5" customWidth="1"/>
    <col min="4" max="4" width="11.28515625" style="5" customWidth="1"/>
    <col min="5" max="5" width="9.140625" style="5"/>
    <col min="6" max="6" width="21.5703125" style="5" customWidth="1"/>
    <col min="7" max="7" width="16.5703125" style="5" customWidth="1"/>
    <col min="8" max="8" width="11.28515625" style="5" customWidth="1"/>
    <col min="9" max="9" width="9.140625" style="5"/>
    <col min="10" max="10" width="21.5703125" style="5" customWidth="1"/>
    <col min="11" max="11" width="16.5703125" style="5" customWidth="1"/>
    <col min="12" max="12" width="11.28515625" style="5" customWidth="1"/>
    <col min="13" max="16384" width="9.140625" style="5"/>
  </cols>
  <sheetData>
    <row r="2" spans="1:12" s="70" customFormat="1" ht="22.5">
      <c r="B2" s="105" t="s">
        <v>26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</row>
    <row r="3" spans="1:12">
      <c r="B3" s="12"/>
    </row>
    <row r="4" spans="1:12" ht="22.5">
      <c r="B4" s="14" t="s">
        <v>27</v>
      </c>
      <c r="C4" s="27">
        <f>IF(C22=0, " ",(SUMPRODUCT(C12:C21,D12:D21)+SUMPRODUCT(G12:G21,H12:H21)+SUMPRODUCT(K12:K21,L12:L21)+SUMPRODUCT(C27:C36,D27:D36)+SUMPRODUCT(G27:G36,H27:H36)+SUMPRODUCT(K27:K36,L27:L36)+SUMPRODUCT(C42:C51,D42:D51)+SUMPRODUCT(G42:G51,H42:H51)+SUMPRODUCT(K42:K51,L42:L51)+SUMPRODUCT(C57:C66,D57:D66)+SUMPRODUCT(G57:G66,H57:H66)+SUMPRODUCT(K57:K66,L57:L66)+SUMPRODUCT(C72:C81,D72:D81)+SUMPRODUCT(G72:G81,H72:H81)+SUMPRODUCT(K72:K81,L72:L81)+SUMPRODUCT(C86:C95,D86:D95)+SUMPRODUCT(G86:G95,H86:H95)+SUMPRODUCT(K86:K95,L86:L95))/SUM(C22,G22,K22,C37,G37,K37,C52,G52,K52,C67,G67,K67,C82,G82,K82,C96,G96,K96))</f>
        <v>3.4176470588235293</v>
      </c>
    </row>
    <row r="6" spans="1:12">
      <c r="B6" s="17" t="s">
        <v>28</v>
      </c>
      <c r="C6" s="5" t="s">
        <v>29</v>
      </c>
    </row>
    <row r="7" spans="1:12">
      <c r="C7" s="5" t="s">
        <v>30</v>
      </c>
    </row>
    <row r="9" spans="1:12" s="4" customFormat="1" ht="18.75">
      <c r="A9" s="61" t="s">
        <v>31</v>
      </c>
    </row>
    <row r="10" spans="1:12" ht="18.75">
      <c r="A10" s="13"/>
      <c r="B10" s="106" t="s">
        <v>32</v>
      </c>
      <c r="C10" s="106"/>
      <c r="D10" s="106"/>
      <c r="F10" s="106" t="s">
        <v>33</v>
      </c>
      <c r="G10" s="106"/>
      <c r="H10" s="106"/>
      <c r="J10" s="106" t="s">
        <v>34</v>
      </c>
      <c r="K10" s="106"/>
      <c r="L10" s="106"/>
    </row>
    <row r="11" spans="1:12">
      <c r="B11" s="20" t="s">
        <v>35</v>
      </c>
      <c r="C11" s="21" t="s">
        <v>36</v>
      </c>
      <c r="D11" s="20" t="s">
        <v>37</v>
      </c>
      <c r="E11" s="15"/>
      <c r="F11" s="20" t="s">
        <v>35</v>
      </c>
      <c r="G11" s="21" t="s">
        <v>36</v>
      </c>
      <c r="H11" s="20" t="s">
        <v>37</v>
      </c>
      <c r="J11" s="20" t="s">
        <v>35</v>
      </c>
      <c r="K11" s="21" t="s">
        <v>36</v>
      </c>
      <c r="L11" s="20" t="s">
        <v>37</v>
      </c>
    </row>
    <row r="12" spans="1:12">
      <c r="B12" s="23" t="s">
        <v>59</v>
      </c>
      <c r="C12" s="24">
        <v>3</v>
      </c>
      <c r="D12" s="16">
        <v>4</v>
      </c>
      <c r="F12" s="23" t="s">
        <v>64</v>
      </c>
      <c r="G12" s="24">
        <v>3</v>
      </c>
      <c r="H12" s="16">
        <v>3</v>
      </c>
      <c r="J12" s="23" t="s">
        <v>51</v>
      </c>
      <c r="K12" s="24">
        <v>3</v>
      </c>
      <c r="L12" s="16">
        <v>2.5</v>
      </c>
    </row>
    <row r="13" spans="1:12">
      <c r="B13" s="23" t="s">
        <v>60</v>
      </c>
      <c r="C13" s="24">
        <v>3</v>
      </c>
      <c r="D13" s="16">
        <v>3.5</v>
      </c>
      <c r="F13" s="23" t="s">
        <v>65</v>
      </c>
      <c r="G13" s="24">
        <v>1</v>
      </c>
      <c r="H13" s="16">
        <v>3.5</v>
      </c>
      <c r="J13" s="23" t="s">
        <v>52</v>
      </c>
      <c r="K13" s="24">
        <v>3</v>
      </c>
      <c r="L13" s="16">
        <v>2.5</v>
      </c>
    </row>
    <row r="14" spans="1:12">
      <c r="B14" s="23" t="s">
        <v>61</v>
      </c>
      <c r="C14" s="24">
        <v>5</v>
      </c>
      <c r="D14" s="16">
        <v>3</v>
      </c>
      <c r="F14" s="23" t="s">
        <v>66</v>
      </c>
      <c r="G14" s="24">
        <v>3</v>
      </c>
      <c r="H14" s="16">
        <v>4</v>
      </c>
      <c r="J14" s="23" t="s">
        <v>54</v>
      </c>
      <c r="K14" s="24">
        <v>2</v>
      </c>
      <c r="L14" s="16">
        <v>4</v>
      </c>
    </row>
    <row r="15" spans="1:12">
      <c r="B15" s="23" t="s">
        <v>62</v>
      </c>
      <c r="C15" s="24">
        <v>3</v>
      </c>
      <c r="D15" s="16">
        <v>4</v>
      </c>
      <c r="F15" s="23" t="s">
        <v>67</v>
      </c>
      <c r="G15" s="24">
        <v>3</v>
      </c>
      <c r="H15" s="16">
        <v>4</v>
      </c>
      <c r="J15" s="23" t="s">
        <v>53</v>
      </c>
      <c r="K15" s="24">
        <v>1</v>
      </c>
      <c r="L15" s="16">
        <v>4</v>
      </c>
    </row>
    <row r="16" spans="1:12">
      <c r="B16" s="23" t="s">
        <v>63</v>
      </c>
      <c r="C16" s="24">
        <v>3</v>
      </c>
      <c r="D16" s="16">
        <v>2.5</v>
      </c>
      <c r="F16" s="5" t="s">
        <v>68</v>
      </c>
      <c r="G16" s="24">
        <v>3</v>
      </c>
      <c r="H16" s="16">
        <v>4</v>
      </c>
      <c r="J16" s="23" t="s">
        <v>57</v>
      </c>
      <c r="K16" s="24">
        <v>3</v>
      </c>
      <c r="L16" s="16">
        <v>4</v>
      </c>
    </row>
    <row r="17" spans="1:12">
      <c r="B17" s="23"/>
      <c r="C17" s="24"/>
      <c r="D17" s="16"/>
      <c r="F17" s="23" t="s">
        <v>69</v>
      </c>
      <c r="G17" s="24">
        <v>2</v>
      </c>
      <c r="H17" s="16">
        <v>4</v>
      </c>
      <c r="J17" s="23" t="s">
        <v>56</v>
      </c>
      <c r="K17" s="24">
        <v>3</v>
      </c>
      <c r="L17" s="16">
        <v>3.5</v>
      </c>
    </row>
    <row r="18" spans="1:12">
      <c r="B18" s="25"/>
      <c r="C18" s="24"/>
      <c r="D18" s="16"/>
      <c r="F18" s="23" t="s">
        <v>70</v>
      </c>
      <c r="G18" s="24">
        <v>2</v>
      </c>
      <c r="H18" s="16">
        <v>3</v>
      </c>
      <c r="J18" s="23" t="s">
        <v>55</v>
      </c>
      <c r="K18" s="24">
        <v>3</v>
      </c>
      <c r="L18" s="16">
        <v>4</v>
      </c>
    </row>
    <row r="19" spans="1:12">
      <c r="B19" s="25"/>
      <c r="C19" s="24"/>
      <c r="D19" s="16"/>
      <c r="F19" s="25"/>
      <c r="G19" s="24"/>
      <c r="H19" s="16"/>
      <c r="J19" s="25"/>
      <c r="K19" s="24"/>
      <c r="L19" s="16"/>
    </row>
    <row r="20" spans="1:12">
      <c r="B20" s="25"/>
      <c r="C20" s="24"/>
      <c r="D20" s="16"/>
      <c r="F20" s="25"/>
      <c r="G20" s="24"/>
      <c r="H20" s="16"/>
      <c r="J20" s="25"/>
      <c r="K20" s="24"/>
      <c r="L20" s="16"/>
    </row>
    <row r="21" spans="1:12">
      <c r="B21" s="26"/>
      <c r="C21" s="24"/>
      <c r="D21" s="16"/>
      <c r="F21" s="26"/>
      <c r="G21" s="24"/>
      <c r="H21" s="16"/>
      <c r="J21" s="26"/>
      <c r="K21" s="24"/>
      <c r="L21" s="16"/>
    </row>
    <row r="22" spans="1:12">
      <c r="B22" s="19" t="s">
        <v>38</v>
      </c>
      <c r="C22" s="18">
        <f>SUM(C12:C21)</f>
        <v>17</v>
      </c>
      <c r="D22" s="22">
        <f>IF(C22=0, " ",SUMPRODUCT(C12:C21,D12:D21)/C22)</f>
        <v>3.3529411764705883</v>
      </c>
      <c r="F22" s="19" t="s">
        <v>38</v>
      </c>
      <c r="G22" s="18">
        <f>SUM(G12:G21)</f>
        <v>17</v>
      </c>
      <c r="H22" s="22">
        <f>IF(G22=0, " ",SUMPRODUCT(G12:G21,H12:H21)/G22)</f>
        <v>3.6764705882352939</v>
      </c>
      <c r="J22" s="19" t="s">
        <v>38</v>
      </c>
      <c r="K22" s="18">
        <f>SUM(K12:K21)</f>
        <v>18</v>
      </c>
      <c r="L22" s="22">
        <f>IF(K22=0, " ",SUMPRODUCT(K12:K21,L12:L21)/K22)</f>
        <v>3.4166666666666665</v>
      </c>
    </row>
    <row r="24" spans="1:12" s="4" customFormat="1" ht="18.75">
      <c r="A24" s="61" t="s">
        <v>39</v>
      </c>
    </row>
    <row r="25" spans="1:12" ht="18.75">
      <c r="A25" s="13"/>
      <c r="B25" s="106" t="s">
        <v>32</v>
      </c>
      <c r="C25" s="106"/>
      <c r="D25" s="106"/>
      <c r="F25" s="106" t="s">
        <v>33</v>
      </c>
      <c r="G25" s="106"/>
      <c r="H25" s="106"/>
      <c r="J25" s="106" t="s">
        <v>34</v>
      </c>
      <c r="K25" s="106"/>
      <c r="L25" s="106"/>
    </row>
    <row r="26" spans="1:12">
      <c r="B26" s="20" t="s">
        <v>35</v>
      </c>
      <c r="C26" s="21" t="s">
        <v>36</v>
      </c>
      <c r="D26" s="20" t="s">
        <v>37</v>
      </c>
      <c r="E26" s="15"/>
      <c r="F26" s="20" t="s">
        <v>35</v>
      </c>
      <c r="G26" s="21" t="s">
        <v>36</v>
      </c>
      <c r="H26" s="20" t="s">
        <v>37</v>
      </c>
      <c r="J26" s="20" t="s">
        <v>35</v>
      </c>
      <c r="K26" s="21" t="s">
        <v>36</v>
      </c>
      <c r="L26" s="20" t="s">
        <v>37</v>
      </c>
    </row>
    <row r="27" spans="1:12">
      <c r="B27" s="23" t="s">
        <v>71</v>
      </c>
      <c r="C27" s="24">
        <v>3</v>
      </c>
      <c r="D27" s="16">
        <v>3</v>
      </c>
      <c r="F27" s="86" t="s">
        <v>78</v>
      </c>
      <c r="G27" s="84">
        <v>3</v>
      </c>
      <c r="H27" s="85">
        <v>3</v>
      </c>
      <c r="J27" s="23"/>
      <c r="K27" s="24"/>
      <c r="L27" s="16"/>
    </row>
    <row r="28" spans="1:12">
      <c r="B28" s="23" t="s">
        <v>72</v>
      </c>
      <c r="C28" s="24">
        <v>1</v>
      </c>
      <c r="D28" s="16">
        <v>4</v>
      </c>
      <c r="F28" s="86" t="s">
        <v>79</v>
      </c>
      <c r="G28" s="84">
        <v>3</v>
      </c>
      <c r="H28" s="85">
        <v>3.5</v>
      </c>
      <c r="J28" s="23"/>
      <c r="K28" s="24"/>
      <c r="L28" s="16"/>
    </row>
    <row r="29" spans="1:12">
      <c r="B29" s="23" t="s">
        <v>73</v>
      </c>
      <c r="C29" s="24">
        <v>2</v>
      </c>
      <c r="D29" s="16">
        <v>4</v>
      </c>
      <c r="F29" s="86" t="s">
        <v>80</v>
      </c>
      <c r="G29" s="84">
        <v>3</v>
      </c>
      <c r="H29" s="85">
        <v>3</v>
      </c>
      <c r="J29" s="23"/>
      <c r="K29" s="24"/>
      <c r="L29" s="16"/>
    </row>
    <row r="30" spans="1:12">
      <c r="B30" s="23" t="s">
        <v>74</v>
      </c>
      <c r="C30" s="24">
        <v>3</v>
      </c>
      <c r="D30" s="16">
        <v>3</v>
      </c>
      <c r="F30" s="86" t="s">
        <v>81</v>
      </c>
      <c r="G30" s="84">
        <v>3</v>
      </c>
      <c r="H30" s="85">
        <v>3.5</v>
      </c>
      <c r="J30" s="23"/>
      <c r="K30" s="24"/>
      <c r="L30" s="16"/>
    </row>
    <row r="31" spans="1:12">
      <c r="B31" s="23" t="s">
        <v>75</v>
      </c>
      <c r="C31" s="24">
        <v>1</v>
      </c>
      <c r="D31" s="16">
        <v>4</v>
      </c>
      <c r="F31" s="86" t="s">
        <v>82</v>
      </c>
      <c r="G31" s="84">
        <v>3</v>
      </c>
      <c r="H31" s="85">
        <v>3.5</v>
      </c>
      <c r="J31" s="23"/>
      <c r="K31" s="24"/>
      <c r="L31" s="16"/>
    </row>
    <row r="32" spans="1:12">
      <c r="B32" s="23" t="s">
        <v>76</v>
      </c>
      <c r="C32" s="24">
        <v>3</v>
      </c>
      <c r="D32" s="16">
        <v>2</v>
      </c>
      <c r="F32" s="86" t="s">
        <v>83</v>
      </c>
      <c r="G32" s="84">
        <v>1</v>
      </c>
      <c r="H32" s="85">
        <v>4</v>
      </c>
      <c r="J32" s="23"/>
      <c r="K32" s="24"/>
      <c r="L32" s="16"/>
    </row>
    <row r="33" spans="1:12">
      <c r="B33" s="23" t="s">
        <v>77</v>
      </c>
      <c r="C33" s="24">
        <v>1</v>
      </c>
      <c r="D33" s="16">
        <v>4</v>
      </c>
      <c r="F33" s="86" t="s">
        <v>84</v>
      </c>
      <c r="G33" s="84">
        <v>1</v>
      </c>
      <c r="H33" s="85">
        <v>4</v>
      </c>
      <c r="J33" s="25"/>
      <c r="K33" s="24"/>
      <c r="L33" s="16"/>
    </row>
    <row r="34" spans="1:12">
      <c r="B34" s="25"/>
      <c r="C34" s="24"/>
      <c r="D34" s="16"/>
      <c r="F34" s="87" t="s">
        <v>85</v>
      </c>
      <c r="G34" s="84">
        <v>2</v>
      </c>
      <c r="H34" s="85">
        <v>4</v>
      </c>
      <c r="J34" s="25"/>
      <c r="K34" s="24"/>
      <c r="L34" s="16"/>
    </row>
    <row r="35" spans="1:12">
      <c r="B35" s="25"/>
      <c r="C35" s="24"/>
      <c r="D35" s="16"/>
      <c r="F35" s="25"/>
      <c r="G35" s="24"/>
      <c r="H35" s="16"/>
      <c r="J35" s="25"/>
      <c r="K35" s="24"/>
      <c r="L35" s="16"/>
    </row>
    <row r="36" spans="1:12">
      <c r="B36" s="26"/>
      <c r="C36" s="24"/>
      <c r="D36" s="16"/>
      <c r="F36" s="26"/>
      <c r="G36" s="24"/>
      <c r="H36" s="16"/>
      <c r="J36" s="26"/>
      <c r="K36" s="24"/>
      <c r="L36" s="16"/>
    </row>
    <row r="37" spans="1:12">
      <c r="B37" s="19" t="s">
        <v>38</v>
      </c>
      <c r="C37" s="18">
        <f>SUM(C27:C36)</f>
        <v>14</v>
      </c>
      <c r="D37" s="22">
        <f>IF(C37=0, " ",SUMPRODUCT(C27:C36,D27:D36)/C37)</f>
        <v>3.1428571428571428</v>
      </c>
      <c r="F37" s="19" t="s">
        <v>38</v>
      </c>
      <c r="G37" s="18">
        <f>SUM(G27:G36)</f>
        <v>19</v>
      </c>
      <c r="H37" s="22">
        <f>IF(G37=0, " ",SUMPRODUCT(G27:G36,H27:H36)/G37)</f>
        <v>3.4473684210526314</v>
      </c>
      <c r="J37" s="19" t="s">
        <v>38</v>
      </c>
      <c r="K37" s="18">
        <f>SUM(K27:K36)</f>
        <v>0</v>
      </c>
      <c r="L37" s="22" t="str">
        <f>IF(K37=0, " ",SUMPRODUCT(K27:K36,L27:L36)/K37)</f>
        <v xml:space="preserve"> </v>
      </c>
    </row>
    <row r="39" spans="1:12" s="4" customFormat="1" ht="18.75">
      <c r="A39" s="61" t="s">
        <v>40</v>
      </c>
    </row>
    <row r="40" spans="1:12" ht="18.75">
      <c r="A40" s="13"/>
      <c r="B40" s="106" t="s">
        <v>32</v>
      </c>
      <c r="C40" s="106"/>
      <c r="D40" s="106"/>
      <c r="F40" s="106" t="s">
        <v>33</v>
      </c>
      <c r="G40" s="106"/>
      <c r="H40" s="106"/>
      <c r="J40" s="106" t="s">
        <v>34</v>
      </c>
      <c r="K40" s="106"/>
      <c r="L40" s="106"/>
    </row>
    <row r="41" spans="1:12">
      <c r="B41" s="20" t="s">
        <v>35</v>
      </c>
      <c r="C41" s="21" t="s">
        <v>36</v>
      </c>
      <c r="D41" s="20" t="s">
        <v>37</v>
      </c>
      <c r="E41" s="15"/>
      <c r="F41" s="20" t="s">
        <v>35</v>
      </c>
      <c r="G41" s="21" t="s">
        <v>36</v>
      </c>
      <c r="H41" s="20" t="s">
        <v>37</v>
      </c>
      <c r="J41" s="20" t="s">
        <v>35</v>
      </c>
      <c r="K41" s="21" t="s">
        <v>36</v>
      </c>
      <c r="L41" s="20" t="s">
        <v>37</v>
      </c>
    </row>
    <row r="42" spans="1:12">
      <c r="B42" s="23"/>
      <c r="C42" s="24"/>
      <c r="D42" s="16"/>
      <c r="F42" s="23"/>
      <c r="G42" s="24"/>
      <c r="H42" s="16"/>
      <c r="J42" s="23"/>
      <c r="K42" s="24"/>
      <c r="L42" s="16"/>
    </row>
    <row r="43" spans="1:12">
      <c r="B43" s="23"/>
      <c r="C43" s="24"/>
      <c r="D43" s="16"/>
      <c r="F43" s="23"/>
      <c r="G43" s="24"/>
      <c r="H43" s="16"/>
      <c r="J43" s="23"/>
      <c r="K43" s="24"/>
      <c r="L43" s="16"/>
    </row>
    <row r="44" spans="1:12">
      <c r="B44" s="23"/>
      <c r="C44" s="24"/>
      <c r="D44" s="16"/>
      <c r="F44" s="23"/>
      <c r="G44" s="24"/>
      <c r="H44" s="16"/>
      <c r="J44" s="23"/>
      <c r="K44" s="24"/>
      <c r="L44" s="16"/>
    </row>
    <row r="45" spans="1:12">
      <c r="B45" s="23"/>
      <c r="C45" s="24"/>
      <c r="D45" s="16"/>
      <c r="F45" s="23"/>
      <c r="G45" s="24"/>
      <c r="H45" s="16"/>
      <c r="J45" s="23"/>
      <c r="K45" s="24"/>
      <c r="L45" s="16"/>
    </row>
    <row r="46" spans="1:12">
      <c r="B46" s="23"/>
      <c r="C46" s="24"/>
      <c r="D46" s="16"/>
      <c r="F46" s="23"/>
      <c r="G46" s="24"/>
      <c r="H46" s="16"/>
      <c r="J46" s="23"/>
      <c r="K46" s="24"/>
      <c r="L46" s="16"/>
    </row>
    <row r="47" spans="1:12">
      <c r="B47" s="23"/>
      <c r="C47" s="24"/>
      <c r="D47" s="16"/>
      <c r="F47" s="23"/>
      <c r="G47" s="24"/>
      <c r="H47" s="16"/>
      <c r="J47" s="23"/>
      <c r="K47" s="24"/>
      <c r="L47" s="16"/>
    </row>
    <row r="48" spans="1:12">
      <c r="B48" s="25"/>
      <c r="C48" s="24"/>
      <c r="D48" s="16"/>
      <c r="F48" s="25"/>
      <c r="G48" s="24"/>
      <c r="H48" s="16"/>
      <c r="J48" s="25"/>
      <c r="K48" s="24"/>
      <c r="L48" s="16"/>
    </row>
    <row r="49" spans="1:12">
      <c r="B49" s="25"/>
      <c r="C49" s="24"/>
      <c r="D49" s="16"/>
      <c r="F49" s="25"/>
      <c r="G49" s="24"/>
      <c r="H49" s="16"/>
      <c r="J49" s="25"/>
      <c r="K49" s="24"/>
      <c r="L49" s="16"/>
    </row>
    <row r="50" spans="1:12">
      <c r="B50" s="25"/>
      <c r="C50" s="24"/>
      <c r="D50" s="16"/>
      <c r="F50" s="25"/>
      <c r="G50" s="24"/>
      <c r="H50" s="16"/>
      <c r="J50" s="25"/>
      <c r="K50" s="24"/>
      <c r="L50" s="16"/>
    </row>
    <row r="51" spans="1:12">
      <c r="B51" s="26"/>
      <c r="C51" s="24"/>
      <c r="D51" s="16"/>
      <c r="F51" s="26"/>
      <c r="G51" s="24"/>
      <c r="H51" s="16"/>
      <c r="J51" s="26"/>
      <c r="K51" s="24"/>
      <c r="L51" s="16"/>
    </row>
    <row r="52" spans="1:12">
      <c r="B52" s="19" t="s">
        <v>38</v>
      </c>
      <c r="C52" s="18">
        <f>SUM(C42:C51)</f>
        <v>0</v>
      </c>
      <c r="D52" s="22" t="str">
        <f>IF(C52=0, " ",SUMPRODUCT(C42:C51,D42:D51)/C52)</f>
        <v xml:space="preserve"> </v>
      </c>
      <c r="F52" s="19" t="s">
        <v>38</v>
      </c>
      <c r="G52" s="18">
        <f>SUM(G42:G51)</f>
        <v>0</v>
      </c>
      <c r="H52" s="22" t="str">
        <f>IF(G52=0, " ",SUMPRODUCT(G42:G51,H42:H51)/G52)</f>
        <v xml:space="preserve"> </v>
      </c>
      <c r="J52" s="19" t="s">
        <v>38</v>
      </c>
      <c r="K52" s="18">
        <f>SUM(K42:K51)</f>
        <v>0</v>
      </c>
      <c r="L52" s="22" t="str">
        <f>IF(K52=0, " ",SUMPRODUCT(K42:K51,L42:L51)/K52)</f>
        <v xml:space="preserve"> </v>
      </c>
    </row>
    <row r="54" spans="1:12" s="4" customFormat="1" ht="18.75">
      <c r="A54" s="61" t="s">
        <v>41</v>
      </c>
    </row>
    <row r="55" spans="1:12" ht="18.75">
      <c r="A55" s="13"/>
      <c r="B55" s="106" t="s">
        <v>32</v>
      </c>
      <c r="C55" s="106"/>
      <c r="D55" s="106"/>
      <c r="F55" s="106" t="s">
        <v>33</v>
      </c>
      <c r="G55" s="106"/>
      <c r="H55" s="106"/>
      <c r="J55" s="106" t="s">
        <v>34</v>
      </c>
      <c r="K55" s="106"/>
      <c r="L55" s="106"/>
    </row>
    <row r="56" spans="1:12">
      <c r="B56" s="20" t="s">
        <v>35</v>
      </c>
      <c r="C56" s="21" t="s">
        <v>36</v>
      </c>
      <c r="D56" s="20" t="s">
        <v>37</v>
      </c>
      <c r="E56" s="15"/>
      <c r="F56" s="20" t="s">
        <v>35</v>
      </c>
      <c r="G56" s="21" t="s">
        <v>36</v>
      </c>
      <c r="H56" s="20" t="s">
        <v>37</v>
      </c>
      <c r="J56" s="20" t="s">
        <v>35</v>
      </c>
      <c r="K56" s="21" t="s">
        <v>36</v>
      </c>
      <c r="L56" s="20" t="s">
        <v>37</v>
      </c>
    </row>
    <row r="57" spans="1:12">
      <c r="B57" s="23"/>
      <c r="C57" s="24"/>
      <c r="D57" s="16"/>
      <c r="F57" s="23"/>
      <c r="G57" s="24"/>
      <c r="H57" s="16"/>
      <c r="J57" s="23"/>
      <c r="K57" s="24"/>
      <c r="L57" s="16"/>
    </row>
    <row r="58" spans="1:12">
      <c r="B58" s="23"/>
      <c r="C58" s="24"/>
      <c r="D58" s="16"/>
      <c r="F58" s="23"/>
      <c r="G58" s="24"/>
      <c r="H58" s="16"/>
      <c r="J58" s="23"/>
      <c r="K58" s="24"/>
      <c r="L58" s="16"/>
    </row>
    <row r="59" spans="1:12">
      <c r="B59" s="23"/>
      <c r="C59" s="24"/>
      <c r="D59" s="16"/>
      <c r="F59" s="23"/>
      <c r="G59" s="24"/>
      <c r="H59" s="16"/>
      <c r="J59" s="23"/>
      <c r="K59" s="24"/>
      <c r="L59" s="16"/>
    </row>
    <row r="60" spans="1:12">
      <c r="B60" s="23"/>
      <c r="C60" s="24"/>
      <c r="D60" s="16"/>
      <c r="F60" s="23"/>
      <c r="G60" s="24"/>
      <c r="H60" s="16"/>
      <c r="J60" s="23"/>
      <c r="K60" s="24"/>
      <c r="L60" s="16"/>
    </row>
    <row r="61" spans="1:12">
      <c r="B61" s="23"/>
      <c r="C61" s="24"/>
      <c r="D61" s="16"/>
      <c r="F61" s="23"/>
      <c r="G61" s="24"/>
      <c r="H61" s="16"/>
      <c r="J61" s="23"/>
      <c r="K61" s="24"/>
      <c r="L61" s="16"/>
    </row>
    <row r="62" spans="1:12">
      <c r="B62" s="23"/>
      <c r="C62" s="24"/>
      <c r="D62" s="16"/>
      <c r="F62" s="23"/>
      <c r="G62" s="24"/>
      <c r="H62" s="16"/>
      <c r="J62" s="23"/>
      <c r="K62" s="24"/>
      <c r="L62" s="16"/>
    </row>
    <row r="63" spans="1:12">
      <c r="B63" s="25"/>
      <c r="C63" s="24"/>
      <c r="D63" s="16"/>
      <c r="F63" s="25"/>
      <c r="G63" s="24"/>
      <c r="H63" s="16"/>
      <c r="J63" s="25"/>
      <c r="K63" s="24"/>
      <c r="L63" s="16"/>
    </row>
    <row r="64" spans="1:12">
      <c r="B64" s="25"/>
      <c r="C64" s="24"/>
      <c r="D64" s="16"/>
      <c r="F64" s="25"/>
      <c r="G64" s="24"/>
      <c r="H64" s="16"/>
      <c r="J64" s="25"/>
      <c r="K64" s="24"/>
      <c r="L64" s="16"/>
    </row>
    <row r="65" spans="1:12">
      <c r="B65" s="25"/>
      <c r="C65" s="24"/>
      <c r="D65" s="16"/>
      <c r="F65" s="25"/>
      <c r="G65" s="24"/>
      <c r="H65" s="16"/>
      <c r="J65" s="25"/>
      <c r="K65" s="24"/>
      <c r="L65" s="16"/>
    </row>
    <row r="66" spans="1:12">
      <c r="B66" s="26"/>
      <c r="C66" s="24"/>
      <c r="D66" s="16"/>
      <c r="F66" s="26"/>
      <c r="G66" s="24"/>
      <c r="H66" s="16"/>
      <c r="J66" s="26"/>
      <c r="K66" s="24"/>
      <c r="L66" s="16"/>
    </row>
    <row r="67" spans="1:12">
      <c r="B67" s="19" t="s">
        <v>38</v>
      </c>
      <c r="C67" s="18">
        <f>SUM(C57:C66)</f>
        <v>0</v>
      </c>
      <c r="D67" s="22" t="str">
        <f>IF(C67=0, " ",SUMPRODUCT(C57:C66,D57:D66)/C67)</f>
        <v xml:space="preserve"> </v>
      </c>
      <c r="F67" s="19" t="s">
        <v>38</v>
      </c>
      <c r="G67" s="18">
        <f>SUM(G57:G66)</f>
        <v>0</v>
      </c>
      <c r="H67" s="22" t="str">
        <f>IF(G67=0, " ",SUMPRODUCT(G57:G66,H57:H66)/G67)</f>
        <v xml:space="preserve"> </v>
      </c>
      <c r="J67" s="19" t="s">
        <v>38</v>
      </c>
      <c r="K67" s="18">
        <f>SUM(K57:K66)</f>
        <v>0</v>
      </c>
      <c r="L67" s="22" t="str">
        <f>IF(K67=0, " ",SUMPRODUCT(K57:K66,L57:L66)/K67)</f>
        <v xml:space="preserve"> </v>
      </c>
    </row>
    <row r="69" spans="1:12" s="4" customFormat="1" ht="18.75">
      <c r="A69" s="61" t="s">
        <v>42</v>
      </c>
    </row>
    <row r="70" spans="1:12" ht="18.75">
      <c r="A70" s="13"/>
      <c r="B70" s="106" t="s">
        <v>32</v>
      </c>
      <c r="C70" s="106"/>
      <c r="D70" s="106"/>
      <c r="F70" s="106" t="s">
        <v>33</v>
      </c>
      <c r="G70" s="106"/>
      <c r="H70" s="106"/>
      <c r="J70" s="106" t="s">
        <v>34</v>
      </c>
      <c r="K70" s="106"/>
      <c r="L70" s="106"/>
    </row>
    <row r="71" spans="1:12">
      <c r="B71" s="20" t="s">
        <v>35</v>
      </c>
      <c r="C71" s="21" t="s">
        <v>36</v>
      </c>
      <c r="D71" s="20" t="s">
        <v>37</v>
      </c>
      <c r="E71" s="15"/>
      <c r="F71" s="20" t="s">
        <v>35</v>
      </c>
      <c r="G71" s="21" t="s">
        <v>36</v>
      </c>
      <c r="H71" s="20" t="s">
        <v>37</v>
      </c>
      <c r="J71" s="20" t="s">
        <v>35</v>
      </c>
      <c r="K71" s="21" t="s">
        <v>36</v>
      </c>
      <c r="L71" s="20" t="s">
        <v>37</v>
      </c>
    </row>
    <row r="72" spans="1:12">
      <c r="B72" s="23"/>
      <c r="C72" s="24"/>
      <c r="D72" s="16"/>
      <c r="F72" s="23"/>
      <c r="G72" s="24"/>
      <c r="H72" s="16"/>
      <c r="J72" s="23"/>
      <c r="K72" s="24"/>
      <c r="L72" s="16"/>
    </row>
    <row r="73" spans="1:12">
      <c r="B73" s="23"/>
      <c r="C73" s="24"/>
      <c r="D73" s="16"/>
      <c r="F73" s="23"/>
      <c r="G73" s="24"/>
      <c r="H73" s="16"/>
      <c r="J73" s="23"/>
      <c r="K73" s="24"/>
      <c r="L73" s="16"/>
    </row>
    <row r="74" spans="1:12">
      <c r="B74" s="23"/>
      <c r="C74" s="24"/>
      <c r="D74" s="16"/>
      <c r="F74" s="23"/>
      <c r="G74" s="24"/>
      <c r="H74" s="16"/>
      <c r="J74" s="23"/>
      <c r="K74" s="24"/>
      <c r="L74" s="16"/>
    </row>
    <row r="75" spans="1:12">
      <c r="B75" s="23"/>
      <c r="C75" s="24"/>
      <c r="D75" s="16"/>
      <c r="F75" s="23"/>
      <c r="G75" s="24"/>
      <c r="H75" s="16"/>
      <c r="J75" s="23"/>
      <c r="K75" s="24"/>
      <c r="L75" s="16"/>
    </row>
    <row r="76" spans="1:12">
      <c r="B76" s="23"/>
      <c r="C76" s="24"/>
      <c r="D76" s="16"/>
      <c r="F76" s="23"/>
      <c r="G76" s="24"/>
      <c r="H76" s="16"/>
      <c r="J76" s="23"/>
      <c r="K76" s="24"/>
      <c r="L76" s="16"/>
    </row>
    <row r="77" spans="1:12">
      <c r="B77" s="23"/>
      <c r="C77" s="24"/>
      <c r="D77" s="16"/>
      <c r="F77" s="23"/>
      <c r="G77" s="24"/>
      <c r="H77" s="16"/>
      <c r="J77" s="23"/>
      <c r="K77" s="24"/>
      <c r="L77" s="16"/>
    </row>
    <row r="78" spans="1:12">
      <c r="B78" s="25"/>
      <c r="C78" s="24"/>
      <c r="D78" s="16"/>
      <c r="F78" s="25"/>
      <c r="G78" s="24"/>
      <c r="H78" s="16"/>
      <c r="J78" s="25"/>
      <c r="K78" s="24"/>
      <c r="L78" s="16"/>
    </row>
    <row r="79" spans="1:12">
      <c r="B79" s="25"/>
      <c r="C79" s="24"/>
      <c r="D79" s="16"/>
      <c r="F79" s="25"/>
      <c r="G79" s="24"/>
      <c r="H79" s="16"/>
      <c r="J79" s="25"/>
      <c r="K79" s="24"/>
      <c r="L79" s="16"/>
    </row>
    <row r="80" spans="1:12">
      <c r="B80" s="25"/>
      <c r="C80" s="24"/>
      <c r="D80" s="16"/>
      <c r="F80" s="25"/>
      <c r="G80" s="24"/>
      <c r="H80" s="16"/>
      <c r="J80" s="25"/>
      <c r="K80" s="24"/>
      <c r="L80" s="16"/>
    </row>
    <row r="81" spans="2:12">
      <c r="B81" s="26"/>
      <c r="C81" s="24"/>
      <c r="D81" s="16"/>
      <c r="F81" s="26"/>
      <c r="G81" s="24"/>
      <c r="H81" s="16"/>
      <c r="J81" s="26"/>
      <c r="K81" s="24"/>
      <c r="L81" s="16"/>
    </row>
    <row r="82" spans="2:12">
      <c r="B82" s="19" t="s">
        <v>38</v>
      </c>
      <c r="C82" s="18">
        <f>SUM(C72:C81)</f>
        <v>0</v>
      </c>
      <c r="D82" s="22" t="str">
        <f>IF(C82=0, " ",SUMPRODUCT(C72:C81,D72:D81)/C82)</f>
        <v xml:space="preserve"> </v>
      </c>
      <c r="F82" s="19" t="s">
        <v>38</v>
      </c>
      <c r="G82" s="18">
        <f>SUM(G72:G81)</f>
        <v>0</v>
      </c>
      <c r="H82" s="22" t="str">
        <f>IF(G82=0, " ",SUMPRODUCT(G72:G81,H72:H81)/G82)</f>
        <v xml:space="preserve"> </v>
      </c>
      <c r="J82" s="19" t="s">
        <v>38</v>
      </c>
      <c r="K82" s="18">
        <f>SUM(K72:K81)</f>
        <v>0</v>
      </c>
      <c r="L82" s="22" t="str">
        <f>IF(K82=0, " ",SUMPRODUCT(K72:K81,L72:L81)/K82)</f>
        <v xml:space="preserve"> </v>
      </c>
    </row>
    <row r="84" spans="2:12">
      <c r="B84" s="106" t="s">
        <v>32</v>
      </c>
      <c r="C84" s="106"/>
      <c r="D84" s="106"/>
      <c r="F84" s="106" t="s">
        <v>33</v>
      </c>
      <c r="G84" s="106"/>
      <c r="H84" s="106"/>
      <c r="J84" s="106" t="s">
        <v>34</v>
      </c>
      <c r="K84" s="106"/>
      <c r="L84" s="106"/>
    </row>
    <row r="85" spans="2:12">
      <c r="B85" s="20" t="s">
        <v>35</v>
      </c>
      <c r="C85" s="21" t="s">
        <v>36</v>
      </c>
      <c r="D85" s="20" t="s">
        <v>37</v>
      </c>
      <c r="E85" s="15"/>
      <c r="F85" s="20" t="s">
        <v>35</v>
      </c>
      <c r="G85" s="21" t="s">
        <v>36</v>
      </c>
      <c r="H85" s="20" t="s">
        <v>37</v>
      </c>
      <c r="J85" s="20" t="s">
        <v>35</v>
      </c>
      <c r="K85" s="21" t="s">
        <v>36</v>
      </c>
      <c r="L85" s="20" t="s">
        <v>37</v>
      </c>
    </row>
    <row r="86" spans="2:12">
      <c r="B86" s="23"/>
      <c r="C86" s="24"/>
      <c r="D86" s="16"/>
      <c r="F86" s="23"/>
      <c r="G86" s="24"/>
      <c r="H86" s="16"/>
      <c r="J86" s="23"/>
      <c r="K86" s="24"/>
      <c r="L86" s="16"/>
    </row>
    <row r="87" spans="2:12">
      <c r="B87" s="23"/>
      <c r="C87" s="24"/>
      <c r="D87" s="16"/>
      <c r="F87" s="23"/>
      <c r="G87" s="24"/>
      <c r="H87" s="16"/>
      <c r="J87" s="23"/>
      <c r="K87" s="24"/>
      <c r="L87" s="16"/>
    </row>
    <row r="88" spans="2:12">
      <c r="B88" s="23"/>
      <c r="C88" s="24"/>
      <c r="D88" s="16"/>
      <c r="F88" s="23"/>
      <c r="G88" s="24"/>
      <c r="H88" s="16"/>
      <c r="J88" s="23"/>
      <c r="K88" s="24"/>
      <c r="L88" s="16"/>
    </row>
    <row r="89" spans="2:12">
      <c r="B89" s="23"/>
      <c r="C89" s="24"/>
      <c r="D89" s="16"/>
      <c r="F89" s="23"/>
      <c r="G89" s="24"/>
      <c r="H89" s="16"/>
      <c r="J89" s="23"/>
      <c r="K89" s="24"/>
      <c r="L89" s="16"/>
    </row>
    <row r="90" spans="2:12">
      <c r="B90" s="23"/>
      <c r="C90" s="24"/>
      <c r="D90" s="16"/>
      <c r="F90" s="23"/>
      <c r="G90" s="24"/>
      <c r="H90" s="16"/>
      <c r="J90" s="23"/>
      <c r="K90" s="24"/>
      <c r="L90" s="16"/>
    </row>
    <row r="91" spans="2:12">
      <c r="B91" s="23"/>
      <c r="C91" s="24"/>
      <c r="D91" s="16"/>
      <c r="F91" s="23"/>
      <c r="G91" s="24"/>
      <c r="H91" s="16"/>
      <c r="J91" s="23"/>
      <c r="K91" s="24"/>
      <c r="L91" s="16"/>
    </row>
    <row r="92" spans="2:12">
      <c r="B92" s="25"/>
      <c r="C92" s="24"/>
      <c r="D92" s="16"/>
      <c r="F92" s="25"/>
      <c r="G92" s="24"/>
      <c r="H92" s="16"/>
      <c r="J92" s="25"/>
      <c r="K92" s="24"/>
      <c r="L92" s="16"/>
    </row>
    <row r="93" spans="2:12">
      <c r="B93" s="25"/>
      <c r="C93" s="24"/>
      <c r="D93" s="16"/>
      <c r="F93" s="25"/>
      <c r="G93" s="24"/>
      <c r="H93" s="16"/>
      <c r="J93" s="25"/>
      <c r="K93" s="24"/>
      <c r="L93" s="16"/>
    </row>
    <row r="94" spans="2:12">
      <c r="B94" s="25"/>
      <c r="C94" s="24"/>
      <c r="D94" s="16"/>
      <c r="F94" s="25"/>
      <c r="G94" s="24"/>
      <c r="H94" s="16"/>
      <c r="J94" s="25"/>
      <c r="K94" s="24"/>
      <c r="L94" s="16"/>
    </row>
    <row r="95" spans="2:12">
      <c r="B95" s="26"/>
      <c r="C95" s="24"/>
      <c r="D95" s="16"/>
      <c r="F95" s="26"/>
      <c r="G95" s="24"/>
      <c r="H95" s="16"/>
      <c r="J95" s="26"/>
      <c r="K95" s="24"/>
      <c r="L95" s="16"/>
    </row>
    <row r="96" spans="2:12">
      <c r="B96" s="19" t="s">
        <v>38</v>
      </c>
      <c r="C96" s="18">
        <f>SUM(C86:C95)</f>
        <v>0</v>
      </c>
      <c r="D96" s="22" t="str">
        <f>IF(C96=0, " ",SUMPRODUCT(C86:C95,D86:D95)/C96)</f>
        <v xml:space="preserve"> </v>
      </c>
      <c r="F96" s="19" t="s">
        <v>38</v>
      </c>
      <c r="G96" s="18">
        <f>SUM(G86:G95)</f>
        <v>0</v>
      </c>
      <c r="H96" s="22" t="str">
        <f>IF(G96=0, " ",SUMPRODUCT(G86:G95,H86:H95)/G96)</f>
        <v xml:space="preserve"> </v>
      </c>
      <c r="J96" s="19" t="s">
        <v>38</v>
      </c>
      <c r="K96" s="18">
        <f>SUM(K86:K95)</f>
        <v>0</v>
      </c>
      <c r="L96" s="22" t="str">
        <f>IF(K96=0, " ",SUMPRODUCT(K86:K95,L86:L95)/K96)</f>
        <v xml:space="preserve"> </v>
      </c>
    </row>
  </sheetData>
  <mergeCells count="19">
    <mergeCell ref="B84:D84"/>
    <mergeCell ref="F84:H84"/>
    <mergeCell ref="J84:L84"/>
    <mergeCell ref="B10:D10"/>
    <mergeCell ref="F10:H10"/>
    <mergeCell ref="J10:L10"/>
    <mergeCell ref="B2:L2"/>
    <mergeCell ref="B25:D25"/>
    <mergeCell ref="F25:H25"/>
    <mergeCell ref="J25:L25"/>
    <mergeCell ref="B70:D70"/>
    <mergeCell ref="F70:H70"/>
    <mergeCell ref="J70:L70"/>
    <mergeCell ref="B40:D40"/>
    <mergeCell ref="F40:H40"/>
    <mergeCell ref="J40:L40"/>
    <mergeCell ref="B55:D55"/>
    <mergeCell ref="F55:H55"/>
    <mergeCell ref="J55:L55"/>
  </mergeCells>
  <dataValidations xWindow="297" yWindow="255" count="3">
    <dataValidation type="list" errorStyle="information" allowBlank="1" showInputMessage="1" showErrorMessage="1" error="Grades should only be in between 1.0 and 4.0" sqref="D12:D21 H12:H21 L12:L21 D27:D36 L86:L95 L27:L36 D42:D51 H42:H51 L42:L51 D57:D66 H57:H66 L57:L66 D72:D81 H72:H81 L72:L81 D86:D95 H86:H95 H27:H36" xr:uid="{00000000-0002-0000-0200-000000000000}">
      <formula1>Grades</formula1>
    </dataValidation>
    <dataValidation allowBlank="1" showInputMessage="1" showErrorMessage="1" promptTitle="Do Not Input Anything" prompt="This portion is automatically computed." sqref="C4" xr:uid="{00000000-0002-0000-0200-000001000000}"/>
    <dataValidation allowBlank="1" showInputMessage="1" showErrorMessage="1" prompt="Do not include here non-academic subjects like PERSEF, NSTP and etc." sqref="F27" xr:uid="{DC16D279-FBB4-46D4-83EC-86EA430E362A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0"/>
  <sheetViews>
    <sheetView showGridLines="0" tabSelected="1" zoomScale="90" zoomScaleNormal="90" workbookViewId="0">
      <pane ySplit="8" topLeftCell="A9" activePane="bottomLeft" state="frozen"/>
      <selection pane="bottomLeft" activeCell="G5" sqref="G5"/>
    </sheetView>
  </sheetViews>
  <sheetFormatPr defaultColWidth="9.140625" defaultRowHeight="16.5"/>
  <cols>
    <col min="1" max="1" width="3.85546875" style="5" customWidth="1"/>
    <col min="2" max="2" width="21.5703125" style="5" customWidth="1"/>
    <col min="3" max="3" width="26.42578125" style="5" bestFit="1" customWidth="1"/>
    <col min="4" max="4" width="11.28515625" style="5" customWidth="1"/>
    <col min="5" max="5" width="9.140625" style="5"/>
    <col min="6" max="6" width="21.5703125" style="5" customWidth="1"/>
    <col min="7" max="7" width="16.5703125" style="5" customWidth="1"/>
    <col min="8" max="8" width="11.28515625" style="5" customWidth="1"/>
    <col min="9" max="9" width="9.140625" style="5"/>
    <col min="10" max="10" width="21.5703125" style="5" customWidth="1"/>
    <col min="11" max="11" width="16.5703125" style="5" customWidth="1"/>
    <col min="12" max="12" width="11.28515625" style="5" customWidth="1"/>
    <col min="13" max="16384" width="9.140625" style="5"/>
  </cols>
  <sheetData>
    <row r="2" spans="2:12" s="70" customFormat="1" ht="22.5">
      <c r="B2" s="69" t="s">
        <v>43</v>
      </c>
      <c r="C2" s="69"/>
      <c r="D2" s="69"/>
      <c r="E2" s="69"/>
      <c r="F2" s="69"/>
      <c r="G2" s="69"/>
      <c r="H2" s="69"/>
      <c r="I2" s="69"/>
      <c r="J2" s="69"/>
      <c r="K2" s="69"/>
      <c r="L2" s="69"/>
    </row>
    <row r="3" spans="2:12">
      <c r="B3" s="12"/>
    </row>
    <row r="4" spans="2:12" ht="22.5">
      <c r="B4" s="14" t="s">
        <v>8</v>
      </c>
      <c r="C4" s="32">
        <f>IF(G6=0, " ", IF(C10&gt;4,"Not Attainable",IF(C10&lt;0,"Impossible",C10)))</f>
        <v>3.3796963946869072</v>
      </c>
      <c r="F4" s="31" t="s">
        <v>44</v>
      </c>
      <c r="G4" s="63">
        <v>3.4</v>
      </c>
    </row>
    <row r="5" spans="2:12">
      <c r="B5" s="29" t="s">
        <v>45</v>
      </c>
      <c r="C5" s="62" t="s">
        <v>46</v>
      </c>
      <c r="F5" s="28" t="s">
        <v>47</v>
      </c>
      <c r="G5" s="64">
        <v>107</v>
      </c>
    </row>
    <row r="6" spans="2:12">
      <c r="B6" s="29" t="s">
        <v>48</v>
      </c>
      <c r="F6" s="28" t="s">
        <v>49</v>
      </c>
      <c r="G6" s="65">
        <f xml:space="preserve"> 200 - G5</f>
        <v>93</v>
      </c>
    </row>
    <row r="7" spans="2:12">
      <c r="F7" s="28" t="s">
        <v>50</v>
      </c>
      <c r="G7" s="66">
        <f xml:space="preserve"> 'CGPA Calculator'!C4</f>
        <v>3.4176470588235293</v>
      </c>
    </row>
    <row r="10" spans="2:12">
      <c r="C10" s="30">
        <f>IF(G6=0," ",(G4*(G5+G6)-G5*G7)/G6)</f>
        <v>3.3796963946869072</v>
      </c>
    </row>
  </sheetData>
  <dataValidations count="2">
    <dataValidation allowBlank="1" showInputMessage="1" showErrorMessage="1" promptTitle="Do Not Input Anything" prompt="This portion is automatically computed." sqref="C4" xr:uid="{00000000-0002-0000-0300-000000000000}"/>
    <dataValidation allowBlank="1" showInputMessage="1" showErrorMessage="1" prompt="You may check your curriculum audit in My Lasalle Account for this value." sqref="F5" xr:uid="{00000000-0002-0000-0300-000001000000}"/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GPA Calculator</vt:lpstr>
      <vt:lpstr>Grade Calculator</vt:lpstr>
      <vt:lpstr>CGPA Calculator</vt:lpstr>
      <vt:lpstr>CGPA Projections</vt:lpstr>
      <vt:lpstr>Grades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GPA, Grade and CGPA Calculator</dc:title>
  <dc:subject/>
  <dc:creator>Renz Kristofer Cheng</dc:creator>
  <cp:keywords>Calculator</cp:keywords>
  <dc:description>An excel tool developed by Renz Kristofer Cheng, BS Applied Economics and BS Accountancy.</dc:description>
  <cp:lastModifiedBy>Brian David METRILLO</cp:lastModifiedBy>
  <cp:revision/>
  <cp:lastPrinted>2024-04-18T15:28:50Z</cp:lastPrinted>
  <dcterms:created xsi:type="dcterms:W3CDTF">2009-12-15T17:23:51Z</dcterms:created>
  <dcterms:modified xsi:type="dcterms:W3CDTF">2025-04-15T11:47:34Z</dcterms:modified>
  <cp:category/>
  <cp:contentStatus/>
</cp:coreProperties>
</file>