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Fitbit Files\PROJECT FILE\"/>
    </mc:Choice>
  </mc:AlternateContent>
  <xr:revisionPtr revIDLastSave="0" documentId="13_ncr:1_{B511A625-A515-4AB0-98A2-15ABD3408321}" xr6:coauthVersionLast="47" xr6:coauthVersionMax="47" xr10:uidLastSave="{00000000-0000-0000-0000-000000000000}"/>
  <bookViews>
    <workbookView xWindow="-120" yWindow="-120" windowWidth="20730" windowHeight="11310" activeTab="10" xr2:uid="{BD503813-27A1-47AF-91EC-0D4735D78BE2}"/>
  </bookViews>
  <sheets>
    <sheet name="dailyActivity_cleaned" sheetId="2" r:id="rId1"/>
    <sheet name="sleepDay_cleaned" sheetId="3" r:id="rId2"/>
    <sheet name="MERGED DATASET" sheetId="4" r:id="rId3"/>
    <sheet name="Activity V Goal Pivot" sheetId="5" r:id="rId4"/>
    <sheet name="Consistency Category (CC) Table" sheetId="1" r:id="rId5"/>
    <sheet name="Consistency Pivot" sheetId="7" r:id="rId6"/>
    <sheet name="Weekday Pivot" sheetId="8" r:id="rId7"/>
    <sheet name="Steps V Calories Pivot" sheetId="9" r:id="rId8"/>
    <sheet name="Activity Level Pivot" sheetId="10" r:id="rId9"/>
    <sheet name="Active v Sedentary Minutes Pivo" sheetId="11" r:id="rId10"/>
    <sheet name="Sleep Hours by User" sheetId="12" r:id="rId11"/>
  </sheets>
  <definedNames>
    <definedName name="ExternalData_1" localSheetId="0" hidden="1">dailyActivity_cleaned!$A$1:$O$941</definedName>
    <definedName name="ExternalData_1" localSheetId="2" hidden="1">'MERGED DATASET'!$A$1:$W$941</definedName>
    <definedName name="ExternalData_1" localSheetId="1" hidden="1">sleepDay_cleaned!$A$1:$E$414</definedName>
  </definedNames>
  <calcPr calcId="191029"/>
  <pivotCaches>
    <pivotCache cacheId="0" r:id="rId12"/>
    <pivotCache cacheId="1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" i="4" l="1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274" i="4"/>
  <c r="V275" i="4"/>
  <c r="V276" i="4"/>
  <c r="V277" i="4"/>
  <c r="V278" i="4"/>
  <c r="V279" i="4"/>
  <c r="V280" i="4"/>
  <c r="V281" i="4"/>
  <c r="V282" i="4"/>
  <c r="V283" i="4"/>
  <c r="V284" i="4"/>
  <c r="V285" i="4"/>
  <c r="V286" i="4"/>
  <c r="V287" i="4"/>
  <c r="V288" i="4"/>
  <c r="V289" i="4"/>
  <c r="V290" i="4"/>
  <c r="V291" i="4"/>
  <c r="V292" i="4"/>
  <c r="V293" i="4"/>
  <c r="V294" i="4"/>
  <c r="V295" i="4"/>
  <c r="V296" i="4"/>
  <c r="V297" i="4"/>
  <c r="V298" i="4"/>
  <c r="V299" i="4"/>
  <c r="V300" i="4"/>
  <c r="V301" i="4"/>
  <c r="V302" i="4"/>
  <c r="V303" i="4"/>
  <c r="V304" i="4"/>
  <c r="V305" i="4"/>
  <c r="V306" i="4"/>
  <c r="V307" i="4"/>
  <c r="V308" i="4"/>
  <c r="V309" i="4"/>
  <c r="V310" i="4"/>
  <c r="V311" i="4"/>
  <c r="V312" i="4"/>
  <c r="V313" i="4"/>
  <c r="V314" i="4"/>
  <c r="V315" i="4"/>
  <c r="V316" i="4"/>
  <c r="V317" i="4"/>
  <c r="V318" i="4"/>
  <c r="V319" i="4"/>
  <c r="V320" i="4"/>
  <c r="V321" i="4"/>
  <c r="V322" i="4"/>
  <c r="V323" i="4"/>
  <c r="V324" i="4"/>
  <c r="V325" i="4"/>
  <c r="V326" i="4"/>
  <c r="V327" i="4"/>
  <c r="V328" i="4"/>
  <c r="V329" i="4"/>
  <c r="V330" i="4"/>
  <c r="V331" i="4"/>
  <c r="V332" i="4"/>
  <c r="V333" i="4"/>
  <c r="V334" i="4"/>
  <c r="V335" i="4"/>
  <c r="V336" i="4"/>
  <c r="V337" i="4"/>
  <c r="V338" i="4"/>
  <c r="V339" i="4"/>
  <c r="V340" i="4"/>
  <c r="V341" i="4"/>
  <c r="V342" i="4"/>
  <c r="V343" i="4"/>
  <c r="V344" i="4"/>
  <c r="V345" i="4"/>
  <c r="V346" i="4"/>
  <c r="V347" i="4"/>
  <c r="V348" i="4"/>
  <c r="V349" i="4"/>
  <c r="V350" i="4"/>
  <c r="V351" i="4"/>
  <c r="V352" i="4"/>
  <c r="V353" i="4"/>
  <c r="V354" i="4"/>
  <c r="V355" i="4"/>
  <c r="V356" i="4"/>
  <c r="V357" i="4"/>
  <c r="V358" i="4"/>
  <c r="V359" i="4"/>
  <c r="V360" i="4"/>
  <c r="V361" i="4"/>
  <c r="V362" i="4"/>
  <c r="V363" i="4"/>
  <c r="V364" i="4"/>
  <c r="V365" i="4"/>
  <c r="V366" i="4"/>
  <c r="V367" i="4"/>
  <c r="V368" i="4"/>
  <c r="V369" i="4"/>
  <c r="V370" i="4"/>
  <c r="V371" i="4"/>
  <c r="V372" i="4"/>
  <c r="V373" i="4"/>
  <c r="V374" i="4"/>
  <c r="V375" i="4"/>
  <c r="V376" i="4"/>
  <c r="V377" i="4"/>
  <c r="V378" i="4"/>
  <c r="V379" i="4"/>
  <c r="V380" i="4"/>
  <c r="V381" i="4"/>
  <c r="V382" i="4"/>
  <c r="V383" i="4"/>
  <c r="V384" i="4"/>
  <c r="V385" i="4"/>
  <c r="V386" i="4"/>
  <c r="V387" i="4"/>
  <c r="V388" i="4"/>
  <c r="V389" i="4"/>
  <c r="V390" i="4"/>
  <c r="V391" i="4"/>
  <c r="V392" i="4"/>
  <c r="V393" i="4"/>
  <c r="V394" i="4"/>
  <c r="V395" i="4"/>
  <c r="V396" i="4"/>
  <c r="V397" i="4"/>
  <c r="V398" i="4"/>
  <c r="V399" i="4"/>
  <c r="V400" i="4"/>
  <c r="V401" i="4"/>
  <c r="V402" i="4"/>
  <c r="V403" i="4"/>
  <c r="V404" i="4"/>
  <c r="V405" i="4"/>
  <c r="V406" i="4"/>
  <c r="V407" i="4"/>
  <c r="V408" i="4"/>
  <c r="V409" i="4"/>
  <c r="V410" i="4"/>
  <c r="V411" i="4"/>
  <c r="V412" i="4"/>
  <c r="V413" i="4"/>
  <c r="V414" i="4"/>
  <c r="V415" i="4"/>
  <c r="V416" i="4"/>
  <c r="V417" i="4"/>
  <c r="V418" i="4"/>
  <c r="V419" i="4"/>
  <c r="V420" i="4"/>
  <c r="V421" i="4"/>
  <c r="V422" i="4"/>
  <c r="V423" i="4"/>
  <c r="V424" i="4"/>
  <c r="V425" i="4"/>
  <c r="V426" i="4"/>
  <c r="V427" i="4"/>
  <c r="V428" i="4"/>
  <c r="V429" i="4"/>
  <c r="V430" i="4"/>
  <c r="V431" i="4"/>
  <c r="V432" i="4"/>
  <c r="V433" i="4"/>
  <c r="V434" i="4"/>
  <c r="V435" i="4"/>
  <c r="V436" i="4"/>
  <c r="V437" i="4"/>
  <c r="V438" i="4"/>
  <c r="V439" i="4"/>
  <c r="V440" i="4"/>
  <c r="V441" i="4"/>
  <c r="V442" i="4"/>
  <c r="V443" i="4"/>
  <c r="V444" i="4"/>
  <c r="V445" i="4"/>
  <c r="V446" i="4"/>
  <c r="V447" i="4"/>
  <c r="V448" i="4"/>
  <c r="V449" i="4"/>
  <c r="V450" i="4"/>
  <c r="V451" i="4"/>
  <c r="V452" i="4"/>
  <c r="V453" i="4"/>
  <c r="V454" i="4"/>
  <c r="V455" i="4"/>
  <c r="V456" i="4"/>
  <c r="V457" i="4"/>
  <c r="V458" i="4"/>
  <c r="V459" i="4"/>
  <c r="V460" i="4"/>
  <c r="V461" i="4"/>
  <c r="V462" i="4"/>
  <c r="V463" i="4"/>
  <c r="V464" i="4"/>
  <c r="V465" i="4"/>
  <c r="V466" i="4"/>
  <c r="V467" i="4"/>
  <c r="V468" i="4"/>
  <c r="V469" i="4"/>
  <c r="V470" i="4"/>
  <c r="V471" i="4"/>
  <c r="V472" i="4"/>
  <c r="V473" i="4"/>
  <c r="V474" i="4"/>
  <c r="V475" i="4"/>
  <c r="V476" i="4"/>
  <c r="V477" i="4"/>
  <c r="V478" i="4"/>
  <c r="V479" i="4"/>
  <c r="V480" i="4"/>
  <c r="V481" i="4"/>
  <c r="V482" i="4"/>
  <c r="V483" i="4"/>
  <c r="V484" i="4"/>
  <c r="V485" i="4"/>
  <c r="V486" i="4"/>
  <c r="V487" i="4"/>
  <c r="V488" i="4"/>
  <c r="V489" i="4"/>
  <c r="V490" i="4"/>
  <c r="V491" i="4"/>
  <c r="V492" i="4"/>
  <c r="V493" i="4"/>
  <c r="V494" i="4"/>
  <c r="V495" i="4"/>
  <c r="V496" i="4"/>
  <c r="V497" i="4"/>
  <c r="V498" i="4"/>
  <c r="V499" i="4"/>
  <c r="V500" i="4"/>
  <c r="V501" i="4"/>
  <c r="V502" i="4"/>
  <c r="V503" i="4"/>
  <c r="V504" i="4"/>
  <c r="V505" i="4"/>
  <c r="V506" i="4"/>
  <c r="V507" i="4"/>
  <c r="V508" i="4"/>
  <c r="V509" i="4"/>
  <c r="V510" i="4"/>
  <c r="V511" i="4"/>
  <c r="V512" i="4"/>
  <c r="V513" i="4"/>
  <c r="V514" i="4"/>
  <c r="V515" i="4"/>
  <c r="V516" i="4"/>
  <c r="V517" i="4"/>
  <c r="V518" i="4"/>
  <c r="V519" i="4"/>
  <c r="V520" i="4"/>
  <c r="V521" i="4"/>
  <c r="V522" i="4"/>
  <c r="V523" i="4"/>
  <c r="V524" i="4"/>
  <c r="V525" i="4"/>
  <c r="V526" i="4"/>
  <c r="V527" i="4"/>
  <c r="V528" i="4"/>
  <c r="V529" i="4"/>
  <c r="V530" i="4"/>
  <c r="V531" i="4"/>
  <c r="V532" i="4"/>
  <c r="V533" i="4"/>
  <c r="V534" i="4"/>
  <c r="V535" i="4"/>
  <c r="V536" i="4"/>
  <c r="V537" i="4"/>
  <c r="V538" i="4"/>
  <c r="V539" i="4"/>
  <c r="V540" i="4"/>
  <c r="V541" i="4"/>
  <c r="V542" i="4"/>
  <c r="V543" i="4"/>
  <c r="V544" i="4"/>
  <c r="V545" i="4"/>
  <c r="V546" i="4"/>
  <c r="V547" i="4"/>
  <c r="V548" i="4"/>
  <c r="V549" i="4"/>
  <c r="V550" i="4"/>
  <c r="V551" i="4"/>
  <c r="V552" i="4"/>
  <c r="V553" i="4"/>
  <c r="V554" i="4"/>
  <c r="V555" i="4"/>
  <c r="V556" i="4"/>
  <c r="V557" i="4"/>
  <c r="V558" i="4"/>
  <c r="V559" i="4"/>
  <c r="V560" i="4"/>
  <c r="V561" i="4"/>
  <c r="V562" i="4"/>
  <c r="V563" i="4"/>
  <c r="V564" i="4"/>
  <c r="V565" i="4"/>
  <c r="V566" i="4"/>
  <c r="V567" i="4"/>
  <c r="V568" i="4"/>
  <c r="V569" i="4"/>
  <c r="V570" i="4"/>
  <c r="V571" i="4"/>
  <c r="V572" i="4"/>
  <c r="V573" i="4"/>
  <c r="V574" i="4"/>
  <c r="V575" i="4"/>
  <c r="V576" i="4"/>
  <c r="V577" i="4"/>
  <c r="V578" i="4"/>
  <c r="V579" i="4"/>
  <c r="V580" i="4"/>
  <c r="V581" i="4"/>
  <c r="V582" i="4"/>
  <c r="V583" i="4"/>
  <c r="V584" i="4"/>
  <c r="V585" i="4"/>
  <c r="V586" i="4"/>
  <c r="V587" i="4"/>
  <c r="V588" i="4"/>
  <c r="V589" i="4"/>
  <c r="V590" i="4"/>
  <c r="V591" i="4"/>
  <c r="V592" i="4"/>
  <c r="V593" i="4"/>
  <c r="V594" i="4"/>
  <c r="V595" i="4"/>
  <c r="V596" i="4"/>
  <c r="V597" i="4"/>
  <c r="V598" i="4"/>
  <c r="V599" i="4"/>
  <c r="V600" i="4"/>
  <c r="V601" i="4"/>
  <c r="V602" i="4"/>
  <c r="V603" i="4"/>
  <c r="V604" i="4"/>
  <c r="V605" i="4"/>
  <c r="V606" i="4"/>
  <c r="V607" i="4"/>
  <c r="V608" i="4"/>
  <c r="V609" i="4"/>
  <c r="V610" i="4"/>
  <c r="V611" i="4"/>
  <c r="V612" i="4"/>
  <c r="V613" i="4"/>
  <c r="V614" i="4"/>
  <c r="V615" i="4"/>
  <c r="V616" i="4"/>
  <c r="V617" i="4"/>
  <c r="V618" i="4"/>
  <c r="V619" i="4"/>
  <c r="V620" i="4"/>
  <c r="V621" i="4"/>
  <c r="V622" i="4"/>
  <c r="V623" i="4"/>
  <c r="V624" i="4"/>
  <c r="V625" i="4"/>
  <c r="V626" i="4"/>
  <c r="V627" i="4"/>
  <c r="V628" i="4"/>
  <c r="V629" i="4"/>
  <c r="V630" i="4"/>
  <c r="V631" i="4"/>
  <c r="V632" i="4"/>
  <c r="V633" i="4"/>
  <c r="V634" i="4"/>
  <c r="V635" i="4"/>
  <c r="V636" i="4"/>
  <c r="V637" i="4"/>
  <c r="V638" i="4"/>
  <c r="V639" i="4"/>
  <c r="V640" i="4"/>
  <c r="V641" i="4"/>
  <c r="V642" i="4"/>
  <c r="V643" i="4"/>
  <c r="V644" i="4"/>
  <c r="V645" i="4"/>
  <c r="V646" i="4"/>
  <c r="V647" i="4"/>
  <c r="V648" i="4"/>
  <c r="V649" i="4"/>
  <c r="V650" i="4"/>
  <c r="V651" i="4"/>
  <c r="V652" i="4"/>
  <c r="V653" i="4"/>
  <c r="V654" i="4"/>
  <c r="V655" i="4"/>
  <c r="V656" i="4"/>
  <c r="V657" i="4"/>
  <c r="V658" i="4"/>
  <c r="V659" i="4"/>
  <c r="V660" i="4"/>
  <c r="V661" i="4"/>
  <c r="V662" i="4"/>
  <c r="V663" i="4"/>
  <c r="V664" i="4"/>
  <c r="V665" i="4"/>
  <c r="V666" i="4"/>
  <c r="V667" i="4"/>
  <c r="V668" i="4"/>
  <c r="V669" i="4"/>
  <c r="V670" i="4"/>
  <c r="V671" i="4"/>
  <c r="V672" i="4"/>
  <c r="V673" i="4"/>
  <c r="V674" i="4"/>
  <c r="V675" i="4"/>
  <c r="V676" i="4"/>
  <c r="V677" i="4"/>
  <c r="V678" i="4"/>
  <c r="V679" i="4"/>
  <c r="V680" i="4"/>
  <c r="V681" i="4"/>
  <c r="V682" i="4"/>
  <c r="V683" i="4"/>
  <c r="V684" i="4"/>
  <c r="V685" i="4"/>
  <c r="V686" i="4"/>
  <c r="V687" i="4"/>
  <c r="V688" i="4"/>
  <c r="V689" i="4"/>
  <c r="V690" i="4"/>
  <c r="V691" i="4"/>
  <c r="V692" i="4"/>
  <c r="V693" i="4"/>
  <c r="V694" i="4"/>
  <c r="V695" i="4"/>
  <c r="V696" i="4"/>
  <c r="V697" i="4"/>
  <c r="V698" i="4"/>
  <c r="V699" i="4"/>
  <c r="V700" i="4"/>
  <c r="V701" i="4"/>
  <c r="V702" i="4"/>
  <c r="V703" i="4"/>
  <c r="V704" i="4"/>
  <c r="V705" i="4"/>
  <c r="V706" i="4"/>
  <c r="V707" i="4"/>
  <c r="V708" i="4"/>
  <c r="V709" i="4"/>
  <c r="V710" i="4"/>
  <c r="V711" i="4"/>
  <c r="V712" i="4"/>
  <c r="V713" i="4"/>
  <c r="V714" i="4"/>
  <c r="V715" i="4"/>
  <c r="V716" i="4"/>
  <c r="V717" i="4"/>
  <c r="V718" i="4"/>
  <c r="V719" i="4"/>
  <c r="V720" i="4"/>
  <c r="V721" i="4"/>
  <c r="V722" i="4"/>
  <c r="V723" i="4"/>
  <c r="V724" i="4"/>
  <c r="V725" i="4"/>
  <c r="V726" i="4"/>
  <c r="V727" i="4"/>
  <c r="V728" i="4"/>
  <c r="V729" i="4"/>
  <c r="V730" i="4"/>
  <c r="V731" i="4"/>
  <c r="V732" i="4"/>
  <c r="V733" i="4"/>
  <c r="V734" i="4"/>
  <c r="V735" i="4"/>
  <c r="V736" i="4"/>
  <c r="V737" i="4"/>
  <c r="V738" i="4"/>
  <c r="V739" i="4"/>
  <c r="V740" i="4"/>
  <c r="V741" i="4"/>
  <c r="V742" i="4"/>
  <c r="V743" i="4"/>
  <c r="V744" i="4"/>
  <c r="V745" i="4"/>
  <c r="V746" i="4"/>
  <c r="V747" i="4"/>
  <c r="V748" i="4"/>
  <c r="V749" i="4"/>
  <c r="V750" i="4"/>
  <c r="V751" i="4"/>
  <c r="V752" i="4"/>
  <c r="V753" i="4"/>
  <c r="V754" i="4"/>
  <c r="V755" i="4"/>
  <c r="V756" i="4"/>
  <c r="V757" i="4"/>
  <c r="V758" i="4"/>
  <c r="V759" i="4"/>
  <c r="V760" i="4"/>
  <c r="V761" i="4"/>
  <c r="V762" i="4"/>
  <c r="V763" i="4"/>
  <c r="V764" i="4"/>
  <c r="V765" i="4"/>
  <c r="V766" i="4"/>
  <c r="V767" i="4"/>
  <c r="V768" i="4"/>
  <c r="V769" i="4"/>
  <c r="V770" i="4"/>
  <c r="V771" i="4"/>
  <c r="V772" i="4"/>
  <c r="V773" i="4"/>
  <c r="V774" i="4"/>
  <c r="V775" i="4"/>
  <c r="V776" i="4"/>
  <c r="V777" i="4"/>
  <c r="V778" i="4"/>
  <c r="V779" i="4"/>
  <c r="V780" i="4"/>
  <c r="V781" i="4"/>
  <c r="V782" i="4"/>
  <c r="V783" i="4"/>
  <c r="V784" i="4"/>
  <c r="V785" i="4"/>
  <c r="V786" i="4"/>
  <c r="V787" i="4"/>
  <c r="V788" i="4"/>
  <c r="V789" i="4"/>
  <c r="V790" i="4"/>
  <c r="V791" i="4"/>
  <c r="V792" i="4"/>
  <c r="V793" i="4"/>
  <c r="V794" i="4"/>
  <c r="V795" i="4"/>
  <c r="V796" i="4"/>
  <c r="V797" i="4"/>
  <c r="V798" i="4"/>
  <c r="V799" i="4"/>
  <c r="V800" i="4"/>
  <c r="V801" i="4"/>
  <c r="V802" i="4"/>
  <c r="V803" i="4"/>
  <c r="V804" i="4"/>
  <c r="V805" i="4"/>
  <c r="V806" i="4"/>
  <c r="V807" i="4"/>
  <c r="V808" i="4"/>
  <c r="V809" i="4"/>
  <c r="V810" i="4"/>
  <c r="V811" i="4"/>
  <c r="V812" i="4"/>
  <c r="V813" i="4"/>
  <c r="V814" i="4"/>
  <c r="V815" i="4"/>
  <c r="V816" i="4"/>
  <c r="V817" i="4"/>
  <c r="V818" i="4"/>
  <c r="V819" i="4"/>
  <c r="V820" i="4"/>
  <c r="V821" i="4"/>
  <c r="V822" i="4"/>
  <c r="V823" i="4"/>
  <c r="V824" i="4"/>
  <c r="V825" i="4"/>
  <c r="V826" i="4"/>
  <c r="V827" i="4"/>
  <c r="V828" i="4"/>
  <c r="V829" i="4"/>
  <c r="V830" i="4"/>
  <c r="V831" i="4"/>
  <c r="V832" i="4"/>
  <c r="V833" i="4"/>
  <c r="V834" i="4"/>
  <c r="V835" i="4"/>
  <c r="V836" i="4"/>
  <c r="V837" i="4"/>
  <c r="V838" i="4"/>
  <c r="V839" i="4"/>
  <c r="V840" i="4"/>
  <c r="V841" i="4"/>
  <c r="V842" i="4"/>
  <c r="V843" i="4"/>
  <c r="V844" i="4"/>
  <c r="V845" i="4"/>
  <c r="V846" i="4"/>
  <c r="V847" i="4"/>
  <c r="V848" i="4"/>
  <c r="V849" i="4"/>
  <c r="V850" i="4"/>
  <c r="V851" i="4"/>
  <c r="V852" i="4"/>
  <c r="V853" i="4"/>
  <c r="V854" i="4"/>
  <c r="V855" i="4"/>
  <c r="V856" i="4"/>
  <c r="V857" i="4"/>
  <c r="V858" i="4"/>
  <c r="V859" i="4"/>
  <c r="V860" i="4"/>
  <c r="V861" i="4"/>
  <c r="V862" i="4"/>
  <c r="V863" i="4"/>
  <c r="V864" i="4"/>
  <c r="V865" i="4"/>
  <c r="V866" i="4"/>
  <c r="V867" i="4"/>
  <c r="V868" i="4"/>
  <c r="V869" i="4"/>
  <c r="V870" i="4"/>
  <c r="V871" i="4"/>
  <c r="V872" i="4"/>
  <c r="V873" i="4"/>
  <c r="V874" i="4"/>
  <c r="V875" i="4"/>
  <c r="V876" i="4"/>
  <c r="V877" i="4"/>
  <c r="V878" i="4"/>
  <c r="V879" i="4"/>
  <c r="V880" i="4"/>
  <c r="V881" i="4"/>
  <c r="V882" i="4"/>
  <c r="V883" i="4"/>
  <c r="V884" i="4"/>
  <c r="V885" i="4"/>
  <c r="V886" i="4"/>
  <c r="V887" i="4"/>
  <c r="V888" i="4"/>
  <c r="V889" i="4"/>
  <c r="V890" i="4"/>
  <c r="V891" i="4"/>
  <c r="V892" i="4"/>
  <c r="V893" i="4"/>
  <c r="V894" i="4"/>
  <c r="V895" i="4"/>
  <c r="V896" i="4"/>
  <c r="V897" i="4"/>
  <c r="V898" i="4"/>
  <c r="V899" i="4"/>
  <c r="V900" i="4"/>
  <c r="V901" i="4"/>
  <c r="V902" i="4"/>
  <c r="V903" i="4"/>
  <c r="V904" i="4"/>
  <c r="V905" i="4"/>
  <c r="V906" i="4"/>
  <c r="V907" i="4"/>
  <c r="V908" i="4"/>
  <c r="V909" i="4"/>
  <c r="V910" i="4"/>
  <c r="V911" i="4"/>
  <c r="V912" i="4"/>
  <c r="V913" i="4"/>
  <c r="V914" i="4"/>
  <c r="V915" i="4"/>
  <c r="V916" i="4"/>
  <c r="V917" i="4"/>
  <c r="V918" i="4"/>
  <c r="V919" i="4"/>
  <c r="V920" i="4"/>
  <c r="V921" i="4"/>
  <c r="V922" i="4"/>
  <c r="V923" i="4"/>
  <c r="V924" i="4"/>
  <c r="V925" i="4"/>
  <c r="V926" i="4"/>
  <c r="V927" i="4"/>
  <c r="V928" i="4"/>
  <c r="V929" i="4"/>
  <c r="V930" i="4"/>
  <c r="V931" i="4"/>
  <c r="V932" i="4"/>
  <c r="V933" i="4"/>
  <c r="V934" i="4"/>
  <c r="V935" i="4"/>
  <c r="V936" i="4"/>
  <c r="V937" i="4"/>
  <c r="V938" i="4"/>
  <c r="V939" i="4"/>
  <c r="V940" i="4"/>
  <c r="V941" i="4"/>
  <c r="U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U301" i="4"/>
  <c r="U302" i="4"/>
  <c r="U303" i="4"/>
  <c r="U304" i="4"/>
  <c r="U305" i="4"/>
  <c r="U306" i="4"/>
  <c r="U307" i="4"/>
  <c r="U308" i="4"/>
  <c r="U309" i="4"/>
  <c r="U310" i="4"/>
  <c r="U311" i="4"/>
  <c r="U312" i="4"/>
  <c r="U313" i="4"/>
  <c r="U314" i="4"/>
  <c r="U315" i="4"/>
  <c r="U316" i="4"/>
  <c r="U317" i="4"/>
  <c r="U318" i="4"/>
  <c r="U319" i="4"/>
  <c r="U320" i="4"/>
  <c r="U321" i="4"/>
  <c r="U322" i="4"/>
  <c r="U323" i="4"/>
  <c r="U324" i="4"/>
  <c r="U325" i="4"/>
  <c r="U326" i="4"/>
  <c r="U327" i="4"/>
  <c r="U328" i="4"/>
  <c r="U329" i="4"/>
  <c r="U330" i="4"/>
  <c r="U331" i="4"/>
  <c r="U332" i="4"/>
  <c r="U333" i="4"/>
  <c r="U334" i="4"/>
  <c r="U335" i="4"/>
  <c r="U336" i="4"/>
  <c r="U337" i="4"/>
  <c r="U338" i="4"/>
  <c r="U339" i="4"/>
  <c r="U340" i="4"/>
  <c r="U341" i="4"/>
  <c r="U342" i="4"/>
  <c r="U343" i="4"/>
  <c r="U344" i="4"/>
  <c r="U345" i="4"/>
  <c r="U346" i="4"/>
  <c r="U347" i="4"/>
  <c r="U348" i="4"/>
  <c r="U349" i="4"/>
  <c r="U350" i="4"/>
  <c r="U351" i="4"/>
  <c r="U352" i="4"/>
  <c r="U353" i="4"/>
  <c r="U354" i="4"/>
  <c r="U355" i="4"/>
  <c r="U356" i="4"/>
  <c r="U357" i="4"/>
  <c r="U358" i="4"/>
  <c r="U359" i="4"/>
  <c r="U360" i="4"/>
  <c r="U361" i="4"/>
  <c r="U362" i="4"/>
  <c r="U363" i="4"/>
  <c r="U364" i="4"/>
  <c r="U365" i="4"/>
  <c r="U366" i="4"/>
  <c r="U367" i="4"/>
  <c r="U368" i="4"/>
  <c r="U369" i="4"/>
  <c r="U370" i="4"/>
  <c r="U371" i="4"/>
  <c r="U372" i="4"/>
  <c r="U373" i="4"/>
  <c r="U374" i="4"/>
  <c r="U375" i="4"/>
  <c r="U376" i="4"/>
  <c r="U377" i="4"/>
  <c r="U378" i="4"/>
  <c r="U379" i="4"/>
  <c r="U380" i="4"/>
  <c r="U381" i="4"/>
  <c r="U382" i="4"/>
  <c r="U383" i="4"/>
  <c r="U384" i="4"/>
  <c r="U385" i="4"/>
  <c r="U386" i="4"/>
  <c r="U387" i="4"/>
  <c r="U388" i="4"/>
  <c r="U389" i="4"/>
  <c r="U390" i="4"/>
  <c r="U391" i="4"/>
  <c r="U392" i="4"/>
  <c r="U393" i="4"/>
  <c r="U394" i="4"/>
  <c r="U395" i="4"/>
  <c r="U396" i="4"/>
  <c r="U397" i="4"/>
  <c r="U398" i="4"/>
  <c r="U399" i="4"/>
  <c r="U400" i="4"/>
  <c r="U401" i="4"/>
  <c r="U402" i="4"/>
  <c r="U403" i="4"/>
  <c r="U404" i="4"/>
  <c r="U405" i="4"/>
  <c r="U406" i="4"/>
  <c r="U407" i="4"/>
  <c r="U408" i="4"/>
  <c r="U409" i="4"/>
  <c r="U410" i="4"/>
  <c r="U411" i="4"/>
  <c r="U412" i="4"/>
  <c r="U413" i="4"/>
  <c r="U414" i="4"/>
  <c r="U415" i="4"/>
  <c r="U416" i="4"/>
  <c r="U417" i="4"/>
  <c r="U418" i="4"/>
  <c r="U419" i="4"/>
  <c r="U420" i="4"/>
  <c r="U421" i="4"/>
  <c r="U422" i="4"/>
  <c r="U423" i="4"/>
  <c r="U424" i="4"/>
  <c r="U425" i="4"/>
  <c r="U426" i="4"/>
  <c r="U427" i="4"/>
  <c r="U428" i="4"/>
  <c r="U429" i="4"/>
  <c r="U430" i="4"/>
  <c r="U431" i="4"/>
  <c r="U432" i="4"/>
  <c r="U433" i="4"/>
  <c r="U434" i="4"/>
  <c r="U435" i="4"/>
  <c r="U436" i="4"/>
  <c r="U437" i="4"/>
  <c r="U438" i="4"/>
  <c r="U439" i="4"/>
  <c r="U440" i="4"/>
  <c r="U441" i="4"/>
  <c r="U442" i="4"/>
  <c r="U443" i="4"/>
  <c r="U444" i="4"/>
  <c r="U445" i="4"/>
  <c r="U446" i="4"/>
  <c r="U447" i="4"/>
  <c r="U448" i="4"/>
  <c r="U449" i="4"/>
  <c r="U450" i="4"/>
  <c r="U451" i="4"/>
  <c r="U452" i="4"/>
  <c r="U453" i="4"/>
  <c r="U454" i="4"/>
  <c r="U455" i="4"/>
  <c r="U456" i="4"/>
  <c r="U457" i="4"/>
  <c r="U458" i="4"/>
  <c r="U459" i="4"/>
  <c r="U460" i="4"/>
  <c r="U461" i="4"/>
  <c r="U462" i="4"/>
  <c r="U463" i="4"/>
  <c r="U464" i="4"/>
  <c r="U465" i="4"/>
  <c r="U466" i="4"/>
  <c r="U467" i="4"/>
  <c r="U468" i="4"/>
  <c r="U469" i="4"/>
  <c r="U470" i="4"/>
  <c r="U471" i="4"/>
  <c r="U472" i="4"/>
  <c r="U473" i="4"/>
  <c r="U474" i="4"/>
  <c r="U475" i="4"/>
  <c r="U476" i="4"/>
  <c r="U477" i="4"/>
  <c r="U478" i="4"/>
  <c r="U479" i="4"/>
  <c r="U480" i="4"/>
  <c r="U481" i="4"/>
  <c r="U482" i="4"/>
  <c r="U483" i="4"/>
  <c r="U484" i="4"/>
  <c r="U485" i="4"/>
  <c r="U486" i="4"/>
  <c r="U487" i="4"/>
  <c r="U488" i="4"/>
  <c r="U489" i="4"/>
  <c r="U490" i="4"/>
  <c r="U491" i="4"/>
  <c r="U492" i="4"/>
  <c r="U493" i="4"/>
  <c r="U494" i="4"/>
  <c r="U495" i="4"/>
  <c r="U496" i="4"/>
  <c r="U497" i="4"/>
  <c r="U498" i="4"/>
  <c r="U499" i="4"/>
  <c r="U500" i="4"/>
  <c r="U501" i="4"/>
  <c r="U502" i="4"/>
  <c r="U503" i="4"/>
  <c r="U504" i="4"/>
  <c r="U505" i="4"/>
  <c r="U506" i="4"/>
  <c r="U507" i="4"/>
  <c r="U508" i="4"/>
  <c r="U509" i="4"/>
  <c r="U510" i="4"/>
  <c r="U511" i="4"/>
  <c r="U512" i="4"/>
  <c r="U513" i="4"/>
  <c r="U514" i="4"/>
  <c r="U515" i="4"/>
  <c r="U516" i="4"/>
  <c r="U517" i="4"/>
  <c r="U518" i="4"/>
  <c r="U519" i="4"/>
  <c r="U520" i="4"/>
  <c r="U521" i="4"/>
  <c r="U522" i="4"/>
  <c r="U523" i="4"/>
  <c r="U524" i="4"/>
  <c r="U525" i="4"/>
  <c r="U526" i="4"/>
  <c r="U527" i="4"/>
  <c r="U528" i="4"/>
  <c r="U529" i="4"/>
  <c r="U530" i="4"/>
  <c r="U531" i="4"/>
  <c r="U532" i="4"/>
  <c r="U533" i="4"/>
  <c r="U534" i="4"/>
  <c r="U535" i="4"/>
  <c r="U536" i="4"/>
  <c r="U537" i="4"/>
  <c r="U538" i="4"/>
  <c r="U539" i="4"/>
  <c r="U540" i="4"/>
  <c r="U541" i="4"/>
  <c r="U542" i="4"/>
  <c r="U543" i="4"/>
  <c r="U544" i="4"/>
  <c r="U545" i="4"/>
  <c r="U546" i="4"/>
  <c r="U547" i="4"/>
  <c r="U548" i="4"/>
  <c r="U549" i="4"/>
  <c r="U550" i="4"/>
  <c r="U551" i="4"/>
  <c r="U552" i="4"/>
  <c r="U553" i="4"/>
  <c r="U554" i="4"/>
  <c r="U555" i="4"/>
  <c r="U556" i="4"/>
  <c r="U557" i="4"/>
  <c r="U558" i="4"/>
  <c r="U559" i="4"/>
  <c r="U560" i="4"/>
  <c r="U561" i="4"/>
  <c r="U562" i="4"/>
  <c r="U563" i="4"/>
  <c r="U564" i="4"/>
  <c r="U565" i="4"/>
  <c r="U566" i="4"/>
  <c r="U567" i="4"/>
  <c r="U568" i="4"/>
  <c r="U569" i="4"/>
  <c r="U570" i="4"/>
  <c r="U571" i="4"/>
  <c r="U572" i="4"/>
  <c r="U573" i="4"/>
  <c r="U574" i="4"/>
  <c r="U575" i="4"/>
  <c r="U576" i="4"/>
  <c r="U577" i="4"/>
  <c r="U578" i="4"/>
  <c r="U579" i="4"/>
  <c r="U580" i="4"/>
  <c r="U581" i="4"/>
  <c r="U582" i="4"/>
  <c r="U583" i="4"/>
  <c r="U584" i="4"/>
  <c r="U585" i="4"/>
  <c r="U586" i="4"/>
  <c r="U587" i="4"/>
  <c r="U588" i="4"/>
  <c r="U589" i="4"/>
  <c r="U590" i="4"/>
  <c r="U591" i="4"/>
  <c r="U592" i="4"/>
  <c r="U593" i="4"/>
  <c r="U594" i="4"/>
  <c r="U595" i="4"/>
  <c r="U596" i="4"/>
  <c r="U597" i="4"/>
  <c r="U598" i="4"/>
  <c r="U599" i="4"/>
  <c r="U600" i="4"/>
  <c r="U601" i="4"/>
  <c r="U602" i="4"/>
  <c r="U603" i="4"/>
  <c r="U604" i="4"/>
  <c r="U605" i="4"/>
  <c r="U606" i="4"/>
  <c r="U607" i="4"/>
  <c r="U608" i="4"/>
  <c r="U609" i="4"/>
  <c r="U610" i="4"/>
  <c r="U611" i="4"/>
  <c r="U612" i="4"/>
  <c r="U613" i="4"/>
  <c r="U614" i="4"/>
  <c r="U615" i="4"/>
  <c r="U616" i="4"/>
  <c r="U617" i="4"/>
  <c r="U618" i="4"/>
  <c r="U619" i="4"/>
  <c r="U620" i="4"/>
  <c r="U621" i="4"/>
  <c r="U622" i="4"/>
  <c r="U623" i="4"/>
  <c r="U624" i="4"/>
  <c r="U625" i="4"/>
  <c r="U626" i="4"/>
  <c r="U627" i="4"/>
  <c r="U628" i="4"/>
  <c r="U629" i="4"/>
  <c r="U630" i="4"/>
  <c r="U631" i="4"/>
  <c r="U632" i="4"/>
  <c r="U633" i="4"/>
  <c r="U634" i="4"/>
  <c r="U635" i="4"/>
  <c r="U636" i="4"/>
  <c r="U637" i="4"/>
  <c r="U638" i="4"/>
  <c r="U639" i="4"/>
  <c r="U640" i="4"/>
  <c r="U641" i="4"/>
  <c r="U642" i="4"/>
  <c r="U643" i="4"/>
  <c r="U644" i="4"/>
  <c r="U645" i="4"/>
  <c r="U646" i="4"/>
  <c r="U647" i="4"/>
  <c r="U648" i="4"/>
  <c r="U649" i="4"/>
  <c r="U650" i="4"/>
  <c r="U651" i="4"/>
  <c r="U652" i="4"/>
  <c r="U653" i="4"/>
  <c r="U654" i="4"/>
  <c r="U655" i="4"/>
  <c r="U656" i="4"/>
  <c r="U657" i="4"/>
  <c r="U658" i="4"/>
  <c r="U659" i="4"/>
  <c r="U660" i="4"/>
  <c r="U661" i="4"/>
  <c r="U662" i="4"/>
  <c r="U663" i="4"/>
  <c r="U664" i="4"/>
  <c r="U665" i="4"/>
  <c r="U666" i="4"/>
  <c r="U667" i="4"/>
  <c r="U668" i="4"/>
  <c r="U669" i="4"/>
  <c r="U670" i="4"/>
  <c r="U671" i="4"/>
  <c r="U672" i="4"/>
  <c r="U673" i="4"/>
  <c r="U674" i="4"/>
  <c r="U675" i="4"/>
  <c r="U676" i="4"/>
  <c r="U677" i="4"/>
  <c r="U678" i="4"/>
  <c r="U679" i="4"/>
  <c r="U680" i="4"/>
  <c r="U681" i="4"/>
  <c r="U682" i="4"/>
  <c r="U683" i="4"/>
  <c r="U684" i="4"/>
  <c r="U685" i="4"/>
  <c r="U686" i="4"/>
  <c r="U687" i="4"/>
  <c r="U688" i="4"/>
  <c r="U689" i="4"/>
  <c r="U690" i="4"/>
  <c r="U691" i="4"/>
  <c r="U692" i="4"/>
  <c r="U693" i="4"/>
  <c r="U694" i="4"/>
  <c r="U695" i="4"/>
  <c r="U696" i="4"/>
  <c r="U697" i="4"/>
  <c r="U698" i="4"/>
  <c r="U699" i="4"/>
  <c r="U700" i="4"/>
  <c r="U701" i="4"/>
  <c r="U702" i="4"/>
  <c r="U703" i="4"/>
  <c r="U704" i="4"/>
  <c r="U705" i="4"/>
  <c r="U706" i="4"/>
  <c r="U707" i="4"/>
  <c r="U708" i="4"/>
  <c r="U709" i="4"/>
  <c r="U710" i="4"/>
  <c r="U711" i="4"/>
  <c r="U712" i="4"/>
  <c r="U713" i="4"/>
  <c r="U714" i="4"/>
  <c r="U715" i="4"/>
  <c r="U716" i="4"/>
  <c r="U717" i="4"/>
  <c r="U718" i="4"/>
  <c r="U719" i="4"/>
  <c r="U720" i="4"/>
  <c r="U721" i="4"/>
  <c r="U722" i="4"/>
  <c r="U723" i="4"/>
  <c r="U724" i="4"/>
  <c r="U725" i="4"/>
  <c r="U726" i="4"/>
  <c r="U727" i="4"/>
  <c r="U728" i="4"/>
  <c r="U729" i="4"/>
  <c r="U730" i="4"/>
  <c r="U731" i="4"/>
  <c r="U732" i="4"/>
  <c r="U733" i="4"/>
  <c r="U734" i="4"/>
  <c r="U735" i="4"/>
  <c r="U736" i="4"/>
  <c r="U737" i="4"/>
  <c r="U738" i="4"/>
  <c r="U739" i="4"/>
  <c r="U740" i="4"/>
  <c r="U741" i="4"/>
  <c r="U742" i="4"/>
  <c r="U743" i="4"/>
  <c r="U744" i="4"/>
  <c r="U745" i="4"/>
  <c r="U746" i="4"/>
  <c r="U747" i="4"/>
  <c r="U748" i="4"/>
  <c r="U749" i="4"/>
  <c r="U750" i="4"/>
  <c r="U751" i="4"/>
  <c r="U752" i="4"/>
  <c r="U753" i="4"/>
  <c r="U754" i="4"/>
  <c r="U755" i="4"/>
  <c r="U756" i="4"/>
  <c r="U757" i="4"/>
  <c r="U758" i="4"/>
  <c r="U759" i="4"/>
  <c r="U760" i="4"/>
  <c r="U761" i="4"/>
  <c r="U762" i="4"/>
  <c r="U763" i="4"/>
  <c r="U764" i="4"/>
  <c r="U765" i="4"/>
  <c r="U766" i="4"/>
  <c r="U767" i="4"/>
  <c r="U768" i="4"/>
  <c r="U769" i="4"/>
  <c r="U770" i="4"/>
  <c r="U771" i="4"/>
  <c r="U772" i="4"/>
  <c r="U773" i="4"/>
  <c r="U774" i="4"/>
  <c r="U775" i="4"/>
  <c r="U776" i="4"/>
  <c r="U777" i="4"/>
  <c r="U778" i="4"/>
  <c r="U779" i="4"/>
  <c r="U780" i="4"/>
  <c r="U781" i="4"/>
  <c r="U782" i="4"/>
  <c r="U783" i="4"/>
  <c r="U784" i="4"/>
  <c r="U785" i="4"/>
  <c r="U786" i="4"/>
  <c r="U787" i="4"/>
  <c r="U788" i="4"/>
  <c r="U789" i="4"/>
  <c r="U790" i="4"/>
  <c r="U791" i="4"/>
  <c r="U792" i="4"/>
  <c r="U793" i="4"/>
  <c r="U794" i="4"/>
  <c r="U795" i="4"/>
  <c r="U796" i="4"/>
  <c r="U797" i="4"/>
  <c r="U798" i="4"/>
  <c r="U799" i="4"/>
  <c r="U800" i="4"/>
  <c r="U801" i="4"/>
  <c r="U802" i="4"/>
  <c r="U803" i="4"/>
  <c r="U804" i="4"/>
  <c r="U805" i="4"/>
  <c r="U806" i="4"/>
  <c r="U807" i="4"/>
  <c r="U808" i="4"/>
  <c r="U809" i="4"/>
  <c r="U810" i="4"/>
  <c r="U811" i="4"/>
  <c r="U812" i="4"/>
  <c r="U813" i="4"/>
  <c r="U814" i="4"/>
  <c r="U815" i="4"/>
  <c r="U816" i="4"/>
  <c r="U817" i="4"/>
  <c r="U818" i="4"/>
  <c r="U819" i="4"/>
  <c r="U820" i="4"/>
  <c r="U821" i="4"/>
  <c r="U822" i="4"/>
  <c r="U823" i="4"/>
  <c r="U824" i="4"/>
  <c r="U825" i="4"/>
  <c r="U826" i="4"/>
  <c r="U827" i="4"/>
  <c r="U828" i="4"/>
  <c r="U829" i="4"/>
  <c r="U830" i="4"/>
  <c r="U831" i="4"/>
  <c r="U832" i="4"/>
  <c r="U833" i="4"/>
  <c r="U834" i="4"/>
  <c r="U835" i="4"/>
  <c r="U836" i="4"/>
  <c r="U837" i="4"/>
  <c r="U838" i="4"/>
  <c r="U839" i="4"/>
  <c r="U840" i="4"/>
  <c r="U841" i="4"/>
  <c r="U842" i="4"/>
  <c r="U843" i="4"/>
  <c r="U844" i="4"/>
  <c r="U845" i="4"/>
  <c r="U846" i="4"/>
  <c r="U847" i="4"/>
  <c r="U848" i="4"/>
  <c r="U849" i="4"/>
  <c r="U850" i="4"/>
  <c r="U851" i="4"/>
  <c r="U852" i="4"/>
  <c r="U853" i="4"/>
  <c r="U854" i="4"/>
  <c r="U855" i="4"/>
  <c r="U856" i="4"/>
  <c r="U857" i="4"/>
  <c r="U858" i="4"/>
  <c r="U859" i="4"/>
  <c r="U860" i="4"/>
  <c r="U861" i="4"/>
  <c r="U862" i="4"/>
  <c r="U863" i="4"/>
  <c r="U864" i="4"/>
  <c r="U865" i="4"/>
  <c r="U866" i="4"/>
  <c r="U867" i="4"/>
  <c r="U868" i="4"/>
  <c r="U869" i="4"/>
  <c r="U870" i="4"/>
  <c r="U871" i="4"/>
  <c r="U872" i="4"/>
  <c r="U873" i="4"/>
  <c r="U874" i="4"/>
  <c r="U875" i="4"/>
  <c r="U876" i="4"/>
  <c r="U877" i="4"/>
  <c r="U878" i="4"/>
  <c r="U879" i="4"/>
  <c r="U880" i="4"/>
  <c r="U881" i="4"/>
  <c r="U882" i="4"/>
  <c r="U883" i="4"/>
  <c r="U884" i="4"/>
  <c r="U885" i="4"/>
  <c r="U886" i="4"/>
  <c r="U887" i="4"/>
  <c r="U888" i="4"/>
  <c r="U889" i="4"/>
  <c r="U890" i="4"/>
  <c r="U891" i="4"/>
  <c r="U892" i="4"/>
  <c r="U893" i="4"/>
  <c r="U894" i="4"/>
  <c r="U895" i="4"/>
  <c r="U896" i="4"/>
  <c r="U897" i="4"/>
  <c r="U898" i="4"/>
  <c r="U899" i="4"/>
  <c r="U900" i="4"/>
  <c r="U901" i="4"/>
  <c r="U902" i="4"/>
  <c r="U903" i="4"/>
  <c r="U904" i="4"/>
  <c r="U905" i="4"/>
  <c r="U906" i="4"/>
  <c r="U907" i="4"/>
  <c r="U908" i="4"/>
  <c r="U909" i="4"/>
  <c r="U910" i="4"/>
  <c r="U911" i="4"/>
  <c r="U912" i="4"/>
  <c r="U913" i="4"/>
  <c r="U914" i="4"/>
  <c r="U915" i="4"/>
  <c r="U916" i="4"/>
  <c r="U917" i="4"/>
  <c r="U918" i="4"/>
  <c r="U919" i="4"/>
  <c r="U920" i="4"/>
  <c r="U921" i="4"/>
  <c r="U922" i="4"/>
  <c r="U923" i="4"/>
  <c r="U924" i="4"/>
  <c r="U925" i="4"/>
  <c r="U926" i="4"/>
  <c r="U927" i="4"/>
  <c r="U928" i="4"/>
  <c r="U929" i="4"/>
  <c r="U930" i="4"/>
  <c r="U931" i="4"/>
  <c r="U932" i="4"/>
  <c r="U933" i="4"/>
  <c r="U934" i="4"/>
  <c r="U935" i="4"/>
  <c r="U936" i="4"/>
  <c r="U937" i="4"/>
  <c r="U938" i="4"/>
  <c r="U939" i="4"/>
  <c r="U940" i="4"/>
  <c r="U941" i="4"/>
  <c r="Q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A17" i="7"/>
  <c r="A16" i="7"/>
  <c r="A15" i="7"/>
  <c r="A14" i="7"/>
  <c r="F5" i="5"/>
  <c r="C3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2" i="1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12C0CB-7085-4AAD-B24A-C0BD75116FC3}" keepAlive="1" name="Query - dailyActivity_cleaned" description="Connection to the 'dailyActivity_cleaned' query in the workbook." type="5" refreshedVersion="8" background="1" saveData="1">
    <dbPr connection="Provider=Microsoft.Mashup.OleDb.1;Data Source=$Workbook$;Location=dailyActivity_cleaned;Extended Properties=&quot;&quot;" command="SELECT * FROM [dailyActivity_cleaned]"/>
  </connection>
  <connection id="2" xr16:uid="{5BE20577-CAD1-4F27-A067-66FF2E991C63}" keepAlive="1" name="Query - Merge1" description="Connection to the 'Merge1' query in the workbook." type="5" refreshedVersion="8" background="1" saveData="1">
    <dbPr connection="Provider=Microsoft.Mashup.OleDb.1;Data Source=$Workbook$;Location=Merge1;Extended Properties=&quot;&quot;" command="SELECT * FROM [Merge1]"/>
  </connection>
  <connection id="3" xr16:uid="{5AA3635C-784F-4ABB-8AAA-FF432B03694E}" keepAlive="1" name="Query - sleepDay_cleaned" description="Connection to the 'sleepDay_cleaned' query in the workbook." type="5" refreshedVersion="8" background="1" saveData="1">
    <dbPr connection="Provider=Microsoft.Mashup.OleDb.1;Data Source=$Workbook$;Location=sleepDay_cleaned;Extended Properties=&quot;&quot;" command="SELECT * FROM [sleepDay_cleaned]"/>
  </connection>
</connections>
</file>

<file path=xl/sharedStrings.xml><?xml version="1.0" encoding="utf-8"?>
<sst xmlns="http://schemas.openxmlformats.org/spreadsheetml/2006/main" count="1148" uniqueCount="87">
  <si>
    <t>Id</t>
  </si>
  <si>
    <t>ActivityDate</t>
  </si>
  <si>
    <t>TotalSteps</t>
  </si>
  <si>
    <t>TotalDistance</t>
  </si>
  <si>
    <t>TrackerDistance</t>
  </si>
  <si>
    <t>LoggedActivitiesDistance</t>
  </si>
  <si>
    <t>VeryActiveDistance</t>
  </si>
  <si>
    <t>ModeratelyActiveDistance</t>
  </si>
  <si>
    <t>LightActiveDistance</t>
  </si>
  <si>
    <t>SedentaryActiveDistance</t>
  </si>
  <si>
    <t>VeryActiveMinutes</t>
  </si>
  <si>
    <t>FairlyActiveMinutes</t>
  </si>
  <si>
    <t>LightlyActiveMinutes</t>
  </si>
  <si>
    <t>SedentaryMinutes</t>
  </si>
  <si>
    <t>Calories</t>
  </si>
  <si>
    <t>SleepDay</t>
  </si>
  <si>
    <t>TotalSleepRecords</t>
  </si>
  <si>
    <t>TotalMinutesAsleep</t>
  </si>
  <si>
    <t>TotalTimeInBed</t>
  </si>
  <si>
    <t>1503960366</t>
  </si>
  <si>
    <t>1644430081</t>
  </si>
  <si>
    <t>1844505072</t>
  </si>
  <si>
    <t>1624580081</t>
  </si>
  <si>
    <t>1927972279</t>
  </si>
  <si>
    <t>2026352035</t>
  </si>
  <si>
    <t>2320127002</t>
  </si>
  <si>
    <t>2347167796</t>
  </si>
  <si>
    <t>3977333714</t>
  </si>
  <si>
    <t>4020332650</t>
  </si>
  <si>
    <t>4319703577</t>
  </si>
  <si>
    <t>2022484408</t>
  </si>
  <si>
    <t>2873212765</t>
  </si>
  <si>
    <t>3372868164</t>
  </si>
  <si>
    <t>4057192912</t>
  </si>
  <si>
    <t>4388161847</t>
  </si>
  <si>
    <t>4445114986</t>
  </si>
  <si>
    <t>4558609924</t>
  </si>
  <si>
    <t>4702921684</t>
  </si>
  <si>
    <t>5553957443</t>
  </si>
  <si>
    <t>5577150313</t>
  </si>
  <si>
    <t>6117666160</t>
  </si>
  <si>
    <t>6290855005</t>
  </si>
  <si>
    <t>6775888955</t>
  </si>
  <si>
    <t>6962181067</t>
  </si>
  <si>
    <t>7007744171</t>
  </si>
  <si>
    <t>7086361926</t>
  </si>
  <si>
    <t>8053475328</t>
  </si>
  <si>
    <t>8253242879</t>
  </si>
  <si>
    <t>8378563200</t>
  </si>
  <si>
    <t>8583815059</t>
  </si>
  <si>
    <t>8792009665</t>
  </si>
  <si>
    <t>8877689391</t>
  </si>
  <si>
    <t>StepGoalMet</t>
  </si>
  <si>
    <t>WeekDay</t>
  </si>
  <si>
    <t>Row Labels</t>
  </si>
  <si>
    <t>Grand Total</t>
  </si>
  <si>
    <t>Average of StepGoalMet</t>
  </si>
  <si>
    <t>Days of StepGoalMet</t>
  </si>
  <si>
    <t>Consistency Category</t>
  </si>
  <si>
    <t>0-20%</t>
  </si>
  <si>
    <t>20-40%</t>
  </si>
  <si>
    <t>40-60%</t>
  </si>
  <si>
    <t>60-80%</t>
  </si>
  <si>
    <t>80-100%</t>
  </si>
  <si>
    <t>Count of Users</t>
  </si>
  <si>
    <t>Met Goal</t>
  </si>
  <si>
    <t>Not Met Goal</t>
  </si>
  <si>
    <t>Sunday</t>
  </si>
  <si>
    <t>Monday</t>
  </si>
  <si>
    <t>Tuesday</t>
  </si>
  <si>
    <t>Wednesday</t>
  </si>
  <si>
    <t>Thursday</t>
  </si>
  <si>
    <t>Friday</t>
  </si>
  <si>
    <t>Saturday</t>
  </si>
  <si>
    <t>Average of TotalSteps</t>
  </si>
  <si>
    <t>Avg Steps</t>
  </si>
  <si>
    <t>Avg Calories</t>
  </si>
  <si>
    <t>Very Active</t>
  </si>
  <si>
    <t>Moderately Active</t>
  </si>
  <si>
    <t>Lightly Active</t>
  </si>
  <si>
    <t>Sedentary</t>
  </si>
  <si>
    <t>ActiveMinutes</t>
  </si>
  <si>
    <t>Avg ActiveMinutes</t>
  </si>
  <si>
    <t>Avg SedentaryMinutes</t>
  </si>
  <si>
    <t>SleepHours</t>
  </si>
  <si>
    <t>SleepCategory</t>
  </si>
  <si>
    <t>Avg SleepHours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</si>
</sst>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;[Red]0.00"/>
    <numFmt numFmtId="165" formatCode="0;[Red]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14" fontId="0" fillId="3" borderId="0" xfId="0" applyNumberFormat="1" applyFill="1"/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9" fontId="0" fillId="0" borderId="0" xfId="0" applyNumberFormat="1"/>
    <xf numFmtId="9" fontId="0" fillId="0" borderId="0" xfId="1" applyFont="1"/>
    <xf numFmtId="165" fontId="0" fillId="0" borderId="0" xfId="0" applyNumberFormat="1"/>
    <xf numFmtId="165" fontId="0" fillId="4" borderId="0" xfId="0" applyNumberFormat="1" applyFill="1"/>
  </cellXfs>
  <cellStyles count="2">
    <cellStyle name="Normal" xfId="0" builtinId="0"/>
    <cellStyle name="Percent" xfId="1" builtinId="5"/>
  </cellStyles>
  <dxfs count="22">
    <dxf>
      <font>
        <b/>
        <i val="0"/>
      </font>
      <fill>
        <patternFill>
          <bgColor rgb="FFC00000"/>
        </patternFill>
      </fill>
    </dxf>
    <dxf>
      <numFmt numFmtId="165" formatCode="0;[Red]0"/>
    </dxf>
    <dxf>
      <numFmt numFmtId="165" formatCode="0;[Red]0"/>
    </dxf>
    <dxf>
      <numFmt numFmtId="165" formatCode="0;[Red]0"/>
    </dxf>
    <dxf>
      <numFmt numFmtId="165" formatCode="0;[Red]0"/>
    </dxf>
    <dxf>
      <numFmt numFmtId="165" formatCode="0;[Red]0"/>
    </dxf>
    <dxf>
      <numFmt numFmtId="165" formatCode="0;[Red]0"/>
    </dxf>
    <dxf>
      <numFmt numFmtId="165" formatCode="0;[Red]0"/>
    </dxf>
    <dxf>
      <numFmt numFmtId="165" formatCode="0;[Red]0"/>
    </dxf>
    <dxf>
      <numFmt numFmtId="165" formatCode="0;[Red]0"/>
    </dxf>
    <dxf>
      <numFmt numFmtId="165" formatCode="0;[Red]0"/>
    </dxf>
    <dxf>
      <numFmt numFmtId="13" formatCode="0%"/>
    </dxf>
    <dxf>
      <numFmt numFmtId="13" formatCode="0%"/>
    </dxf>
    <dxf>
      <numFmt numFmtId="165" formatCode="0;[Red]0"/>
    </dxf>
    <dxf>
      <numFmt numFmtId="165" formatCode="0;[Red]0"/>
    </dxf>
    <dxf>
      <numFmt numFmtId="0" formatCode="General"/>
    </dxf>
    <dxf>
      <numFmt numFmtId="0" formatCode="General"/>
      <fill>
        <patternFill patternType="solid">
          <fgColor indexed="64"/>
          <bgColor theme="4" tint="0.59999389629810485"/>
        </patternFill>
      </fill>
    </dxf>
    <dxf>
      <numFmt numFmtId="19" formatCode="m/d/yyyy"/>
      <fill>
        <patternFill patternType="solid">
          <fgColor indexed="64"/>
          <bgColor theme="4" tint="0.59999389629810485"/>
        </patternFill>
      </fill>
    </dxf>
    <dxf>
      <numFmt numFmtId="19" formatCode="m/d/yyyy"/>
    </dxf>
    <dxf>
      <numFmt numFmtId="0" formatCode="General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Users' 10k Step Goal Completion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6E1-48B6-84DD-87A3894DFE4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6E1-48B6-84DD-87A3894DFE4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'Activity V Goal Pivot'!$E$4:$E$5</c:f>
              <c:strCache>
                <c:ptCount val="2"/>
                <c:pt idx="0">
                  <c:v>Met Goal</c:v>
                </c:pt>
                <c:pt idx="1">
                  <c:v>Not Met Goal</c:v>
                </c:pt>
              </c:strCache>
            </c:strRef>
          </c:cat>
          <c:val>
            <c:numRef>
              <c:f>'Activity V Goal Pivot'!$F$4:$F$5</c:f>
              <c:numCache>
                <c:formatCode>0%</c:formatCode>
                <c:ptCount val="2"/>
                <c:pt idx="0">
                  <c:v>0.32</c:v>
                </c:pt>
                <c:pt idx="1">
                  <c:v>0.67999999999999994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78-4250-9F8F-37C329D6134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[Book1(AutoRecovered).xlsx]Consistency Pivot!PivotTable3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Distribution</a:t>
            </a:r>
            <a:r>
              <a:rPr lang="en-US" sz="1200" baseline="0"/>
              <a:t> of Users by Step Goal Consistency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'Consistency Pivot'!$B$3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'Consistency Pivot'!$A$4:$A$9</c:f>
              <c:strCache>
                <c:ptCount val="5"/>
                <c:pt idx="0">
                  <c:v>0-20%</c:v>
                </c:pt>
                <c:pt idx="1">
                  <c:v>20-40%</c:v>
                </c:pt>
                <c:pt idx="2">
                  <c:v>40-60%</c:v>
                </c:pt>
                <c:pt idx="3">
                  <c:v>60-80%</c:v>
                </c:pt>
                <c:pt idx="4">
                  <c:v>80-100%</c:v>
                </c:pt>
              </c:strCache>
            </c:strRef>
          </c:cat>
          <c:val>
            <c:numRef>
              <c:f>'Consistency Pivot'!$B$4:$B$9</c:f>
              <c:numCache>
                <c:formatCode>General</c:formatCode>
                <c:ptCount val="5"/>
                <c:pt idx="0">
                  <c:v>17</c:v>
                </c:pt>
                <c:pt idx="1">
                  <c:v>6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A7-4883-88C9-460B4B6EE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7274127"/>
        <c:axId val="1927274607"/>
      </c:barChart>
      <c:catAx>
        <c:axId val="1927274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274607"/>
        <c:crosses val="autoZero"/>
        <c:auto val="1"/>
        <c:lblAlgn val="ctr"/>
        <c:lblOffset val="100"/>
        <c:noMultiLvlLbl val="0"/>
      </c:catAx>
      <c:valAx>
        <c:axId val="192727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27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[Book1(AutoRecovered).xlsx]Weekday Pivot!PivotTable6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baseline="0">
                <a:solidFill>
                  <a:schemeClr val="accent1"/>
                </a:solidFill>
              </a:rPr>
              <a:t>Average Daily Steps by Day of the Week</a:t>
            </a:r>
            <a:endParaRPr lang="en-US" sz="1200">
              <a:solidFill>
                <a:schemeClr val="accent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'Weekday Pivot'!$B$3</c:f>
              <c:strCache>
                <c:ptCount val="1"/>
                <c:pt idx="0">
                  <c:v>Average of TotalSteps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'Weekday Pivot'!$A$4:$A$11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'Weekday Pivot'!$B$4:$B$11</c:f>
              <c:numCache>
                <c:formatCode>0;[Red]0</c:formatCode>
                <c:ptCount val="7"/>
                <c:pt idx="0">
                  <c:v>7780.8666666666668</c:v>
                </c:pt>
                <c:pt idx="1">
                  <c:v>8125.0065789473683</c:v>
                </c:pt>
                <c:pt idx="2">
                  <c:v>7559.373333333333</c:v>
                </c:pt>
                <c:pt idx="3">
                  <c:v>7405.8367346938776</c:v>
                </c:pt>
                <c:pt idx="4">
                  <c:v>7448.230158730159</c:v>
                </c:pt>
                <c:pt idx="5">
                  <c:v>8152.9758064516127</c:v>
                </c:pt>
                <c:pt idx="6">
                  <c:v>6933.2314049586776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97-4395-BDFA-C8EFBF66F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3206335"/>
        <c:axId val="2023202975"/>
      </c:lineChart>
      <c:lineChart>
        <c:grouping val="standard"/>
        <c:varyColors val="0"/>
        <c:ser>
          <c:idx val="1"/>
          <c:order val="1"/>
          <c:tx>
            <c:strRef>
              <c:f>'Weekday Pivot'!$C$3</c:f>
              <c:strCache>
                <c:ptCount val="1"/>
                <c:pt idx="0">
                  <c:v>Average of StepGoalMet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'Weekday Pivot'!$A$4:$A$11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'Weekday Pivot'!$C$4:$C$11</c:f>
              <c:numCache>
                <c:formatCode>General</c:formatCode>
                <c:ptCount val="7"/>
                <c:pt idx="0">
                  <c:v>0.33333333333333331</c:v>
                </c:pt>
                <c:pt idx="1">
                  <c:v>0.39473684210526316</c:v>
                </c:pt>
                <c:pt idx="2">
                  <c:v>0.32666666666666666</c:v>
                </c:pt>
                <c:pt idx="3">
                  <c:v>0.31292517006802723</c:v>
                </c:pt>
                <c:pt idx="4">
                  <c:v>0.26190476190476192</c:v>
                </c:pt>
                <c:pt idx="5">
                  <c:v>0.33870967741935482</c:v>
                </c:pt>
                <c:pt idx="6">
                  <c:v>0.27272727272727271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97-4395-BDFA-C8EFBF66F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9685999"/>
        <c:axId val="1109697039"/>
      </c:lineChart>
      <c:catAx>
        <c:axId val="202320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202975"/>
        <c:crosses val="autoZero"/>
        <c:auto val="1"/>
        <c:lblAlgn val="ctr"/>
        <c:lblOffset val="100"/>
        <c:noMultiLvlLbl val="0"/>
      </c:catAx>
      <c:valAx>
        <c:axId val="202320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;[Red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206335"/>
        <c:crosses val="autoZero"/>
        <c:crossBetween val="between"/>
      </c:valAx>
      <c:valAx>
        <c:axId val="110969703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685999"/>
        <c:crosses val="max"/>
        <c:crossBetween val="between"/>
      </c:valAx>
      <c:catAx>
        <c:axId val="11096859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96970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[Book1(AutoRecovered).xlsx]Steps V Calories Pivot!PivotTable7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baseline="0"/>
              <a:t>Average Steps vs Calories by Day of the Week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'Steps V Calories Pivot'!$B$3</c:f>
              <c:strCache>
                <c:ptCount val="1"/>
                <c:pt idx="0">
                  <c:v>Avg Steps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'Steps V Calories Pivot'!$A$4:$A$11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'Steps V Calories Pivot'!$B$4:$B$11</c:f>
              <c:numCache>
                <c:formatCode>0;[Red]0</c:formatCode>
                <c:ptCount val="7"/>
                <c:pt idx="0">
                  <c:v>7780.8666666666668</c:v>
                </c:pt>
                <c:pt idx="1">
                  <c:v>8125.0065789473683</c:v>
                </c:pt>
                <c:pt idx="2">
                  <c:v>7559.373333333333</c:v>
                </c:pt>
                <c:pt idx="3">
                  <c:v>7405.8367346938776</c:v>
                </c:pt>
                <c:pt idx="4">
                  <c:v>7448.230158730159</c:v>
                </c:pt>
                <c:pt idx="5">
                  <c:v>8152.9758064516127</c:v>
                </c:pt>
                <c:pt idx="6">
                  <c:v>6933.2314049586776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E-4AE3-B14A-A19577E01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5131359"/>
        <c:axId val="2024010687"/>
      </c:lineChart>
      <c:lineChart>
        <c:grouping val="standard"/>
        <c:varyColors val="0"/>
        <c:ser>
          <c:idx val="1"/>
          <c:order val="1"/>
          <c:tx>
            <c:strRef>
              <c:f>'Steps V Calories Pivot'!$C$3</c:f>
              <c:strCache>
                <c:ptCount val="1"/>
                <c:pt idx="0">
                  <c:v>Avg Calories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'Steps V Calories Pivot'!$A$4:$A$11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'Steps V Calories Pivot'!$C$4:$C$11</c:f>
              <c:numCache>
                <c:formatCode>0;[Red]0</c:formatCode>
                <c:ptCount val="7"/>
                <c:pt idx="0">
                  <c:v>2324.2083333333335</c:v>
                </c:pt>
                <c:pt idx="1">
                  <c:v>2356.0131578947367</c:v>
                </c:pt>
                <c:pt idx="2">
                  <c:v>2302.62</c:v>
                </c:pt>
                <c:pt idx="3">
                  <c:v>2199.5714285714284</c:v>
                </c:pt>
                <c:pt idx="4">
                  <c:v>2331.7857142857142</c:v>
                </c:pt>
                <c:pt idx="5">
                  <c:v>2354.9677419354839</c:v>
                </c:pt>
                <c:pt idx="6">
                  <c:v>2263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E-4AE3-B14A-A19577E01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45183"/>
        <c:axId val="214443263"/>
      </c:lineChart>
      <c:catAx>
        <c:axId val="202513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010687"/>
        <c:crosses val="autoZero"/>
        <c:auto val="1"/>
        <c:lblAlgn val="ctr"/>
        <c:lblOffset val="100"/>
        <c:noMultiLvlLbl val="0"/>
      </c:catAx>
      <c:valAx>
        <c:axId val="202401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;[Red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131359"/>
        <c:crosses val="autoZero"/>
        <c:crossBetween val="between"/>
      </c:valAx>
      <c:valAx>
        <c:axId val="214443263"/>
        <c:scaling>
          <c:orientation val="minMax"/>
        </c:scaling>
        <c:delete val="0"/>
        <c:axPos val="r"/>
        <c:numFmt formatCode="0;[Red]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45183"/>
        <c:crosses val="max"/>
        <c:crossBetween val="between"/>
      </c:valAx>
      <c:catAx>
        <c:axId val="214445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44432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[Book1(AutoRecovered).xlsx]Activity Level Pivot!PivotTable8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Daily Breakdown of Activity</a:t>
            </a:r>
            <a:r>
              <a:rPr lang="en-US" sz="1100" baseline="0"/>
              <a:t> Levels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'Activity Level Pivot'!$B$3</c:f>
              <c:strCache>
                <c:ptCount val="1"/>
                <c:pt idx="0">
                  <c:v>Very Active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'Activity Level Pivot'!$A$4:$A$11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'Activity Level Pivot'!$B$4:$B$11</c:f>
              <c:numCache>
                <c:formatCode>0;[Red]0</c:formatCode>
                <c:ptCount val="7"/>
                <c:pt idx="0">
                  <c:v>23.108333333333334</c:v>
                </c:pt>
                <c:pt idx="1">
                  <c:v>22.953947368421051</c:v>
                </c:pt>
                <c:pt idx="2">
                  <c:v>20.78</c:v>
                </c:pt>
                <c:pt idx="3">
                  <c:v>19.408163265306122</c:v>
                </c:pt>
                <c:pt idx="4">
                  <c:v>20.055555555555557</c:v>
                </c:pt>
                <c:pt idx="5">
                  <c:v>21.919354838709676</c:v>
                </c:pt>
                <c:pt idx="6">
                  <c:v>19.983471074380166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B9-45D7-A021-C1023CAB8CCA}"/>
            </c:ext>
          </c:extLst>
        </c:ser>
        <c:ser>
          <c:idx val="1"/>
          <c:order val="1"/>
          <c:tx>
            <c:strRef>
              <c:f>'Activity Level Pivot'!$C$3</c:f>
              <c:strCache>
                <c:ptCount val="1"/>
                <c:pt idx="0">
                  <c:v>Moderately Active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'Activity Level Pivot'!$A$4:$A$11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'Activity Level Pivot'!$C$4:$C$11</c:f>
              <c:numCache>
                <c:formatCode>0;[Red]0</c:formatCode>
                <c:ptCount val="7"/>
                <c:pt idx="0">
                  <c:v>14</c:v>
                </c:pt>
                <c:pt idx="1">
                  <c:v>14.335526315789474</c:v>
                </c:pt>
                <c:pt idx="2">
                  <c:v>13.1</c:v>
                </c:pt>
                <c:pt idx="3">
                  <c:v>11.959183673469388</c:v>
                </c:pt>
                <c:pt idx="4">
                  <c:v>12.111111111111111</c:v>
                </c:pt>
                <c:pt idx="5">
                  <c:v>15.201612903225806</c:v>
                </c:pt>
                <c:pt idx="6">
                  <c:v>14.528925619834711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B9-45D7-A021-C1023CAB8CCA}"/>
            </c:ext>
          </c:extLst>
        </c:ser>
        <c:ser>
          <c:idx val="2"/>
          <c:order val="2"/>
          <c:tx>
            <c:strRef>
              <c:f>'Activity Level Pivot'!$D$3</c:f>
              <c:strCache>
                <c:ptCount val="1"/>
                <c:pt idx="0">
                  <c:v>Lightly Active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'Activity Level Pivot'!$A$4:$A$11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'Activity Level Pivot'!$D$4:$D$11</c:f>
              <c:numCache>
                <c:formatCode>0;[Red]0</c:formatCode>
                <c:ptCount val="7"/>
                <c:pt idx="0">
                  <c:v>192.05833333333334</c:v>
                </c:pt>
                <c:pt idx="1">
                  <c:v>197.34210526315789</c:v>
                </c:pt>
                <c:pt idx="2">
                  <c:v>189.85333333333332</c:v>
                </c:pt>
                <c:pt idx="3">
                  <c:v>185.42176870748298</c:v>
                </c:pt>
                <c:pt idx="4">
                  <c:v>204.19841269841271</c:v>
                </c:pt>
                <c:pt idx="5">
                  <c:v>207.14516129032259</c:v>
                </c:pt>
                <c:pt idx="6">
                  <c:v>173.97520661157026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B9-45D7-A021-C1023CAB8CCA}"/>
            </c:ext>
          </c:extLst>
        </c:ser>
        <c:ser>
          <c:idx val="3"/>
          <c:order val="3"/>
          <c:tx>
            <c:strRef>
              <c:f>'Activity Level Pivot'!$E$3</c:f>
              <c:strCache>
                <c:ptCount val="1"/>
                <c:pt idx="0">
                  <c:v>Sedentary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'Activity Level Pivot'!$A$4:$A$11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'Activity Level Pivot'!$E$4:$E$11</c:f>
              <c:numCache>
                <c:formatCode>0;[Red]0</c:formatCode>
                <c:ptCount val="7"/>
                <c:pt idx="0">
                  <c:v>1027.9416666666666</c:v>
                </c:pt>
                <c:pt idx="1">
                  <c:v>1007.3618421052631</c:v>
                </c:pt>
                <c:pt idx="2">
                  <c:v>989.48</c:v>
                </c:pt>
                <c:pt idx="3">
                  <c:v>961.99319727891157</c:v>
                </c:pt>
                <c:pt idx="4">
                  <c:v>1000.3095238095239</c:v>
                </c:pt>
                <c:pt idx="5">
                  <c:v>964.2822580645161</c:v>
                </c:pt>
                <c:pt idx="6">
                  <c:v>990.25619834710744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B9-45D7-A021-C1023CAB8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440383"/>
        <c:axId val="214441343"/>
      </c:barChart>
      <c:catAx>
        <c:axId val="214440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 of the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41343"/>
        <c:crosses val="autoZero"/>
        <c:auto val="1"/>
        <c:lblAlgn val="ctr"/>
        <c:lblOffset val="100"/>
        <c:noMultiLvlLbl val="0"/>
      </c:catAx>
      <c:valAx>
        <c:axId val="21444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Minutes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;[Red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4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[Book1(AutoRecovered).xlsx]Active v Sedentary Minutes Pivo!PivotTable9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baseline="0"/>
              <a:t>Average Active vs Sedentary Time by Day of the Week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2D05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'Active v Sedentary Minutes Pivo'!$B$3</c:f>
              <c:strCache>
                <c:ptCount val="1"/>
                <c:pt idx="0">
                  <c:v>Avg ActiveMinutes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79A-4D95-8097-AABF7BF28BD0}"/>
              </c:ext>
            </c:extLst>
          </c:dPt>
          <c:cat>
            <c:strRef>
              <c:f>'Active v Sedentary Minutes Pivo'!$A$4:$A$11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'Active v Sedentary Minutes Pivo'!$B$4:$B$11</c:f>
              <c:numCache>
                <c:formatCode>0;[Red]0</c:formatCode>
                <c:ptCount val="7"/>
                <c:pt idx="0">
                  <c:v>229.16666666666666</c:v>
                </c:pt>
                <c:pt idx="1">
                  <c:v>234.63157894736841</c:v>
                </c:pt>
                <c:pt idx="2">
                  <c:v>223.73333333333332</c:v>
                </c:pt>
                <c:pt idx="3">
                  <c:v>216.78911564625849</c:v>
                </c:pt>
                <c:pt idx="4">
                  <c:v>236.36507936507937</c:v>
                </c:pt>
                <c:pt idx="5">
                  <c:v>244.26612903225808</c:v>
                </c:pt>
                <c:pt idx="6">
                  <c:v>208.48760330578511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9A-4D95-8097-AABF7BF28BD0}"/>
            </c:ext>
          </c:extLst>
        </c:ser>
        <c:ser>
          <c:idx val="1"/>
          <c:order val="1"/>
          <c:tx>
            <c:strRef>
              <c:f>'Active v Sedentary Minutes Pivo'!$C$3</c:f>
              <c:strCache>
                <c:ptCount val="1"/>
                <c:pt idx="0">
                  <c:v>Avg SedentaryMinutes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'Active v Sedentary Minutes Pivo'!$A$4:$A$11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'Active v Sedentary Minutes Pivo'!$C$4:$C$11</c:f>
              <c:numCache>
                <c:formatCode>0;[Red]0</c:formatCode>
                <c:ptCount val="7"/>
                <c:pt idx="0">
                  <c:v>1027.9416666666666</c:v>
                </c:pt>
                <c:pt idx="1">
                  <c:v>1007.3618421052631</c:v>
                </c:pt>
                <c:pt idx="2">
                  <c:v>989.48</c:v>
                </c:pt>
                <c:pt idx="3">
                  <c:v>961.99319727891157</c:v>
                </c:pt>
                <c:pt idx="4">
                  <c:v>1000.3095238095239</c:v>
                </c:pt>
                <c:pt idx="5">
                  <c:v>964.2822580645161</c:v>
                </c:pt>
                <c:pt idx="6">
                  <c:v>990.25619834710744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9A-4D95-8097-AABF7BF28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7306847"/>
        <c:axId val="1167307327"/>
      </c:barChart>
      <c:catAx>
        <c:axId val="1167306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 of the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307327"/>
        <c:crosses val="autoZero"/>
        <c:auto val="1"/>
        <c:lblAlgn val="ctr"/>
        <c:lblOffset val="100"/>
        <c:noMultiLvlLbl val="0"/>
      </c:catAx>
      <c:valAx>
        <c:axId val="116730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;[Red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30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[Book1(AutoRecovered).xlsx]Sleep Hours by User!PivotTable10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Average Sleep Hours by 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rgbClr val="C00000"/>
          </a:solidFill>
          <a:ln>
            <a:noFill/>
          </a:ln>
          <a:effectLst/>
        </c:spPr>
      </c:pivotFmt>
      <c:pivotFmt>
        <c:idx val="4"/>
        <c:spPr>
          <a:solidFill>
            <a:srgbClr val="C00000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'Sleep Hours by User'!$B$3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F8E-4F34-9E56-F62F2A78234A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8E-4F34-9E56-F62F2A78234A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2F8E-4F34-9E56-F62F2A78234A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8E-4F34-9E56-F62F2A78234A}"/>
              </c:ext>
            </c:extLst>
          </c:dPt>
          <c:cat>
            <c:strRef>
              <c:f>'Sleep Hours by User'!$A$4:$A$37</c:f>
              <c:strCach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strCache>
            </c:strRef>
          </c:cat>
          <c:val>
            <c:numRef>
              <c:f>'Sleep Hours by User'!$B$4:$B$37</c:f>
              <c:numCache>
                <c:formatCode>0;[Red]0</c:formatCode>
                <c:ptCount val="33"/>
                <c:pt idx="0">
                  <c:v>4.8424731182795684</c:v>
                </c:pt>
                <c:pt idx="1">
                  <c:v>0</c:v>
                </c:pt>
                <c:pt idx="2">
                  <c:v>0.65333333333333343</c:v>
                </c:pt>
                <c:pt idx="3">
                  <c:v>1.0516129032258066</c:v>
                </c:pt>
                <c:pt idx="4">
                  <c:v>1.1209677419354838</c:v>
                </c:pt>
                <c:pt idx="5">
                  <c:v>0</c:v>
                </c:pt>
                <c:pt idx="6">
                  <c:v>7.6198924731182816</c:v>
                </c:pt>
                <c:pt idx="7">
                  <c:v>3.2795698924731179E-2</c:v>
                </c:pt>
                <c:pt idx="8">
                  <c:v>6.2055555555555548</c:v>
                </c:pt>
                <c:pt idx="9">
                  <c:v>0</c:v>
                </c:pt>
                <c:pt idx="10">
                  <c:v>0</c:v>
                </c:pt>
                <c:pt idx="11">
                  <c:v>4.5677777777777768</c:v>
                </c:pt>
                <c:pt idx="12">
                  <c:v>1.5026881720430108</c:v>
                </c:pt>
                <c:pt idx="13">
                  <c:v>0</c:v>
                </c:pt>
                <c:pt idx="14">
                  <c:v>6.6629032258064518</c:v>
                </c:pt>
                <c:pt idx="15">
                  <c:v>4.9483870967741925</c:v>
                </c:pt>
                <c:pt idx="16">
                  <c:v>5.7983870967741939</c:v>
                </c:pt>
                <c:pt idx="17">
                  <c:v>0.34301075268817205</c:v>
                </c:pt>
                <c:pt idx="18">
                  <c:v>6.0602150537634403</c:v>
                </c:pt>
                <c:pt idx="19">
                  <c:v>7.7247311827956988</c:v>
                </c:pt>
                <c:pt idx="20">
                  <c:v>6.24</c:v>
                </c:pt>
                <c:pt idx="21">
                  <c:v>5.1297619047619047</c:v>
                </c:pt>
                <c:pt idx="22">
                  <c:v>0</c:v>
                </c:pt>
                <c:pt idx="23">
                  <c:v>0.67243589743589749</c:v>
                </c:pt>
                <c:pt idx="24">
                  <c:v>7.4666666666666668</c:v>
                </c:pt>
                <c:pt idx="25">
                  <c:v>8.7820512820512814E-2</c:v>
                </c:pt>
                <c:pt idx="26">
                  <c:v>5.8467741935483888</c:v>
                </c:pt>
                <c:pt idx="27">
                  <c:v>0.47903225806451616</c:v>
                </c:pt>
                <c:pt idx="28">
                  <c:v>0</c:v>
                </c:pt>
                <c:pt idx="29">
                  <c:v>7.4188172043010736</c:v>
                </c:pt>
                <c:pt idx="30">
                  <c:v>0</c:v>
                </c:pt>
                <c:pt idx="31">
                  <c:v>3.7557471264367819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8E-4F34-9E56-F62F2A782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4879183"/>
        <c:axId val="224877743"/>
      </c:barChart>
      <c:catAx>
        <c:axId val="2248791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 IDs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877743"/>
        <c:crosses val="autoZero"/>
        <c:auto val="1"/>
        <c:lblAlgn val="ctr"/>
        <c:lblOffset val="100"/>
        <c:noMultiLvlLbl val="0"/>
      </c:catAx>
      <c:valAx>
        <c:axId val="22487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Sleep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;[Red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8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5</xdr:row>
      <xdr:rowOff>185737</xdr:rowOff>
    </xdr:from>
    <xdr:to>
      <xdr:col>10</xdr:col>
      <xdr:colOff>28575</xdr:colOff>
      <xdr:row>20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1CC542-8BEF-F7F0-7940-21782F1013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1</xdr:row>
      <xdr:rowOff>157162</xdr:rowOff>
    </xdr:from>
    <xdr:to>
      <xdr:col>10</xdr:col>
      <xdr:colOff>276225</xdr:colOff>
      <xdr:row>16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3A4509-65FB-984A-9E41-B47393D04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1</xdr:row>
      <xdr:rowOff>171450</xdr:rowOff>
    </xdr:from>
    <xdr:to>
      <xdr:col>11</xdr:col>
      <xdr:colOff>419100</xdr:colOff>
      <xdr:row>17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E0EF38-77DD-EBCF-3FE7-C1881EA2B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1</xdr:row>
      <xdr:rowOff>14287</xdr:rowOff>
    </xdr:from>
    <xdr:to>
      <xdr:col>11</xdr:col>
      <xdr:colOff>600075</xdr:colOff>
      <xdr:row>17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0AA3AB-5739-C210-0AA0-E457573647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2</xdr:row>
      <xdr:rowOff>1</xdr:rowOff>
    </xdr:from>
    <xdr:to>
      <xdr:col>15</xdr:col>
      <xdr:colOff>247650</xdr:colOff>
      <xdr:row>24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A4D7B2-E86C-8CB9-E0D2-64A54482C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1</xdr:row>
      <xdr:rowOff>185737</xdr:rowOff>
    </xdr:from>
    <xdr:to>
      <xdr:col>10</xdr:col>
      <xdr:colOff>600075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E6F86C-38B3-ACB7-0646-78D2ED99E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28576</xdr:colOff>
      <xdr:row>4</xdr:row>
      <xdr:rowOff>0</xdr:rowOff>
    </xdr:from>
    <xdr:to>
      <xdr:col>13</xdr:col>
      <xdr:colOff>166688</xdr:colOff>
      <xdr:row>22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118A1B-E13A-EDF7-451A-2A1526C42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904.330462731479" createdVersion="8" refreshedVersion="8" minRefreshableVersion="3" recordCount="34" xr:uid="{3C8918C2-0D3F-4E02-9A93-31A71EC043E9}">
  <cacheSource type="worksheet">
    <worksheetSource ref="A1:C35" sheet="Consistency Category (CC) Table"/>
  </cacheSource>
  <cacheFields count="3">
    <cacheField name="Row Labels" numFmtId="0">
      <sharedItems/>
    </cacheField>
    <cacheField name="Days of StepGoalMet" numFmtId="164">
      <sharedItems containsSemiMixedTypes="0" containsString="0" containsNumber="1" minValue="0" maxValue="0.90322580645161288"/>
    </cacheField>
    <cacheField name="Consistency Category" numFmtId="0">
      <sharedItems count="5">
        <s v="80-100%"/>
        <s v="0-20%"/>
        <s v="20-40%"/>
        <s v="40-60%"/>
        <s v="60-80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904.541376967594" createdVersion="8" refreshedVersion="8" minRefreshableVersion="3" recordCount="940" xr:uid="{DE76FBF9-08E8-4B70-AF88-E1ED449B768D}">
  <cacheSource type="worksheet">
    <worksheetSource name="Merge1"/>
  </cacheSource>
  <cacheFields count="23">
    <cacheField name="Id" numFmtId="0">
      <sharedItems count="33">
        <s v="1503960366"/>
        <s v="1644430081"/>
        <s v="1844505072"/>
        <s v="1624580081"/>
        <s v="1927972279"/>
        <s v="2026352035"/>
        <s v="2320127002"/>
        <s v="2347167796"/>
        <s v="3977333714"/>
        <s v="4020332650"/>
        <s v="4319703577"/>
        <s v="2022484408"/>
        <s v="2873212765"/>
        <s v="3372868164"/>
        <s v="4057192912"/>
        <s v="4388161847"/>
        <s v="4445114986"/>
        <s v="4558609924"/>
        <s v="4702921684"/>
        <s v="5553957443"/>
        <s v="5577150313"/>
        <s v="6117666160"/>
        <s v="6290855005"/>
        <s v="6775888955"/>
        <s v="6962181067"/>
        <s v="7007744171"/>
        <s v="7086361926"/>
        <s v="8053475328"/>
        <s v="8253242879"/>
        <s v="8378563200"/>
        <s v="8583815059"/>
        <s v="8792009665"/>
        <s v="8877689391"/>
      </sharedItems>
    </cacheField>
    <cacheField name="ActivityDate" numFmtId="14">
      <sharedItems containsSemiMixedTypes="0" containsNonDate="0" containsDate="1" containsString="0" minDate="2016-04-12T00:00:00" maxDate="2016-05-13T00:00:00"/>
    </cacheField>
    <cacheField name="WeekDay" numFmtId="14">
      <sharedItems count="7">
        <s v="Tuesday"/>
        <s v="Wednesday"/>
        <s v="Thursday"/>
        <s v="Friday"/>
        <s v="Saturday"/>
        <s v="Sunday"/>
        <s v="Monday"/>
      </sharedItems>
    </cacheField>
    <cacheField name="TotalSteps" numFmtId="0">
      <sharedItems containsSemiMixedTypes="0" containsString="0" containsNumber="1" containsInteger="1" minValue="0" maxValue="36019"/>
    </cacheField>
    <cacheField name="StepGoalMet" numFmtId="0">
      <sharedItems containsSemiMixedTypes="0" containsString="0" containsNumber="1" containsInteger="1" minValue="0" maxValue="1"/>
    </cacheField>
    <cacheField name="TotalDistance" numFmtId="0">
      <sharedItems containsSemiMixedTypes="0" containsString="0" containsNumber="1" minValue="0" maxValue="28.03"/>
    </cacheField>
    <cacheField name="TrackerDistance" numFmtId="0">
      <sharedItems containsSemiMixedTypes="0" containsString="0" containsNumber="1" minValue="0" maxValue="28.03"/>
    </cacheField>
    <cacheField name="LoggedActivitiesDistance" numFmtId="0">
      <sharedItems containsSemiMixedTypes="0" containsString="0" containsNumber="1" containsInteger="1" minValue="0" maxValue="5"/>
    </cacheField>
    <cacheField name="VeryActiveDistance" numFmtId="0">
      <sharedItems containsSemiMixedTypes="0" containsString="0" containsNumber="1" minValue="0" maxValue="21.92"/>
    </cacheField>
    <cacheField name="ModeratelyActiveDistance" numFmtId="0">
      <sharedItems containsSemiMixedTypes="0" containsString="0" containsNumber="1" minValue="0" maxValue="6.48"/>
    </cacheField>
    <cacheField name="LightActiveDistance" numFmtId="0">
      <sharedItems containsSemiMixedTypes="0" containsString="0" containsNumber="1" minValue="0" maxValue="10.71"/>
    </cacheField>
    <cacheField name="SedentaryActiveDistance" numFmtId="0">
      <sharedItems containsSemiMixedTypes="0" containsString="0" containsNumber="1" minValue="0" maxValue="0.11"/>
    </cacheField>
    <cacheField name="VeryActiveMinutes" numFmtId="0">
      <sharedItems containsSemiMixedTypes="0" containsString="0" containsNumber="1" containsInteger="1" minValue="0" maxValue="210"/>
    </cacheField>
    <cacheField name="FairlyActiveMinutes" numFmtId="0">
      <sharedItems containsSemiMixedTypes="0" containsString="0" containsNumber="1" containsInteger="1" minValue="0" maxValue="143"/>
    </cacheField>
    <cacheField name="LightlyActiveMinutes" numFmtId="0">
      <sharedItems containsSemiMixedTypes="0" containsString="0" containsNumber="1" containsInteger="1" minValue="0" maxValue="518"/>
    </cacheField>
    <cacheField name="SedentaryMinutes" numFmtId="0">
      <sharedItems containsSemiMixedTypes="0" containsString="0" containsNumber="1" containsInteger="1" minValue="0" maxValue="1440"/>
    </cacheField>
    <cacheField name="ActiveMinutes" numFmtId="0">
      <sharedItems containsSemiMixedTypes="0" containsString="0" containsNumber="1" containsInteger="1" minValue="0" maxValue="552"/>
    </cacheField>
    <cacheField name="Calories" numFmtId="0">
      <sharedItems containsSemiMixedTypes="0" containsString="0" containsNumber="1" containsInteger="1" minValue="0" maxValue="4900"/>
    </cacheField>
    <cacheField name="TotalSleepRecords" numFmtId="0">
      <sharedItems containsString="0" containsBlank="1" containsNumber="1" containsInteger="1" minValue="1" maxValue="3"/>
    </cacheField>
    <cacheField name="TotalMinutesAsleep" numFmtId="0">
      <sharedItems containsString="0" containsBlank="1" containsNumber="1" containsInteger="1" minValue="58" maxValue="796"/>
    </cacheField>
    <cacheField name="SleepHours" numFmtId="165">
      <sharedItems containsSemiMixedTypes="0" containsString="0" containsNumber="1" minValue="0" maxValue="13.266666666666667" count="257">
        <n v="5.45"/>
        <n v="6.4"/>
        <n v="0"/>
        <n v="6.8666666666666663"/>
        <n v="5.666666666666667"/>
        <n v="11.666666666666666"/>
        <n v="5.0666666666666664"/>
        <n v="6"/>
        <n v="5.416666666666667"/>
        <n v="6.0166666666666666"/>
        <n v="7.166666666666667"/>
        <n v="4.6166666666666663"/>
        <n v="4.083333333333333"/>
        <n v="6.1"/>
        <n v="5.6833333333333336"/>
        <n v="6.7333333333333334"/>
        <n v="6.15"/>
        <n v="4.55"/>
        <n v="4.1166666666666663"/>
        <n v="5.5666666666666664"/>
        <n v="5.5166666666666666"/>
        <n v="9.9"/>
        <n v="5.6333333333333337"/>
        <n v="6.3833333333333337"/>
        <n v="4.75"/>
        <n v="1.9833333333333334"/>
        <n v="2.0666666666666669"/>
        <n v="13.266666666666667"/>
        <n v="2.2833333333333332"/>
        <n v="10.733333333333333"/>
        <n v="12.033333333333333"/>
        <n v="9.8333333333333339"/>
        <n v="12.5"/>
        <n v="6.6333333333333337"/>
        <n v="7.916666666666667"/>
        <n v="4.9333333333333336"/>
        <n v="2.7666666666666666"/>
        <n v="8.3833333333333329"/>
        <n v="8.85"/>
        <n v="9.0833333333333339"/>
        <n v="8.7166666666666668"/>
        <n v="8.7333333333333325"/>
        <n v="7.2833333333333332"/>
        <n v="8.3000000000000007"/>
        <n v="7.6833333333333336"/>
        <n v="7.95"/>
        <n v="8.6666666666666661"/>
        <n v="8.6999999999999993"/>
        <n v="9.25"/>
        <n v="8.4333333333333336"/>
        <n v="8.4666666666666668"/>
        <n v="8.5500000000000007"/>
        <n v="8.1666666666666661"/>
        <n v="9.5500000000000007"/>
        <n v="8.7833333333333332"/>
        <n v="8.5166666666666675"/>
        <n v="8.9666666666666668"/>
        <n v="7.8"/>
        <n v="9.0166666666666675"/>
        <n v="5.95"/>
        <n v="7.6"/>
        <n v="1.0166666666666666"/>
        <n v="7.7833333333333332"/>
        <n v="7.416666666666667"/>
        <n v="7.5333333333333332"/>
        <n v="9.2666666666666675"/>
        <n v="8.3333333333333339"/>
        <n v="7.75"/>
        <n v="7.666666666666667"/>
        <n v="6.75"/>
        <n v="6.2333333333333334"/>
        <n v="7.3666666666666663"/>
        <n v="7.2166666666666668"/>
        <n v="7.2666666666666666"/>
        <n v="7.4666666666666668"/>
        <n v="6.8"/>
        <n v="6.85"/>
        <n v="4.5666666666666664"/>
        <n v="4.916666666666667"/>
        <n v="4.8499999999999996"/>
        <n v="7.0666666666666664"/>
        <n v="4.7166666666666668"/>
        <n v="6.35"/>
        <n v="3.65"/>
        <n v="2.5333333333333332"/>
        <n v="5.5333333333333332"/>
        <n v="5.916666666666667"/>
        <n v="3.9166666666666665"/>
        <n v="5.166666666666667"/>
        <n v="4.3666666666666663"/>
        <n v="4.166666666666667"/>
        <n v="5.8166666666666664"/>
        <n v="4.3499999999999996"/>
        <n v="5.55"/>
        <n v="3.95"/>
        <n v="3.8333333333333335"/>
        <n v="4.8666666666666663"/>
        <n v="3.55"/>
        <n v="5.3"/>
        <n v="5.3833333333333337"/>
        <n v="4.3166666666666664"/>
        <n v="5.2"/>
        <n v="8.35"/>
        <n v="1.2833333333333334"/>
        <n v="5.3666666666666663"/>
        <n v="7.9666666666666668"/>
        <n v="3.7666666666666666"/>
        <n v="6.416666666666667"/>
        <n v="6.0666666666666664"/>
        <n v="8.9166666666666661"/>
        <n v="8.5833333333333339"/>
        <n v="0.98333333333333328"/>
        <n v="8.8833333333333329"/>
        <n v="11.533333333333333"/>
        <n v="8.1333333333333329"/>
        <n v="8.4166666666666661"/>
        <n v="4.7666666666666666"/>
        <n v="8.2833333333333332"/>
        <n v="8.0666666666666664"/>
        <n v="7.9"/>
        <n v="7.5"/>
        <n v="8.4499999999999993"/>
        <n v="10.033333333333333"/>
        <n v="8.1166666666666671"/>
        <n v="8.8166666666666664"/>
        <n v="5.0333333333333332"/>
        <n v="8.3166666666666664"/>
        <n v="7.1"/>
        <n v="10.316666666666666"/>
        <n v="1.65"/>
        <n v="5.4833333333333334"/>
        <n v="7.0166666666666666"/>
        <n v="1.3666666666666667"/>
        <n v="9.1999999999999993"/>
        <n v="5.3166666666666664"/>
        <n v="7.3166666666666664"/>
        <n v="7.1333333333333337"/>
        <n v="6.8166666666666664"/>
        <n v="9.1166666666666671"/>
        <n v="6.1333333333333337"/>
        <n v="6.5"/>
        <n v="7.85"/>
        <n v="7.8666666666666663"/>
        <n v="1.0333333333333334"/>
        <n v="5.9"/>
        <n v="7.8166666666666664"/>
        <n v="7.15"/>
        <n v="6.166666666666667"/>
        <n v="7.35"/>
        <n v="5.6166666666666663"/>
        <n v="7.7"/>
        <n v="1.6333333333333333"/>
        <n v="6.4666666666666668"/>
        <n v="5.4666666666666668"/>
        <n v="5.8833333333333337"/>
        <n v="6.9833333333333334"/>
        <n v="1.7666666666666666"/>
        <n v="8.3666666666666671"/>
        <n v="6.95"/>
        <n v="6.6833333333333336"/>
        <n v="7.6166666666666663"/>
        <n v="8.0500000000000007"/>
        <n v="2.1"/>
        <n v="1.7166666666666666"/>
        <n v="2.85"/>
        <n v="1.9166666666666667"/>
        <n v="2.0499999999999998"/>
        <n v="7.083333333333333"/>
        <n v="6.666666666666667"/>
        <n v="4.2166666666666668"/>
        <n v="6.3666666666666663"/>
        <n v="9.85"/>
        <n v="4.8833333333333337"/>
        <n v="7.5666666666666664"/>
        <n v="8"/>
        <n v="7.2"/>
        <n v="7.9833333333333334"/>
        <n v="6.9"/>
        <n v="7.25"/>
        <n v="6.9333333333333336"/>
        <n v="7.583333333333333"/>
        <n v="6.2833333333333332"/>
        <n v="10.85"/>
        <n v="5.833333333333333"/>
        <n v="10.966666666666667"/>
        <n v="6.65"/>
        <n v="10.516666666666667"/>
        <n v="9.2166666666666668"/>
        <n v="5.7833333333333332"/>
        <n v="12.916666666666666"/>
        <n v="10.366666666666667"/>
        <n v="6.333333333333333"/>
        <n v="7.45"/>
        <n v="9.4666666666666668"/>
        <n v="7.55"/>
        <n v="6.9666666666666668"/>
        <n v="7.7166666666666668"/>
        <n v="7.3"/>
        <n v="6.5333333333333332"/>
        <n v="6.7666666666666666"/>
        <n v="9.15"/>
        <n v="7.4833333333333334"/>
        <n v="9.0500000000000007"/>
        <n v="7.65"/>
        <n v="6.3166666666666664"/>
        <n v="8.75"/>
        <n v="10.050000000000001"/>
        <n v="1.2333333333333334"/>
        <n v="8.4"/>
        <n v="7.1833333333333336"/>
        <n v="5.6"/>
        <n v="8.2166666666666668"/>
        <n v="8.1999999999999993"/>
        <n v="9.0333333333333332"/>
        <n v="6.55"/>
        <n v="10"/>
        <n v="7.05"/>
        <n v="6.5166666666666666"/>
        <n v="10.5"/>
        <n v="7.1166666666666663"/>
        <n v="7.9333333333333336"/>
        <n v="7.5166666666666666"/>
        <n v="8.8000000000000007"/>
        <n v="7.333333333333333"/>
        <n v="7.0333333333333332"/>
        <n v="7.7666666666666666"/>
        <n v="6.5666666666666664"/>
        <n v="7.3833333333333337"/>
        <n v="4.9666666666666668"/>
        <n v="8.15"/>
        <n v="8.6"/>
        <n v="1.3166666666666667"/>
        <n v="0.96666666666666667"/>
        <n v="8.5666666666666664"/>
        <n v="11.35"/>
        <n v="7.4333333333333336"/>
        <n v="8.0833333333333339"/>
        <n v="7"/>
        <n v="8.8333333333333339"/>
        <n v="8.0166666666666675"/>
        <n v="7.4"/>
        <n v="8.1"/>
        <n v="10.183333333333334"/>
        <n v="6.45"/>
        <n v="6.6"/>
        <n v="9.4166666666666661"/>
        <n v="7.6333333333333337"/>
        <n v="9.1666666666666661"/>
        <n v="5.85"/>
        <n v="5.9833333333333334"/>
        <n v="5.7"/>
        <n v="8.2666666666666675"/>
        <n v="6.05"/>
        <n v="5.65"/>
        <n v="6.7"/>
        <n v="5.7166666666666668"/>
        <n v="6.916666666666667"/>
      </sharedItems>
    </cacheField>
    <cacheField name="SleepCategory" numFmtId="165">
      <sharedItems/>
    </cacheField>
    <cacheField name="TotalTimeInBed" numFmtId="0">
      <sharedItems containsString="0" containsBlank="1" containsNumber="1" containsInteger="1" minValue="61" maxValue="9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s v="1503960366"/>
    <n v="0.87096774193548387"/>
    <x v="0"/>
  </r>
  <r>
    <s v="1624580081"/>
    <n v="6.4516129032258063E-2"/>
    <x v="1"/>
  </r>
  <r>
    <s v="1644430081"/>
    <n v="0.23333333333333334"/>
    <x v="2"/>
  </r>
  <r>
    <s v="1844505072"/>
    <n v="0"/>
    <x v="1"/>
  </r>
  <r>
    <s v="1927972279"/>
    <n v="0"/>
    <x v="1"/>
  </r>
  <r>
    <s v="2022484408"/>
    <n v="0.87096774193548387"/>
    <x v="0"/>
  </r>
  <r>
    <s v="2026352035"/>
    <n v="9.6774193548387094E-2"/>
    <x v="1"/>
  </r>
  <r>
    <s v="2320127002"/>
    <n v="3.2258064516129031E-2"/>
    <x v="1"/>
  </r>
  <r>
    <s v="2347167796"/>
    <n v="0.5"/>
    <x v="3"/>
  </r>
  <r>
    <s v="2873212765"/>
    <n v="0"/>
    <x v="1"/>
  </r>
  <r>
    <s v="3372868164"/>
    <n v="0"/>
    <x v="1"/>
  </r>
  <r>
    <s v="3977333714"/>
    <n v="0.73333333333333328"/>
    <x v="4"/>
  </r>
  <r>
    <s v="4020332650"/>
    <n v="6.4516129032258063E-2"/>
    <x v="1"/>
  </r>
  <r>
    <s v="4057192912"/>
    <n v="0"/>
    <x v="1"/>
  </r>
  <r>
    <s v="4319703577"/>
    <n v="0.19354838709677419"/>
    <x v="1"/>
  </r>
  <r>
    <s v="4388161847"/>
    <n v="0.74193548387096775"/>
    <x v="4"/>
  </r>
  <r>
    <s v="4445114986"/>
    <n v="0"/>
    <x v="1"/>
  </r>
  <r>
    <s v="4558609924"/>
    <n v="0.12903225806451613"/>
    <x v="1"/>
  </r>
  <r>
    <s v="4702921684"/>
    <n v="0.25806451612903225"/>
    <x v="2"/>
  </r>
  <r>
    <s v="5553957443"/>
    <n v="0.4838709677419355"/>
    <x v="3"/>
  </r>
  <r>
    <s v="5577150313"/>
    <n v="0.3"/>
    <x v="2"/>
  </r>
  <r>
    <s v="6117666160"/>
    <n v="0.21428571428571427"/>
    <x v="2"/>
  </r>
  <r>
    <s v="6290855005"/>
    <n v="0"/>
    <x v="1"/>
  </r>
  <r>
    <s v="6775888955"/>
    <n v="3.8461538461538464E-2"/>
    <x v="1"/>
  </r>
  <r>
    <s v="6962181067"/>
    <n v="0.67741935483870963"/>
    <x v="4"/>
  </r>
  <r>
    <s v="7007744171"/>
    <n v="0.69230769230769229"/>
    <x v="4"/>
  </r>
  <r>
    <s v="7086361926"/>
    <n v="0.54838709677419351"/>
    <x v="3"/>
  </r>
  <r>
    <s v="8053475328"/>
    <n v="0.87096774193548387"/>
    <x v="0"/>
  </r>
  <r>
    <s v="8253242879"/>
    <n v="0.15789473684210525"/>
    <x v="1"/>
  </r>
  <r>
    <s v="8378563200"/>
    <n v="0.35483870967741937"/>
    <x v="2"/>
  </r>
  <r>
    <s v="8583815059"/>
    <n v="0.19354838709677419"/>
    <x v="1"/>
  </r>
  <r>
    <s v="8792009665"/>
    <n v="0"/>
    <x v="1"/>
  </r>
  <r>
    <s v="8877689391"/>
    <n v="0.90322580645161288"/>
    <x v="0"/>
  </r>
  <r>
    <s v="Grand Total"/>
    <n v="0.32234042553191489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0">
  <r>
    <x v="0"/>
    <d v="2016-04-12T00:00:00"/>
    <x v="0"/>
    <n v="13162"/>
    <n v="1"/>
    <n v="8.5"/>
    <n v="8.5"/>
    <n v="0"/>
    <n v="1.88"/>
    <n v="0.55000000000000004"/>
    <n v="6.06"/>
    <n v="0"/>
    <n v="25"/>
    <n v="13"/>
    <n v="328"/>
    <n v="728"/>
    <n v="366"/>
    <n v="1985"/>
    <n v="1"/>
    <n v="327"/>
    <x v="0"/>
    <s v="Short"/>
    <n v="346"/>
  </r>
  <r>
    <x v="0"/>
    <d v="2016-04-13T00:00:00"/>
    <x v="1"/>
    <n v="10735"/>
    <n v="1"/>
    <n v="6.97"/>
    <n v="6.97"/>
    <n v="0"/>
    <n v="1.57"/>
    <n v="0.69"/>
    <n v="4.71"/>
    <n v="0"/>
    <n v="21"/>
    <n v="19"/>
    <n v="217"/>
    <n v="776"/>
    <n v="257"/>
    <n v="1797"/>
    <n v="2"/>
    <n v="384"/>
    <x v="1"/>
    <s v="Short"/>
    <n v="407"/>
  </r>
  <r>
    <x v="0"/>
    <d v="2016-04-14T00:00:00"/>
    <x v="2"/>
    <n v="10460"/>
    <n v="1"/>
    <n v="6.74"/>
    <n v="6.74"/>
    <n v="0"/>
    <n v="2.44"/>
    <n v="0.4"/>
    <n v="3.91"/>
    <n v="0"/>
    <n v="30"/>
    <n v="11"/>
    <n v="181"/>
    <n v="1218"/>
    <n v="222"/>
    <n v="1776"/>
    <m/>
    <m/>
    <x v="2"/>
    <s v="Short"/>
    <m/>
  </r>
  <r>
    <x v="0"/>
    <d v="2016-04-15T00:00:00"/>
    <x v="3"/>
    <n v="9762"/>
    <n v="0"/>
    <n v="6.28"/>
    <n v="6.28"/>
    <n v="0"/>
    <n v="2.14"/>
    <n v="1.26"/>
    <n v="2.83"/>
    <n v="0"/>
    <n v="29"/>
    <n v="34"/>
    <n v="209"/>
    <n v="726"/>
    <n v="272"/>
    <n v="1745"/>
    <n v="1"/>
    <n v="412"/>
    <x v="3"/>
    <s v="Short"/>
    <n v="442"/>
  </r>
  <r>
    <x v="0"/>
    <d v="2016-04-16T00:00:00"/>
    <x v="4"/>
    <n v="12669"/>
    <n v="1"/>
    <n v="8.16"/>
    <n v="8.16"/>
    <n v="0"/>
    <n v="2.71"/>
    <n v="0.41"/>
    <n v="5.04"/>
    <n v="0"/>
    <n v="36"/>
    <n v="10"/>
    <n v="221"/>
    <n v="773"/>
    <n v="267"/>
    <n v="1863"/>
    <n v="2"/>
    <n v="340"/>
    <x v="4"/>
    <s v="Short"/>
    <n v="367"/>
  </r>
  <r>
    <x v="0"/>
    <d v="2016-04-17T00:00:00"/>
    <x v="5"/>
    <n v="9705"/>
    <n v="0"/>
    <n v="6.48"/>
    <n v="6.48"/>
    <n v="0"/>
    <n v="3.19"/>
    <n v="0.78"/>
    <n v="2.5099999999999998"/>
    <n v="0"/>
    <n v="38"/>
    <n v="20"/>
    <n v="164"/>
    <n v="539"/>
    <n v="222"/>
    <n v="1728"/>
    <n v="1"/>
    <n v="700"/>
    <x v="5"/>
    <s v="Long"/>
    <n v="712"/>
  </r>
  <r>
    <x v="0"/>
    <d v="2016-04-19T00:00:00"/>
    <x v="0"/>
    <n v="15506"/>
    <n v="1"/>
    <n v="9.8800000000000008"/>
    <n v="9.8800000000000008"/>
    <n v="0"/>
    <n v="3.53"/>
    <n v="1.32"/>
    <n v="5.03"/>
    <n v="0"/>
    <n v="50"/>
    <n v="31"/>
    <n v="264"/>
    <n v="775"/>
    <n v="345"/>
    <n v="2035"/>
    <n v="1"/>
    <n v="304"/>
    <x v="6"/>
    <s v="Short"/>
    <n v="320"/>
  </r>
  <r>
    <x v="0"/>
    <d v="2016-04-18T00:00:00"/>
    <x v="6"/>
    <n v="13019"/>
    <n v="1"/>
    <n v="8.59"/>
    <n v="8.59"/>
    <n v="0"/>
    <n v="3.25"/>
    <n v="0.64"/>
    <n v="4.71"/>
    <n v="0"/>
    <n v="42"/>
    <n v="16"/>
    <n v="233"/>
    <n v="1149"/>
    <n v="291"/>
    <n v="1921"/>
    <m/>
    <m/>
    <x v="2"/>
    <s v="Short"/>
    <m/>
  </r>
  <r>
    <x v="0"/>
    <d v="2016-04-20T00:00:00"/>
    <x v="1"/>
    <n v="10544"/>
    <n v="1"/>
    <n v="6.68"/>
    <n v="6.68"/>
    <n v="0"/>
    <n v="1.96"/>
    <n v="0.48"/>
    <n v="4.24"/>
    <n v="0"/>
    <n v="28"/>
    <n v="12"/>
    <n v="205"/>
    <n v="818"/>
    <n v="245"/>
    <n v="1786"/>
    <n v="1"/>
    <n v="360"/>
    <x v="7"/>
    <s v="Short"/>
    <n v="377"/>
  </r>
  <r>
    <x v="0"/>
    <d v="2016-04-21T00:00:00"/>
    <x v="2"/>
    <n v="9819"/>
    <n v="0"/>
    <n v="6.34"/>
    <n v="6.34"/>
    <n v="0"/>
    <n v="1.34"/>
    <n v="0.35"/>
    <n v="4.6500000000000004"/>
    <n v="0"/>
    <n v="19"/>
    <n v="8"/>
    <n v="211"/>
    <n v="838"/>
    <n v="238"/>
    <n v="1775"/>
    <n v="1"/>
    <n v="325"/>
    <x v="8"/>
    <s v="Short"/>
    <n v="364"/>
  </r>
  <r>
    <x v="0"/>
    <d v="2016-04-23T00:00:00"/>
    <x v="4"/>
    <n v="14371"/>
    <n v="1"/>
    <n v="9.0399999999999991"/>
    <n v="9.0399999999999991"/>
    <n v="0"/>
    <n v="2.81"/>
    <n v="0.87"/>
    <n v="5.36"/>
    <n v="0"/>
    <n v="41"/>
    <n v="21"/>
    <n v="262"/>
    <n v="732"/>
    <n v="324"/>
    <n v="1949"/>
    <n v="1"/>
    <n v="361"/>
    <x v="9"/>
    <s v="Short"/>
    <n v="384"/>
  </r>
  <r>
    <x v="0"/>
    <d v="2016-04-24T00:00:00"/>
    <x v="5"/>
    <n v="10039"/>
    <n v="1"/>
    <n v="6.41"/>
    <n v="6.41"/>
    <n v="0"/>
    <n v="2.92"/>
    <n v="0.21"/>
    <n v="3.28"/>
    <n v="0"/>
    <n v="39"/>
    <n v="5"/>
    <n v="238"/>
    <n v="709"/>
    <n v="282"/>
    <n v="1788"/>
    <n v="1"/>
    <n v="430"/>
    <x v="10"/>
    <s v="Normal"/>
    <n v="449"/>
  </r>
  <r>
    <x v="0"/>
    <d v="2016-04-22T00:00:00"/>
    <x v="3"/>
    <n v="12764"/>
    <n v="1"/>
    <n v="8.1300000000000008"/>
    <n v="8.1300000000000008"/>
    <n v="0"/>
    <n v="4.76"/>
    <n v="1.1200000000000001"/>
    <n v="2.2400000000000002"/>
    <n v="0"/>
    <n v="66"/>
    <n v="27"/>
    <n v="130"/>
    <n v="1217"/>
    <n v="223"/>
    <n v="1827"/>
    <m/>
    <m/>
    <x v="2"/>
    <s v="Short"/>
    <m/>
  </r>
  <r>
    <x v="0"/>
    <d v="2016-04-25T00:00:00"/>
    <x v="6"/>
    <n v="15355"/>
    <n v="1"/>
    <n v="9.8000000000000007"/>
    <n v="9.8000000000000007"/>
    <n v="0"/>
    <n v="5.29"/>
    <n v="0.56999999999999995"/>
    <n v="3.94"/>
    <n v="0"/>
    <n v="73"/>
    <n v="14"/>
    <n v="216"/>
    <n v="814"/>
    <n v="303"/>
    <n v="2013"/>
    <n v="1"/>
    <n v="277"/>
    <x v="11"/>
    <s v="Short"/>
    <n v="323"/>
  </r>
  <r>
    <x v="0"/>
    <d v="2016-04-26T00:00:00"/>
    <x v="0"/>
    <n v="13755"/>
    <n v="1"/>
    <n v="8.7899999999999991"/>
    <n v="8.7899999999999991"/>
    <n v="0"/>
    <n v="2.33"/>
    <n v="0.92"/>
    <n v="5.54"/>
    <n v="0"/>
    <n v="31"/>
    <n v="23"/>
    <n v="279"/>
    <n v="833"/>
    <n v="333"/>
    <n v="1970"/>
    <n v="1"/>
    <n v="245"/>
    <x v="12"/>
    <s v="Short"/>
    <n v="274"/>
  </r>
  <r>
    <x v="0"/>
    <d v="2016-04-28T00:00:00"/>
    <x v="2"/>
    <n v="13154"/>
    <n v="1"/>
    <n v="8.5299999999999994"/>
    <n v="8.5299999999999994"/>
    <n v="0"/>
    <n v="3.54"/>
    <n v="1.1599999999999999"/>
    <n v="3.79"/>
    <n v="0"/>
    <n v="48"/>
    <n v="28"/>
    <n v="189"/>
    <n v="782"/>
    <n v="265"/>
    <n v="1898"/>
    <n v="1"/>
    <n v="366"/>
    <x v="13"/>
    <s v="Short"/>
    <n v="393"/>
  </r>
  <r>
    <x v="0"/>
    <d v="2016-04-29T00:00:00"/>
    <x v="3"/>
    <n v="11181"/>
    <n v="1"/>
    <n v="7.15"/>
    <n v="7.15"/>
    <n v="0"/>
    <n v="1.06"/>
    <n v="0.5"/>
    <n v="5.58"/>
    <n v="0"/>
    <n v="16"/>
    <n v="12"/>
    <n v="243"/>
    <n v="815"/>
    <n v="271"/>
    <n v="1837"/>
    <n v="1"/>
    <n v="341"/>
    <x v="14"/>
    <s v="Short"/>
    <n v="354"/>
  </r>
  <r>
    <x v="0"/>
    <d v="2016-04-30T00:00:00"/>
    <x v="4"/>
    <n v="14673"/>
    <n v="1"/>
    <n v="9.25"/>
    <n v="9.25"/>
    <n v="0"/>
    <n v="3.56"/>
    <n v="1.42"/>
    <n v="4.2699999999999996"/>
    <n v="0"/>
    <n v="52"/>
    <n v="34"/>
    <n v="217"/>
    <n v="712"/>
    <n v="303"/>
    <n v="1947"/>
    <n v="1"/>
    <n v="404"/>
    <x v="15"/>
    <s v="Short"/>
    <n v="425"/>
  </r>
  <r>
    <x v="0"/>
    <d v="2016-04-27T00:00:00"/>
    <x v="1"/>
    <n v="18134"/>
    <n v="1"/>
    <n v="12.21"/>
    <n v="12.21"/>
    <n v="0"/>
    <n v="6.4"/>
    <n v="0.41"/>
    <n v="5.41"/>
    <n v="0"/>
    <n v="78"/>
    <n v="11"/>
    <n v="243"/>
    <n v="1108"/>
    <n v="332"/>
    <n v="2159"/>
    <m/>
    <m/>
    <x v="2"/>
    <s v="Short"/>
    <m/>
  </r>
  <r>
    <x v="0"/>
    <d v="2016-05-01T00:00:00"/>
    <x v="5"/>
    <n v="10602"/>
    <n v="1"/>
    <n v="6.81"/>
    <n v="6.81"/>
    <n v="0"/>
    <n v="2.29"/>
    <n v="1.6"/>
    <n v="2.92"/>
    <n v="0"/>
    <n v="33"/>
    <n v="35"/>
    <n v="246"/>
    <n v="730"/>
    <n v="314"/>
    <n v="1820"/>
    <n v="1"/>
    <n v="369"/>
    <x v="16"/>
    <s v="Short"/>
    <n v="396"/>
  </r>
  <r>
    <x v="0"/>
    <d v="2016-05-02T00:00:00"/>
    <x v="6"/>
    <n v="14727"/>
    <n v="1"/>
    <n v="9.7100000000000009"/>
    <n v="9.7100000000000009"/>
    <n v="0"/>
    <n v="3.21"/>
    <n v="0.56999999999999995"/>
    <n v="5.92"/>
    <n v="0"/>
    <n v="41"/>
    <n v="15"/>
    <n v="277"/>
    <n v="798"/>
    <n v="333"/>
    <n v="2004"/>
    <n v="1"/>
    <n v="277"/>
    <x v="11"/>
    <s v="Short"/>
    <n v="309"/>
  </r>
  <r>
    <x v="0"/>
    <d v="2016-05-03T00:00:00"/>
    <x v="0"/>
    <n v="15103"/>
    <n v="1"/>
    <n v="9.66"/>
    <n v="9.66"/>
    <n v="0"/>
    <n v="3.73"/>
    <n v="1.05"/>
    <n v="4.88"/>
    <n v="0"/>
    <n v="50"/>
    <n v="24"/>
    <n v="254"/>
    <n v="816"/>
    <n v="328"/>
    <n v="1990"/>
    <n v="1"/>
    <n v="273"/>
    <x v="17"/>
    <s v="Short"/>
    <n v="296"/>
  </r>
  <r>
    <x v="0"/>
    <d v="2016-05-05T00:00:00"/>
    <x v="2"/>
    <n v="14070"/>
    <n v="1"/>
    <n v="8.9"/>
    <n v="8.9"/>
    <n v="0"/>
    <n v="2.92"/>
    <n v="1.08"/>
    <n v="4.88"/>
    <n v="0"/>
    <n v="45"/>
    <n v="24"/>
    <n v="250"/>
    <n v="857"/>
    <n v="319"/>
    <n v="1959"/>
    <n v="1"/>
    <n v="247"/>
    <x v="18"/>
    <s v="Short"/>
    <n v="264"/>
  </r>
  <r>
    <x v="0"/>
    <d v="2016-05-06T00:00:00"/>
    <x v="3"/>
    <n v="12159"/>
    <n v="1"/>
    <n v="8.0299999999999994"/>
    <n v="8.0299999999999994"/>
    <n v="0"/>
    <n v="1.97"/>
    <n v="0.25"/>
    <n v="5.81"/>
    <n v="0"/>
    <n v="24"/>
    <n v="6"/>
    <n v="289"/>
    <n v="754"/>
    <n v="319"/>
    <n v="1896"/>
    <n v="1"/>
    <n v="334"/>
    <x v="19"/>
    <s v="Short"/>
    <n v="367"/>
  </r>
  <r>
    <x v="0"/>
    <d v="2016-05-07T00:00:00"/>
    <x v="4"/>
    <n v="11992"/>
    <n v="1"/>
    <n v="7.71"/>
    <n v="7.71"/>
    <n v="0"/>
    <n v="2.46"/>
    <n v="2.12"/>
    <n v="3.13"/>
    <n v="0"/>
    <n v="37"/>
    <n v="46"/>
    <n v="175"/>
    <n v="833"/>
    <n v="258"/>
    <n v="1821"/>
    <n v="1"/>
    <n v="331"/>
    <x v="20"/>
    <s v="Short"/>
    <n v="349"/>
  </r>
  <r>
    <x v="0"/>
    <d v="2016-05-08T00:00:00"/>
    <x v="5"/>
    <n v="10060"/>
    <n v="1"/>
    <n v="6.58"/>
    <n v="6.58"/>
    <n v="0"/>
    <n v="3.53"/>
    <n v="0.32"/>
    <n v="2.73"/>
    <n v="0"/>
    <n v="44"/>
    <n v="8"/>
    <n v="203"/>
    <n v="574"/>
    <n v="255"/>
    <n v="1740"/>
    <n v="1"/>
    <n v="594"/>
    <x v="21"/>
    <s v="Long"/>
    <n v="611"/>
  </r>
  <r>
    <x v="0"/>
    <d v="2016-05-04T00:00:00"/>
    <x v="1"/>
    <n v="11100"/>
    <n v="1"/>
    <n v="7.15"/>
    <n v="7.15"/>
    <n v="0"/>
    <n v="2.46"/>
    <n v="0.87"/>
    <n v="3.82"/>
    <n v="0"/>
    <n v="36"/>
    <n v="22"/>
    <n v="203"/>
    <n v="1179"/>
    <n v="261"/>
    <n v="1819"/>
    <m/>
    <m/>
    <x v="2"/>
    <s v="Short"/>
    <m/>
  </r>
  <r>
    <x v="0"/>
    <d v="2016-05-09T00:00:00"/>
    <x v="6"/>
    <n v="12022"/>
    <n v="1"/>
    <n v="7.72"/>
    <n v="7.72"/>
    <n v="0"/>
    <n v="3.45"/>
    <n v="0.53"/>
    <n v="3.74"/>
    <n v="0"/>
    <n v="46"/>
    <n v="11"/>
    <n v="206"/>
    <n v="835"/>
    <n v="263"/>
    <n v="1819"/>
    <n v="1"/>
    <n v="338"/>
    <x v="22"/>
    <s v="Short"/>
    <n v="342"/>
  </r>
  <r>
    <x v="0"/>
    <d v="2016-05-10T00:00:00"/>
    <x v="0"/>
    <n v="12207"/>
    <n v="1"/>
    <n v="7.77"/>
    <n v="7.77"/>
    <n v="0"/>
    <n v="3.35"/>
    <n v="1.1599999999999999"/>
    <n v="3.26"/>
    <n v="0"/>
    <n v="46"/>
    <n v="31"/>
    <n v="214"/>
    <n v="746"/>
    <n v="291"/>
    <n v="1859"/>
    <n v="1"/>
    <n v="383"/>
    <x v="23"/>
    <s v="Short"/>
    <n v="403"/>
  </r>
  <r>
    <x v="0"/>
    <d v="2016-05-11T00:00:00"/>
    <x v="1"/>
    <n v="12770"/>
    <n v="1"/>
    <n v="8.1300000000000008"/>
    <n v="8.1300000000000008"/>
    <n v="0"/>
    <n v="2.56"/>
    <n v="1.01"/>
    <n v="4.55"/>
    <n v="0"/>
    <n v="36"/>
    <n v="23"/>
    <n v="251"/>
    <n v="669"/>
    <n v="310"/>
    <n v="1783"/>
    <n v="1"/>
    <n v="285"/>
    <x v="24"/>
    <s v="Short"/>
    <n v="306"/>
  </r>
  <r>
    <x v="1"/>
    <d v="2016-04-29T00:00:00"/>
    <x v="3"/>
    <n v="3176"/>
    <n v="0"/>
    <n v="2.31"/>
    <n v="2.31"/>
    <n v="0"/>
    <n v="0"/>
    <n v="0"/>
    <n v="2.31"/>
    <n v="0"/>
    <n v="0"/>
    <n v="0"/>
    <n v="120"/>
    <n v="1193"/>
    <n v="120"/>
    <n v="2498"/>
    <n v="1"/>
    <n v="119"/>
    <x v="25"/>
    <s v="Short"/>
    <n v="127"/>
  </r>
  <r>
    <x v="1"/>
    <d v="2016-04-30T00:00:00"/>
    <x v="4"/>
    <n v="18213"/>
    <n v="1"/>
    <n v="13.24"/>
    <n v="13.24"/>
    <n v="0"/>
    <n v="0.63"/>
    <n v="3.14"/>
    <n v="9.4600000000000009"/>
    <n v="0"/>
    <n v="9"/>
    <n v="71"/>
    <n v="402"/>
    <n v="816"/>
    <n v="482"/>
    <n v="3846"/>
    <n v="1"/>
    <n v="124"/>
    <x v="26"/>
    <s v="Short"/>
    <n v="142"/>
  </r>
  <r>
    <x v="1"/>
    <d v="2016-05-02T00:00:00"/>
    <x v="6"/>
    <n v="3758"/>
    <n v="0"/>
    <n v="2.73"/>
    <n v="2.73"/>
    <n v="0"/>
    <n v="7.0000000000000007E-2"/>
    <n v="0.31"/>
    <n v="2.35"/>
    <n v="0"/>
    <n v="1"/>
    <n v="7"/>
    <n v="148"/>
    <n v="682"/>
    <n v="156"/>
    <n v="2580"/>
    <n v="1"/>
    <n v="796"/>
    <x v="27"/>
    <s v="Long"/>
    <n v="961"/>
  </r>
  <r>
    <x v="1"/>
    <d v="2016-05-08T00:00:00"/>
    <x v="5"/>
    <n v="6724"/>
    <n v="0"/>
    <n v="4.8899999999999997"/>
    <n v="4.8899999999999997"/>
    <n v="0"/>
    <n v="0"/>
    <n v="0"/>
    <n v="4.88"/>
    <n v="0"/>
    <n v="0"/>
    <n v="0"/>
    <n v="295"/>
    <n v="991"/>
    <n v="295"/>
    <n v="2987"/>
    <n v="1"/>
    <n v="137"/>
    <x v="28"/>
    <s v="Short"/>
    <n v="154"/>
  </r>
  <r>
    <x v="2"/>
    <d v="2016-04-15T00:00:00"/>
    <x v="3"/>
    <n v="3844"/>
    <n v="0"/>
    <n v="2.54"/>
    <n v="2.54"/>
    <n v="0"/>
    <n v="0"/>
    <n v="0"/>
    <n v="2.54"/>
    <n v="0"/>
    <n v="0"/>
    <n v="0"/>
    <n v="176"/>
    <n v="527"/>
    <n v="176"/>
    <n v="1725"/>
    <n v="1"/>
    <n v="644"/>
    <x v="29"/>
    <s v="Long"/>
    <n v="961"/>
  </r>
  <r>
    <x v="0"/>
    <d v="2016-05-12T00:00:00"/>
    <x v="2"/>
    <n v="0"/>
    <n v="0"/>
    <n v="0"/>
    <n v="0"/>
    <n v="0"/>
    <n v="0"/>
    <n v="0"/>
    <n v="0"/>
    <n v="0"/>
    <n v="0"/>
    <n v="0"/>
    <n v="0"/>
    <n v="1440"/>
    <n v="0"/>
    <n v="0"/>
    <m/>
    <m/>
    <x v="2"/>
    <s v="Short"/>
    <m/>
  </r>
  <r>
    <x v="2"/>
    <d v="2016-04-30T00:00:00"/>
    <x v="4"/>
    <n v="4014"/>
    <n v="0"/>
    <n v="2.67"/>
    <n v="2.67"/>
    <n v="0"/>
    <n v="0"/>
    <n v="0"/>
    <n v="2.65"/>
    <n v="0"/>
    <n v="0"/>
    <n v="0"/>
    <n v="184"/>
    <n v="218"/>
    <n v="184"/>
    <n v="1763"/>
    <n v="1"/>
    <n v="722"/>
    <x v="30"/>
    <s v="Long"/>
    <n v="961"/>
  </r>
  <r>
    <x v="3"/>
    <d v="2016-04-12T00:00:00"/>
    <x v="0"/>
    <n v="8163"/>
    <n v="0"/>
    <n v="5.31"/>
    <n v="5.31"/>
    <n v="0"/>
    <n v="0"/>
    <n v="0"/>
    <n v="5.31"/>
    <n v="0"/>
    <n v="0"/>
    <n v="0"/>
    <n v="146"/>
    <n v="1294"/>
    <n v="146"/>
    <n v="1432"/>
    <m/>
    <m/>
    <x v="2"/>
    <s v="Short"/>
    <m/>
  </r>
  <r>
    <x v="2"/>
    <d v="2016-05-01T00:00:00"/>
    <x v="5"/>
    <n v="2573"/>
    <n v="0"/>
    <n v="1.7"/>
    <n v="1.7"/>
    <n v="0"/>
    <n v="0"/>
    <n v="0.26"/>
    <n v="1.45"/>
    <n v="0"/>
    <n v="0"/>
    <n v="7"/>
    <n v="75"/>
    <n v="585"/>
    <n v="82"/>
    <n v="1541"/>
    <n v="1"/>
    <n v="590"/>
    <x v="31"/>
    <s v="Long"/>
    <n v="961"/>
  </r>
  <r>
    <x v="3"/>
    <d v="2016-04-13T00:00:00"/>
    <x v="1"/>
    <n v="7007"/>
    <n v="0"/>
    <n v="4.55"/>
    <n v="4.55"/>
    <n v="0"/>
    <n v="0"/>
    <n v="0"/>
    <n v="4.55"/>
    <n v="0"/>
    <n v="0"/>
    <n v="0"/>
    <n v="148"/>
    <n v="1292"/>
    <n v="148"/>
    <n v="1411"/>
    <m/>
    <m/>
    <x v="2"/>
    <s v="Short"/>
    <m/>
  </r>
  <r>
    <x v="4"/>
    <d v="2016-04-12T00:00:00"/>
    <x v="0"/>
    <n v="678"/>
    <n v="0"/>
    <n v="0.47"/>
    <n v="0.47"/>
    <n v="0"/>
    <n v="0"/>
    <n v="0"/>
    <n v="0.47"/>
    <n v="0"/>
    <n v="0"/>
    <n v="0"/>
    <n v="55"/>
    <n v="734"/>
    <n v="55"/>
    <n v="2220"/>
    <n v="3"/>
    <n v="750"/>
    <x v="32"/>
    <s v="Long"/>
    <n v="775"/>
  </r>
  <r>
    <x v="3"/>
    <d v="2016-04-14T00:00:00"/>
    <x v="2"/>
    <n v="9107"/>
    <n v="0"/>
    <n v="5.92"/>
    <n v="5.92"/>
    <n v="0"/>
    <n v="0"/>
    <n v="0"/>
    <n v="5.91"/>
    <n v="0.01"/>
    <n v="0"/>
    <n v="0"/>
    <n v="236"/>
    <n v="1204"/>
    <n v="236"/>
    <n v="1572"/>
    <m/>
    <m/>
    <x v="2"/>
    <s v="Short"/>
    <m/>
  </r>
  <r>
    <x v="4"/>
    <d v="2016-04-13T00:00:00"/>
    <x v="1"/>
    <n v="356"/>
    <n v="0"/>
    <n v="0.25"/>
    <n v="0.25"/>
    <n v="0"/>
    <n v="0"/>
    <n v="0"/>
    <n v="0.25"/>
    <n v="0"/>
    <n v="0"/>
    <n v="0"/>
    <n v="32"/>
    <n v="986"/>
    <n v="32"/>
    <n v="2151"/>
    <n v="1"/>
    <n v="398"/>
    <x v="33"/>
    <s v="Short"/>
    <n v="422"/>
  </r>
  <r>
    <x v="3"/>
    <d v="2016-04-15T00:00:00"/>
    <x v="3"/>
    <n v="1510"/>
    <n v="0"/>
    <n v="0.98"/>
    <n v="0.98"/>
    <n v="0"/>
    <n v="0"/>
    <n v="0"/>
    <n v="0.97"/>
    <n v="0"/>
    <n v="0"/>
    <n v="0"/>
    <n v="96"/>
    <n v="1344"/>
    <n v="96"/>
    <n v="1344"/>
    <m/>
    <m/>
    <x v="2"/>
    <s v="Short"/>
    <m/>
  </r>
  <r>
    <x v="4"/>
    <d v="2016-04-15T00:00:00"/>
    <x v="3"/>
    <n v="980"/>
    <n v="0"/>
    <n v="0.68"/>
    <n v="0.68"/>
    <n v="0"/>
    <n v="0"/>
    <n v="0"/>
    <n v="0.68"/>
    <n v="0"/>
    <n v="0"/>
    <n v="0"/>
    <n v="51"/>
    <n v="941"/>
    <n v="51"/>
    <n v="2221"/>
    <n v="2"/>
    <n v="475"/>
    <x v="34"/>
    <s v="Normal"/>
    <n v="499"/>
  </r>
  <r>
    <x v="3"/>
    <d v="2016-04-16T00:00:00"/>
    <x v="4"/>
    <n v="5370"/>
    <n v="0"/>
    <n v="3.49"/>
    <n v="3.49"/>
    <n v="0"/>
    <n v="0"/>
    <n v="0"/>
    <n v="3.49"/>
    <n v="0"/>
    <n v="0"/>
    <n v="0"/>
    <n v="176"/>
    <n v="1264"/>
    <n v="176"/>
    <n v="1463"/>
    <m/>
    <m/>
    <x v="2"/>
    <s v="Short"/>
    <m/>
  </r>
  <r>
    <x v="4"/>
    <d v="2016-04-26T00:00:00"/>
    <x v="0"/>
    <n v="3761"/>
    <n v="0"/>
    <n v="2.6"/>
    <n v="2.6"/>
    <n v="0"/>
    <n v="0"/>
    <n v="0"/>
    <n v="2.6"/>
    <n v="0"/>
    <n v="0"/>
    <n v="0"/>
    <n v="192"/>
    <n v="1058"/>
    <n v="192"/>
    <n v="2638"/>
    <n v="1"/>
    <n v="296"/>
    <x v="35"/>
    <s v="Short"/>
    <n v="315"/>
  </r>
  <r>
    <x v="3"/>
    <d v="2016-04-17T00:00:00"/>
    <x v="5"/>
    <n v="6175"/>
    <n v="0"/>
    <n v="4.0599999999999996"/>
    <n v="4.0599999999999996"/>
    <n v="0"/>
    <n v="1.03"/>
    <n v="1.52"/>
    <n v="1.49"/>
    <n v="0.01"/>
    <n v="15"/>
    <n v="22"/>
    <n v="127"/>
    <n v="1276"/>
    <n v="164"/>
    <n v="1554"/>
    <m/>
    <m/>
    <x v="2"/>
    <s v="Short"/>
    <m/>
  </r>
  <r>
    <x v="4"/>
    <d v="2016-04-28T00:00:00"/>
    <x v="2"/>
    <n v="1675"/>
    <n v="0"/>
    <n v="1.1599999999999999"/>
    <n v="1.1599999999999999"/>
    <n v="0"/>
    <n v="0"/>
    <n v="0"/>
    <n v="1.1599999999999999"/>
    <n v="0"/>
    <n v="0"/>
    <n v="0"/>
    <n v="95"/>
    <n v="1167"/>
    <n v="95"/>
    <n v="2351"/>
    <n v="1"/>
    <n v="166"/>
    <x v="36"/>
    <s v="Short"/>
    <n v="178"/>
  </r>
  <r>
    <x v="3"/>
    <d v="2016-04-18T00:00:00"/>
    <x v="6"/>
    <n v="10536"/>
    <n v="1"/>
    <n v="7.41"/>
    <n v="7.41"/>
    <n v="0"/>
    <n v="2.15"/>
    <n v="0.62"/>
    <n v="4.62"/>
    <n v="0.01"/>
    <n v="17"/>
    <n v="7"/>
    <n v="202"/>
    <n v="1214"/>
    <n v="226"/>
    <n v="1604"/>
    <m/>
    <m/>
    <x v="2"/>
    <s v="Short"/>
    <m/>
  </r>
  <r>
    <x v="5"/>
    <d v="2016-04-12T00:00:00"/>
    <x v="0"/>
    <n v="4414"/>
    <n v="0"/>
    <n v="2.74"/>
    <n v="2.74"/>
    <n v="0"/>
    <n v="0.19"/>
    <n v="0.35"/>
    <n v="2.2000000000000002"/>
    <n v="0"/>
    <n v="3"/>
    <n v="8"/>
    <n v="181"/>
    <n v="706"/>
    <n v="192"/>
    <n v="1459"/>
    <n v="1"/>
    <n v="503"/>
    <x v="37"/>
    <s v="Normal"/>
    <n v="546"/>
  </r>
  <r>
    <x v="3"/>
    <d v="2016-04-19T00:00:00"/>
    <x v="0"/>
    <n v="2916"/>
    <n v="0"/>
    <n v="1.9"/>
    <n v="1.9"/>
    <n v="0"/>
    <n v="0"/>
    <n v="0"/>
    <n v="1.9"/>
    <n v="0"/>
    <n v="0"/>
    <n v="0"/>
    <n v="141"/>
    <n v="1299"/>
    <n v="141"/>
    <n v="1435"/>
    <m/>
    <m/>
    <x v="2"/>
    <s v="Short"/>
    <m/>
  </r>
  <r>
    <x v="5"/>
    <d v="2016-04-13T00:00:00"/>
    <x v="1"/>
    <n v="4993"/>
    <n v="0"/>
    <n v="3.1"/>
    <n v="3.1"/>
    <n v="0"/>
    <n v="0"/>
    <n v="0"/>
    <n v="3.1"/>
    <n v="0"/>
    <n v="0"/>
    <n v="0"/>
    <n v="238"/>
    <n v="663"/>
    <n v="238"/>
    <n v="1521"/>
    <n v="1"/>
    <n v="531"/>
    <x v="38"/>
    <s v="Normal"/>
    <n v="565"/>
  </r>
  <r>
    <x v="3"/>
    <d v="2016-04-20T00:00:00"/>
    <x v="1"/>
    <n v="4974"/>
    <n v="0"/>
    <n v="3.23"/>
    <n v="3.23"/>
    <n v="0"/>
    <n v="0"/>
    <n v="0"/>
    <n v="3.23"/>
    <n v="0"/>
    <n v="0"/>
    <n v="0"/>
    <n v="151"/>
    <n v="1289"/>
    <n v="151"/>
    <n v="1446"/>
    <m/>
    <m/>
    <x v="2"/>
    <s v="Short"/>
    <m/>
  </r>
  <r>
    <x v="5"/>
    <d v="2016-04-14T00:00:00"/>
    <x v="2"/>
    <n v="3335"/>
    <n v="0"/>
    <n v="2.0699999999999998"/>
    <n v="2.0699999999999998"/>
    <n v="0"/>
    <n v="0"/>
    <n v="0"/>
    <n v="2.0499999999999998"/>
    <n v="0"/>
    <n v="0"/>
    <n v="0"/>
    <n v="197"/>
    <n v="653"/>
    <n v="197"/>
    <n v="1431"/>
    <n v="1"/>
    <n v="545"/>
    <x v="39"/>
    <s v="Long"/>
    <n v="568"/>
  </r>
  <r>
    <x v="3"/>
    <d v="2016-04-21T00:00:00"/>
    <x v="2"/>
    <n v="6349"/>
    <n v="0"/>
    <n v="4.13"/>
    <n v="4.13"/>
    <n v="0"/>
    <n v="0"/>
    <n v="0"/>
    <n v="4.1100000000000003"/>
    <n v="0.02"/>
    <n v="0"/>
    <n v="0"/>
    <n v="186"/>
    <n v="1254"/>
    <n v="186"/>
    <n v="1467"/>
    <m/>
    <m/>
    <x v="2"/>
    <s v="Short"/>
    <m/>
  </r>
  <r>
    <x v="5"/>
    <d v="2016-04-15T00:00:00"/>
    <x v="3"/>
    <n v="3821"/>
    <n v="0"/>
    <n v="2.37"/>
    <n v="2.37"/>
    <n v="0"/>
    <n v="0"/>
    <n v="0"/>
    <n v="2.37"/>
    <n v="0"/>
    <n v="0"/>
    <n v="0"/>
    <n v="188"/>
    <n v="687"/>
    <n v="188"/>
    <n v="1444"/>
    <n v="1"/>
    <n v="523"/>
    <x v="40"/>
    <s v="Normal"/>
    <n v="573"/>
  </r>
  <r>
    <x v="3"/>
    <d v="2016-04-22T00:00:00"/>
    <x v="3"/>
    <n v="4026"/>
    <n v="0"/>
    <n v="2.62"/>
    <n v="2.62"/>
    <n v="0"/>
    <n v="0"/>
    <n v="0"/>
    <n v="2.6"/>
    <n v="0"/>
    <n v="0"/>
    <n v="0"/>
    <n v="199"/>
    <n v="1241"/>
    <n v="199"/>
    <n v="1470"/>
    <m/>
    <m/>
    <x v="2"/>
    <s v="Short"/>
    <m/>
  </r>
  <r>
    <x v="5"/>
    <d v="2016-04-16T00:00:00"/>
    <x v="4"/>
    <n v="2547"/>
    <n v="0"/>
    <n v="1.58"/>
    <n v="1.58"/>
    <n v="0"/>
    <n v="0"/>
    <n v="0"/>
    <n v="1.58"/>
    <n v="0"/>
    <n v="0"/>
    <n v="0"/>
    <n v="150"/>
    <n v="728"/>
    <n v="150"/>
    <n v="1373"/>
    <n v="1"/>
    <n v="524"/>
    <x v="41"/>
    <s v="Normal"/>
    <n v="567"/>
  </r>
  <r>
    <x v="3"/>
    <d v="2016-04-23T00:00:00"/>
    <x v="4"/>
    <n v="8538"/>
    <n v="0"/>
    <n v="5.55"/>
    <n v="5.55"/>
    <n v="0"/>
    <n v="0"/>
    <n v="0"/>
    <n v="5.54"/>
    <n v="0.01"/>
    <n v="0"/>
    <n v="0"/>
    <n v="227"/>
    <n v="1213"/>
    <n v="227"/>
    <n v="1562"/>
    <m/>
    <m/>
    <x v="2"/>
    <s v="Short"/>
    <m/>
  </r>
  <r>
    <x v="5"/>
    <d v="2016-04-17T00:00:00"/>
    <x v="5"/>
    <n v="838"/>
    <n v="0"/>
    <n v="0.52"/>
    <n v="0.52"/>
    <n v="0"/>
    <n v="0"/>
    <n v="0"/>
    <n v="0.52"/>
    <n v="0"/>
    <n v="0"/>
    <n v="0"/>
    <n v="60"/>
    <n v="1053"/>
    <n v="60"/>
    <n v="1214"/>
    <n v="1"/>
    <n v="437"/>
    <x v="42"/>
    <s v="Normal"/>
    <n v="498"/>
  </r>
  <r>
    <x v="3"/>
    <d v="2016-04-24T00:00:00"/>
    <x v="5"/>
    <n v="6076"/>
    <n v="0"/>
    <n v="3.95"/>
    <n v="3.95"/>
    <n v="0"/>
    <n v="1.1499999999999999"/>
    <n v="0.91"/>
    <n v="1.89"/>
    <n v="0"/>
    <n v="16"/>
    <n v="18"/>
    <n v="185"/>
    <n v="1221"/>
    <n v="219"/>
    <n v="1617"/>
    <m/>
    <m/>
    <x v="2"/>
    <s v="Short"/>
    <m/>
  </r>
  <r>
    <x v="5"/>
    <d v="2016-04-19T00:00:00"/>
    <x v="0"/>
    <n v="2424"/>
    <n v="0"/>
    <n v="1.5"/>
    <n v="1.5"/>
    <n v="0"/>
    <n v="0"/>
    <n v="0"/>
    <n v="1.5"/>
    <n v="0"/>
    <n v="0"/>
    <n v="0"/>
    <n v="141"/>
    <n v="785"/>
    <n v="141"/>
    <n v="1356"/>
    <n v="1"/>
    <n v="498"/>
    <x v="43"/>
    <s v="Normal"/>
    <n v="540"/>
  </r>
  <r>
    <x v="3"/>
    <d v="2016-04-25T00:00:00"/>
    <x v="6"/>
    <n v="6497"/>
    <n v="0"/>
    <n v="4.22"/>
    <n v="4.22"/>
    <n v="0"/>
    <n v="0"/>
    <n v="0"/>
    <n v="4.2"/>
    <n v="0.02"/>
    <n v="0"/>
    <n v="0"/>
    <n v="202"/>
    <n v="1238"/>
    <n v="202"/>
    <n v="1492"/>
    <m/>
    <m/>
    <x v="2"/>
    <s v="Short"/>
    <m/>
  </r>
  <r>
    <x v="5"/>
    <d v="2016-04-20T00:00:00"/>
    <x v="1"/>
    <n v="7222"/>
    <n v="0"/>
    <n v="4.4800000000000004"/>
    <n v="4.4800000000000004"/>
    <n v="0"/>
    <n v="0"/>
    <n v="0"/>
    <n v="4.4800000000000004"/>
    <n v="0"/>
    <n v="0"/>
    <n v="0"/>
    <n v="327"/>
    <n v="623"/>
    <n v="327"/>
    <n v="1667"/>
    <n v="1"/>
    <n v="461"/>
    <x v="44"/>
    <s v="Normal"/>
    <n v="510"/>
  </r>
  <r>
    <x v="3"/>
    <d v="2016-04-26T00:00:00"/>
    <x v="0"/>
    <n v="2826"/>
    <n v="0"/>
    <n v="1.84"/>
    <n v="1.84"/>
    <n v="0"/>
    <n v="0"/>
    <n v="0"/>
    <n v="1.83"/>
    <n v="0.01"/>
    <n v="0"/>
    <n v="0"/>
    <n v="140"/>
    <n v="1300"/>
    <n v="140"/>
    <n v="1402"/>
    <m/>
    <m/>
    <x v="2"/>
    <s v="Short"/>
    <m/>
  </r>
  <r>
    <x v="5"/>
    <d v="2016-04-21T00:00:00"/>
    <x v="2"/>
    <n v="2467"/>
    <n v="0"/>
    <n v="1.53"/>
    <n v="1.53"/>
    <n v="0"/>
    <n v="0"/>
    <n v="0"/>
    <n v="1.53"/>
    <n v="0"/>
    <n v="0"/>
    <n v="0"/>
    <n v="153"/>
    <n v="749"/>
    <n v="153"/>
    <n v="1370"/>
    <n v="1"/>
    <n v="477"/>
    <x v="45"/>
    <s v="Normal"/>
    <n v="514"/>
  </r>
  <r>
    <x v="3"/>
    <d v="2016-04-27T00:00:00"/>
    <x v="1"/>
    <n v="8367"/>
    <n v="0"/>
    <n v="5.44"/>
    <n v="5.44"/>
    <n v="0"/>
    <n v="1.1100000000000001"/>
    <n v="1.87"/>
    <n v="2.46"/>
    <n v="0"/>
    <n v="17"/>
    <n v="36"/>
    <n v="154"/>
    <n v="1233"/>
    <n v="207"/>
    <n v="1670"/>
    <m/>
    <m/>
    <x v="2"/>
    <s v="Short"/>
    <m/>
  </r>
  <r>
    <x v="5"/>
    <d v="2016-04-22T00:00:00"/>
    <x v="3"/>
    <n v="2915"/>
    <n v="0"/>
    <n v="1.81"/>
    <n v="1.81"/>
    <n v="0"/>
    <n v="0"/>
    <n v="0"/>
    <n v="1.81"/>
    <n v="0"/>
    <n v="0"/>
    <n v="0"/>
    <n v="162"/>
    <n v="712"/>
    <n v="162"/>
    <n v="1399"/>
    <n v="1"/>
    <n v="520"/>
    <x v="46"/>
    <s v="Normal"/>
    <n v="545"/>
  </r>
  <r>
    <x v="3"/>
    <d v="2016-04-28T00:00:00"/>
    <x v="2"/>
    <n v="2759"/>
    <n v="0"/>
    <n v="1.79"/>
    <n v="1.79"/>
    <n v="0"/>
    <n v="0"/>
    <n v="0.2"/>
    <n v="1.6"/>
    <n v="0"/>
    <n v="0"/>
    <n v="5"/>
    <n v="115"/>
    <n v="1320"/>
    <n v="120"/>
    <n v="1401"/>
    <m/>
    <m/>
    <x v="2"/>
    <s v="Short"/>
    <m/>
  </r>
  <r>
    <x v="5"/>
    <d v="2016-04-23T00:00:00"/>
    <x v="4"/>
    <n v="12357"/>
    <n v="1"/>
    <n v="7.71"/>
    <n v="7.71"/>
    <n v="0"/>
    <n v="0"/>
    <n v="0"/>
    <n v="7.71"/>
    <n v="0"/>
    <n v="0"/>
    <n v="0"/>
    <n v="432"/>
    <n v="458"/>
    <n v="432"/>
    <n v="1916"/>
    <n v="1"/>
    <n v="522"/>
    <x v="47"/>
    <s v="Normal"/>
    <n v="554"/>
  </r>
  <r>
    <x v="3"/>
    <d v="2016-04-29T00:00:00"/>
    <x v="3"/>
    <n v="2390"/>
    <n v="0"/>
    <n v="1.55"/>
    <n v="1.55"/>
    <n v="0"/>
    <n v="0"/>
    <n v="0"/>
    <n v="1.55"/>
    <n v="0"/>
    <n v="0"/>
    <n v="0"/>
    <n v="150"/>
    <n v="1290"/>
    <n v="150"/>
    <n v="1404"/>
    <m/>
    <m/>
    <x v="2"/>
    <s v="Short"/>
    <m/>
  </r>
  <r>
    <x v="5"/>
    <d v="2016-04-24T00:00:00"/>
    <x v="5"/>
    <n v="3490"/>
    <n v="0"/>
    <n v="2.16"/>
    <n v="2.16"/>
    <n v="0"/>
    <n v="0"/>
    <n v="0"/>
    <n v="2.16"/>
    <n v="0"/>
    <n v="0"/>
    <n v="0"/>
    <n v="164"/>
    <n v="704"/>
    <n v="164"/>
    <n v="1401"/>
    <n v="1"/>
    <n v="555"/>
    <x v="48"/>
    <s v="Long"/>
    <n v="591"/>
  </r>
  <r>
    <x v="3"/>
    <d v="2016-04-30T00:00:00"/>
    <x v="4"/>
    <n v="6474"/>
    <n v="0"/>
    <n v="4.3"/>
    <n v="4.3"/>
    <n v="0"/>
    <n v="0.9"/>
    <n v="1.28"/>
    <n v="2.12"/>
    <n v="0.01"/>
    <n v="11"/>
    <n v="23"/>
    <n v="224"/>
    <n v="1182"/>
    <n v="258"/>
    <n v="1655"/>
    <m/>
    <m/>
    <x v="2"/>
    <s v="Short"/>
    <m/>
  </r>
  <r>
    <x v="5"/>
    <d v="2016-04-25T00:00:00"/>
    <x v="6"/>
    <n v="6017"/>
    <n v="0"/>
    <n v="3.73"/>
    <n v="3.73"/>
    <n v="0"/>
    <n v="0"/>
    <n v="0"/>
    <n v="3.73"/>
    <n v="0"/>
    <n v="0"/>
    <n v="0"/>
    <n v="260"/>
    <n v="821"/>
    <n v="260"/>
    <n v="1576"/>
    <n v="1"/>
    <n v="506"/>
    <x v="49"/>
    <s v="Normal"/>
    <n v="531"/>
  </r>
  <r>
    <x v="3"/>
    <d v="2016-05-01T00:00:00"/>
    <x v="5"/>
    <n v="36019"/>
    <n v="1"/>
    <n v="28.03"/>
    <n v="28.03"/>
    <n v="0"/>
    <n v="21.92"/>
    <n v="4.1900000000000004"/>
    <n v="1.91"/>
    <n v="0.02"/>
    <n v="186"/>
    <n v="63"/>
    <n v="171"/>
    <n v="1020"/>
    <n v="420"/>
    <n v="2690"/>
    <m/>
    <m/>
    <x v="2"/>
    <s v="Short"/>
    <m/>
  </r>
  <r>
    <x v="5"/>
    <d v="2016-04-27T00:00:00"/>
    <x v="1"/>
    <n v="6088"/>
    <n v="0"/>
    <n v="3.77"/>
    <n v="3.77"/>
    <n v="0"/>
    <n v="0"/>
    <n v="0"/>
    <n v="3.77"/>
    <n v="0"/>
    <n v="0"/>
    <n v="0"/>
    <n v="286"/>
    <n v="586"/>
    <n v="286"/>
    <n v="1593"/>
    <n v="1"/>
    <n v="508"/>
    <x v="50"/>
    <s v="Normal"/>
    <n v="545"/>
  </r>
  <r>
    <x v="3"/>
    <d v="2016-05-02T00:00:00"/>
    <x v="6"/>
    <n v="7155"/>
    <n v="0"/>
    <n v="4.93"/>
    <n v="4.93"/>
    <n v="0"/>
    <n v="0.86"/>
    <n v="0.59"/>
    <n v="3.47"/>
    <n v="0"/>
    <n v="7"/>
    <n v="6"/>
    <n v="166"/>
    <n v="1261"/>
    <n v="179"/>
    <n v="1497"/>
    <m/>
    <m/>
    <x v="2"/>
    <s v="Short"/>
    <m/>
  </r>
  <r>
    <x v="5"/>
    <d v="2016-04-28T00:00:00"/>
    <x v="2"/>
    <n v="6375"/>
    <n v="0"/>
    <n v="3.95"/>
    <n v="3.95"/>
    <n v="0"/>
    <n v="0"/>
    <n v="0"/>
    <n v="3.95"/>
    <n v="0"/>
    <n v="0"/>
    <n v="0"/>
    <n v="331"/>
    <n v="626"/>
    <n v="331"/>
    <n v="1649"/>
    <n v="1"/>
    <n v="513"/>
    <x v="51"/>
    <s v="Normal"/>
    <n v="545"/>
  </r>
  <r>
    <x v="3"/>
    <d v="2016-05-03T00:00:00"/>
    <x v="0"/>
    <n v="2100"/>
    <n v="0"/>
    <n v="1.37"/>
    <n v="1.37"/>
    <n v="0"/>
    <n v="0"/>
    <n v="0"/>
    <n v="1.34"/>
    <n v="0.02"/>
    <n v="0"/>
    <n v="0"/>
    <n v="96"/>
    <n v="1344"/>
    <n v="96"/>
    <n v="1334"/>
    <m/>
    <m/>
    <x v="2"/>
    <s v="Short"/>
    <m/>
  </r>
  <r>
    <x v="5"/>
    <d v="2016-04-29T00:00:00"/>
    <x v="3"/>
    <n v="7604"/>
    <n v="0"/>
    <n v="4.71"/>
    <n v="4.71"/>
    <n v="0"/>
    <n v="0"/>
    <n v="0"/>
    <n v="4.71"/>
    <n v="0"/>
    <n v="0"/>
    <n v="0"/>
    <n v="352"/>
    <n v="492"/>
    <n v="352"/>
    <n v="1692"/>
    <n v="1"/>
    <n v="490"/>
    <x v="52"/>
    <s v="Normal"/>
    <n v="510"/>
  </r>
  <r>
    <x v="3"/>
    <d v="2016-05-04T00:00:00"/>
    <x v="1"/>
    <n v="2193"/>
    <n v="0"/>
    <n v="1.43"/>
    <n v="1.43"/>
    <n v="0"/>
    <n v="0"/>
    <n v="0"/>
    <n v="1.42"/>
    <n v="0"/>
    <n v="0"/>
    <n v="0"/>
    <n v="118"/>
    <n v="1322"/>
    <n v="118"/>
    <n v="1368"/>
    <m/>
    <m/>
    <x v="2"/>
    <s v="Short"/>
    <m/>
  </r>
  <r>
    <x v="5"/>
    <d v="2016-04-30T00:00:00"/>
    <x v="4"/>
    <n v="4729"/>
    <n v="0"/>
    <n v="2.93"/>
    <n v="2.93"/>
    <n v="0"/>
    <n v="0"/>
    <n v="0"/>
    <n v="2.93"/>
    <n v="0"/>
    <n v="0"/>
    <n v="0"/>
    <n v="233"/>
    <n v="594"/>
    <n v="233"/>
    <n v="1506"/>
    <n v="1"/>
    <n v="573"/>
    <x v="53"/>
    <s v="Long"/>
    <n v="607"/>
  </r>
  <r>
    <x v="3"/>
    <d v="2016-05-05T00:00:00"/>
    <x v="2"/>
    <n v="2470"/>
    <n v="0"/>
    <n v="1.61"/>
    <n v="1.61"/>
    <n v="0"/>
    <n v="0"/>
    <n v="0"/>
    <n v="1.58"/>
    <n v="0.02"/>
    <n v="0"/>
    <n v="0"/>
    <n v="117"/>
    <n v="1323"/>
    <n v="117"/>
    <n v="1370"/>
    <m/>
    <m/>
    <x v="2"/>
    <s v="Short"/>
    <m/>
  </r>
  <r>
    <x v="5"/>
    <d v="2016-05-01T00:00:00"/>
    <x v="5"/>
    <n v="3609"/>
    <n v="0"/>
    <n v="2.2799999999999998"/>
    <n v="2.2799999999999998"/>
    <n v="0"/>
    <n v="0"/>
    <n v="0"/>
    <n v="2.2799999999999998"/>
    <n v="0"/>
    <n v="0"/>
    <n v="0"/>
    <n v="191"/>
    <n v="716"/>
    <n v="191"/>
    <n v="1447"/>
    <n v="1"/>
    <n v="527"/>
    <x v="54"/>
    <s v="Normal"/>
    <n v="546"/>
  </r>
  <r>
    <x v="3"/>
    <d v="2016-05-06T00:00:00"/>
    <x v="3"/>
    <n v="1727"/>
    <n v="0"/>
    <n v="1.1200000000000001"/>
    <n v="1.1200000000000001"/>
    <n v="0"/>
    <n v="0"/>
    <n v="0"/>
    <n v="1.1200000000000001"/>
    <n v="0.01"/>
    <n v="0"/>
    <n v="0"/>
    <n v="102"/>
    <n v="1338"/>
    <n v="102"/>
    <n v="1341"/>
    <m/>
    <m/>
    <x v="2"/>
    <s v="Short"/>
    <m/>
  </r>
  <r>
    <x v="5"/>
    <d v="2016-05-02T00:00:00"/>
    <x v="6"/>
    <n v="7018"/>
    <n v="0"/>
    <n v="4.3499999999999996"/>
    <n v="4.3499999999999996"/>
    <n v="0"/>
    <n v="0"/>
    <n v="0"/>
    <n v="4.3499999999999996"/>
    <n v="0"/>
    <n v="0"/>
    <n v="0"/>
    <n v="355"/>
    <n v="716"/>
    <n v="355"/>
    <n v="1690"/>
    <n v="1"/>
    <n v="511"/>
    <x v="55"/>
    <s v="Normal"/>
    <n v="543"/>
  </r>
  <r>
    <x v="3"/>
    <d v="2016-05-07T00:00:00"/>
    <x v="4"/>
    <n v="2104"/>
    <n v="0"/>
    <n v="1.37"/>
    <n v="1.37"/>
    <n v="0"/>
    <n v="0"/>
    <n v="0"/>
    <n v="1.37"/>
    <n v="0"/>
    <n v="0"/>
    <n v="0"/>
    <n v="182"/>
    <n v="1258"/>
    <n v="182"/>
    <n v="1474"/>
    <m/>
    <m/>
    <x v="2"/>
    <s v="Short"/>
    <m/>
  </r>
  <r>
    <x v="5"/>
    <d v="2016-05-04T00:00:00"/>
    <x v="1"/>
    <n v="6564"/>
    <n v="0"/>
    <n v="4.07"/>
    <n v="4.07"/>
    <n v="0"/>
    <n v="0"/>
    <n v="0"/>
    <n v="4.07"/>
    <n v="0"/>
    <n v="0"/>
    <n v="0"/>
    <n v="345"/>
    <n v="530"/>
    <n v="345"/>
    <n v="1658"/>
    <n v="1"/>
    <n v="538"/>
    <x v="56"/>
    <s v="Normal"/>
    <n v="560"/>
  </r>
  <r>
    <x v="3"/>
    <d v="2016-05-08T00:00:00"/>
    <x v="5"/>
    <n v="3427"/>
    <n v="0"/>
    <n v="2.23"/>
    <n v="2.23"/>
    <n v="0"/>
    <n v="0"/>
    <n v="0"/>
    <n v="2.2200000000000002"/>
    <n v="0"/>
    <n v="0"/>
    <n v="0"/>
    <n v="152"/>
    <n v="1288"/>
    <n v="152"/>
    <n v="1427"/>
    <m/>
    <m/>
    <x v="2"/>
    <s v="Short"/>
    <m/>
  </r>
  <r>
    <x v="5"/>
    <d v="2016-05-05T00:00:00"/>
    <x v="2"/>
    <n v="12167"/>
    <n v="1"/>
    <n v="7.54"/>
    <n v="7.54"/>
    <n v="0"/>
    <n v="0"/>
    <n v="0"/>
    <n v="7.54"/>
    <n v="0"/>
    <n v="0"/>
    <n v="0"/>
    <n v="475"/>
    <n v="479"/>
    <n v="475"/>
    <n v="1926"/>
    <n v="1"/>
    <n v="468"/>
    <x v="57"/>
    <s v="Normal"/>
    <n v="485"/>
  </r>
  <r>
    <x v="3"/>
    <d v="2016-05-09T00:00:00"/>
    <x v="6"/>
    <n v="1732"/>
    <n v="0"/>
    <n v="1.1299999999999999"/>
    <n v="1.1299999999999999"/>
    <n v="0"/>
    <n v="0"/>
    <n v="0"/>
    <n v="1.1299999999999999"/>
    <n v="0"/>
    <n v="0"/>
    <n v="0"/>
    <n v="91"/>
    <n v="1349"/>
    <n v="91"/>
    <n v="1328"/>
    <m/>
    <m/>
    <x v="2"/>
    <s v="Short"/>
    <m/>
  </r>
  <r>
    <x v="5"/>
    <d v="2016-05-06T00:00:00"/>
    <x v="3"/>
    <n v="8198"/>
    <n v="0"/>
    <n v="5.08"/>
    <n v="5.08"/>
    <n v="0"/>
    <n v="0"/>
    <n v="0"/>
    <n v="5.08"/>
    <n v="0"/>
    <n v="0"/>
    <n v="0"/>
    <n v="383"/>
    <n v="511"/>
    <n v="383"/>
    <n v="1736"/>
    <n v="1"/>
    <n v="524"/>
    <x v="41"/>
    <s v="Normal"/>
    <n v="548"/>
  </r>
  <r>
    <x v="3"/>
    <d v="2016-05-10T00:00:00"/>
    <x v="0"/>
    <n v="2969"/>
    <n v="0"/>
    <n v="1.93"/>
    <n v="1.93"/>
    <n v="0"/>
    <n v="0"/>
    <n v="0"/>
    <n v="1.92"/>
    <n v="0.01"/>
    <n v="0"/>
    <n v="0"/>
    <n v="139"/>
    <n v="1301"/>
    <n v="139"/>
    <n v="1393"/>
    <m/>
    <m/>
    <x v="2"/>
    <s v="Short"/>
    <m/>
  </r>
  <r>
    <x v="5"/>
    <d v="2016-05-07T00:00:00"/>
    <x v="4"/>
    <n v="4193"/>
    <n v="0"/>
    <n v="2.6"/>
    <n v="2.6"/>
    <n v="0"/>
    <n v="0"/>
    <n v="0"/>
    <n v="2.6"/>
    <n v="0"/>
    <n v="0"/>
    <n v="0"/>
    <n v="229"/>
    <n v="665"/>
    <n v="229"/>
    <n v="1491"/>
    <n v="1"/>
    <n v="511"/>
    <x v="55"/>
    <s v="Normal"/>
    <n v="521"/>
  </r>
  <r>
    <x v="3"/>
    <d v="2016-05-11T00:00:00"/>
    <x v="1"/>
    <n v="3134"/>
    <n v="0"/>
    <n v="2.04"/>
    <n v="2.04"/>
    <n v="0"/>
    <n v="0"/>
    <n v="0"/>
    <n v="2.04"/>
    <n v="0"/>
    <n v="0"/>
    <n v="0"/>
    <n v="112"/>
    <n v="1328"/>
    <n v="112"/>
    <n v="1359"/>
    <m/>
    <m/>
    <x v="2"/>
    <s v="Short"/>
    <m/>
  </r>
  <r>
    <x v="5"/>
    <d v="2016-05-08T00:00:00"/>
    <x v="5"/>
    <n v="5528"/>
    <n v="0"/>
    <n v="3.45"/>
    <n v="3.45"/>
    <n v="0"/>
    <n v="0"/>
    <n v="0"/>
    <n v="3.45"/>
    <n v="0"/>
    <n v="0"/>
    <n v="0"/>
    <n v="258"/>
    <n v="610"/>
    <n v="258"/>
    <n v="1555"/>
    <n v="1"/>
    <n v="541"/>
    <x v="58"/>
    <s v="Long"/>
    <n v="568"/>
  </r>
  <r>
    <x v="3"/>
    <d v="2016-05-12T00:00:00"/>
    <x v="2"/>
    <n v="2971"/>
    <n v="0"/>
    <n v="1.93"/>
    <n v="1.93"/>
    <n v="0"/>
    <n v="0"/>
    <n v="0"/>
    <n v="1.92"/>
    <n v="0.01"/>
    <n v="0"/>
    <n v="0"/>
    <n v="107"/>
    <n v="890"/>
    <n v="107"/>
    <n v="1002"/>
    <m/>
    <m/>
    <x v="2"/>
    <s v="Short"/>
    <m/>
  </r>
  <r>
    <x v="5"/>
    <d v="2016-05-09T00:00:00"/>
    <x v="6"/>
    <n v="10685"/>
    <n v="1"/>
    <n v="6.62"/>
    <n v="6.62"/>
    <n v="0"/>
    <n v="0"/>
    <n v="0"/>
    <n v="6.6"/>
    <n v="0"/>
    <n v="0"/>
    <n v="0"/>
    <n v="401"/>
    <n v="543"/>
    <n v="401"/>
    <n v="1869"/>
    <n v="1"/>
    <n v="531"/>
    <x v="38"/>
    <s v="Normal"/>
    <n v="556"/>
  </r>
  <r>
    <x v="1"/>
    <d v="2016-04-12T00:00:00"/>
    <x v="0"/>
    <n v="10694"/>
    <n v="1"/>
    <n v="7.77"/>
    <n v="7.77"/>
    <n v="0"/>
    <n v="0.14000000000000001"/>
    <n v="2.2999999999999998"/>
    <n v="5.33"/>
    <n v="0"/>
    <n v="2"/>
    <n v="51"/>
    <n v="256"/>
    <n v="1131"/>
    <n v="309"/>
    <n v="3199"/>
    <m/>
    <m/>
    <x v="2"/>
    <s v="Short"/>
    <m/>
  </r>
  <r>
    <x v="5"/>
    <d v="2016-05-10T00:00:00"/>
    <x v="0"/>
    <n v="254"/>
    <n v="0"/>
    <n v="0.16"/>
    <n v="0.16"/>
    <n v="0"/>
    <n v="0"/>
    <n v="0"/>
    <n v="0.16"/>
    <n v="0"/>
    <n v="0"/>
    <n v="0"/>
    <n v="17"/>
    <n v="1002"/>
    <n v="17"/>
    <n v="1141"/>
    <n v="1"/>
    <n v="357"/>
    <x v="59"/>
    <s v="Short"/>
    <n v="380"/>
  </r>
  <r>
    <x v="1"/>
    <d v="2016-04-13T00:00:00"/>
    <x v="1"/>
    <n v="8001"/>
    <n v="0"/>
    <n v="5.82"/>
    <n v="5.82"/>
    <n v="0"/>
    <n v="2.2799999999999998"/>
    <n v="0.9"/>
    <n v="2.64"/>
    <n v="0"/>
    <n v="30"/>
    <n v="16"/>
    <n v="135"/>
    <n v="1259"/>
    <n v="181"/>
    <n v="2902"/>
    <m/>
    <m/>
    <x v="2"/>
    <s v="Short"/>
    <m/>
  </r>
  <r>
    <x v="5"/>
    <d v="2016-05-11T00:00:00"/>
    <x v="1"/>
    <n v="8580"/>
    <n v="0"/>
    <n v="5.32"/>
    <n v="5.32"/>
    <n v="0"/>
    <n v="0"/>
    <n v="0"/>
    <n v="5.32"/>
    <n v="0"/>
    <n v="0"/>
    <n v="0"/>
    <n v="330"/>
    <n v="569"/>
    <n v="330"/>
    <n v="1698"/>
    <n v="1"/>
    <n v="523"/>
    <x v="40"/>
    <s v="Normal"/>
    <n v="553"/>
  </r>
  <r>
    <x v="1"/>
    <d v="2016-04-14T00:00:00"/>
    <x v="2"/>
    <n v="11037"/>
    <n v="1"/>
    <n v="8.02"/>
    <n v="8.02"/>
    <n v="0"/>
    <n v="0.36"/>
    <n v="2.56"/>
    <n v="5.0999999999999996"/>
    <n v="0"/>
    <n v="5"/>
    <n v="58"/>
    <n v="252"/>
    <n v="1125"/>
    <n v="315"/>
    <n v="3226"/>
    <m/>
    <m/>
    <x v="2"/>
    <s v="Short"/>
    <m/>
  </r>
  <r>
    <x v="5"/>
    <d v="2016-05-12T00:00:00"/>
    <x v="2"/>
    <n v="8891"/>
    <n v="0"/>
    <n v="5.51"/>
    <n v="5.51"/>
    <n v="0"/>
    <n v="0"/>
    <n v="0"/>
    <n v="5.51"/>
    <n v="0"/>
    <n v="0"/>
    <n v="0"/>
    <n v="343"/>
    <n v="330"/>
    <n v="343"/>
    <n v="1364"/>
    <n v="1"/>
    <n v="456"/>
    <x v="60"/>
    <s v="Normal"/>
    <n v="485"/>
  </r>
  <r>
    <x v="1"/>
    <d v="2016-04-15T00:00:00"/>
    <x v="3"/>
    <n v="5263"/>
    <n v="0"/>
    <n v="3.83"/>
    <n v="3.83"/>
    <n v="0"/>
    <n v="0.22"/>
    <n v="0.15"/>
    <n v="3.45"/>
    <n v="0"/>
    <n v="3"/>
    <n v="4"/>
    <n v="170"/>
    <n v="1263"/>
    <n v="177"/>
    <n v="2750"/>
    <m/>
    <m/>
    <x v="2"/>
    <s v="Short"/>
    <m/>
  </r>
  <r>
    <x v="6"/>
    <d v="2016-04-23T00:00:00"/>
    <x v="4"/>
    <n v="5079"/>
    <n v="0"/>
    <n v="3.42"/>
    <n v="3.42"/>
    <n v="0"/>
    <n v="0"/>
    <n v="0"/>
    <n v="3.42"/>
    <n v="0"/>
    <n v="0"/>
    <n v="0"/>
    <n v="242"/>
    <n v="1129"/>
    <n v="242"/>
    <n v="1804"/>
    <n v="1"/>
    <n v="61"/>
    <x v="61"/>
    <s v="Short"/>
    <n v="69"/>
  </r>
  <r>
    <x v="1"/>
    <d v="2016-04-16T00:00:00"/>
    <x v="4"/>
    <n v="15300"/>
    <n v="1"/>
    <n v="11.12"/>
    <n v="11.12"/>
    <n v="0"/>
    <n v="4.0999999999999996"/>
    <n v="1.88"/>
    <n v="5.09"/>
    <n v="0"/>
    <n v="51"/>
    <n v="42"/>
    <n v="212"/>
    <n v="1135"/>
    <n v="305"/>
    <n v="3493"/>
    <m/>
    <m/>
    <x v="2"/>
    <s v="Short"/>
    <m/>
  </r>
  <r>
    <x v="7"/>
    <d v="2016-04-13T00:00:00"/>
    <x v="1"/>
    <n v="10352"/>
    <n v="1"/>
    <n v="7.01"/>
    <n v="7.01"/>
    <n v="0"/>
    <n v="1.66"/>
    <n v="1.94"/>
    <n v="3.41"/>
    <n v="0"/>
    <n v="19"/>
    <n v="32"/>
    <n v="195"/>
    <n v="676"/>
    <n v="246"/>
    <n v="2038"/>
    <n v="1"/>
    <n v="467"/>
    <x v="62"/>
    <s v="Normal"/>
    <n v="531"/>
  </r>
  <r>
    <x v="1"/>
    <d v="2016-04-17T00:00:00"/>
    <x v="5"/>
    <n v="8757"/>
    <n v="0"/>
    <n v="6.37"/>
    <n v="6.37"/>
    <n v="0"/>
    <n v="2.25"/>
    <n v="0.56999999999999995"/>
    <n v="3.55"/>
    <n v="0"/>
    <n v="29"/>
    <n v="13"/>
    <n v="186"/>
    <n v="1212"/>
    <n v="228"/>
    <n v="3011"/>
    <m/>
    <m/>
    <x v="2"/>
    <s v="Short"/>
    <m/>
  </r>
  <r>
    <x v="7"/>
    <d v="2016-04-14T00:00:00"/>
    <x v="2"/>
    <n v="10129"/>
    <n v="1"/>
    <n v="6.7"/>
    <n v="6.7"/>
    <n v="0"/>
    <n v="0.02"/>
    <n v="2.74"/>
    <n v="3.94"/>
    <n v="0"/>
    <n v="1"/>
    <n v="48"/>
    <n v="206"/>
    <n v="705"/>
    <n v="255"/>
    <n v="2010"/>
    <n v="1"/>
    <n v="445"/>
    <x v="63"/>
    <s v="Normal"/>
    <n v="489"/>
  </r>
  <r>
    <x v="1"/>
    <d v="2016-04-18T00:00:00"/>
    <x v="6"/>
    <n v="7132"/>
    <n v="0"/>
    <n v="5.19"/>
    <n v="5.19"/>
    <n v="0"/>
    <n v="1.07"/>
    <n v="1.67"/>
    <n v="2.4500000000000002"/>
    <n v="0"/>
    <n v="15"/>
    <n v="33"/>
    <n v="121"/>
    <n v="1271"/>
    <n v="169"/>
    <n v="2806"/>
    <m/>
    <m/>
    <x v="2"/>
    <s v="Short"/>
    <m/>
  </r>
  <r>
    <x v="7"/>
    <d v="2016-04-15T00:00:00"/>
    <x v="3"/>
    <n v="10465"/>
    <n v="1"/>
    <n v="6.92"/>
    <n v="6.92"/>
    <n v="0"/>
    <n v="7.0000000000000007E-2"/>
    <n v="1.42"/>
    <n v="5.43"/>
    <n v="0"/>
    <n v="1"/>
    <n v="24"/>
    <n v="284"/>
    <n v="720"/>
    <n v="309"/>
    <n v="2133"/>
    <n v="1"/>
    <n v="452"/>
    <x v="64"/>
    <s v="Normal"/>
    <n v="504"/>
  </r>
  <r>
    <x v="1"/>
    <d v="2016-04-19T00:00:00"/>
    <x v="0"/>
    <n v="11256"/>
    <n v="1"/>
    <n v="8.18"/>
    <n v="8.18"/>
    <n v="0"/>
    <n v="0.36"/>
    <n v="2.5299999999999998"/>
    <n v="5.3"/>
    <n v="0"/>
    <n v="5"/>
    <n v="58"/>
    <n v="278"/>
    <n v="1099"/>
    <n v="341"/>
    <n v="3300"/>
    <m/>
    <m/>
    <x v="2"/>
    <s v="Short"/>
    <m/>
  </r>
  <r>
    <x v="7"/>
    <d v="2016-04-17T00:00:00"/>
    <x v="5"/>
    <n v="5472"/>
    <n v="0"/>
    <n v="3.62"/>
    <n v="3.62"/>
    <n v="0"/>
    <n v="0.08"/>
    <n v="0.28000000000000003"/>
    <n v="3.26"/>
    <n v="0"/>
    <n v="1"/>
    <n v="7"/>
    <n v="249"/>
    <n v="508"/>
    <n v="257"/>
    <n v="1882"/>
    <n v="1"/>
    <n v="556"/>
    <x v="65"/>
    <s v="Long"/>
    <n v="602"/>
  </r>
  <r>
    <x v="1"/>
    <d v="2016-04-20T00:00:00"/>
    <x v="1"/>
    <n v="2436"/>
    <n v="0"/>
    <n v="1.77"/>
    <n v="1.77"/>
    <n v="0"/>
    <n v="0"/>
    <n v="0"/>
    <n v="1.76"/>
    <n v="0.01"/>
    <n v="0"/>
    <n v="0"/>
    <n v="125"/>
    <n v="1315"/>
    <n v="125"/>
    <n v="2430"/>
    <m/>
    <m/>
    <x v="2"/>
    <s v="Short"/>
    <m/>
  </r>
  <r>
    <x v="7"/>
    <d v="2016-04-18T00:00:00"/>
    <x v="6"/>
    <n v="8247"/>
    <n v="0"/>
    <n v="5.45"/>
    <n v="5.45"/>
    <n v="0"/>
    <n v="0.79"/>
    <n v="0.86"/>
    <n v="3.79"/>
    <n v="0"/>
    <n v="11"/>
    <n v="16"/>
    <n v="206"/>
    <n v="678"/>
    <n v="233"/>
    <n v="1944"/>
    <n v="1"/>
    <n v="500"/>
    <x v="66"/>
    <s v="Normal"/>
    <n v="557"/>
  </r>
  <r>
    <x v="1"/>
    <d v="2016-04-21T00:00:00"/>
    <x v="2"/>
    <n v="1223"/>
    <n v="0"/>
    <n v="0.89"/>
    <n v="0.89"/>
    <n v="0"/>
    <n v="0"/>
    <n v="0"/>
    <n v="0.88"/>
    <n v="0.01"/>
    <n v="0"/>
    <n v="0"/>
    <n v="38"/>
    <n v="1402"/>
    <n v="38"/>
    <n v="2140"/>
    <m/>
    <m/>
    <x v="2"/>
    <s v="Short"/>
    <m/>
  </r>
  <r>
    <x v="7"/>
    <d v="2016-04-19T00:00:00"/>
    <x v="0"/>
    <n v="6711"/>
    <n v="0"/>
    <n v="4.4400000000000004"/>
    <n v="4.4400000000000004"/>
    <n v="0"/>
    <n v="0"/>
    <n v="0"/>
    <n v="4.4400000000000004"/>
    <n v="0"/>
    <n v="0"/>
    <n v="7"/>
    <n v="382"/>
    <n v="648"/>
    <n v="389"/>
    <n v="2346"/>
    <n v="1"/>
    <n v="465"/>
    <x v="67"/>
    <s v="Normal"/>
    <n v="514"/>
  </r>
  <r>
    <x v="1"/>
    <d v="2016-04-22T00:00:00"/>
    <x v="3"/>
    <n v="3673"/>
    <n v="0"/>
    <n v="2.67"/>
    <n v="2.67"/>
    <n v="0"/>
    <n v="0"/>
    <n v="0"/>
    <n v="2.66"/>
    <n v="0.01"/>
    <n v="0"/>
    <n v="0"/>
    <n v="86"/>
    <n v="1354"/>
    <n v="86"/>
    <n v="2344"/>
    <m/>
    <m/>
    <x v="2"/>
    <s v="Short"/>
    <m/>
  </r>
  <r>
    <x v="7"/>
    <d v="2016-04-21T00:00:00"/>
    <x v="2"/>
    <n v="10080"/>
    <n v="1"/>
    <n v="6.75"/>
    <n v="6.75"/>
    <n v="0"/>
    <n v="1.85"/>
    <n v="1.53"/>
    <n v="3.38"/>
    <n v="0"/>
    <n v="23"/>
    <n v="26"/>
    <n v="208"/>
    <n v="761"/>
    <n v="257"/>
    <n v="2048"/>
    <n v="1"/>
    <n v="460"/>
    <x v="68"/>
    <s v="Normal"/>
    <n v="484"/>
  </r>
  <r>
    <x v="1"/>
    <d v="2016-04-23T00:00:00"/>
    <x v="4"/>
    <n v="6637"/>
    <n v="0"/>
    <n v="4.83"/>
    <n v="4.83"/>
    <n v="0"/>
    <n v="0"/>
    <n v="0.57999999999999996"/>
    <n v="4.25"/>
    <n v="0"/>
    <n v="0"/>
    <n v="15"/>
    <n v="160"/>
    <n v="1265"/>
    <n v="175"/>
    <n v="2677"/>
    <m/>
    <m/>
    <x v="2"/>
    <s v="Short"/>
    <m/>
  </r>
  <r>
    <x v="7"/>
    <d v="2016-04-22T00:00:00"/>
    <x v="3"/>
    <n v="7804"/>
    <n v="0"/>
    <n v="5.16"/>
    <n v="5.16"/>
    <n v="0"/>
    <n v="0.56000000000000005"/>
    <n v="1.68"/>
    <n v="2.92"/>
    <n v="0"/>
    <n v="9"/>
    <n v="27"/>
    <n v="206"/>
    <n v="781"/>
    <n v="242"/>
    <n v="1946"/>
    <n v="1"/>
    <n v="405"/>
    <x v="69"/>
    <s v="Short"/>
    <n v="461"/>
  </r>
  <r>
    <x v="1"/>
    <d v="2016-04-24T00:00:00"/>
    <x v="5"/>
    <n v="3321"/>
    <n v="0"/>
    <n v="2.41"/>
    <n v="2.41"/>
    <n v="0"/>
    <n v="0"/>
    <n v="0"/>
    <n v="2.41"/>
    <n v="0"/>
    <n v="0"/>
    <n v="0"/>
    <n v="89"/>
    <n v="1351"/>
    <n v="89"/>
    <n v="2413"/>
    <m/>
    <m/>
    <x v="2"/>
    <s v="Short"/>
    <m/>
  </r>
  <r>
    <x v="7"/>
    <d v="2016-04-23T00:00:00"/>
    <x v="4"/>
    <n v="16901"/>
    <n v="1"/>
    <n v="11.37"/>
    <n v="11.37"/>
    <n v="0"/>
    <n v="2.78"/>
    <n v="1.45"/>
    <n v="7.15"/>
    <n v="0"/>
    <n v="32"/>
    <n v="35"/>
    <n v="360"/>
    <n v="591"/>
    <n v="427"/>
    <n v="2629"/>
    <n v="1"/>
    <n v="374"/>
    <x v="70"/>
    <s v="Short"/>
    <n v="386"/>
  </r>
  <r>
    <x v="1"/>
    <d v="2016-04-25T00:00:00"/>
    <x v="6"/>
    <n v="3580"/>
    <n v="0"/>
    <n v="2.6"/>
    <n v="2.6"/>
    <n v="0"/>
    <n v="0.59"/>
    <n v="0.06"/>
    <n v="1.95"/>
    <n v="0"/>
    <n v="8"/>
    <n v="1"/>
    <n v="94"/>
    <n v="1337"/>
    <n v="103"/>
    <n v="2497"/>
    <m/>
    <m/>
    <x v="2"/>
    <s v="Short"/>
    <m/>
  </r>
  <r>
    <x v="7"/>
    <d v="2016-04-24T00:00:00"/>
    <x v="5"/>
    <n v="9471"/>
    <n v="0"/>
    <n v="6.26"/>
    <n v="6.26"/>
    <n v="0"/>
    <n v="0"/>
    <n v="0"/>
    <n v="6.26"/>
    <n v="0"/>
    <n v="0"/>
    <n v="0"/>
    <n v="360"/>
    <n v="584"/>
    <n v="360"/>
    <n v="2187"/>
    <n v="1"/>
    <n v="442"/>
    <x v="71"/>
    <s v="Normal"/>
    <n v="459"/>
  </r>
  <r>
    <x v="1"/>
    <d v="2016-04-26T00:00:00"/>
    <x v="0"/>
    <n v="9919"/>
    <n v="0"/>
    <n v="7.21"/>
    <n v="7.21"/>
    <n v="0"/>
    <n v="0.8"/>
    <n v="1.72"/>
    <n v="4.6900000000000004"/>
    <n v="0"/>
    <n v="11"/>
    <n v="41"/>
    <n v="223"/>
    <n v="1165"/>
    <n v="275"/>
    <n v="3123"/>
    <m/>
    <m/>
    <x v="2"/>
    <s v="Short"/>
    <m/>
  </r>
  <r>
    <x v="7"/>
    <d v="2016-04-25T00:00:00"/>
    <x v="6"/>
    <n v="9482"/>
    <n v="0"/>
    <n v="6.38"/>
    <n v="6.38"/>
    <n v="0"/>
    <n v="1.27"/>
    <n v="0.52"/>
    <n v="4.5999999999999996"/>
    <n v="0"/>
    <n v="15"/>
    <n v="11"/>
    <n v="277"/>
    <n v="653"/>
    <n v="303"/>
    <n v="2095"/>
    <n v="1"/>
    <n v="433"/>
    <x v="72"/>
    <s v="Normal"/>
    <n v="471"/>
  </r>
  <r>
    <x v="1"/>
    <d v="2016-04-27T00:00:00"/>
    <x v="1"/>
    <n v="3032"/>
    <n v="0"/>
    <n v="2.2000000000000002"/>
    <n v="2.2000000000000002"/>
    <n v="0"/>
    <n v="0"/>
    <n v="0"/>
    <n v="2.2000000000000002"/>
    <n v="0"/>
    <n v="0"/>
    <n v="0"/>
    <n v="118"/>
    <n v="1322"/>
    <n v="118"/>
    <n v="2489"/>
    <m/>
    <m/>
    <x v="2"/>
    <s v="Short"/>
    <m/>
  </r>
  <r>
    <x v="7"/>
    <d v="2016-04-26T00:00:00"/>
    <x v="0"/>
    <n v="5980"/>
    <n v="0"/>
    <n v="3.95"/>
    <n v="3.95"/>
    <n v="0"/>
    <n v="0"/>
    <n v="0"/>
    <n v="3.95"/>
    <n v="0"/>
    <n v="0"/>
    <n v="0"/>
    <n v="227"/>
    <n v="732"/>
    <n v="227"/>
    <n v="1861"/>
    <n v="1"/>
    <n v="436"/>
    <x v="73"/>
    <s v="Normal"/>
    <n v="490"/>
  </r>
  <r>
    <x v="1"/>
    <d v="2016-04-28T00:00:00"/>
    <x v="2"/>
    <n v="9405"/>
    <n v="0"/>
    <n v="6.84"/>
    <n v="6.84"/>
    <n v="0"/>
    <n v="0.2"/>
    <n v="2.3199999999999998"/>
    <n v="4.3099999999999996"/>
    <n v="0"/>
    <n v="3"/>
    <n v="53"/>
    <n v="227"/>
    <n v="1157"/>
    <n v="283"/>
    <n v="3108"/>
    <m/>
    <m/>
    <x v="2"/>
    <s v="Short"/>
    <m/>
  </r>
  <r>
    <x v="7"/>
    <d v="2016-04-27T00:00:00"/>
    <x v="1"/>
    <n v="11423"/>
    <n v="1"/>
    <n v="7.58"/>
    <n v="7.58"/>
    <n v="0"/>
    <n v="1.86"/>
    <n v="0.4"/>
    <n v="5.32"/>
    <n v="0"/>
    <n v="26"/>
    <n v="9"/>
    <n v="295"/>
    <n v="623"/>
    <n v="330"/>
    <n v="2194"/>
    <n v="1"/>
    <n v="448"/>
    <x v="74"/>
    <s v="Normal"/>
    <n v="499"/>
  </r>
  <r>
    <x v="7"/>
    <d v="2016-04-28T00:00:00"/>
    <x v="2"/>
    <n v="5439"/>
    <n v="0"/>
    <n v="3.6"/>
    <n v="3.6"/>
    <n v="0"/>
    <n v="0"/>
    <n v="0"/>
    <n v="3.6"/>
    <n v="0"/>
    <n v="0"/>
    <n v="0"/>
    <n v="229"/>
    <n v="764"/>
    <n v="229"/>
    <n v="1854"/>
    <n v="1"/>
    <n v="408"/>
    <x v="75"/>
    <s v="Short"/>
    <n v="450"/>
  </r>
  <r>
    <x v="7"/>
    <d v="2016-04-29T00:00:00"/>
    <x v="3"/>
    <n v="42"/>
    <n v="0"/>
    <n v="0.03"/>
    <n v="0.03"/>
    <n v="0"/>
    <n v="0"/>
    <n v="0"/>
    <n v="0.03"/>
    <n v="0"/>
    <n v="0"/>
    <n v="0"/>
    <n v="4"/>
    <n v="2"/>
    <n v="4"/>
    <n v="403"/>
    <n v="1"/>
    <n v="411"/>
    <x v="76"/>
    <s v="Short"/>
    <n v="473"/>
  </r>
  <r>
    <x v="1"/>
    <d v="2016-05-01T00:00:00"/>
    <x v="5"/>
    <n v="6132"/>
    <n v="0"/>
    <n v="4.46"/>
    <n v="4.46"/>
    <n v="0"/>
    <n v="0.24"/>
    <n v="0.99"/>
    <n v="3.23"/>
    <n v="0"/>
    <n v="3"/>
    <n v="24"/>
    <n v="146"/>
    <n v="908"/>
    <n v="173"/>
    <n v="2696"/>
    <m/>
    <m/>
    <x v="2"/>
    <s v="Short"/>
    <m/>
  </r>
  <r>
    <x v="8"/>
    <d v="2016-04-12T00:00:00"/>
    <x v="0"/>
    <n v="8856"/>
    <n v="0"/>
    <n v="5.98"/>
    <n v="5.98"/>
    <n v="0"/>
    <n v="3.06"/>
    <n v="0.91"/>
    <n v="2.0099999999999998"/>
    <n v="0"/>
    <n v="44"/>
    <n v="19"/>
    <n v="131"/>
    <n v="777"/>
    <n v="194"/>
    <n v="1450"/>
    <n v="1"/>
    <n v="274"/>
    <x v="77"/>
    <s v="Short"/>
    <n v="469"/>
  </r>
  <r>
    <x v="8"/>
    <d v="2016-04-13T00:00:00"/>
    <x v="1"/>
    <n v="10035"/>
    <n v="1"/>
    <n v="6.71"/>
    <n v="6.71"/>
    <n v="0"/>
    <n v="2.0299999999999998"/>
    <n v="2.13"/>
    <n v="2.5499999999999998"/>
    <n v="0"/>
    <n v="31"/>
    <n v="46"/>
    <n v="153"/>
    <n v="754"/>
    <n v="230"/>
    <n v="1495"/>
    <n v="2"/>
    <n v="295"/>
    <x v="78"/>
    <s v="Short"/>
    <n v="456"/>
  </r>
  <r>
    <x v="1"/>
    <d v="2016-05-03T00:00:00"/>
    <x v="0"/>
    <n v="12850"/>
    <n v="1"/>
    <n v="9.34"/>
    <n v="9.34"/>
    <n v="0"/>
    <n v="0.72"/>
    <n v="4.09"/>
    <n v="4.54"/>
    <n v="0"/>
    <n v="10"/>
    <n v="94"/>
    <n v="221"/>
    <n v="1115"/>
    <n v="325"/>
    <n v="3324"/>
    <m/>
    <m/>
    <x v="2"/>
    <s v="Short"/>
    <m/>
  </r>
  <r>
    <x v="8"/>
    <d v="2016-04-14T00:00:00"/>
    <x v="2"/>
    <n v="7641"/>
    <n v="0"/>
    <n v="5.1100000000000003"/>
    <n v="5.1100000000000003"/>
    <n v="0"/>
    <n v="0.32"/>
    <n v="0.97"/>
    <n v="3.82"/>
    <n v="0"/>
    <n v="5"/>
    <n v="23"/>
    <n v="214"/>
    <n v="801"/>
    <n v="242"/>
    <n v="1433"/>
    <n v="1"/>
    <n v="291"/>
    <x v="79"/>
    <s v="Short"/>
    <n v="397"/>
  </r>
  <r>
    <x v="1"/>
    <d v="2016-05-04T00:00:00"/>
    <x v="1"/>
    <n v="2309"/>
    <n v="0"/>
    <n v="1.68"/>
    <n v="1.68"/>
    <n v="0"/>
    <n v="0"/>
    <n v="0"/>
    <n v="1.66"/>
    <n v="0.02"/>
    <n v="0"/>
    <n v="0"/>
    <n v="52"/>
    <n v="1388"/>
    <n v="52"/>
    <n v="2222"/>
    <m/>
    <m/>
    <x v="2"/>
    <s v="Short"/>
    <m/>
  </r>
  <r>
    <x v="8"/>
    <d v="2016-04-15T00:00:00"/>
    <x v="3"/>
    <n v="9010"/>
    <n v="0"/>
    <n v="6.06"/>
    <n v="6.06"/>
    <n v="0"/>
    <n v="1.05"/>
    <n v="1.75"/>
    <n v="3.26"/>
    <n v="0"/>
    <n v="15"/>
    <n v="42"/>
    <n v="183"/>
    <n v="644"/>
    <n v="240"/>
    <n v="1468"/>
    <n v="1"/>
    <n v="424"/>
    <x v="80"/>
    <s v="Normal"/>
    <n v="556"/>
  </r>
  <r>
    <x v="1"/>
    <d v="2016-05-05T00:00:00"/>
    <x v="2"/>
    <n v="4363"/>
    <n v="0"/>
    <n v="3.19"/>
    <n v="3.19"/>
    <n v="0"/>
    <n v="0.52"/>
    <n v="0.54"/>
    <n v="2.13"/>
    <n v="0.01"/>
    <n v="6"/>
    <n v="12"/>
    <n v="81"/>
    <n v="1341"/>
    <n v="99"/>
    <n v="2463"/>
    <m/>
    <m/>
    <x v="2"/>
    <s v="Short"/>
    <m/>
  </r>
  <r>
    <x v="8"/>
    <d v="2016-04-16T00:00:00"/>
    <x v="4"/>
    <n v="13459"/>
    <n v="1"/>
    <n v="9"/>
    <n v="9"/>
    <n v="0"/>
    <n v="2.0299999999999998"/>
    <n v="4"/>
    <n v="2.97"/>
    <n v="0"/>
    <n v="31"/>
    <n v="83"/>
    <n v="153"/>
    <n v="663"/>
    <n v="267"/>
    <n v="1625"/>
    <n v="1"/>
    <n v="283"/>
    <x v="81"/>
    <s v="Short"/>
    <n v="510"/>
  </r>
  <r>
    <x v="1"/>
    <d v="2016-05-06T00:00:00"/>
    <x v="3"/>
    <n v="9787"/>
    <n v="0"/>
    <n v="7.12"/>
    <n v="7.12"/>
    <n v="0"/>
    <n v="0.82"/>
    <n v="0.27"/>
    <n v="6.01"/>
    <n v="0.02"/>
    <n v="11"/>
    <n v="6"/>
    <n v="369"/>
    <n v="1054"/>
    <n v="386"/>
    <n v="3328"/>
    <m/>
    <m/>
    <x v="2"/>
    <s v="Short"/>
    <m/>
  </r>
  <r>
    <x v="8"/>
    <d v="2016-04-17T00:00:00"/>
    <x v="5"/>
    <n v="10415"/>
    <n v="1"/>
    <n v="6.97"/>
    <n v="6.97"/>
    <n v="0"/>
    <n v="0.7"/>
    <n v="2.35"/>
    <n v="3.92"/>
    <n v="0"/>
    <n v="11"/>
    <n v="58"/>
    <n v="205"/>
    <n v="600"/>
    <n v="274"/>
    <n v="1529"/>
    <n v="1"/>
    <n v="381"/>
    <x v="82"/>
    <s v="Short"/>
    <n v="566"/>
  </r>
  <r>
    <x v="1"/>
    <d v="2016-05-07T00:00:00"/>
    <x v="4"/>
    <n v="13372"/>
    <n v="1"/>
    <n v="9.7200000000000006"/>
    <n v="9.7200000000000006"/>
    <n v="0"/>
    <n v="3.26"/>
    <n v="0.79"/>
    <n v="5.67"/>
    <n v="0.01"/>
    <n v="41"/>
    <n v="17"/>
    <n v="243"/>
    <n v="1139"/>
    <n v="301"/>
    <n v="3404"/>
    <m/>
    <m/>
    <x v="2"/>
    <s v="Short"/>
    <m/>
  </r>
  <r>
    <x v="8"/>
    <d v="2016-04-18T00:00:00"/>
    <x v="6"/>
    <n v="11663"/>
    <n v="1"/>
    <n v="7.8"/>
    <n v="7.8"/>
    <n v="0"/>
    <n v="0.25"/>
    <n v="3.73"/>
    <n v="3.82"/>
    <n v="0"/>
    <n v="4"/>
    <n v="95"/>
    <n v="214"/>
    <n v="605"/>
    <n v="313"/>
    <n v="1584"/>
    <n v="2"/>
    <n v="412"/>
    <x v="3"/>
    <s v="Short"/>
    <n v="522"/>
  </r>
  <r>
    <x v="8"/>
    <d v="2016-04-19T00:00:00"/>
    <x v="0"/>
    <n v="12414"/>
    <n v="1"/>
    <n v="8.7799999999999994"/>
    <n v="8.7799999999999994"/>
    <n v="0"/>
    <n v="2.2400000000000002"/>
    <n v="2.4500000000000002"/>
    <n v="3.96"/>
    <n v="0"/>
    <n v="19"/>
    <n v="67"/>
    <n v="221"/>
    <n v="738"/>
    <n v="307"/>
    <n v="1638"/>
    <n v="1"/>
    <n v="219"/>
    <x v="83"/>
    <s v="Short"/>
    <n v="395"/>
  </r>
  <r>
    <x v="1"/>
    <d v="2016-05-09T00:00:00"/>
    <x v="6"/>
    <n v="6643"/>
    <n v="0"/>
    <n v="4.83"/>
    <n v="4.83"/>
    <n v="0"/>
    <n v="2.39"/>
    <n v="0.35"/>
    <n v="2.09"/>
    <n v="0.01"/>
    <n v="32"/>
    <n v="6"/>
    <n v="303"/>
    <n v="1099"/>
    <n v="341"/>
    <n v="3008"/>
    <m/>
    <m/>
    <x v="2"/>
    <s v="Short"/>
    <m/>
  </r>
  <r>
    <x v="8"/>
    <d v="2016-04-20T00:00:00"/>
    <x v="1"/>
    <n v="11658"/>
    <n v="1"/>
    <n v="7.83"/>
    <n v="7.83"/>
    <n v="0"/>
    <n v="0.2"/>
    <n v="4.3499999999999996"/>
    <n v="3.28"/>
    <n v="0"/>
    <n v="2"/>
    <n v="98"/>
    <n v="164"/>
    <n v="845"/>
    <n v="264"/>
    <n v="1554"/>
    <n v="2"/>
    <n v="152"/>
    <x v="84"/>
    <s v="Short"/>
    <n v="305"/>
  </r>
  <r>
    <x v="1"/>
    <d v="2016-05-10T00:00:00"/>
    <x v="0"/>
    <n v="9167"/>
    <n v="0"/>
    <n v="6.66"/>
    <n v="6.66"/>
    <n v="0"/>
    <n v="0.88"/>
    <n v="0.81"/>
    <n v="4.97"/>
    <n v="0.01"/>
    <n v="12"/>
    <n v="19"/>
    <n v="155"/>
    <n v="1254"/>
    <n v="186"/>
    <n v="2799"/>
    <m/>
    <m/>
    <x v="2"/>
    <s v="Short"/>
    <m/>
  </r>
  <r>
    <x v="8"/>
    <d v="2016-04-21T00:00:00"/>
    <x v="2"/>
    <n v="6093"/>
    <n v="0"/>
    <n v="4.08"/>
    <n v="4.08"/>
    <n v="0"/>
    <n v="0"/>
    <n v="0"/>
    <n v="4.0599999999999996"/>
    <n v="0"/>
    <n v="0"/>
    <n v="0"/>
    <n v="242"/>
    <n v="712"/>
    <n v="242"/>
    <n v="1397"/>
    <n v="1"/>
    <n v="332"/>
    <x v="85"/>
    <s v="Short"/>
    <n v="512"/>
  </r>
  <r>
    <x v="1"/>
    <d v="2016-05-11T00:00:00"/>
    <x v="1"/>
    <n v="1329"/>
    <n v="0"/>
    <n v="0.97"/>
    <n v="0.97"/>
    <n v="0"/>
    <n v="0"/>
    <n v="0"/>
    <n v="0.95"/>
    <n v="0.01"/>
    <n v="0"/>
    <n v="0"/>
    <n v="49"/>
    <n v="713"/>
    <n v="49"/>
    <n v="1276"/>
    <m/>
    <m/>
    <x v="2"/>
    <s v="Short"/>
    <m/>
  </r>
  <r>
    <x v="8"/>
    <d v="2016-04-22T00:00:00"/>
    <x v="3"/>
    <n v="8911"/>
    <n v="0"/>
    <n v="5.96"/>
    <n v="5.96"/>
    <n v="0"/>
    <n v="2.33"/>
    <n v="0.57999999999999996"/>
    <n v="3.06"/>
    <n v="0"/>
    <n v="33"/>
    <n v="12"/>
    <n v="188"/>
    <n v="731"/>
    <n v="233"/>
    <n v="1481"/>
    <n v="1"/>
    <n v="355"/>
    <x v="86"/>
    <s v="Short"/>
    <n v="476"/>
  </r>
  <r>
    <x v="2"/>
    <d v="2016-04-12T00:00:00"/>
    <x v="0"/>
    <n v="6697"/>
    <n v="0"/>
    <n v="4.43"/>
    <n v="4.43"/>
    <n v="0"/>
    <n v="0"/>
    <n v="0"/>
    <n v="4.43"/>
    <n v="0"/>
    <n v="0"/>
    <n v="0"/>
    <n v="339"/>
    <n v="1101"/>
    <n v="339"/>
    <n v="2030"/>
    <m/>
    <m/>
    <x v="2"/>
    <s v="Short"/>
    <m/>
  </r>
  <r>
    <x v="8"/>
    <d v="2016-04-23T00:00:00"/>
    <x v="4"/>
    <n v="12058"/>
    <n v="1"/>
    <n v="8.07"/>
    <n v="8.07"/>
    <n v="0"/>
    <n v="0"/>
    <n v="4.22"/>
    <n v="3.85"/>
    <n v="0"/>
    <n v="0"/>
    <n v="92"/>
    <n v="252"/>
    <n v="724"/>
    <n v="344"/>
    <n v="1638"/>
    <n v="1"/>
    <n v="235"/>
    <x v="87"/>
    <s v="Short"/>
    <n v="372"/>
  </r>
  <r>
    <x v="2"/>
    <d v="2016-04-13T00:00:00"/>
    <x v="1"/>
    <n v="4929"/>
    <n v="0"/>
    <n v="3.26"/>
    <n v="3.26"/>
    <n v="0"/>
    <n v="0"/>
    <n v="0"/>
    <n v="3.26"/>
    <n v="0"/>
    <n v="0"/>
    <n v="0"/>
    <n v="248"/>
    <n v="1192"/>
    <n v="248"/>
    <n v="1860"/>
    <m/>
    <m/>
    <x v="2"/>
    <s v="Short"/>
    <m/>
  </r>
  <r>
    <x v="8"/>
    <d v="2016-04-24T00:00:00"/>
    <x v="5"/>
    <n v="14112"/>
    <n v="1"/>
    <n v="10"/>
    <n v="10"/>
    <n v="0"/>
    <n v="3.27"/>
    <n v="4.5599999999999996"/>
    <n v="2.17"/>
    <n v="0"/>
    <n v="30"/>
    <n v="95"/>
    <n v="129"/>
    <n v="660"/>
    <n v="254"/>
    <n v="1655"/>
    <n v="1"/>
    <n v="310"/>
    <x v="88"/>
    <s v="Short"/>
    <n v="526"/>
  </r>
  <r>
    <x v="2"/>
    <d v="2016-04-14T00:00:00"/>
    <x v="2"/>
    <n v="7937"/>
    <n v="0"/>
    <n v="5.25"/>
    <n v="5.25"/>
    <n v="0"/>
    <n v="0"/>
    <n v="0"/>
    <n v="5.23"/>
    <n v="0"/>
    <n v="0"/>
    <n v="0"/>
    <n v="373"/>
    <n v="843"/>
    <n v="373"/>
    <n v="2130"/>
    <m/>
    <m/>
    <x v="2"/>
    <s v="Short"/>
    <m/>
  </r>
  <r>
    <x v="8"/>
    <d v="2016-04-25T00:00:00"/>
    <x v="6"/>
    <n v="11177"/>
    <n v="1"/>
    <n v="8.48"/>
    <n v="8.48"/>
    <n v="0"/>
    <n v="5.62"/>
    <n v="0.43"/>
    <n v="2.41"/>
    <n v="0"/>
    <n v="50"/>
    <n v="9"/>
    <n v="133"/>
    <n v="781"/>
    <n v="192"/>
    <n v="1570"/>
    <n v="1"/>
    <n v="262"/>
    <x v="89"/>
    <s v="Short"/>
    <n v="467"/>
  </r>
  <r>
    <x v="8"/>
    <d v="2016-04-26T00:00:00"/>
    <x v="0"/>
    <n v="11388"/>
    <n v="1"/>
    <n v="7.62"/>
    <n v="7.62"/>
    <n v="0"/>
    <n v="0.45"/>
    <n v="4.22"/>
    <n v="2.95"/>
    <n v="0"/>
    <n v="7"/>
    <n v="95"/>
    <n v="170"/>
    <n v="797"/>
    <n v="272"/>
    <n v="1551"/>
    <n v="1"/>
    <n v="250"/>
    <x v="90"/>
    <s v="Short"/>
    <n v="371"/>
  </r>
  <r>
    <x v="2"/>
    <d v="2016-04-16T00:00:00"/>
    <x v="4"/>
    <n v="3414"/>
    <n v="0"/>
    <n v="2.2599999999999998"/>
    <n v="2.2599999999999998"/>
    <n v="0"/>
    <n v="0"/>
    <n v="0"/>
    <n v="2.2599999999999998"/>
    <n v="0"/>
    <n v="0"/>
    <n v="0"/>
    <n v="147"/>
    <n v="1293"/>
    <n v="147"/>
    <n v="1657"/>
    <m/>
    <m/>
    <x v="2"/>
    <s v="Short"/>
    <m/>
  </r>
  <r>
    <x v="8"/>
    <d v="2016-04-27T00:00:00"/>
    <x v="1"/>
    <n v="7193"/>
    <n v="0"/>
    <n v="5.04"/>
    <n v="5.04"/>
    <n v="0"/>
    <n v="0"/>
    <n v="0.42"/>
    <n v="4.62"/>
    <n v="0"/>
    <n v="0"/>
    <n v="10"/>
    <n v="176"/>
    <n v="714"/>
    <n v="186"/>
    <n v="1377"/>
    <n v="1"/>
    <n v="349"/>
    <x v="91"/>
    <s v="Short"/>
    <n v="540"/>
  </r>
  <r>
    <x v="2"/>
    <d v="2016-04-17T00:00:00"/>
    <x v="5"/>
    <n v="4525"/>
    <n v="0"/>
    <n v="2.99"/>
    <n v="2.99"/>
    <n v="0"/>
    <n v="0.14000000000000001"/>
    <n v="0.26"/>
    <n v="2.59"/>
    <n v="0"/>
    <n v="2"/>
    <n v="8"/>
    <n v="199"/>
    <n v="1231"/>
    <n v="209"/>
    <n v="1793"/>
    <m/>
    <m/>
    <x v="2"/>
    <s v="Short"/>
    <m/>
  </r>
  <r>
    <x v="8"/>
    <d v="2016-04-28T00:00:00"/>
    <x v="2"/>
    <n v="7114"/>
    <n v="0"/>
    <n v="4.88"/>
    <n v="4.88"/>
    <n v="0"/>
    <n v="1.37"/>
    <n v="0.28999999999999998"/>
    <n v="3.22"/>
    <n v="0"/>
    <n v="15"/>
    <n v="8"/>
    <n v="190"/>
    <n v="804"/>
    <n v="213"/>
    <n v="1407"/>
    <n v="1"/>
    <n v="261"/>
    <x v="92"/>
    <s v="Short"/>
    <n v="423"/>
  </r>
  <r>
    <x v="2"/>
    <d v="2016-04-18T00:00:00"/>
    <x v="6"/>
    <n v="4597"/>
    <n v="0"/>
    <n v="3.04"/>
    <n v="3.04"/>
    <n v="0"/>
    <n v="0"/>
    <n v="0.48"/>
    <n v="2.56"/>
    <n v="0"/>
    <n v="0"/>
    <n v="12"/>
    <n v="217"/>
    <n v="1211"/>
    <n v="229"/>
    <n v="1814"/>
    <m/>
    <m/>
    <x v="2"/>
    <s v="Short"/>
    <m/>
  </r>
  <r>
    <x v="8"/>
    <d v="2016-04-29T00:00:00"/>
    <x v="3"/>
    <n v="10645"/>
    <n v="1"/>
    <n v="7.75"/>
    <n v="7.75"/>
    <n v="0"/>
    <n v="3.74"/>
    <n v="1.3"/>
    <n v="2.71"/>
    <n v="0"/>
    <n v="36"/>
    <n v="32"/>
    <n v="150"/>
    <n v="744"/>
    <n v="218"/>
    <n v="1545"/>
    <n v="1"/>
    <n v="333"/>
    <x v="93"/>
    <s v="Short"/>
    <n v="478"/>
  </r>
  <r>
    <x v="2"/>
    <d v="2016-04-19T00:00:00"/>
    <x v="0"/>
    <n v="197"/>
    <n v="0"/>
    <n v="0.13"/>
    <n v="0.13"/>
    <n v="0"/>
    <n v="0"/>
    <n v="0"/>
    <n v="0.13"/>
    <n v="0"/>
    <n v="0"/>
    <n v="0"/>
    <n v="10"/>
    <n v="1430"/>
    <n v="10"/>
    <n v="1366"/>
    <m/>
    <m/>
    <x v="2"/>
    <s v="Short"/>
    <m/>
  </r>
  <r>
    <x v="8"/>
    <d v="2016-04-30T00:00:00"/>
    <x v="4"/>
    <n v="13238"/>
    <n v="1"/>
    <n v="9.1999999999999993"/>
    <n v="9.1999999999999993"/>
    <n v="0"/>
    <n v="3.69"/>
    <n v="2.1"/>
    <n v="3.41"/>
    <n v="0"/>
    <n v="43"/>
    <n v="52"/>
    <n v="194"/>
    <n v="687"/>
    <n v="289"/>
    <n v="1650"/>
    <n v="1"/>
    <n v="237"/>
    <x v="94"/>
    <s v="Short"/>
    <n v="382"/>
  </r>
  <r>
    <x v="2"/>
    <d v="2016-04-20T00:00:00"/>
    <x v="1"/>
    <n v="8"/>
    <n v="0"/>
    <n v="0.01"/>
    <n v="0.01"/>
    <n v="0"/>
    <n v="0"/>
    <n v="0"/>
    <n v="0.01"/>
    <n v="0"/>
    <n v="0"/>
    <n v="0"/>
    <n v="1"/>
    <n v="1439"/>
    <n v="1"/>
    <n v="1349"/>
    <m/>
    <m/>
    <x v="2"/>
    <s v="Short"/>
    <m/>
  </r>
  <r>
    <x v="8"/>
    <d v="2016-05-01T00:00:00"/>
    <x v="5"/>
    <n v="10414"/>
    <n v="1"/>
    <n v="7.07"/>
    <n v="7.07"/>
    <n v="0"/>
    <n v="2.67"/>
    <n v="1.98"/>
    <n v="2.41"/>
    <n v="0"/>
    <n v="41"/>
    <n v="40"/>
    <n v="124"/>
    <n v="691"/>
    <n v="205"/>
    <n v="1501"/>
    <n v="1"/>
    <n v="383"/>
    <x v="23"/>
    <s v="Short"/>
    <n v="626"/>
  </r>
  <r>
    <x v="2"/>
    <d v="2016-04-21T00:00:00"/>
    <x v="2"/>
    <n v="8054"/>
    <n v="0"/>
    <n v="5.32"/>
    <n v="5.32"/>
    <n v="0"/>
    <n v="0.12"/>
    <n v="0.52"/>
    <n v="4.68"/>
    <n v="0"/>
    <n v="2"/>
    <n v="13"/>
    <n v="308"/>
    <n v="1117"/>
    <n v="323"/>
    <n v="2062"/>
    <m/>
    <m/>
    <x v="2"/>
    <s v="Short"/>
    <m/>
  </r>
  <r>
    <x v="8"/>
    <d v="2016-05-02T00:00:00"/>
    <x v="6"/>
    <n v="16520"/>
    <n v="1"/>
    <n v="11.05"/>
    <n v="11.05"/>
    <n v="0"/>
    <n v="1.54"/>
    <n v="6.48"/>
    <n v="3.02"/>
    <n v="0"/>
    <n v="24"/>
    <n v="143"/>
    <n v="176"/>
    <n v="713"/>
    <n v="343"/>
    <n v="1760"/>
    <n v="1"/>
    <n v="230"/>
    <x v="95"/>
    <s v="Short"/>
    <n v="384"/>
  </r>
  <r>
    <x v="2"/>
    <d v="2016-04-22T00:00:00"/>
    <x v="3"/>
    <n v="5372"/>
    <n v="0"/>
    <n v="3.55"/>
    <n v="3.55"/>
    <n v="0"/>
    <n v="0"/>
    <n v="0"/>
    <n v="3.55"/>
    <n v="0"/>
    <n v="0"/>
    <n v="0"/>
    <n v="220"/>
    <n v="1220"/>
    <n v="220"/>
    <n v="1827"/>
    <m/>
    <m/>
    <x v="2"/>
    <s v="Short"/>
    <m/>
  </r>
  <r>
    <x v="8"/>
    <d v="2016-05-03T00:00:00"/>
    <x v="0"/>
    <n v="14335"/>
    <n v="1"/>
    <n v="9.59"/>
    <n v="9.59"/>
    <n v="0"/>
    <n v="3.32"/>
    <n v="1.74"/>
    <n v="4.53"/>
    <n v="0"/>
    <n v="47"/>
    <n v="41"/>
    <n v="258"/>
    <n v="594"/>
    <n v="346"/>
    <n v="1710"/>
    <n v="1"/>
    <n v="292"/>
    <x v="96"/>
    <s v="Short"/>
    <n v="500"/>
  </r>
  <r>
    <x v="2"/>
    <d v="2016-04-23T00:00:00"/>
    <x v="4"/>
    <n v="3570"/>
    <n v="0"/>
    <n v="2.36"/>
    <n v="2.36"/>
    <n v="0"/>
    <n v="0"/>
    <n v="0"/>
    <n v="2.36"/>
    <n v="0"/>
    <n v="0"/>
    <n v="0"/>
    <n v="139"/>
    <n v="1301"/>
    <n v="139"/>
    <n v="1645"/>
    <m/>
    <m/>
    <x v="2"/>
    <s v="Short"/>
    <m/>
  </r>
  <r>
    <x v="8"/>
    <d v="2016-05-04T00:00:00"/>
    <x v="1"/>
    <n v="13559"/>
    <n v="1"/>
    <n v="9.44"/>
    <n v="9.44"/>
    <n v="0"/>
    <n v="1.81"/>
    <n v="4.58"/>
    <n v="2.89"/>
    <n v="0"/>
    <n v="14"/>
    <n v="96"/>
    <n v="142"/>
    <n v="852"/>
    <n v="252"/>
    <n v="1628"/>
    <n v="1"/>
    <n v="213"/>
    <x v="97"/>
    <s v="Short"/>
    <n v="336"/>
  </r>
  <r>
    <x v="2"/>
    <d v="2016-04-24T00:00:00"/>
    <x v="5"/>
    <n v="0"/>
    <n v="0"/>
    <n v="0"/>
    <n v="0"/>
    <n v="0"/>
    <n v="0"/>
    <n v="0"/>
    <n v="0"/>
    <n v="0"/>
    <n v="0"/>
    <n v="0"/>
    <n v="0"/>
    <n v="1440"/>
    <n v="0"/>
    <n v="1347"/>
    <m/>
    <m/>
    <x v="2"/>
    <s v="Short"/>
    <m/>
  </r>
  <r>
    <x v="8"/>
    <d v="2016-05-05T00:00:00"/>
    <x v="2"/>
    <n v="12312"/>
    <n v="1"/>
    <n v="8.58"/>
    <n v="8.58"/>
    <n v="0"/>
    <n v="1.76"/>
    <n v="4.1100000000000003"/>
    <n v="2.71"/>
    <n v="0"/>
    <n v="14"/>
    <n v="88"/>
    <n v="178"/>
    <n v="680"/>
    <n v="280"/>
    <n v="1618"/>
    <n v="1"/>
    <n v="318"/>
    <x v="98"/>
    <s v="Short"/>
    <n v="480"/>
  </r>
  <r>
    <x v="2"/>
    <d v="2016-04-25T00:00:00"/>
    <x v="6"/>
    <n v="0"/>
    <n v="0"/>
    <n v="0"/>
    <n v="0"/>
    <n v="0"/>
    <n v="0"/>
    <n v="0"/>
    <n v="0"/>
    <n v="0"/>
    <n v="0"/>
    <n v="0"/>
    <n v="0"/>
    <n v="1440"/>
    <n v="0"/>
    <n v="1347"/>
    <m/>
    <m/>
    <x v="2"/>
    <s v="Short"/>
    <m/>
  </r>
  <r>
    <x v="8"/>
    <d v="2016-05-06T00:00:00"/>
    <x v="3"/>
    <n v="11677"/>
    <n v="1"/>
    <n v="8.2799999999999994"/>
    <n v="8.2799999999999994"/>
    <n v="0"/>
    <n v="3.11"/>
    <n v="2.5099999999999998"/>
    <n v="2.67"/>
    <n v="0"/>
    <n v="29"/>
    <n v="55"/>
    <n v="168"/>
    <n v="676"/>
    <n v="252"/>
    <n v="1590"/>
    <n v="1"/>
    <n v="323"/>
    <x v="99"/>
    <s v="Short"/>
    <n v="512"/>
  </r>
  <r>
    <x v="2"/>
    <d v="2016-04-26T00:00:00"/>
    <x v="0"/>
    <n v="0"/>
    <n v="0"/>
    <n v="0"/>
    <n v="0"/>
    <n v="0"/>
    <n v="0"/>
    <n v="0"/>
    <n v="0"/>
    <n v="0"/>
    <n v="0"/>
    <n v="0"/>
    <n v="0"/>
    <n v="1440"/>
    <n v="0"/>
    <n v="1347"/>
    <m/>
    <m/>
    <x v="2"/>
    <s v="Short"/>
    <m/>
  </r>
  <r>
    <x v="8"/>
    <d v="2016-05-07T00:00:00"/>
    <x v="4"/>
    <n v="11550"/>
    <n v="1"/>
    <n v="7.73"/>
    <n v="7.73"/>
    <n v="0"/>
    <n v="0"/>
    <n v="4.13"/>
    <n v="3.59"/>
    <n v="0"/>
    <n v="0"/>
    <n v="86"/>
    <n v="208"/>
    <n v="703"/>
    <n v="294"/>
    <n v="1574"/>
    <n v="1"/>
    <n v="237"/>
    <x v="94"/>
    <s v="Short"/>
    <n v="443"/>
  </r>
  <r>
    <x v="2"/>
    <d v="2016-04-27T00:00:00"/>
    <x v="1"/>
    <n v="4"/>
    <n v="0"/>
    <n v="0"/>
    <n v="0"/>
    <n v="0"/>
    <n v="0"/>
    <n v="0"/>
    <n v="0"/>
    <n v="0"/>
    <n v="0"/>
    <n v="0"/>
    <n v="1"/>
    <n v="1439"/>
    <n v="1"/>
    <n v="1348"/>
    <m/>
    <m/>
    <x v="2"/>
    <s v="Short"/>
    <m/>
  </r>
  <r>
    <x v="8"/>
    <d v="2016-05-08T00:00:00"/>
    <x v="5"/>
    <n v="13585"/>
    <n v="1"/>
    <n v="9.09"/>
    <n v="9.09"/>
    <n v="0"/>
    <n v="0.68"/>
    <n v="5.24"/>
    <n v="3.17"/>
    <n v="0"/>
    <n v="9"/>
    <n v="116"/>
    <n v="171"/>
    <n v="688"/>
    <n v="296"/>
    <n v="1633"/>
    <n v="2"/>
    <n v="259"/>
    <x v="100"/>
    <s v="Short"/>
    <n v="456"/>
  </r>
  <r>
    <x v="2"/>
    <d v="2016-04-28T00:00:00"/>
    <x v="2"/>
    <n v="6907"/>
    <n v="0"/>
    <n v="4.57"/>
    <n v="4.57"/>
    <n v="0"/>
    <n v="0"/>
    <n v="0"/>
    <n v="4.5599999999999996"/>
    <n v="0"/>
    <n v="0"/>
    <n v="0"/>
    <n v="302"/>
    <n v="1138"/>
    <n v="302"/>
    <n v="1992"/>
    <m/>
    <m/>
    <x v="2"/>
    <s v="Short"/>
    <m/>
  </r>
  <r>
    <x v="8"/>
    <d v="2016-05-10T00:00:00"/>
    <x v="0"/>
    <n v="13072"/>
    <n v="1"/>
    <n v="8.7799999999999994"/>
    <n v="8.7799999999999994"/>
    <n v="0"/>
    <n v="7.0000000000000007E-2"/>
    <n v="5.4"/>
    <n v="3.31"/>
    <n v="0"/>
    <n v="1"/>
    <n v="115"/>
    <n v="196"/>
    <n v="676"/>
    <n v="312"/>
    <n v="1630"/>
    <n v="1"/>
    <n v="312"/>
    <x v="101"/>
    <s v="Short"/>
    <n v="452"/>
  </r>
  <r>
    <x v="2"/>
    <d v="2016-04-29T00:00:00"/>
    <x v="3"/>
    <n v="4920"/>
    <n v="0"/>
    <n v="3.25"/>
    <n v="3.25"/>
    <n v="0"/>
    <n v="0"/>
    <n v="0"/>
    <n v="3.25"/>
    <n v="0"/>
    <n v="0"/>
    <n v="0"/>
    <n v="247"/>
    <n v="1082"/>
    <n v="247"/>
    <n v="1856"/>
    <m/>
    <m/>
    <x v="2"/>
    <s v="Short"/>
    <m/>
  </r>
  <r>
    <x v="9"/>
    <d v="2016-04-12T00:00:00"/>
    <x v="0"/>
    <n v="8539"/>
    <n v="0"/>
    <n v="6.12"/>
    <n v="6.12"/>
    <n v="0"/>
    <n v="0.15"/>
    <n v="0.24"/>
    <n v="5.68"/>
    <n v="0"/>
    <n v="4"/>
    <n v="15"/>
    <n v="331"/>
    <n v="712"/>
    <n v="350"/>
    <n v="3654"/>
    <n v="1"/>
    <n v="501"/>
    <x v="102"/>
    <s v="Normal"/>
    <n v="541"/>
  </r>
  <r>
    <x v="9"/>
    <d v="2016-04-16T00:00:00"/>
    <x v="4"/>
    <n v="1982"/>
    <n v="0"/>
    <n v="1.42"/>
    <n v="1.42"/>
    <n v="0"/>
    <n v="0.45"/>
    <n v="0.37"/>
    <n v="0.59"/>
    <n v="0"/>
    <n v="65"/>
    <n v="21"/>
    <n v="55"/>
    <n v="1222"/>
    <n v="141"/>
    <n v="3051"/>
    <n v="1"/>
    <n v="77"/>
    <x v="103"/>
    <s v="Short"/>
    <n v="77"/>
  </r>
  <r>
    <x v="9"/>
    <d v="2016-05-03T00:00:00"/>
    <x v="0"/>
    <n v="4496"/>
    <n v="0"/>
    <n v="3.22"/>
    <n v="3.22"/>
    <n v="0"/>
    <n v="0"/>
    <n v="0"/>
    <n v="3.15"/>
    <n v="0.05"/>
    <n v="0"/>
    <n v="0"/>
    <n v="174"/>
    <n v="950"/>
    <n v="174"/>
    <n v="2828"/>
    <n v="1"/>
    <n v="322"/>
    <x v="104"/>
    <s v="Short"/>
    <n v="332"/>
  </r>
  <r>
    <x v="2"/>
    <d v="2016-05-02T00:00:00"/>
    <x v="6"/>
    <n v="0"/>
    <n v="0"/>
    <n v="0"/>
    <n v="0"/>
    <n v="0"/>
    <n v="0"/>
    <n v="0"/>
    <n v="0"/>
    <n v="0"/>
    <n v="0"/>
    <n v="0"/>
    <n v="0"/>
    <n v="1440"/>
    <n v="0"/>
    <n v="1348"/>
    <m/>
    <m/>
    <x v="2"/>
    <s v="Short"/>
    <m/>
  </r>
  <r>
    <x v="9"/>
    <d v="2016-05-04T00:00:00"/>
    <x v="1"/>
    <n v="10252"/>
    <n v="1"/>
    <n v="7.35"/>
    <n v="7.35"/>
    <n v="0"/>
    <n v="0.67"/>
    <n v="1.04"/>
    <n v="5.58"/>
    <n v="0"/>
    <n v="13"/>
    <n v="46"/>
    <n v="346"/>
    <n v="531"/>
    <n v="405"/>
    <n v="3879"/>
    <n v="1"/>
    <n v="478"/>
    <x v="105"/>
    <s v="Normal"/>
    <n v="536"/>
  </r>
  <r>
    <x v="2"/>
    <d v="2016-05-03T00:00:00"/>
    <x v="0"/>
    <n v="4059"/>
    <n v="0"/>
    <n v="2.68"/>
    <n v="2.68"/>
    <n v="0"/>
    <n v="0"/>
    <n v="0"/>
    <n v="2.68"/>
    <n v="0"/>
    <n v="0"/>
    <n v="0"/>
    <n v="184"/>
    <n v="1256"/>
    <n v="184"/>
    <n v="1742"/>
    <m/>
    <m/>
    <x v="2"/>
    <s v="Short"/>
    <m/>
  </r>
  <r>
    <x v="9"/>
    <d v="2016-05-05T00:00:00"/>
    <x v="2"/>
    <n v="11728"/>
    <n v="1"/>
    <n v="8.43"/>
    <n v="8.43"/>
    <n v="0"/>
    <n v="2.62"/>
    <n v="1.68"/>
    <n v="4.04"/>
    <n v="7.0000000000000007E-2"/>
    <n v="38"/>
    <n v="42"/>
    <n v="196"/>
    <n v="916"/>
    <n v="276"/>
    <n v="3429"/>
    <n v="1"/>
    <n v="226"/>
    <x v="106"/>
    <s v="Short"/>
    <n v="248"/>
  </r>
  <r>
    <x v="2"/>
    <d v="2016-05-04T00:00:00"/>
    <x v="1"/>
    <n v="2080"/>
    <n v="0"/>
    <n v="1.37"/>
    <n v="1.37"/>
    <n v="0"/>
    <n v="0"/>
    <n v="0"/>
    <n v="1.37"/>
    <n v="0"/>
    <n v="0"/>
    <n v="0"/>
    <n v="87"/>
    <n v="1353"/>
    <n v="87"/>
    <n v="1549"/>
    <m/>
    <m/>
    <x v="2"/>
    <s v="Short"/>
    <m/>
  </r>
  <r>
    <x v="9"/>
    <d v="2016-05-06T00:00:00"/>
    <x v="3"/>
    <n v="4369"/>
    <n v="0"/>
    <n v="3.13"/>
    <n v="3.13"/>
    <n v="0"/>
    <n v="0"/>
    <n v="0"/>
    <n v="3.1"/>
    <n v="0.01"/>
    <n v="0"/>
    <n v="0"/>
    <n v="177"/>
    <n v="855"/>
    <n v="177"/>
    <n v="2704"/>
    <n v="1"/>
    <n v="385"/>
    <x v="107"/>
    <s v="Short"/>
    <n v="408"/>
  </r>
  <r>
    <x v="2"/>
    <d v="2016-05-05T00:00:00"/>
    <x v="2"/>
    <n v="2237"/>
    <n v="0"/>
    <n v="1.48"/>
    <n v="1.48"/>
    <n v="0"/>
    <n v="0"/>
    <n v="0"/>
    <n v="1.48"/>
    <n v="0"/>
    <n v="0"/>
    <n v="0"/>
    <n v="120"/>
    <n v="1320"/>
    <n v="120"/>
    <n v="1589"/>
    <m/>
    <m/>
    <x v="2"/>
    <s v="Short"/>
    <m/>
  </r>
  <r>
    <x v="9"/>
    <d v="2016-05-08T00:00:00"/>
    <x v="5"/>
    <n v="5862"/>
    <n v="0"/>
    <n v="4.2"/>
    <n v="4.2"/>
    <n v="0"/>
    <n v="0"/>
    <n v="0"/>
    <n v="4.1500000000000004"/>
    <n v="0"/>
    <n v="0"/>
    <n v="0"/>
    <n v="263"/>
    <n v="775"/>
    <n v="263"/>
    <n v="3089"/>
    <n v="1"/>
    <n v="364"/>
    <x v="108"/>
    <s v="Short"/>
    <n v="402"/>
  </r>
  <r>
    <x v="2"/>
    <d v="2016-05-06T00:00:00"/>
    <x v="3"/>
    <n v="44"/>
    <n v="0"/>
    <n v="0.03"/>
    <n v="0.03"/>
    <n v="0"/>
    <n v="0"/>
    <n v="0"/>
    <n v="0.03"/>
    <n v="0"/>
    <n v="0"/>
    <n v="0"/>
    <n v="2"/>
    <n v="1438"/>
    <n v="2"/>
    <n v="1351"/>
    <m/>
    <m/>
    <x v="2"/>
    <s v="Short"/>
    <m/>
  </r>
  <r>
    <x v="9"/>
    <d v="2016-05-10T00:00:00"/>
    <x v="0"/>
    <n v="5546"/>
    <n v="0"/>
    <n v="3.98"/>
    <n v="3.98"/>
    <n v="0"/>
    <n v="0"/>
    <n v="0"/>
    <n v="3.87"/>
    <n v="0.04"/>
    <n v="0"/>
    <n v="0"/>
    <n v="206"/>
    <n v="774"/>
    <n v="206"/>
    <n v="2926"/>
    <n v="1"/>
    <n v="442"/>
    <x v="71"/>
    <s v="Normal"/>
    <n v="494"/>
  </r>
  <r>
    <x v="2"/>
    <d v="2016-05-07T00:00:00"/>
    <x v="4"/>
    <n v="0"/>
    <n v="0"/>
    <n v="0"/>
    <n v="0"/>
    <n v="0"/>
    <n v="0"/>
    <n v="0"/>
    <n v="0"/>
    <n v="0"/>
    <n v="0"/>
    <n v="0"/>
    <n v="0"/>
    <n v="1440"/>
    <n v="0"/>
    <n v="1347"/>
    <m/>
    <m/>
    <x v="2"/>
    <s v="Short"/>
    <m/>
  </r>
  <r>
    <x v="10"/>
    <d v="2016-04-14T00:00:00"/>
    <x v="2"/>
    <n v="10210"/>
    <n v="1"/>
    <n v="6.88"/>
    <n v="6.88"/>
    <n v="0"/>
    <n v="0.11"/>
    <n v="0.33"/>
    <n v="6.44"/>
    <n v="0"/>
    <n v="1"/>
    <n v="9"/>
    <n v="339"/>
    <n v="589"/>
    <n v="349"/>
    <n v="2302"/>
    <n v="1"/>
    <n v="535"/>
    <x v="109"/>
    <s v="Normal"/>
    <n v="557"/>
  </r>
  <r>
    <x v="2"/>
    <d v="2016-05-08T00:00:00"/>
    <x v="5"/>
    <n v="0"/>
    <n v="0"/>
    <n v="0"/>
    <n v="0"/>
    <n v="0"/>
    <n v="0"/>
    <n v="0"/>
    <n v="0"/>
    <n v="0"/>
    <n v="0"/>
    <n v="0"/>
    <n v="0"/>
    <n v="1440"/>
    <n v="0"/>
    <n v="1347"/>
    <m/>
    <m/>
    <x v="2"/>
    <s v="Short"/>
    <m/>
  </r>
  <r>
    <x v="10"/>
    <d v="2016-04-15T00:00:00"/>
    <x v="3"/>
    <n v="5664"/>
    <n v="0"/>
    <n v="3.8"/>
    <n v="3.8"/>
    <n v="0"/>
    <n v="0"/>
    <n v="0"/>
    <n v="3.8"/>
    <n v="0"/>
    <n v="0"/>
    <n v="0"/>
    <n v="228"/>
    <n v="752"/>
    <n v="228"/>
    <n v="1985"/>
    <n v="1"/>
    <n v="465"/>
    <x v="67"/>
    <s v="Normal"/>
    <n v="491"/>
  </r>
  <r>
    <x v="2"/>
    <d v="2016-05-09T00:00:00"/>
    <x v="6"/>
    <n v="0"/>
    <n v="0"/>
    <n v="0"/>
    <n v="0"/>
    <n v="0"/>
    <n v="0"/>
    <n v="0"/>
    <n v="0"/>
    <n v="0"/>
    <n v="0"/>
    <n v="0"/>
    <n v="0"/>
    <n v="1440"/>
    <n v="0"/>
    <n v="1347"/>
    <m/>
    <m/>
    <x v="2"/>
    <s v="Short"/>
    <m/>
  </r>
  <r>
    <x v="10"/>
    <d v="2016-04-16T00:00:00"/>
    <x v="4"/>
    <n v="4744"/>
    <n v="0"/>
    <n v="3.18"/>
    <n v="3.18"/>
    <n v="0"/>
    <n v="0"/>
    <n v="0"/>
    <n v="3.18"/>
    <n v="0"/>
    <n v="0"/>
    <n v="0"/>
    <n v="194"/>
    <n v="724"/>
    <n v="194"/>
    <n v="1884"/>
    <n v="1"/>
    <n v="506"/>
    <x v="49"/>
    <s v="Normal"/>
    <n v="522"/>
  </r>
  <r>
    <x v="2"/>
    <d v="2016-05-10T00:00:00"/>
    <x v="0"/>
    <n v="0"/>
    <n v="0"/>
    <n v="0"/>
    <n v="0"/>
    <n v="0"/>
    <n v="0"/>
    <n v="0"/>
    <n v="0"/>
    <n v="0"/>
    <n v="0"/>
    <n v="0"/>
    <n v="0"/>
    <n v="1440"/>
    <n v="0"/>
    <n v="1347"/>
    <m/>
    <m/>
    <x v="2"/>
    <s v="Short"/>
    <m/>
  </r>
  <r>
    <x v="10"/>
    <d v="2016-04-18T00:00:00"/>
    <x v="6"/>
    <n v="2276"/>
    <n v="0"/>
    <n v="1.55"/>
    <n v="1.55"/>
    <n v="0"/>
    <n v="7.0000000000000007E-2"/>
    <n v="0.33"/>
    <n v="1.1200000000000001"/>
    <n v="0"/>
    <n v="1"/>
    <n v="9"/>
    <n v="58"/>
    <n v="824"/>
    <n v="68"/>
    <n v="1632"/>
    <n v="1"/>
    <n v="515"/>
    <x v="110"/>
    <s v="Normal"/>
    <n v="551"/>
  </r>
  <r>
    <x v="2"/>
    <d v="2016-05-11T00:00:00"/>
    <x v="1"/>
    <n v="0"/>
    <n v="0"/>
    <n v="0"/>
    <n v="0"/>
    <n v="0"/>
    <n v="0"/>
    <n v="0"/>
    <n v="0"/>
    <n v="0"/>
    <n v="0"/>
    <n v="0"/>
    <n v="0"/>
    <n v="1440"/>
    <n v="0"/>
    <n v="1347"/>
    <m/>
    <m/>
    <x v="2"/>
    <s v="Short"/>
    <m/>
  </r>
  <r>
    <x v="10"/>
    <d v="2016-04-19T00:00:00"/>
    <x v="0"/>
    <n v="8925"/>
    <n v="0"/>
    <n v="5.99"/>
    <n v="5.99"/>
    <n v="0"/>
    <n v="0"/>
    <n v="0"/>
    <n v="5.99"/>
    <n v="0"/>
    <n v="0"/>
    <n v="0"/>
    <n v="311"/>
    <n v="604"/>
    <n v="311"/>
    <n v="2200"/>
    <n v="2"/>
    <n v="461"/>
    <x v="44"/>
    <s v="Normal"/>
    <n v="498"/>
  </r>
  <r>
    <x v="2"/>
    <d v="2016-05-12T00:00:00"/>
    <x v="2"/>
    <n v="0"/>
    <n v="0"/>
    <n v="0"/>
    <n v="0"/>
    <n v="0"/>
    <n v="0"/>
    <n v="0"/>
    <n v="0"/>
    <n v="0"/>
    <n v="0"/>
    <n v="0"/>
    <n v="0"/>
    <n v="711"/>
    <n v="0"/>
    <n v="665"/>
    <m/>
    <m/>
    <x v="2"/>
    <s v="Short"/>
    <m/>
  </r>
  <r>
    <x v="10"/>
    <d v="2016-04-20T00:00:00"/>
    <x v="1"/>
    <n v="8954"/>
    <n v="0"/>
    <n v="6.01"/>
    <n v="6.01"/>
    <n v="0"/>
    <n v="0"/>
    <n v="0.68"/>
    <n v="5.31"/>
    <n v="0"/>
    <n v="0"/>
    <n v="18"/>
    <n v="306"/>
    <n v="671"/>
    <n v="324"/>
    <n v="2220"/>
    <n v="1"/>
    <n v="523"/>
    <x v="40"/>
    <s v="Normal"/>
    <n v="543"/>
  </r>
  <r>
    <x v="10"/>
    <d v="2016-04-21T00:00:00"/>
    <x v="2"/>
    <n v="3702"/>
    <n v="0"/>
    <n v="2.48"/>
    <n v="2.48"/>
    <n v="0"/>
    <n v="0"/>
    <n v="0"/>
    <n v="0.35"/>
    <n v="0"/>
    <n v="0"/>
    <n v="0"/>
    <n v="34"/>
    <n v="1265"/>
    <n v="34"/>
    <n v="1792"/>
    <n v="1"/>
    <n v="59"/>
    <x v="111"/>
    <s v="Short"/>
    <n v="65"/>
  </r>
  <r>
    <x v="10"/>
    <d v="2016-04-22T00:00:00"/>
    <x v="3"/>
    <n v="4500"/>
    <n v="0"/>
    <n v="3.02"/>
    <n v="3.02"/>
    <n v="0"/>
    <n v="0.06"/>
    <n v="0.81"/>
    <n v="2.15"/>
    <n v="0"/>
    <n v="1"/>
    <n v="19"/>
    <n v="176"/>
    <n v="709"/>
    <n v="196"/>
    <n v="1886"/>
    <n v="1"/>
    <n v="533"/>
    <x v="112"/>
    <s v="Normal"/>
    <n v="550"/>
  </r>
  <r>
    <x v="4"/>
    <d v="2016-04-14T00:00:00"/>
    <x v="2"/>
    <n v="2163"/>
    <n v="0"/>
    <n v="1.5"/>
    <n v="1.5"/>
    <n v="0"/>
    <n v="0"/>
    <n v="0.4"/>
    <n v="1.1000000000000001"/>
    <n v="0"/>
    <n v="0"/>
    <n v="9"/>
    <n v="88"/>
    <n v="1292"/>
    <n v="97"/>
    <n v="2383"/>
    <m/>
    <m/>
    <x v="2"/>
    <s v="Short"/>
    <m/>
  </r>
  <r>
    <x v="10"/>
    <d v="2016-04-23T00:00:00"/>
    <x v="4"/>
    <n v="4935"/>
    <n v="0"/>
    <n v="3.31"/>
    <n v="3.31"/>
    <n v="0"/>
    <n v="0"/>
    <n v="0"/>
    <n v="3.31"/>
    <n v="0"/>
    <n v="0"/>
    <n v="0"/>
    <n v="233"/>
    <n v="546"/>
    <n v="233"/>
    <n v="1945"/>
    <n v="1"/>
    <n v="692"/>
    <x v="113"/>
    <s v="Long"/>
    <n v="722"/>
  </r>
  <r>
    <x v="10"/>
    <d v="2016-04-24T00:00:00"/>
    <x v="5"/>
    <n v="4081"/>
    <n v="0"/>
    <n v="2.74"/>
    <n v="2.74"/>
    <n v="0"/>
    <n v="0.06"/>
    <n v="0.2"/>
    <n v="2.4700000000000002"/>
    <n v="0"/>
    <n v="1"/>
    <n v="5"/>
    <n v="191"/>
    <n v="692"/>
    <n v="197"/>
    <n v="1880"/>
    <n v="1"/>
    <n v="467"/>
    <x v="62"/>
    <s v="Normal"/>
    <n v="501"/>
  </r>
  <r>
    <x v="4"/>
    <d v="2016-04-16T00:00:00"/>
    <x v="4"/>
    <n v="0"/>
    <n v="0"/>
    <n v="0"/>
    <n v="0"/>
    <n v="0"/>
    <n v="0"/>
    <n v="0"/>
    <n v="0"/>
    <n v="0"/>
    <n v="0"/>
    <n v="0"/>
    <n v="0"/>
    <n v="1440"/>
    <n v="0"/>
    <n v="2064"/>
    <m/>
    <m/>
    <x v="2"/>
    <s v="Short"/>
    <m/>
  </r>
  <r>
    <x v="10"/>
    <d v="2016-04-25T00:00:00"/>
    <x v="6"/>
    <n v="9259"/>
    <n v="0"/>
    <n v="6.21"/>
    <n v="6.21"/>
    <n v="0"/>
    <n v="0"/>
    <n v="0.28000000000000003"/>
    <n v="5.93"/>
    <n v="0"/>
    <n v="0"/>
    <n v="8"/>
    <n v="390"/>
    <n v="544"/>
    <n v="398"/>
    <n v="2314"/>
    <n v="1"/>
    <n v="488"/>
    <x v="114"/>
    <s v="Normal"/>
    <n v="506"/>
  </r>
  <r>
    <x v="4"/>
    <d v="2016-04-17T00:00:00"/>
    <x v="5"/>
    <n v="0"/>
    <n v="0"/>
    <n v="0"/>
    <n v="0"/>
    <n v="0"/>
    <n v="0"/>
    <n v="0"/>
    <n v="0"/>
    <n v="0"/>
    <n v="0"/>
    <n v="0"/>
    <n v="0"/>
    <n v="1440"/>
    <n v="0"/>
    <n v="2063"/>
    <m/>
    <m/>
    <x v="2"/>
    <s v="Short"/>
    <m/>
  </r>
  <r>
    <x v="10"/>
    <d v="2016-04-26T00:00:00"/>
    <x v="0"/>
    <n v="9899"/>
    <n v="0"/>
    <n v="6.64"/>
    <n v="6.64"/>
    <n v="0"/>
    <n v="0.56999999999999995"/>
    <n v="0.92"/>
    <n v="5.15"/>
    <n v="0"/>
    <n v="8"/>
    <n v="21"/>
    <n v="288"/>
    <n v="649"/>
    <n v="317"/>
    <n v="2236"/>
    <n v="1"/>
    <n v="505"/>
    <x v="115"/>
    <s v="Normal"/>
    <n v="516"/>
  </r>
  <r>
    <x v="4"/>
    <d v="2016-04-18T00:00:00"/>
    <x v="6"/>
    <n v="244"/>
    <n v="0"/>
    <n v="0.17"/>
    <n v="0.17"/>
    <n v="0"/>
    <n v="0"/>
    <n v="0"/>
    <n v="0.17"/>
    <n v="0"/>
    <n v="0"/>
    <n v="0"/>
    <n v="17"/>
    <n v="1423"/>
    <n v="17"/>
    <n v="2111"/>
    <m/>
    <m/>
    <x v="2"/>
    <s v="Short"/>
    <m/>
  </r>
  <r>
    <x v="10"/>
    <d v="2016-04-27T00:00:00"/>
    <x v="1"/>
    <n v="10780"/>
    <n v="1"/>
    <n v="7.23"/>
    <n v="7.23"/>
    <n v="0"/>
    <n v="0.41"/>
    <n v="1.92"/>
    <n v="4.91"/>
    <n v="0"/>
    <n v="6"/>
    <n v="47"/>
    <n v="300"/>
    <n v="680"/>
    <n v="353"/>
    <n v="2324"/>
    <n v="1"/>
    <n v="286"/>
    <x v="116"/>
    <s v="Short"/>
    <n v="307"/>
  </r>
  <r>
    <x v="4"/>
    <d v="2016-04-19T00:00:00"/>
    <x v="0"/>
    <n v="0"/>
    <n v="0"/>
    <n v="0"/>
    <n v="0"/>
    <n v="0"/>
    <n v="0"/>
    <n v="0"/>
    <n v="0"/>
    <n v="0"/>
    <n v="0"/>
    <n v="0"/>
    <n v="0"/>
    <n v="1440"/>
    <n v="0"/>
    <n v="2063"/>
    <m/>
    <m/>
    <x v="2"/>
    <s v="Short"/>
    <m/>
  </r>
  <r>
    <x v="10"/>
    <d v="2016-04-28T00:00:00"/>
    <x v="2"/>
    <n v="10817"/>
    <n v="1"/>
    <n v="7.28"/>
    <n v="7.28"/>
    <n v="0"/>
    <n v="1.01"/>
    <n v="0.33"/>
    <n v="5.94"/>
    <n v="0"/>
    <n v="13"/>
    <n v="8"/>
    <n v="359"/>
    <n v="552"/>
    <n v="380"/>
    <n v="2367"/>
    <n v="1"/>
    <n v="497"/>
    <x v="117"/>
    <s v="Normal"/>
    <n v="522"/>
  </r>
  <r>
    <x v="4"/>
    <d v="2016-04-20T00:00:00"/>
    <x v="1"/>
    <n v="0"/>
    <n v="0"/>
    <n v="0"/>
    <n v="0"/>
    <n v="0"/>
    <n v="0"/>
    <n v="0"/>
    <n v="0"/>
    <n v="0"/>
    <n v="0"/>
    <n v="0"/>
    <n v="0"/>
    <n v="1440"/>
    <n v="0"/>
    <n v="2063"/>
    <m/>
    <m/>
    <x v="2"/>
    <s v="Short"/>
    <m/>
  </r>
  <r>
    <x v="10"/>
    <d v="2016-04-29T00:00:00"/>
    <x v="3"/>
    <n v="7990"/>
    <n v="0"/>
    <n v="5.36"/>
    <n v="5.36"/>
    <n v="0"/>
    <n v="0.45"/>
    <n v="0.79"/>
    <n v="4.12"/>
    <n v="0"/>
    <n v="6"/>
    <n v="18"/>
    <n v="289"/>
    <n v="624"/>
    <n v="313"/>
    <n v="2175"/>
    <n v="1"/>
    <n v="523"/>
    <x v="40"/>
    <s v="Normal"/>
    <n v="546"/>
  </r>
  <r>
    <x v="4"/>
    <d v="2016-04-21T00:00:00"/>
    <x v="2"/>
    <n v="0"/>
    <n v="0"/>
    <n v="0"/>
    <n v="0"/>
    <n v="0"/>
    <n v="0"/>
    <n v="0"/>
    <n v="0"/>
    <n v="0"/>
    <n v="0"/>
    <n v="0"/>
    <n v="0"/>
    <n v="1440"/>
    <n v="0"/>
    <n v="2064"/>
    <m/>
    <m/>
    <x v="2"/>
    <s v="Short"/>
    <m/>
  </r>
  <r>
    <x v="10"/>
    <d v="2016-04-30T00:00:00"/>
    <x v="4"/>
    <n v="8221"/>
    <n v="0"/>
    <n v="5.52"/>
    <n v="5.52"/>
    <n v="0"/>
    <n v="0.4"/>
    <n v="1.61"/>
    <n v="3.51"/>
    <n v="0"/>
    <n v="6"/>
    <n v="38"/>
    <n v="196"/>
    <n v="695"/>
    <n v="240"/>
    <n v="2092"/>
    <n v="1"/>
    <n v="490"/>
    <x v="52"/>
    <s v="Normal"/>
    <n v="516"/>
  </r>
  <r>
    <x v="4"/>
    <d v="2016-04-22T00:00:00"/>
    <x v="3"/>
    <n v="149"/>
    <n v="0"/>
    <n v="0.1"/>
    <n v="0.1"/>
    <n v="0"/>
    <n v="0"/>
    <n v="0"/>
    <n v="0.1"/>
    <n v="0"/>
    <n v="0"/>
    <n v="0"/>
    <n v="10"/>
    <n v="1430"/>
    <n v="10"/>
    <n v="2093"/>
    <m/>
    <m/>
    <x v="2"/>
    <s v="Short"/>
    <m/>
  </r>
  <r>
    <x v="10"/>
    <d v="2016-05-01T00:00:00"/>
    <x v="5"/>
    <n v="1251"/>
    <n v="0"/>
    <n v="0.84"/>
    <n v="0.84"/>
    <n v="0"/>
    <n v="0"/>
    <n v="0"/>
    <n v="0.84"/>
    <n v="0"/>
    <n v="0"/>
    <n v="0"/>
    <n v="67"/>
    <n v="836"/>
    <n v="67"/>
    <n v="1593"/>
    <n v="1"/>
    <n v="484"/>
    <x v="118"/>
    <s v="Normal"/>
    <n v="500"/>
  </r>
  <r>
    <x v="4"/>
    <d v="2016-04-23T00:00:00"/>
    <x v="4"/>
    <n v="2945"/>
    <n v="0"/>
    <n v="2.04"/>
    <n v="2.04"/>
    <n v="0"/>
    <n v="0"/>
    <n v="0"/>
    <n v="2.04"/>
    <n v="0"/>
    <n v="0"/>
    <n v="0"/>
    <n v="145"/>
    <n v="1295"/>
    <n v="145"/>
    <n v="2499"/>
    <m/>
    <m/>
    <x v="2"/>
    <s v="Short"/>
    <m/>
  </r>
  <r>
    <x v="10"/>
    <d v="2016-05-02T00:00:00"/>
    <x v="6"/>
    <n v="9261"/>
    <n v="0"/>
    <n v="6.24"/>
    <n v="6.24"/>
    <n v="0"/>
    <n v="0"/>
    <n v="0.44"/>
    <n v="5.71"/>
    <n v="0"/>
    <n v="0"/>
    <n v="11"/>
    <n v="344"/>
    <n v="585"/>
    <n v="355"/>
    <n v="2270"/>
    <n v="1"/>
    <n v="478"/>
    <x v="105"/>
    <s v="Normal"/>
    <n v="506"/>
  </r>
  <r>
    <x v="4"/>
    <d v="2016-04-24T00:00:00"/>
    <x v="5"/>
    <n v="2090"/>
    <n v="0"/>
    <n v="1.45"/>
    <n v="1.45"/>
    <n v="0"/>
    <n v="7.0000000000000007E-2"/>
    <n v="0.24"/>
    <n v="1.1399999999999999"/>
    <n v="0"/>
    <n v="1"/>
    <n v="6"/>
    <n v="75"/>
    <n v="1358"/>
    <n v="82"/>
    <n v="2324"/>
    <m/>
    <m/>
    <x v="2"/>
    <s v="Short"/>
    <m/>
  </r>
  <r>
    <x v="10"/>
    <d v="2016-05-03T00:00:00"/>
    <x v="0"/>
    <n v="9648"/>
    <n v="0"/>
    <n v="6.47"/>
    <n v="6.47"/>
    <n v="0"/>
    <n v="0.57999999999999996"/>
    <n v="1.07"/>
    <n v="4.83"/>
    <n v="0"/>
    <n v="8"/>
    <n v="26"/>
    <n v="287"/>
    <n v="669"/>
    <n v="321"/>
    <n v="2235"/>
    <n v="1"/>
    <n v="474"/>
    <x v="119"/>
    <s v="Normal"/>
    <n v="512"/>
  </r>
  <r>
    <x v="4"/>
    <d v="2016-04-25T00:00:00"/>
    <x v="6"/>
    <n v="152"/>
    <n v="0"/>
    <n v="0.11"/>
    <n v="0.11"/>
    <n v="0"/>
    <n v="0"/>
    <n v="0"/>
    <n v="0.11"/>
    <n v="0"/>
    <n v="0"/>
    <n v="0"/>
    <n v="12"/>
    <n v="1303"/>
    <n v="12"/>
    <n v="2100"/>
    <m/>
    <m/>
    <x v="2"/>
    <s v="Short"/>
    <m/>
  </r>
  <r>
    <x v="10"/>
    <d v="2016-05-06T00:00:00"/>
    <x v="3"/>
    <n v="9524"/>
    <n v="0"/>
    <n v="6.42"/>
    <n v="6.42"/>
    <n v="0"/>
    <n v="0.41"/>
    <n v="0.47"/>
    <n v="5.46"/>
    <n v="0"/>
    <n v="6"/>
    <n v="11"/>
    <n v="314"/>
    <n v="692"/>
    <n v="331"/>
    <n v="2266"/>
    <n v="1"/>
    <n v="450"/>
    <x v="120"/>
    <s v="Normal"/>
    <n v="491"/>
  </r>
  <r>
    <x v="10"/>
    <d v="2016-05-07T00:00:00"/>
    <x v="4"/>
    <n v="7937"/>
    <n v="0"/>
    <n v="5.33"/>
    <n v="5.33"/>
    <n v="0"/>
    <n v="0.19"/>
    <n v="1.05"/>
    <n v="4.08"/>
    <n v="0"/>
    <n v="3"/>
    <n v="28"/>
    <n v="279"/>
    <n v="586"/>
    <n v="310"/>
    <n v="2158"/>
    <n v="1"/>
    <n v="507"/>
    <x v="121"/>
    <s v="Normal"/>
    <n v="530"/>
  </r>
  <r>
    <x v="4"/>
    <d v="2016-04-27T00:00:00"/>
    <x v="1"/>
    <n v="0"/>
    <n v="0"/>
    <n v="0"/>
    <n v="0"/>
    <n v="0"/>
    <n v="0"/>
    <n v="0"/>
    <n v="0"/>
    <n v="0"/>
    <n v="0"/>
    <n v="0"/>
    <n v="0"/>
    <n v="1440"/>
    <n v="0"/>
    <n v="2063"/>
    <m/>
    <m/>
    <x v="2"/>
    <s v="Short"/>
    <m/>
  </r>
  <r>
    <x v="10"/>
    <d v="2016-05-08T00:00:00"/>
    <x v="5"/>
    <n v="3672"/>
    <n v="0"/>
    <n v="2.46"/>
    <n v="2.46"/>
    <n v="0"/>
    <n v="0"/>
    <n v="0"/>
    <n v="2.46"/>
    <n v="0"/>
    <n v="0"/>
    <n v="0"/>
    <n v="153"/>
    <n v="603"/>
    <n v="153"/>
    <n v="1792"/>
    <n v="1"/>
    <n v="602"/>
    <x v="122"/>
    <s v="Long"/>
    <n v="638"/>
  </r>
  <r>
    <x v="10"/>
    <d v="2016-05-09T00:00:00"/>
    <x v="6"/>
    <n v="10378"/>
    <n v="1"/>
    <n v="6.96"/>
    <n v="6.96"/>
    <n v="0"/>
    <n v="0.14000000000000001"/>
    <n v="0.56000000000000005"/>
    <n v="6.25"/>
    <n v="0"/>
    <n v="2"/>
    <n v="14"/>
    <n v="374"/>
    <n v="490"/>
    <n v="390"/>
    <n v="2345"/>
    <n v="1"/>
    <n v="535"/>
    <x v="109"/>
    <s v="Normal"/>
    <n v="565"/>
  </r>
  <r>
    <x v="4"/>
    <d v="2016-04-29T00:00:00"/>
    <x v="3"/>
    <n v="0"/>
    <n v="0"/>
    <n v="0"/>
    <n v="0"/>
    <n v="0"/>
    <n v="0"/>
    <n v="0"/>
    <n v="0"/>
    <n v="0"/>
    <n v="0"/>
    <n v="0"/>
    <n v="0"/>
    <n v="1440"/>
    <n v="0"/>
    <n v="2063"/>
    <m/>
    <m/>
    <x v="2"/>
    <s v="Short"/>
    <m/>
  </r>
  <r>
    <x v="10"/>
    <d v="2016-05-10T00:00:00"/>
    <x v="0"/>
    <n v="9487"/>
    <n v="0"/>
    <n v="6.37"/>
    <n v="6.37"/>
    <n v="0"/>
    <n v="0.21"/>
    <n v="0.46"/>
    <n v="5.7"/>
    <n v="0"/>
    <n v="3"/>
    <n v="12"/>
    <n v="329"/>
    <n v="555"/>
    <n v="344"/>
    <n v="2260"/>
    <n v="1"/>
    <n v="487"/>
    <x v="123"/>
    <s v="Normal"/>
    <n v="517"/>
  </r>
  <r>
    <x v="4"/>
    <d v="2016-04-30T00:00:00"/>
    <x v="4"/>
    <n v="0"/>
    <n v="0"/>
    <n v="0"/>
    <n v="0"/>
    <n v="0"/>
    <n v="0"/>
    <n v="0"/>
    <n v="0"/>
    <n v="0"/>
    <n v="0"/>
    <n v="0"/>
    <n v="0"/>
    <n v="1440"/>
    <n v="0"/>
    <n v="2064"/>
    <m/>
    <m/>
    <x v="2"/>
    <s v="Short"/>
    <m/>
  </r>
  <r>
    <x v="10"/>
    <d v="2016-05-11T00:00:00"/>
    <x v="1"/>
    <n v="9129"/>
    <n v="0"/>
    <n v="6.13"/>
    <n v="6.13"/>
    <n v="0"/>
    <n v="0.2"/>
    <n v="0.74"/>
    <n v="5.18"/>
    <n v="0"/>
    <n v="3"/>
    <n v="18"/>
    <n v="311"/>
    <n v="574"/>
    <n v="332"/>
    <n v="2232"/>
    <n v="1"/>
    <n v="529"/>
    <x v="124"/>
    <s v="Normal"/>
    <n v="558"/>
  </r>
  <r>
    <x v="4"/>
    <d v="2016-05-01T00:00:00"/>
    <x v="5"/>
    <n v="2704"/>
    <n v="0"/>
    <n v="1.87"/>
    <n v="1.87"/>
    <n v="0"/>
    <n v="1.01"/>
    <n v="0.03"/>
    <n v="0.83"/>
    <n v="0"/>
    <n v="14"/>
    <n v="1"/>
    <n v="70"/>
    <n v="1355"/>
    <n v="85"/>
    <n v="2411"/>
    <m/>
    <m/>
    <x v="2"/>
    <s v="Short"/>
    <m/>
  </r>
  <r>
    <x v="10"/>
    <d v="2016-05-12T00:00:00"/>
    <x v="2"/>
    <n v="17"/>
    <n v="0"/>
    <n v="0.01"/>
    <n v="0.01"/>
    <n v="0"/>
    <n v="0"/>
    <n v="0"/>
    <n v="0.01"/>
    <n v="0"/>
    <n v="0"/>
    <n v="0"/>
    <n v="2"/>
    <n v="0"/>
    <n v="2"/>
    <n v="257"/>
    <n v="1"/>
    <n v="302"/>
    <x v="125"/>
    <s v="Short"/>
    <n v="321"/>
  </r>
  <r>
    <x v="4"/>
    <d v="2016-05-02T00:00:00"/>
    <x v="6"/>
    <n v="3790"/>
    <n v="0"/>
    <n v="2.62"/>
    <n v="2.62"/>
    <n v="0"/>
    <n v="1.1599999999999999"/>
    <n v="0.3"/>
    <n v="1.1599999999999999"/>
    <n v="0"/>
    <n v="16"/>
    <n v="8"/>
    <n v="94"/>
    <n v="1322"/>
    <n v="118"/>
    <n v="2505"/>
    <m/>
    <m/>
    <x v="2"/>
    <s v="Short"/>
    <m/>
  </r>
  <r>
    <x v="4"/>
    <d v="2016-05-03T00:00:00"/>
    <x v="0"/>
    <n v="1326"/>
    <n v="0"/>
    <n v="0.92"/>
    <n v="0.92"/>
    <n v="0"/>
    <n v="0.73"/>
    <n v="0"/>
    <n v="0.18"/>
    <n v="0"/>
    <n v="10"/>
    <n v="0"/>
    <n v="17"/>
    <n v="1413"/>
    <n v="27"/>
    <n v="2195"/>
    <m/>
    <m/>
    <x v="2"/>
    <s v="Short"/>
    <m/>
  </r>
  <r>
    <x v="4"/>
    <d v="2016-05-04T00:00:00"/>
    <x v="1"/>
    <n v="1786"/>
    <n v="0"/>
    <n v="1.24"/>
    <n v="1.24"/>
    <n v="0"/>
    <n v="0"/>
    <n v="0"/>
    <n v="1.24"/>
    <n v="0"/>
    <n v="0"/>
    <n v="0"/>
    <n v="87"/>
    <n v="1353"/>
    <n v="87"/>
    <n v="2338"/>
    <m/>
    <m/>
    <x v="2"/>
    <s v="Short"/>
    <m/>
  </r>
  <r>
    <x v="4"/>
    <d v="2016-05-05T00:00:00"/>
    <x v="2"/>
    <n v="0"/>
    <n v="0"/>
    <n v="0"/>
    <n v="0"/>
    <n v="0"/>
    <n v="0"/>
    <n v="0"/>
    <n v="0"/>
    <n v="0"/>
    <n v="0"/>
    <n v="0"/>
    <n v="0"/>
    <n v="1440"/>
    <n v="0"/>
    <n v="2063"/>
    <m/>
    <m/>
    <x v="2"/>
    <s v="Short"/>
    <m/>
  </r>
  <r>
    <x v="4"/>
    <d v="2016-05-06T00:00:00"/>
    <x v="3"/>
    <n v="2091"/>
    <n v="0"/>
    <n v="1.45"/>
    <n v="1.45"/>
    <n v="0"/>
    <n v="0"/>
    <n v="0"/>
    <n v="1.45"/>
    <n v="0"/>
    <n v="0"/>
    <n v="0"/>
    <n v="108"/>
    <n v="1332"/>
    <n v="108"/>
    <n v="2383"/>
    <m/>
    <m/>
    <x v="2"/>
    <s v="Short"/>
    <m/>
  </r>
  <r>
    <x v="4"/>
    <d v="2016-05-07T00:00:00"/>
    <x v="4"/>
    <n v="1510"/>
    <n v="0"/>
    <n v="1.04"/>
    <n v="1.04"/>
    <n v="0"/>
    <n v="0"/>
    <n v="0"/>
    <n v="1.04"/>
    <n v="0"/>
    <n v="0"/>
    <n v="0"/>
    <n v="48"/>
    <n v="1392"/>
    <n v="48"/>
    <n v="2229"/>
    <m/>
    <m/>
    <x v="2"/>
    <s v="Short"/>
    <m/>
  </r>
  <r>
    <x v="4"/>
    <d v="2016-05-08T00:00:00"/>
    <x v="5"/>
    <n v="0"/>
    <n v="0"/>
    <n v="0"/>
    <n v="0"/>
    <n v="0"/>
    <n v="0"/>
    <n v="0"/>
    <n v="0"/>
    <n v="0"/>
    <n v="0"/>
    <n v="0"/>
    <n v="0"/>
    <n v="1440"/>
    <n v="0"/>
    <n v="2063"/>
    <m/>
    <m/>
    <x v="2"/>
    <s v="Short"/>
    <m/>
  </r>
  <r>
    <x v="4"/>
    <d v="2016-05-09T00:00:00"/>
    <x v="6"/>
    <n v="0"/>
    <n v="0"/>
    <n v="0"/>
    <n v="0"/>
    <n v="0"/>
    <n v="0"/>
    <n v="0"/>
    <n v="0"/>
    <n v="0"/>
    <n v="0"/>
    <n v="0"/>
    <n v="0"/>
    <n v="1440"/>
    <n v="0"/>
    <n v="2063"/>
    <m/>
    <m/>
    <x v="2"/>
    <s v="Short"/>
    <m/>
  </r>
  <r>
    <x v="4"/>
    <d v="2016-05-10T00:00:00"/>
    <x v="0"/>
    <n v="0"/>
    <n v="0"/>
    <n v="0"/>
    <n v="0"/>
    <n v="0"/>
    <n v="0"/>
    <n v="0"/>
    <n v="0"/>
    <n v="0"/>
    <n v="0"/>
    <n v="0"/>
    <n v="0"/>
    <n v="1440"/>
    <n v="0"/>
    <n v="2063"/>
    <m/>
    <m/>
    <x v="2"/>
    <s v="Short"/>
    <m/>
  </r>
  <r>
    <x v="4"/>
    <d v="2016-05-11T00:00:00"/>
    <x v="1"/>
    <n v="0"/>
    <n v="0"/>
    <n v="0"/>
    <n v="0"/>
    <n v="0"/>
    <n v="0"/>
    <n v="0"/>
    <n v="0"/>
    <n v="0"/>
    <n v="0"/>
    <n v="0"/>
    <n v="0"/>
    <n v="1440"/>
    <n v="0"/>
    <n v="2063"/>
    <m/>
    <m/>
    <x v="2"/>
    <s v="Short"/>
    <m/>
  </r>
  <r>
    <x v="4"/>
    <d v="2016-05-12T00:00:00"/>
    <x v="2"/>
    <n v="0"/>
    <n v="0"/>
    <n v="0"/>
    <n v="0"/>
    <n v="0"/>
    <n v="0"/>
    <n v="0"/>
    <n v="0"/>
    <n v="0"/>
    <n v="0"/>
    <n v="0"/>
    <n v="0"/>
    <n v="966"/>
    <n v="0"/>
    <n v="1383"/>
    <m/>
    <m/>
    <x v="2"/>
    <s v="Short"/>
    <m/>
  </r>
  <r>
    <x v="11"/>
    <d v="2016-04-12T00:00:00"/>
    <x v="0"/>
    <n v="11875"/>
    <n v="1"/>
    <n v="8.34"/>
    <n v="8.34"/>
    <n v="0"/>
    <n v="3.31"/>
    <n v="0.77"/>
    <n v="4.26"/>
    <n v="0"/>
    <n v="42"/>
    <n v="14"/>
    <n v="227"/>
    <n v="1157"/>
    <n v="283"/>
    <n v="2390"/>
    <m/>
    <m/>
    <x v="2"/>
    <s v="Short"/>
    <m/>
  </r>
  <r>
    <x v="11"/>
    <d v="2016-04-13T00:00:00"/>
    <x v="1"/>
    <n v="12024"/>
    <n v="1"/>
    <n v="8.5"/>
    <n v="8.5"/>
    <n v="0"/>
    <n v="2.99"/>
    <n v="0.1"/>
    <n v="5.41"/>
    <n v="0"/>
    <n v="43"/>
    <n v="5"/>
    <n v="292"/>
    <n v="1100"/>
    <n v="340"/>
    <n v="2601"/>
    <m/>
    <m/>
    <x v="2"/>
    <s v="Short"/>
    <m/>
  </r>
  <r>
    <x v="11"/>
    <d v="2016-04-14T00:00:00"/>
    <x v="2"/>
    <n v="10690"/>
    <n v="1"/>
    <n v="7.5"/>
    <n v="7.5"/>
    <n v="0"/>
    <n v="2.48"/>
    <n v="0.21"/>
    <n v="4.82"/>
    <n v="0"/>
    <n v="32"/>
    <n v="3"/>
    <n v="257"/>
    <n v="1148"/>
    <n v="292"/>
    <n v="2312"/>
    <m/>
    <m/>
    <x v="2"/>
    <s v="Short"/>
    <m/>
  </r>
  <r>
    <x v="11"/>
    <d v="2016-04-15T00:00:00"/>
    <x v="3"/>
    <n v="11034"/>
    <n v="1"/>
    <n v="8.0299999999999994"/>
    <n v="8.0299999999999994"/>
    <n v="0"/>
    <n v="1.94"/>
    <n v="0.31"/>
    <n v="5.78"/>
    <n v="0"/>
    <n v="27"/>
    <n v="9"/>
    <n v="282"/>
    <n v="1122"/>
    <n v="318"/>
    <n v="2525"/>
    <m/>
    <m/>
    <x v="2"/>
    <s v="Short"/>
    <m/>
  </r>
  <r>
    <x v="11"/>
    <d v="2016-04-16T00:00:00"/>
    <x v="4"/>
    <n v="10100"/>
    <n v="1"/>
    <n v="7.09"/>
    <n v="7.09"/>
    <n v="0"/>
    <n v="3.15"/>
    <n v="0.55000000000000004"/>
    <n v="3.39"/>
    <n v="0"/>
    <n v="41"/>
    <n v="11"/>
    <n v="151"/>
    <n v="1237"/>
    <n v="203"/>
    <n v="2177"/>
    <m/>
    <m/>
    <x v="2"/>
    <s v="Short"/>
    <m/>
  </r>
  <r>
    <x v="11"/>
    <d v="2016-04-17T00:00:00"/>
    <x v="5"/>
    <n v="15112"/>
    <n v="1"/>
    <n v="11.4"/>
    <n v="11.4"/>
    <n v="0"/>
    <n v="3.87"/>
    <n v="0.66"/>
    <n v="6.88"/>
    <n v="0"/>
    <n v="28"/>
    <n v="29"/>
    <n v="331"/>
    <n v="1052"/>
    <n v="388"/>
    <n v="2782"/>
    <m/>
    <m/>
    <x v="2"/>
    <s v="Short"/>
    <m/>
  </r>
  <r>
    <x v="11"/>
    <d v="2016-04-18T00:00:00"/>
    <x v="6"/>
    <n v="14131"/>
    <n v="1"/>
    <n v="10.07"/>
    <n v="10.07"/>
    <n v="0"/>
    <n v="3.64"/>
    <n v="0.12"/>
    <n v="6.3"/>
    <n v="0"/>
    <n v="48"/>
    <n v="3"/>
    <n v="311"/>
    <n v="1078"/>
    <n v="362"/>
    <n v="2770"/>
    <m/>
    <m/>
    <x v="2"/>
    <s v="Short"/>
    <m/>
  </r>
  <r>
    <x v="11"/>
    <d v="2016-04-19T00:00:00"/>
    <x v="0"/>
    <n v="11548"/>
    <n v="1"/>
    <n v="8.5299999999999994"/>
    <n v="8.5299999999999994"/>
    <n v="0"/>
    <n v="3.29"/>
    <n v="0.24"/>
    <n v="5"/>
    <n v="0"/>
    <n v="31"/>
    <n v="7"/>
    <n v="250"/>
    <n v="1152"/>
    <n v="288"/>
    <n v="2489"/>
    <m/>
    <m/>
    <x v="2"/>
    <s v="Short"/>
    <m/>
  </r>
  <r>
    <x v="11"/>
    <d v="2016-04-20T00:00:00"/>
    <x v="1"/>
    <n v="15112"/>
    <n v="1"/>
    <n v="10.67"/>
    <n v="10.67"/>
    <n v="0"/>
    <n v="3.34"/>
    <n v="1.93"/>
    <n v="5.4"/>
    <n v="0"/>
    <n v="48"/>
    <n v="63"/>
    <n v="276"/>
    <n v="1053"/>
    <n v="387"/>
    <n v="2897"/>
    <m/>
    <m/>
    <x v="2"/>
    <s v="Short"/>
    <m/>
  </r>
  <r>
    <x v="11"/>
    <d v="2016-04-21T00:00:00"/>
    <x v="2"/>
    <n v="12453"/>
    <n v="1"/>
    <n v="8.74"/>
    <n v="8.74"/>
    <n v="0"/>
    <n v="3.33"/>
    <n v="1.1100000000000001"/>
    <n v="4.3099999999999996"/>
    <n v="0"/>
    <n v="104"/>
    <n v="53"/>
    <n v="255"/>
    <n v="1028"/>
    <n v="412"/>
    <n v="3158"/>
    <m/>
    <m/>
    <x v="2"/>
    <s v="Short"/>
    <m/>
  </r>
  <r>
    <x v="11"/>
    <d v="2016-04-22T00:00:00"/>
    <x v="3"/>
    <n v="12954"/>
    <n v="1"/>
    <n v="9.33"/>
    <n v="9.33"/>
    <n v="0"/>
    <n v="4.43"/>
    <n v="0.42"/>
    <n v="4.47"/>
    <n v="0"/>
    <n v="52"/>
    <n v="10"/>
    <n v="273"/>
    <n v="1105"/>
    <n v="335"/>
    <n v="2638"/>
    <m/>
    <m/>
    <x v="2"/>
    <s v="Short"/>
    <m/>
  </r>
  <r>
    <x v="11"/>
    <d v="2016-04-23T00:00:00"/>
    <x v="4"/>
    <n v="6001"/>
    <n v="0"/>
    <n v="4.21"/>
    <n v="4.21"/>
    <n v="0"/>
    <n v="0"/>
    <n v="0"/>
    <n v="4.21"/>
    <n v="0"/>
    <n v="0"/>
    <n v="0"/>
    <n v="249"/>
    <n v="1191"/>
    <n v="249"/>
    <n v="2069"/>
    <m/>
    <m/>
    <x v="2"/>
    <s v="Short"/>
    <m/>
  </r>
  <r>
    <x v="11"/>
    <d v="2016-04-24T00:00:00"/>
    <x v="5"/>
    <n v="13481"/>
    <n v="1"/>
    <n v="10.28"/>
    <n v="10.28"/>
    <n v="0"/>
    <n v="4.55"/>
    <n v="1.1499999999999999"/>
    <n v="4.58"/>
    <n v="0"/>
    <n v="37"/>
    <n v="26"/>
    <n v="216"/>
    <n v="1161"/>
    <n v="279"/>
    <n v="2529"/>
    <m/>
    <m/>
    <x v="2"/>
    <s v="Short"/>
    <m/>
  </r>
  <r>
    <x v="11"/>
    <d v="2016-04-25T00:00:00"/>
    <x v="6"/>
    <n v="11369"/>
    <n v="1"/>
    <n v="8.01"/>
    <n v="8.01"/>
    <n v="0"/>
    <n v="3.33"/>
    <n v="0.22"/>
    <n v="4.46"/>
    <n v="0"/>
    <n v="44"/>
    <n v="8"/>
    <n v="217"/>
    <n v="1171"/>
    <n v="269"/>
    <n v="2470"/>
    <m/>
    <m/>
    <x v="2"/>
    <s v="Short"/>
    <m/>
  </r>
  <r>
    <x v="11"/>
    <d v="2016-04-26T00:00:00"/>
    <x v="0"/>
    <n v="10119"/>
    <n v="1"/>
    <n v="7.19"/>
    <n v="7.19"/>
    <n v="0"/>
    <n v="1.43"/>
    <n v="0.66"/>
    <n v="5.1100000000000003"/>
    <n v="0"/>
    <n v="55"/>
    <n v="24"/>
    <n v="275"/>
    <n v="1086"/>
    <n v="354"/>
    <n v="2793"/>
    <m/>
    <m/>
    <x v="2"/>
    <s v="Short"/>
    <m/>
  </r>
  <r>
    <x v="11"/>
    <d v="2016-04-27T00:00:00"/>
    <x v="1"/>
    <n v="10159"/>
    <n v="1"/>
    <n v="7.13"/>
    <n v="7.13"/>
    <n v="0"/>
    <n v="1.04"/>
    <n v="0.97"/>
    <n v="5.12"/>
    <n v="0"/>
    <n v="19"/>
    <n v="20"/>
    <n v="282"/>
    <n v="1119"/>
    <n v="321"/>
    <n v="2463"/>
    <m/>
    <m/>
    <x v="2"/>
    <s v="Short"/>
    <m/>
  </r>
  <r>
    <x v="11"/>
    <d v="2016-04-28T00:00:00"/>
    <x v="2"/>
    <n v="10140"/>
    <n v="1"/>
    <n v="7.12"/>
    <n v="7.12"/>
    <n v="0"/>
    <n v="0.41"/>
    <n v="1.33"/>
    <n v="5.39"/>
    <n v="0"/>
    <n v="6"/>
    <n v="20"/>
    <n v="291"/>
    <n v="1123"/>
    <n v="317"/>
    <n v="2296"/>
    <m/>
    <m/>
    <x v="2"/>
    <s v="Short"/>
    <m/>
  </r>
  <r>
    <x v="11"/>
    <d v="2016-04-29T00:00:00"/>
    <x v="3"/>
    <n v="10245"/>
    <n v="1"/>
    <n v="7.19"/>
    <n v="7.19"/>
    <n v="0"/>
    <n v="0.48"/>
    <n v="1.21"/>
    <n v="5.5"/>
    <n v="0"/>
    <n v="21"/>
    <n v="40"/>
    <n v="281"/>
    <n v="1098"/>
    <n v="342"/>
    <n v="2611"/>
    <m/>
    <m/>
    <x v="2"/>
    <s v="Short"/>
    <m/>
  </r>
  <r>
    <x v="11"/>
    <d v="2016-04-30T00:00:00"/>
    <x v="4"/>
    <n v="18387"/>
    <n v="1"/>
    <n v="12.91"/>
    <n v="12.91"/>
    <n v="0"/>
    <n v="0.94"/>
    <n v="1.4"/>
    <n v="10.57"/>
    <n v="0"/>
    <n v="13"/>
    <n v="23"/>
    <n v="361"/>
    <n v="1043"/>
    <n v="397"/>
    <n v="2732"/>
    <m/>
    <m/>
    <x v="2"/>
    <s v="Short"/>
    <m/>
  </r>
  <r>
    <x v="11"/>
    <d v="2016-05-01T00:00:00"/>
    <x v="5"/>
    <n v="10538"/>
    <n v="1"/>
    <n v="7.4"/>
    <n v="7.4"/>
    <n v="0"/>
    <n v="1.94"/>
    <n v="0.96"/>
    <n v="4.5"/>
    <n v="0"/>
    <n v="25"/>
    <n v="28"/>
    <n v="245"/>
    <n v="1142"/>
    <n v="298"/>
    <n v="2380"/>
    <m/>
    <m/>
    <x v="2"/>
    <s v="Short"/>
    <m/>
  </r>
  <r>
    <x v="11"/>
    <d v="2016-05-02T00:00:00"/>
    <x v="6"/>
    <n v="10379"/>
    <n v="1"/>
    <n v="7.29"/>
    <n v="7.29"/>
    <n v="0"/>
    <n v="2.61"/>
    <n v="0.34"/>
    <n v="4.33"/>
    <n v="0"/>
    <n v="36"/>
    <n v="8"/>
    <n v="277"/>
    <n v="1119"/>
    <n v="321"/>
    <n v="2473"/>
    <m/>
    <m/>
    <x v="2"/>
    <s v="Short"/>
    <m/>
  </r>
  <r>
    <x v="11"/>
    <d v="2016-05-03T00:00:00"/>
    <x v="0"/>
    <n v="12183"/>
    <n v="1"/>
    <n v="8.74"/>
    <n v="8.74"/>
    <n v="0"/>
    <n v="3.99"/>
    <n v="0.46"/>
    <n v="4.28"/>
    <n v="0"/>
    <n v="72"/>
    <n v="14"/>
    <n v="250"/>
    <n v="1104"/>
    <n v="336"/>
    <n v="2752"/>
    <m/>
    <m/>
    <x v="2"/>
    <s v="Short"/>
    <m/>
  </r>
  <r>
    <x v="11"/>
    <d v="2016-05-04T00:00:00"/>
    <x v="1"/>
    <n v="11768"/>
    <n v="1"/>
    <n v="8.2899999999999991"/>
    <n v="8.2899999999999991"/>
    <n v="0"/>
    <n v="2.5099999999999998"/>
    <n v="0.93"/>
    <n v="4.8499999999999996"/>
    <n v="0"/>
    <n v="36"/>
    <n v="27"/>
    <n v="272"/>
    <n v="1105"/>
    <n v="335"/>
    <n v="2649"/>
    <m/>
    <m/>
    <x v="2"/>
    <s v="Short"/>
    <m/>
  </r>
  <r>
    <x v="11"/>
    <d v="2016-05-05T00:00:00"/>
    <x v="2"/>
    <n v="11895"/>
    <n v="1"/>
    <n v="8.35"/>
    <n v="8.35"/>
    <n v="0"/>
    <n v="2.79"/>
    <n v="0.86"/>
    <n v="4.7"/>
    <n v="0"/>
    <n v="55"/>
    <n v="20"/>
    <n v="253"/>
    <n v="1112"/>
    <n v="328"/>
    <n v="2609"/>
    <m/>
    <m/>
    <x v="2"/>
    <s v="Short"/>
    <m/>
  </r>
  <r>
    <x v="11"/>
    <d v="2016-05-06T00:00:00"/>
    <x v="3"/>
    <n v="10227"/>
    <n v="1"/>
    <n v="7.18"/>
    <n v="7.18"/>
    <n v="0"/>
    <n v="1.87"/>
    <n v="0.67"/>
    <n v="4.6399999999999997"/>
    <n v="0"/>
    <n v="24"/>
    <n v="17"/>
    <n v="295"/>
    <n v="1104"/>
    <n v="336"/>
    <n v="2498"/>
    <m/>
    <m/>
    <x v="2"/>
    <s v="Short"/>
    <m/>
  </r>
  <r>
    <x v="11"/>
    <d v="2016-05-07T00:00:00"/>
    <x v="4"/>
    <n v="6708"/>
    <n v="0"/>
    <n v="4.71"/>
    <n v="4.71"/>
    <n v="0"/>
    <n v="1.61"/>
    <n v="0.08"/>
    <n v="3.02"/>
    <n v="0"/>
    <n v="20"/>
    <n v="2"/>
    <n v="149"/>
    <n v="1269"/>
    <n v="171"/>
    <n v="1995"/>
    <m/>
    <m/>
    <x v="2"/>
    <s v="Short"/>
    <m/>
  </r>
  <r>
    <x v="11"/>
    <d v="2016-05-08T00:00:00"/>
    <x v="5"/>
    <n v="3292"/>
    <n v="0"/>
    <n v="2.31"/>
    <n v="2.31"/>
    <n v="0"/>
    <n v="0"/>
    <n v="0"/>
    <n v="2.31"/>
    <n v="0"/>
    <n v="0"/>
    <n v="0"/>
    <n v="135"/>
    <n v="1305"/>
    <n v="135"/>
    <n v="1848"/>
    <m/>
    <m/>
    <x v="2"/>
    <s v="Short"/>
    <m/>
  </r>
  <r>
    <x v="11"/>
    <d v="2016-05-09T00:00:00"/>
    <x v="6"/>
    <n v="13379"/>
    <n v="1"/>
    <n v="9.39"/>
    <n v="9.39"/>
    <n v="0"/>
    <n v="2.12"/>
    <n v="1.63"/>
    <n v="5.64"/>
    <n v="0"/>
    <n v="35"/>
    <n v="47"/>
    <n v="297"/>
    <n v="1061"/>
    <n v="379"/>
    <n v="2709"/>
    <m/>
    <m/>
    <x v="2"/>
    <s v="Short"/>
    <m/>
  </r>
  <r>
    <x v="11"/>
    <d v="2016-05-10T00:00:00"/>
    <x v="0"/>
    <n v="12798"/>
    <n v="1"/>
    <n v="8.98"/>
    <n v="8.98"/>
    <n v="0"/>
    <n v="2.2200000000000002"/>
    <n v="1.21"/>
    <n v="5.56"/>
    <n v="0"/>
    <n v="57"/>
    <n v="28"/>
    <n v="271"/>
    <n v="1084"/>
    <n v="356"/>
    <n v="2797"/>
    <m/>
    <m/>
    <x v="2"/>
    <s v="Short"/>
    <m/>
  </r>
  <r>
    <x v="11"/>
    <d v="2016-05-11T00:00:00"/>
    <x v="1"/>
    <n v="13272"/>
    <n v="1"/>
    <n v="9.32"/>
    <n v="9.32"/>
    <n v="0"/>
    <n v="4.18"/>
    <n v="1.1499999999999999"/>
    <n v="3.99"/>
    <n v="0"/>
    <n v="58"/>
    <n v="25"/>
    <n v="224"/>
    <n v="1133"/>
    <n v="307"/>
    <n v="2544"/>
    <m/>
    <m/>
    <x v="2"/>
    <s v="Short"/>
    <m/>
  </r>
  <r>
    <x v="11"/>
    <d v="2016-05-12T00:00:00"/>
    <x v="2"/>
    <n v="9117"/>
    <n v="0"/>
    <n v="6.41"/>
    <n v="6.41"/>
    <n v="0"/>
    <n v="1.28"/>
    <n v="0.67"/>
    <n v="4.4400000000000004"/>
    <n v="0"/>
    <n v="16"/>
    <n v="16"/>
    <n v="236"/>
    <n v="728"/>
    <n v="268"/>
    <n v="1853"/>
    <m/>
    <m/>
    <x v="2"/>
    <s v="Short"/>
    <m/>
  </r>
  <r>
    <x v="5"/>
    <d v="2016-04-18T00:00:00"/>
    <x v="6"/>
    <n v="3325"/>
    <n v="0"/>
    <n v="2.06"/>
    <n v="2.06"/>
    <n v="0"/>
    <n v="0"/>
    <n v="0"/>
    <n v="2.06"/>
    <n v="0"/>
    <n v="0"/>
    <n v="0"/>
    <n v="182"/>
    <n v="1062"/>
    <n v="182"/>
    <n v="1419"/>
    <m/>
    <m/>
    <x v="2"/>
    <s v="Short"/>
    <m/>
  </r>
  <r>
    <x v="5"/>
    <d v="2016-04-26T00:00:00"/>
    <x v="0"/>
    <n v="5933"/>
    <n v="0"/>
    <n v="3.68"/>
    <n v="3.68"/>
    <n v="0"/>
    <n v="0"/>
    <n v="0"/>
    <n v="3.68"/>
    <n v="0"/>
    <n v="0"/>
    <n v="0"/>
    <n v="288"/>
    <n v="1018"/>
    <n v="288"/>
    <n v="1595"/>
    <m/>
    <m/>
    <x v="2"/>
    <s v="Short"/>
    <m/>
  </r>
  <r>
    <x v="5"/>
    <d v="2016-05-03T00:00:00"/>
    <x v="0"/>
    <n v="5992"/>
    <n v="0"/>
    <n v="3.72"/>
    <n v="3.72"/>
    <n v="0"/>
    <n v="0"/>
    <n v="0"/>
    <n v="3.72"/>
    <n v="0"/>
    <n v="0"/>
    <n v="0"/>
    <n v="304"/>
    <n v="981"/>
    <n v="304"/>
    <n v="1604"/>
    <m/>
    <m/>
    <x v="2"/>
    <s v="Short"/>
    <m/>
  </r>
  <r>
    <x v="6"/>
    <d v="2016-04-12T00:00:00"/>
    <x v="0"/>
    <n v="10725"/>
    <n v="1"/>
    <n v="7.49"/>
    <n v="7.49"/>
    <n v="0"/>
    <n v="1.17"/>
    <n v="0.31"/>
    <n v="6.01"/>
    <n v="0"/>
    <n v="13"/>
    <n v="9"/>
    <n v="306"/>
    <n v="1112"/>
    <n v="328"/>
    <n v="2124"/>
    <m/>
    <m/>
    <x v="2"/>
    <s v="Short"/>
    <m/>
  </r>
  <r>
    <x v="6"/>
    <d v="2016-04-13T00:00:00"/>
    <x v="1"/>
    <n v="7275"/>
    <n v="0"/>
    <n v="4.9000000000000004"/>
    <n v="4.9000000000000004"/>
    <n v="0"/>
    <n v="0"/>
    <n v="0"/>
    <n v="4.9000000000000004"/>
    <n v="0"/>
    <n v="0"/>
    <n v="0"/>
    <n v="335"/>
    <n v="1105"/>
    <n v="335"/>
    <n v="2003"/>
    <m/>
    <m/>
    <x v="2"/>
    <s v="Short"/>
    <m/>
  </r>
  <r>
    <x v="6"/>
    <d v="2016-04-14T00:00:00"/>
    <x v="2"/>
    <n v="3973"/>
    <n v="0"/>
    <n v="2.68"/>
    <n v="2.68"/>
    <n v="0"/>
    <n v="0"/>
    <n v="0"/>
    <n v="2.68"/>
    <n v="0"/>
    <n v="0"/>
    <n v="0"/>
    <n v="191"/>
    <n v="1249"/>
    <n v="191"/>
    <n v="1696"/>
    <m/>
    <m/>
    <x v="2"/>
    <s v="Short"/>
    <m/>
  </r>
  <r>
    <x v="6"/>
    <d v="2016-04-15T00:00:00"/>
    <x v="3"/>
    <n v="5205"/>
    <n v="0"/>
    <n v="3.51"/>
    <n v="3.51"/>
    <n v="0"/>
    <n v="0"/>
    <n v="0"/>
    <n v="3.51"/>
    <n v="0"/>
    <n v="0"/>
    <n v="0"/>
    <n v="245"/>
    <n v="1195"/>
    <n v="245"/>
    <n v="1801"/>
    <m/>
    <m/>
    <x v="2"/>
    <s v="Short"/>
    <m/>
  </r>
  <r>
    <x v="6"/>
    <d v="2016-04-16T00:00:00"/>
    <x v="4"/>
    <n v="5057"/>
    <n v="0"/>
    <n v="3.41"/>
    <n v="3.41"/>
    <n v="0"/>
    <n v="0"/>
    <n v="0"/>
    <n v="3.4"/>
    <n v="0"/>
    <n v="0"/>
    <n v="0"/>
    <n v="195"/>
    <n v="1245"/>
    <n v="195"/>
    <n v="1724"/>
    <m/>
    <m/>
    <x v="2"/>
    <s v="Short"/>
    <m/>
  </r>
  <r>
    <x v="6"/>
    <d v="2016-04-17T00:00:00"/>
    <x v="5"/>
    <n v="6198"/>
    <n v="0"/>
    <n v="4.18"/>
    <n v="4.18"/>
    <n v="0"/>
    <n v="0"/>
    <n v="0"/>
    <n v="4.18"/>
    <n v="0"/>
    <n v="0"/>
    <n v="0"/>
    <n v="249"/>
    <n v="1191"/>
    <n v="249"/>
    <n v="1852"/>
    <m/>
    <m/>
    <x v="2"/>
    <s v="Short"/>
    <m/>
  </r>
  <r>
    <x v="6"/>
    <d v="2016-04-18T00:00:00"/>
    <x v="6"/>
    <n v="6559"/>
    <n v="0"/>
    <n v="4.42"/>
    <n v="4.42"/>
    <n v="0"/>
    <n v="0"/>
    <n v="0.26"/>
    <n v="4.1399999999999997"/>
    <n v="0"/>
    <n v="0"/>
    <n v="7"/>
    <n v="260"/>
    <n v="1173"/>
    <n v="267"/>
    <n v="1905"/>
    <m/>
    <m/>
    <x v="2"/>
    <s v="Short"/>
    <m/>
  </r>
  <r>
    <x v="6"/>
    <d v="2016-04-19T00:00:00"/>
    <x v="0"/>
    <n v="5997"/>
    <n v="0"/>
    <n v="4.04"/>
    <n v="4.04"/>
    <n v="0"/>
    <n v="0"/>
    <n v="0.38"/>
    <n v="3.66"/>
    <n v="0"/>
    <n v="0"/>
    <n v="11"/>
    <n v="228"/>
    <n v="1201"/>
    <n v="239"/>
    <n v="1811"/>
    <m/>
    <m/>
    <x v="2"/>
    <s v="Short"/>
    <m/>
  </r>
  <r>
    <x v="6"/>
    <d v="2016-04-20T00:00:00"/>
    <x v="1"/>
    <n v="7192"/>
    <n v="0"/>
    <n v="4.8499999999999996"/>
    <n v="4.8499999999999996"/>
    <n v="0"/>
    <n v="0"/>
    <n v="0.49"/>
    <n v="4.34"/>
    <n v="0"/>
    <n v="0"/>
    <n v="11"/>
    <n v="283"/>
    <n v="1146"/>
    <n v="294"/>
    <n v="1922"/>
    <m/>
    <m/>
    <x v="2"/>
    <s v="Short"/>
    <m/>
  </r>
  <r>
    <x v="6"/>
    <d v="2016-04-21T00:00:00"/>
    <x v="2"/>
    <n v="3404"/>
    <n v="0"/>
    <n v="2.29"/>
    <n v="2.29"/>
    <n v="0"/>
    <n v="0.06"/>
    <n v="0.42"/>
    <n v="1.81"/>
    <n v="0"/>
    <n v="1"/>
    <n v="10"/>
    <n v="127"/>
    <n v="1302"/>
    <n v="138"/>
    <n v="1610"/>
    <m/>
    <m/>
    <x v="2"/>
    <s v="Short"/>
    <m/>
  </r>
  <r>
    <x v="6"/>
    <d v="2016-04-22T00:00:00"/>
    <x v="3"/>
    <n v="5583"/>
    <n v="0"/>
    <n v="3.76"/>
    <n v="3.76"/>
    <n v="0"/>
    <n v="0"/>
    <n v="0"/>
    <n v="3.76"/>
    <n v="0"/>
    <n v="0"/>
    <n v="0"/>
    <n v="266"/>
    <n v="1174"/>
    <n v="266"/>
    <n v="1851"/>
    <m/>
    <m/>
    <x v="2"/>
    <s v="Short"/>
    <m/>
  </r>
  <r>
    <x v="6"/>
    <d v="2016-04-24T00:00:00"/>
    <x v="5"/>
    <n v="4165"/>
    <n v="0"/>
    <n v="2.81"/>
    <n v="2.81"/>
    <n v="0"/>
    <n v="0"/>
    <n v="0"/>
    <n v="2.8"/>
    <n v="0"/>
    <n v="0"/>
    <n v="0"/>
    <n v="204"/>
    <n v="1236"/>
    <n v="204"/>
    <n v="1725"/>
    <m/>
    <m/>
    <x v="2"/>
    <s v="Short"/>
    <m/>
  </r>
  <r>
    <x v="6"/>
    <d v="2016-04-25T00:00:00"/>
    <x v="6"/>
    <n v="3588"/>
    <n v="0"/>
    <n v="2.42"/>
    <n v="2.42"/>
    <n v="0"/>
    <n v="0.23"/>
    <n v="0.2"/>
    <n v="1.99"/>
    <n v="0"/>
    <n v="3"/>
    <n v="5"/>
    <n v="152"/>
    <n v="1280"/>
    <n v="160"/>
    <n v="1654"/>
    <m/>
    <m/>
    <x v="2"/>
    <s v="Short"/>
    <m/>
  </r>
  <r>
    <x v="6"/>
    <d v="2016-04-26T00:00:00"/>
    <x v="0"/>
    <n v="3409"/>
    <n v="0"/>
    <n v="2.2999999999999998"/>
    <n v="2.2999999999999998"/>
    <n v="0"/>
    <n v="0"/>
    <n v="0"/>
    <n v="2.2999999999999998"/>
    <n v="0"/>
    <n v="0"/>
    <n v="0"/>
    <n v="147"/>
    <n v="1293"/>
    <n v="147"/>
    <n v="1632"/>
    <m/>
    <m/>
    <x v="2"/>
    <s v="Short"/>
    <m/>
  </r>
  <r>
    <x v="6"/>
    <d v="2016-04-27T00:00:00"/>
    <x v="1"/>
    <n v="1715"/>
    <n v="0"/>
    <n v="1.1599999999999999"/>
    <n v="1.1599999999999999"/>
    <n v="0"/>
    <n v="0"/>
    <n v="0"/>
    <n v="1.1599999999999999"/>
    <n v="0"/>
    <n v="0"/>
    <n v="0"/>
    <n v="82"/>
    <n v="1358"/>
    <n v="82"/>
    <n v="1481"/>
    <m/>
    <m/>
    <x v="2"/>
    <s v="Short"/>
    <m/>
  </r>
  <r>
    <x v="6"/>
    <d v="2016-04-28T00:00:00"/>
    <x v="2"/>
    <n v="1532"/>
    <n v="0"/>
    <n v="1.03"/>
    <n v="1.03"/>
    <n v="0"/>
    <n v="0"/>
    <n v="0"/>
    <n v="1.03"/>
    <n v="0"/>
    <n v="0"/>
    <n v="0"/>
    <n v="76"/>
    <n v="1364"/>
    <n v="76"/>
    <n v="1473"/>
    <m/>
    <m/>
    <x v="2"/>
    <s v="Short"/>
    <m/>
  </r>
  <r>
    <x v="6"/>
    <d v="2016-04-29T00:00:00"/>
    <x v="3"/>
    <n v="924"/>
    <n v="0"/>
    <n v="0.62"/>
    <n v="0.62"/>
    <n v="0"/>
    <n v="0"/>
    <n v="0"/>
    <n v="0.62"/>
    <n v="0"/>
    <n v="0"/>
    <n v="0"/>
    <n v="45"/>
    <n v="1395"/>
    <n v="45"/>
    <n v="1410"/>
    <m/>
    <m/>
    <x v="2"/>
    <s v="Short"/>
    <m/>
  </r>
  <r>
    <x v="6"/>
    <d v="2016-04-30T00:00:00"/>
    <x v="4"/>
    <n v="4571"/>
    <n v="0"/>
    <n v="3.08"/>
    <n v="3.08"/>
    <n v="0"/>
    <n v="0"/>
    <n v="0"/>
    <n v="3.07"/>
    <n v="0"/>
    <n v="0"/>
    <n v="0"/>
    <n v="234"/>
    <n v="1206"/>
    <n v="234"/>
    <n v="1779"/>
    <m/>
    <m/>
    <x v="2"/>
    <s v="Short"/>
    <m/>
  </r>
  <r>
    <x v="6"/>
    <d v="2016-05-01T00:00:00"/>
    <x v="5"/>
    <n v="772"/>
    <n v="0"/>
    <n v="0.52"/>
    <n v="0.52"/>
    <n v="0"/>
    <n v="0"/>
    <n v="0"/>
    <n v="0.52"/>
    <n v="0"/>
    <n v="0"/>
    <n v="0"/>
    <n v="40"/>
    <n v="1400"/>
    <n v="40"/>
    <n v="1403"/>
    <m/>
    <m/>
    <x v="2"/>
    <s v="Short"/>
    <m/>
  </r>
  <r>
    <x v="6"/>
    <d v="2016-05-02T00:00:00"/>
    <x v="6"/>
    <n v="3634"/>
    <n v="0"/>
    <n v="2.4500000000000002"/>
    <n v="2.4500000000000002"/>
    <n v="0"/>
    <n v="0.36"/>
    <n v="0.21"/>
    <n v="1.88"/>
    <n v="0"/>
    <n v="5"/>
    <n v="6"/>
    <n v="123"/>
    <n v="1306"/>
    <n v="134"/>
    <n v="1613"/>
    <m/>
    <m/>
    <x v="2"/>
    <s v="Short"/>
    <m/>
  </r>
  <r>
    <x v="6"/>
    <d v="2016-05-03T00:00:00"/>
    <x v="0"/>
    <n v="7443"/>
    <n v="0"/>
    <n v="5.0199999999999996"/>
    <n v="5.0199999999999996"/>
    <n v="0"/>
    <n v="1.49"/>
    <n v="0.37"/>
    <n v="3.16"/>
    <n v="0"/>
    <n v="20"/>
    <n v="10"/>
    <n v="206"/>
    <n v="1204"/>
    <n v="236"/>
    <n v="1878"/>
    <m/>
    <m/>
    <x v="2"/>
    <s v="Short"/>
    <m/>
  </r>
  <r>
    <x v="6"/>
    <d v="2016-05-04T00:00:00"/>
    <x v="1"/>
    <n v="1201"/>
    <n v="0"/>
    <n v="0.81"/>
    <n v="0.81"/>
    <n v="0"/>
    <n v="0"/>
    <n v="0"/>
    <n v="0.81"/>
    <n v="0"/>
    <n v="0"/>
    <n v="0"/>
    <n v="52"/>
    <n v="1388"/>
    <n v="52"/>
    <n v="1426"/>
    <m/>
    <m/>
    <x v="2"/>
    <s v="Short"/>
    <m/>
  </r>
  <r>
    <x v="6"/>
    <d v="2016-05-05T00:00:00"/>
    <x v="2"/>
    <n v="5202"/>
    <n v="0"/>
    <n v="3.51"/>
    <n v="3.51"/>
    <n v="0"/>
    <n v="0"/>
    <n v="0.39"/>
    <n v="3.11"/>
    <n v="0"/>
    <n v="0"/>
    <n v="11"/>
    <n v="223"/>
    <n v="1206"/>
    <n v="234"/>
    <n v="1780"/>
    <m/>
    <m/>
    <x v="2"/>
    <s v="Short"/>
    <m/>
  </r>
  <r>
    <x v="6"/>
    <d v="2016-05-06T00:00:00"/>
    <x v="3"/>
    <n v="4878"/>
    <n v="0"/>
    <n v="3.29"/>
    <n v="3.29"/>
    <n v="0"/>
    <n v="0"/>
    <n v="0"/>
    <n v="3.29"/>
    <n v="0"/>
    <n v="0"/>
    <n v="0"/>
    <n v="204"/>
    <n v="1236"/>
    <n v="204"/>
    <n v="1742"/>
    <m/>
    <m/>
    <x v="2"/>
    <s v="Short"/>
    <m/>
  </r>
  <r>
    <x v="6"/>
    <d v="2016-05-07T00:00:00"/>
    <x v="4"/>
    <n v="7379"/>
    <n v="0"/>
    <n v="4.97"/>
    <n v="4.97"/>
    <n v="0"/>
    <n v="0"/>
    <n v="0"/>
    <n v="4.97"/>
    <n v="0"/>
    <n v="0"/>
    <n v="0"/>
    <n v="319"/>
    <n v="1121"/>
    <n v="319"/>
    <n v="1972"/>
    <m/>
    <m/>
    <x v="2"/>
    <s v="Short"/>
    <m/>
  </r>
  <r>
    <x v="6"/>
    <d v="2016-05-08T00:00:00"/>
    <x v="5"/>
    <n v="5161"/>
    <n v="0"/>
    <n v="3.48"/>
    <n v="3.48"/>
    <n v="0"/>
    <n v="0"/>
    <n v="0"/>
    <n v="3.47"/>
    <n v="0"/>
    <n v="0"/>
    <n v="0"/>
    <n v="247"/>
    <n v="1193"/>
    <n v="247"/>
    <n v="1821"/>
    <m/>
    <m/>
    <x v="2"/>
    <s v="Short"/>
    <m/>
  </r>
  <r>
    <x v="6"/>
    <d v="2016-05-09T00:00:00"/>
    <x v="6"/>
    <n v="3090"/>
    <n v="0"/>
    <n v="2.08"/>
    <n v="2.08"/>
    <n v="0"/>
    <n v="0"/>
    <n v="0"/>
    <n v="2.08"/>
    <n v="0"/>
    <n v="0"/>
    <n v="0"/>
    <n v="145"/>
    <n v="1295"/>
    <n v="145"/>
    <n v="1630"/>
    <m/>
    <m/>
    <x v="2"/>
    <s v="Short"/>
    <m/>
  </r>
  <r>
    <x v="6"/>
    <d v="2016-05-10T00:00:00"/>
    <x v="0"/>
    <n v="6227"/>
    <n v="0"/>
    <n v="4.2"/>
    <n v="4.2"/>
    <n v="0"/>
    <n v="0"/>
    <n v="0"/>
    <n v="4.2"/>
    <n v="0"/>
    <n v="0"/>
    <n v="0"/>
    <n v="290"/>
    <n v="1150"/>
    <n v="290"/>
    <n v="1899"/>
    <m/>
    <m/>
    <x v="2"/>
    <s v="Short"/>
    <m/>
  </r>
  <r>
    <x v="6"/>
    <d v="2016-05-11T00:00:00"/>
    <x v="1"/>
    <n v="6424"/>
    <n v="0"/>
    <n v="4.33"/>
    <n v="4.33"/>
    <n v="0"/>
    <n v="0"/>
    <n v="0"/>
    <n v="4.33"/>
    <n v="0"/>
    <n v="0"/>
    <n v="0"/>
    <n v="300"/>
    <n v="1140"/>
    <n v="300"/>
    <n v="1903"/>
    <m/>
    <m/>
    <x v="2"/>
    <s v="Short"/>
    <m/>
  </r>
  <r>
    <x v="6"/>
    <d v="2016-05-12T00:00:00"/>
    <x v="2"/>
    <n v="2661"/>
    <n v="0"/>
    <n v="1.79"/>
    <n v="1.79"/>
    <n v="0"/>
    <n v="0"/>
    <n v="0"/>
    <n v="1.79"/>
    <n v="0"/>
    <n v="0"/>
    <n v="0"/>
    <n v="128"/>
    <n v="830"/>
    <n v="128"/>
    <n v="1125"/>
    <m/>
    <m/>
    <x v="2"/>
    <s v="Short"/>
    <m/>
  </r>
  <r>
    <x v="7"/>
    <d v="2016-04-12T00:00:00"/>
    <x v="0"/>
    <n v="10113"/>
    <n v="1"/>
    <n v="6.83"/>
    <n v="6.83"/>
    <n v="0"/>
    <n v="2"/>
    <n v="0.62"/>
    <n v="4.2"/>
    <n v="0"/>
    <n v="28"/>
    <n v="13"/>
    <n v="320"/>
    <n v="964"/>
    <n v="361"/>
    <n v="2344"/>
    <m/>
    <m/>
    <x v="2"/>
    <s v="Short"/>
    <m/>
  </r>
  <r>
    <x v="7"/>
    <d v="2016-04-16T00:00:00"/>
    <x v="4"/>
    <n v="22244"/>
    <n v="1"/>
    <n v="15.08"/>
    <n v="15.08"/>
    <n v="0"/>
    <n v="5.45"/>
    <n v="4.0999999999999996"/>
    <n v="5.53"/>
    <n v="0"/>
    <n v="66"/>
    <n v="72"/>
    <n v="268"/>
    <n v="968"/>
    <n v="406"/>
    <n v="2670"/>
    <m/>
    <m/>
    <x v="2"/>
    <s v="Short"/>
    <m/>
  </r>
  <r>
    <x v="7"/>
    <d v="2016-04-20T00:00:00"/>
    <x v="1"/>
    <n v="10999"/>
    <n v="1"/>
    <n v="7.27"/>
    <n v="7.27"/>
    <n v="0"/>
    <n v="0.68"/>
    <n v="1.81"/>
    <n v="4.78"/>
    <n v="0"/>
    <n v="11"/>
    <n v="43"/>
    <n v="269"/>
    <n v="1011"/>
    <n v="323"/>
    <n v="2198"/>
    <m/>
    <m/>
    <x v="2"/>
    <s v="Short"/>
    <m/>
  </r>
  <r>
    <x v="12"/>
    <d v="2016-04-12T00:00:00"/>
    <x v="0"/>
    <n v="8796"/>
    <n v="0"/>
    <n v="5.91"/>
    <n v="5.91"/>
    <n v="0"/>
    <n v="0.11"/>
    <n v="0.93"/>
    <n v="4.88"/>
    <n v="0"/>
    <n v="2"/>
    <n v="21"/>
    <n v="356"/>
    <n v="1061"/>
    <n v="379"/>
    <n v="1982"/>
    <m/>
    <m/>
    <x v="2"/>
    <s v="Short"/>
    <m/>
  </r>
  <r>
    <x v="12"/>
    <d v="2016-04-13T00:00:00"/>
    <x v="1"/>
    <n v="7618"/>
    <n v="0"/>
    <n v="5.12"/>
    <n v="5.12"/>
    <n v="0"/>
    <n v="0"/>
    <n v="0.22"/>
    <n v="4.88"/>
    <n v="0.02"/>
    <n v="0"/>
    <n v="8"/>
    <n v="404"/>
    <n v="1028"/>
    <n v="412"/>
    <n v="2004"/>
    <m/>
    <m/>
    <x v="2"/>
    <s v="Short"/>
    <m/>
  </r>
  <r>
    <x v="12"/>
    <d v="2016-04-14T00:00:00"/>
    <x v="2"/>
    <n v="7910"/>
    <n v="0"/>
    <n v="5.32"/>
    <n v="5.32"/>
    <n v="0"/>
    <n v="0"/>
    <n v="0"/>
    <n v="5.32"/>
    <n v="0"/>
    <n v="0"/>
    <n v="0"/>
    <n v="331"/>
    <n v="1109"/>
    <n v="331"/>
    <n v="1893"/>
    <m/>
    <m/>
    <x v="2"/>
    <s v="Short"/>
    <m/>
  </r>
  <r>
    <x v="12"/>
    <d v="2016-04-15T00:00:00"/>
    <x v="3"/>
    <n v="8482"/>
    <n v="0"/>
    <n v="5.7"/>
    <n v="5.7"/>
    <n v="0"/>
    <n v="0"/>
    <n v="0"/>
    <n v="5.69"/>
    <n v="0.01"/>
    <n v="0"/>
    <n v="0"/>
    <n v="448"/>
    <n v="992"/>
    <n v="448"/>
    <n v="2063"/>
    <m/>
    <m/>
    <x v="2"/>
    <s v="Short"/>
    <m/>
  </r>
  <r>
    <x v="12"/>
    <d v="2016-04-16T00:00:00"/>
    <x v="4"/>
    <n v="9685"/>
    <n v="0"/>
    <n v="6.65"/>
    <n v="6.65"/>
    <n v="0"/>
    <n v="3.11"/>
    <n v="0.02"/>
    <n v="3.51"/>
    <n v="0.01"/>
    <n v="47"/>
    <n v="1"/>
    <n v="305"/>
    <n v="1087"/>
    <n v="353"/>
    <n v="2148"/>
    <m/>
    <m/>
    <x v="2"/>
    <s v="Short"/>
    <m/>
  </r>
  <r>
    <x v="12"/>
    <d v="2016-04-17T00:00:00"/>
    <x v="5"/>
    <n v="2524"/>
    <n v="0"/>
    <n v="1.7"/>
    <n v="1.7"/>
    <n v="0"/>
    <n v="0"/>
    <n v="0.35"/>
    <n v="1.34"/>
    <n v="0"/>
    <n v="0"/>
    <n v="8"/>
    <n v="160"/>
    <n v="1272"/>
    <n v="168"/>
    <n v="1529"/>
    <m/>
    <m/>
    <x v="2"/>
    <s v="Short"/>
    <m/>
  </r>
  <r>
    <x v="12"/>
    <d v="2016-04-18T00:00:00"/>
    <x v="6"/>
    <n v="7762"/>
    <n v="0"/>
    <n v="5.24"/>
    <n v="5.24"/>
    <n v="0"/>
    <n v="7.0000000000000007E-2"/>
    <n v="0.28000000000000003"/>
    <n v="4.8899999999999997"/>
    <n v="0"/>
    <n v="1"/>
    <n v="6"/>
    <n v="311"/>
    <n v="1122"/>
    <n v="318"/>
    <n v="1890"/>
    <m/>
    <m/>
    <x v="2"/>
    <s v="Short"/>
    <m/>
  </r>
  <r>
    <x v="12"/>
    <d v="2016-04-19T00:00:00"/>
    <x v="0"/>
    <n v="7948"/>
    <n v="0"/>
    <n v="5.37"/>
    <n v="5.37"/>
    <n v="0"/>
    <n v="0"/>
    <n v="0"/>
    <n v="5.36"/>
    <n v="0"/>
    <n v="0"/>
    <n v="0"/>
    <n v="389"/>
    <n v="1051"/>
    <n v="389"/>
    <n v="1956"/>
    <m/>
    <m/>
    <x v="2"/>
    <s v="Short"/>
    <m/>
  </r>
  <r>
    <x v="12"/>
    <d v="2016-04-20T00:00:00"/>
    <x v="1"/>
    <n v="9202"/>
    <n v="0"/>
    <n v="6.3"/>
    <n v="6.3"/>
    <n v="0"/>
    <n v="1.51"/>
    <n v="0.12"/>
    <n v="4.66"/>
    <n v="0.01"/>
    <n v="22"/>
    <n v="5"/>
    <n v="378"/>
    <n v="1035"/>
    <n v="405"/>
    <n v="2094"/>
    <m/>
    <m/>
    <x v="2"/>
    <s v="Short"/>
    <m/>
  </r>
  <r>
    <x v="12"/>
    <d v="2016-04-21T00:00:00"/>
    <x v="2"/>
    <n v="8859"/>
    <n v="0"/>
    <n v="5.98"/>
    <n v="5.98"/>
    <n v="0"/>
    <n v="0.13"/>
    <n v="0.37"/>
    <n v="5.47"/>
    <n v="0.01"/>
    <n v="2"/>
    <n v="10"/>
    <n v="371"/>
    <n v="1057"/>
    <n v="383"/>
    <n v="1970"/>
    <m/>
    <m/>
    <x v="2"/>
    <s v="Short"/>
    <m/>
  </r>
  <r>
    <x v="12"/>
    <d v="2016-04-22T00:00:00"/>
    <x v="3"/>
    <n v="7286"/>
    <n v="0"/>
    <n v="4.9000000000000004"/>
    <n v="4.9000000000000004"/>
    <n v="0"/>
    <n v="0.46"/>
    <n v="0"/>
    <n v="4.42"/>
    <n v="0.02"/>
    <n v="46"/>
    <n v="0"/>
    <n v="366"/>
    <n v="1028"/>
    <n v="412"/>
    <n v="2241"/>
    <m/>
    <m/>
    <x v="2"/>
    <s v="Short"/>
    <m/>
  </r>
  <r>
    <x v="12"/>
    <d v="2016-04-23T00:00:00"/>
    <x v="4"/>
    <n v="9317"/>
    <n v="0"/>
    <n v="6.35"/>
    <n v="6.35"/>
    <n v="0"/>
    <n v="2.09"/>
    <n v="0.23"/>
    <n v="4.0199999999999996"/>
    <n v="0.01"/>
    <n v="28"/>
    <n v="5"/>
    <n v="330"/>
    <n v="1077"/>
    <n v="363"/>
    <n v="2021"/>
    <m/>
    <m/>
    <x v="2"/>
    <s v="Short"/>
    <m/>
  </r>
  <r>
    <x v="12"/>
    <d v="2016-04-24T00:00:00"/>
    <x v="5"/>
    <n v="6873"/>
    <n v="0"/>
    <n v="4.68"/>
    <n v="4.68"/>
    <n v="0"/>
    <n v="3"/>
    <n v="0.06"/>
    <n v="1.62"/>
    <n v="0"/>
    <n v="46"/>
    <n v="1"/>
    <n v="190"/>
    <n v="1203"/>
    <n v="237"/>
    <n v="1898"/>
    <m/>
    <m/>
    <x v="2"/>
    <s v="Short"/>
    <m/>
  </r>
  <r>
    <x v="12"/>
    <d v="2016-04-25T00:00:00"/>
    <x v="6"/>
    <n v="7373"/>
    <n v="0"/>
    <n v="4.95"/>
    <n v="4.95"/>
    <n v="0"/>
    <n v="0"/>
    <n v="0"/>
    <n v="4.95"/>
    <n v="0"/>
    <n v="0"/>
    <n v="0"/>
    <n v="359"/>
    <n v="1081"/>
    <n v="359"/>
    <n v="1907"/>
    <m/>
    <m/>
    <x v="2"/>
    <s v="Short"/>
    <m/>
  </r>
  <r>
    <x v="12"/>
    <d v="2016-04-26T00:00:00"/>
    <x v="0"/>
    <n v="8242"/>
    <n v="0"/>
    <n v="5.54"/>
    <n v="5.54"/>
    <n v="0"/>
    <n v="0.12"/>
    <n v="0.18"/>
    <n v="5.24"/>
    <n v="0"/>
    <n v="2"/>
    <n v="5"/>
    <n v="309"/>
    <n v="1124"/>
    <n v="316"/>
    <n v="1882"/>
    <m/>
    <m/>
    <x v="2"/>
    <s v="Short"/>
    <m/>
  </r>
  <r>
    <x v="12"/>
    <d v="2016-04-27T00:00:00"/>
    <x v="1"/>
    <n v="3516"/>
    <n v="0"/>
    <n v="2.36"/>
    <n v="2.36"/>
    <n v="0"/>
    <n v="0"/>
    <n v="0"/>
    <n v="2.36"/>
    <n v="0"/>
    <n v="46"/>
    <n v="0"/>
    <n v="197"/>
    <n v="1197"/>
    <n v="243"/>
    <n v="1966"/>
    <m/>
    <m/>
    <x v="2"/>
    <s v="Short"/>
    <m/>
  </r>
  <r>
    <x v="12"/>
    <d v="2016-04-28T00:00:00"/>
    <x v="2"/>
    <n v="7913"/>
    <n v="0"/>
    <n v="5.41"/>
    <n v="5.41"/>
    <n v="0"/>
    <n v="2.16"/>
    <n v="0.34"/>
    <n v="2.91"/>
    <n v="0"/>
    <n v="28"/>
    <n v="7"/>
    <n v="213"/>
    <n v="1192"/>
    <n v="248"/>
    <n v="1835"/>
    <m/>
    <m/>
    <x v="2"/>
    <s v="Short"/>
    <m/>
  </r>
  <r>
    <x v="12"/>
    <d v="2016-04-29T00:00:00"/>
    <x v="3"/>
    <n v="7365"/>
    <n v="0"/>
    <n v="4.95"/>
    <n v="4.95"/>
    <n v="0"/>
    <n v="1.36"/>
    <n v="1.41"/>
    <n v="2.1800000000000002"/>
    <n v="0"/>
    <n v="20"/>
    <n v="23"/>
    <n v="206"/>
    <n v="1191"/>
    <n v="249"/>
    <n v="1780"/>
    <m/>
    <m/>
    <x v="2"/>
    <s v="Short"/>
    <m/>
  </r>
  <r>
    <x v="12"/>
    <d v="2016-04-30T00:00:00"/>
    <x v="4"/>
    <n v="8452"/>
    <n v="0"/>
    <n v="5.68"/>
    <n v="5.68"/>
    <n v="0"/>
    <n v="0.33"/>
    <n v="1.08"/>
    <n v="4.26"/>
    <n v="0.01"/>
    <n v="5"/>
    <n v="20"/>
    <n v="248"/>
    <n v="1167"/>
    <n v="273"/>
    <n v="1830"/>
    <m/>
    <m/>
    <x v="2"/>
    <s v="Short"/>
    <m/>
  </r>
  <r>
    <x v="12"/>
    <d v="2016-05-01T00:00:00"/>
    <x v="5"/>
    <n v="7399"/>
    <n v="0"/>
    <n v="4.97"/>
    <n v="4.97"/>
    <n v="0"/>
    <n v="0.49"/>
    <n v="1.04"/>
    <n v="3.44"/>
    <n v="0"/>
    <n v="7"/>
    <n v="18"/>
    <n v="196"/>
    <n v="1219"/>
    <n v="221"/>
    <n v="1739"/>
    <m/>
    <m/>
    <x v="2"/>
    <s v="Short"/>
    <m/>
  </r>
  <r>
    <x v="12"/>
    <d v="2016-05-02T00:00:00"/>
    <x v="6"/>
    <n v="7525"/>
    <n v="0"/>
    <n v="5.0599999999999996"/>
    <n v="5.0599999999999996"/>
    <n v="0"/>
    <n v="0"/>
    <n v="0.21"/>
    <n v="4.83"/>
    <n v="0.02"/>
    <n v="0"/>
    <n v="7"/>
    <n v="334"/>
    <n v="1099"/>
    <n v="341"/>
    <n v="1878"/>
    <m/>
    <m/>
    <x v="2"/>
    <s v="Short"/>
    <m/>
  </r>
  <r>
    <x v="12"/>
    <d v="2016-05-03T00:00:00"/>
    <x v="0"/>
    <n v="7412"/>
    <n v="0"/>
    <n v="4.9800000000000004"/>
    <n v="4.9800000000000004"/>
    <n v="0"/>
    <n v="0.06"/>
    <n v="0.25"/>
    <n v="4.66"/>
    <n v="0.01"/>
    <n v="1"/>
    <n v="6"/>
    <n v="363"/>
    <n v="1070"/>
    <n v="370"/>
    <n v="1906"/>
    <m/>
    <m/>
    <x v="2"/>
    <s v="Short"/>
    <m/>
  </r>
  <r>
    <x v="12"/>
    <d v="2016-05-04T00:00:00"/>
    <x v="1"/>
    <n v="8278"/>
    <n v="0"/>
    <n v="5.56"/>
    <n v="5.56"/>
    <n v="0"/>
    <n v="0"/>
    <n v="0"/>
    <n v="5.56"/>
    <n v="0"/>
    <n v="0"/>
    <n v="0"/>
    <n v="420"/>
    <n v="1020"/>
    <n v="420"/>
    <n v="2015"/>
    <m/>
    <m/>
    <x v="2"/>
    <s v="Short"/>
    <m/>
  </r>
  <r>
    <x v="12"/>
    <d v="2016-05-05T00:00:00"/>
    <x v="2"/>
    <n v="8314"/>
    <n v="0"/>
    <n v="5.61"/>
    <n v="5.61"/>
    <n v="0"/>
    <n v="0.78"/>
    <n v="0.8"/>
    <n v="4.03"/>
    <n v="0"/>
    <n v="13"/>
    <n v="23"/>
    <n v="311"/>
    <n v="1093"/>
    <n v="347"/>
    <n v="1971"/>
    <m/>
    <m/>
    <x v="2"/>
    <s v="Short"/>
    <m/>
  </r>
  <r>
    <x v="12"/>
    <d v="2016-05-06T00:00:00"/>
    <x v="3"/>
    <n v="7063"/>
    <n v="0"/>
    <n v="4.75"/>
    <n v="4.75"/>
    <n v="0"/>
    <n v="0"/>
    <n v="0.12"/>
    <n v="4.6100000000000003"/>
    <n v="0.01"/>
    <n v="0"/>
    <n v="5"/>
    <n v="370"/>
    <n v="1065"/>
    <n v="375"/>
    <n v="1910"/>
    <m/>
    <m/>
    <x v="2"/>
    <s v="Short"/>
    <m/>
  </r>
  <r>
    <x v="12"/>
    <d v="2016-05-07T00:00:00"/>
    <x v="4"/>
    <n v="4940"/>
    <n v="0"/>
    <n v="3.38"/>
    <n v="3.38"/>
    <n v="0"/>
    <n v="2.2799999999999998"/>
    <n v="0.55000000000000004"/>
    <n v="0.55000000000000004"/>
    <n v="0"/>
    <n v="75"/>
    <n v="11"/>
    <n v="52"/>
    <n v="1302"/>
    <n v="138"/>
    <n v="1897"/>
    <m/>
    <m/>
    <x v="2"/>
    <s v="Short"/>
    <m/>
  </r>
  <r>
    <x v="12"/>
    <d v="2016-05-08T00:00:00"/>
    <x v="5"/>
    <n v="8168"/>
    <n v="0"/>
    <n v="5.54"/>
    <n v="5.54"/>
    <n v="0"/>
    <n v="2.9"/>
    <n v="0"/>
    <n v="2.64"/>
    <n v="0"/>
    <n v="46"/>
    <n v="0"/>
    <n v="326"/>
    <n v="1068"/>
    <n v="372"/>
    <n v="2096"/>
    <m/>
    <m/>
    <x v="2"/>
    <s v="Short"/>
    <m/>
  </r>
  <r>
    <x v="12"/>
    <d v="2016-05-09T00:00:00"/>
    <x v="6"/>
    <n v="7726"/>
    <n v="0"/>
    <n v="5.19"/>
    <n v="5.19"/>
    <n v="0"/>
    <n v="0"/>
    <n v="0"/>
    <n v="5.19"/>
    <n v="0"/>
    <n v="0"/>
    <n v="0"/>
    <n v="345"/>
    <n v="1095"/>
    <n v="345"/>
    <n v="1906"/>
    <m/>
    <m/>
    <x v="2"/>
    <s v="Short"/>
    <m/>
  </r>
  <r>
    <x v="12"/>
    <d v="2016-05-10T00:00:00"/>
    <x v="0"/>
    <n v="8275"/>
    <n v="0"/>
    <n v="5.56"/>
    <n v="5.56"/>
    <n v="0"/>
    <n v="0"/>
    <n v="0"/>
    <n v="5.55"/>
    <n v="0.01"/>
    <n v="0"/>
    <n v="0"/>
    <n v="373"/>
    <n v="1067"/>
    <n v="373"/>
    <n v="1962"/>
    <m/>
    <m/>
    <x v="2"/>
    <s v="Short"/>
    <m/>
  </r>
  <r>
    <x v="12"/>
    <d v="2016-05-11T00:00:00"/>
    <x v="1"/>
    <n v="6440"/>
    <n v="0"/>
    <n v="4.33"/>
    <n v="4.33"/>
    <n v="0"/>
    <n v="0"/>
    <n v="0"/>
    <n v="4.32"/>
    <n v="0.01"/>
    <n v="0"/>
    <n v="0"/>
    <n v="319"/>
    <n v="1121"/>
    <n v="319"/>
    <n v="1826"/>
    <m/>
    <m/>
    <x v="2"/>
    <s v="Short"/>
    <m/>
  </r>
  <r>
    <x v="12"/>
    <d v="2016-05-12T00:00:00"/>
    <x v="2"/>
    <n v="7566"/>
    <n v="0"/>
    <n v="5.1100000000000003"/>
    <n v="5.1100000000000003"/>
    <n v="0"/>
    <n v="0"/>
    <n v="0"/>
    <n v="5.1100000000000003"/>
    <n v="0"/>
    <n v="0"/>
    <n v="0"/>
    <n v="268"/>
    <n v="720"/>
    <n v="268"/>
    <n v="1431"/>
    <m/>
    <m/>
    <x v="2"/>
    <s v="Short"/>
    <m/>
  </r>
  <r>
    <x v="13"/>
    <d v="2016-04-12T00:00:00"/>
    <x v="0"/>
    <n v="4747"/>
    <n v="0"/>
    <n v="3.24"/>
    <n v="3.24"/>
    <n v="0"/>
    <n v="0"/>
    <n v="0"/>
    <n v="3.23"/>
    <n v="0.01"/>
    <n v="0"/>
    <n v="0"/>
    <n v="280"/>
    <n v="1160"/>
    <n v="280"/>
    <n v="1788"/>
    <m/>
    <m/>
    <x v="2"/>
    <s v="Short"/>
    <m/>
  </r>
  <r>
    <x v="13"/>
    <d v="2016-04-13T00:00:00"/>
    <x v="1"/>
    <n v="9715"/>
    <n v="0"/>
    <n v="6.63"/>
    <n v="6.63"/>
    <n v="0"/>
    <n v="0.99"/>
    <n v="0.34"/>
    <n v="5.27"/>
    <n v="0.02"/>
    <n v="16"/>
    <n v="8"/>
    <n v="371"/>
    <n v="1045"/>
    <n v="395"/>
    <n v="2093"/>
    <m/>
    <m/>
    <x v="2"/>
    <s v="Short"/>
    <m/>
  </r>
  <r>
    <x v="13"/>
    <d v="2016-04-14T00:00:00"/>
    <x v="2"/>
    <n v="8844"/>
    <n v="0"/>
    <n v="6.03"/>
    <n v="6.03"/>
    <n v="0"/>
    <n v="0.34"/>
    <n v="1.03"/>
    <n v="4.6500000000000004"/>
    <n v="0.01"/>
    <n v="6"/>
    <n v="25"/>
    <n v="370"/>
    <n v="1039"/>
    <n v="401"/>
    <n v="2065"/>
    <m/>
    <m/>
    <x v="2"/>
    <s v="Short"/>
    <m/>
  </r>
  <r>
    <x v="13"/>
    <d v="2016-04-15T00:00:00"/>
    <x v="3"/>
    <n v="7451"/>
    <n v="0"/>
    <n v="5.08"/>
    <n v="5.08"/>
    <n v="0"/>
    <n v="0"/>
    <n v="0"/>
    <n v="5.0599999999999996"/>
    <n v="0.02"/>
    <n v="0"/>
    <n v="0"/>
    <n v="335"/>
    <n v="1105"/>
    <n v="335"/>
    <n v="1908"/>
    <m/>
    <m/>
    <x v="2"/>
    <s v="Short"/>
    <m/>
  </r>
  <r>
    <x v="13"/>
    <d v="2016-04-16T00:00:00"/>
    <x v="4"/>
    <n v="6905"/>
    <n v="0"/>
    <n v="4.7300000000000004"/>
    <n v="4.7300000000000004"/>
    <n v="0"/>
    <n v="0"/>
    <n v="0"/>
    <n v="4.7"/>
    <n v="0.03"/>
    <n v="0"/>
    <n v="0"/>
    <n v="356"/>
    <n v="1084"/>
    <n v="356"/>
    <n v="1908"/>
    <m/>
    <m/>
    <x v="2"/>
    <s v="Short"/>
    <m/>
  </r>
  <r>
    <x v="13"/>
    <d v="2016-04-17T00:00:00"/>
    <x v="5"/>
    <n v="8199"/>
    <n v="0"/>
    <n v="5.88"/>
    <n v="5.88"/>
    <n v="0"/>
    <n v="1.41"/>
    <n v="0.1"/>
    <n v="4.3600000000000003"/>
    <n v="0.01"/>
    <n v="11"/>
    <n v="2"/>
    <n v="322"/>
    <n v="1105"/>
    <n v="335"/>
    <n v="1964"/>
    <m/>
    <m/>
    <x v="2"/>
    <s v="Short"/>
    <m/>
  </r>
  <r>
    <x v="13"/>
    <d v="2016-04-18T00:00:00"/>
    <x v="6"/>
    <n v="6798"/>
    <n v="0"/>
    <n v="4.6399999999999997"/>
    <n v="4.6399999999999997"/>
    <n v="0"/>
    <n v="1.08"/>
    <n v="0.2"/>
    <n v="3.35"/>
    <n v="0"/>
    <n v="20"/>
    <n v="7"/>
    <n v="343"/>
    <n v="1070"/>
    <n v="370"/>
    <n v="2014"/>
    <m/>
    <m/>
    <x v="2"/>
    <s v="Short"/>
    <m/>
  </r>
  <r>
    <x v="13"/>
    <d v="2016-04-19T00:00:00"/>
    <x v="0"/>
    <n v="7711"/>
    <n v="0"/>
    <n v="5.26"/>
    <n v="5.26"/>
    <n v="0"/>
    <n v="0"/>
    <n v="0"/>
    <n v="5.24"/>
    <n v="0.02"/>
    <n v="0"/>
    <n v="0"/>
    <n v="376"/>
    <n v="1064"/>
    <n v="376"/>
    <n v="1985"/>
    <m/>
    <m/>
    <x v="2"/>
    <s v="Short"/>
    <m/>
  </r>
  <r>
    <x v="13"/>
    <d v="2016-04-20T00:00:00"/>
    <x v="1"/>
    <n v="4880"/>
    <n v="0"/>
    <n v="3.33"/>
    <n v="3.33"/>
    <n v="0"/>
    <n v="0.84"/>
    <n v="0.09"/>
    <n v="2.38"/>
    <n v="0.02"/>
    <n v="15"/>
    <n v="3"/>
    <n v="274"/>
    <n v="1148"/>
    <n v="292"/>
    <n v="1867"/>
    <m/>
    <m/>
    <x v="2"/>
    <s v="Short"/>
    <m/>
  </r>
  <r>
    <x v="13"/>
    <d v="2016-04-21T00:00:00"/>
    <x v="2"/>
    <n v="8857"/>
    <n v="0"/>
    <n v="6.07"/>
    <n v="6.07"/>
    <n v="0"/>
    <n v="1.1499999999999999"/>
    <n v="0.26"/>
    <n v="4.6399999999999997"/>
    <n v="0.01"/>
    <n v="18"/>
    <n v="9"/>
    <n v="376"/>
    <n v="1037"/>
    <n v="403"/>
    <n v="2124"/>
    <m/>
    <m/>
    <x v="2"/>
    <s v="Short"/>
    <m/>
  </r>
  <r>
    <x v="13"/>
    <d v="2016-04-22T00:00:00"/>
    <x v="3"/>
    <n v="3843"/>
    <n v="0"/>
    <n v="2.62"/>
    <n v="2.62"/>
    <n v="0"/>
    <n v="0"/>
    <n v="0"/>
    <n v="2.61"/>
    <n v="0.01"/>
    <n v="0"/>
    <n v="0"/>
    <n v="206"/>
    <n v="1234"/>
    <n v="206"/>
    <n v="1669"/>
    <m/>
    <m/>
    <x v="2"/>
    <s v="Short"/>
    <m/>
  </r>
  <r>
    <x v="13"/>
    <d v="2016-04-23T00:00:00"/>
    <x v="4"/>
    <n v="7396"/>
    <n v="0"/>
    <n v="5.07"/>
    <n v="5.07"/>
    <n v="0"/>
    <n v="1.4"/>
    <n v="0.08"/>
    <n v="3.58"/>
    <n v="0"/>
    <n v="20"/>
    <n v="2"/>
    <n v="303"/>
    <n v="1115"/>
    <n v="325"/>
    <n v="1995"/>
    <m/>
    <m/>
    <x v="2"/>
    <s v="Short"/>
    <m/>
  </r>
  <r>
    <x v="13"/>
    <d v="2016-04-24T00:00:00"/>
    <x v="5"/>
    <n v="6731"/>
    <n v="0"/>
    <n v="4.59"/>
    <n v="4.59"/>
    <n v="0"/>
    <n v="0.89"/>
    <n v="0.19"/>
    <n v="3.49"/>
    <n v="0.02"/>
    <n v="14"/>
    <n v="7"/>
    <n v="292"/>
    <n v="1127"/>
    <n v="313"/>
    <n v="1921"/>
    <m/>
    <m/>
    <x v="2"/>
    <s v="Short"/>
    <m/>
  </r>
  <r>
    <x v="13"/>
    <d v="2016-04-25T00:00:00"/>
    <x v="6"/>
    <n v="5995"/>
    <n v="0"/>
    <n v="4.09"/>
    <n v="4.09"/>
    <n v="0"/>
    <n v="0"/>
    <n v="0"/>
    <n v="4.09"/>
    <n v="0"/>
    <n v="0"/>
    <n v="0"/>
    <n v="416"/>
    <n v="1024"/>
    <n v="416"/>
    <n v="2010"/>
    <m/>
    <m/>
    <x v="2"/>
    <s v="Short"/>
    <m/>
  </r>
  <r>
    <x v="13"/>
    <d v="2016-04-26T00:00:00"/>
    <x v="0"/>
    <n v="8283"/>
    <n v="0"/>
    <n v="5.79"/>
    <n v="5.79"/>
    <n v="0"/>
    <n v="1.85"/>
    <n v="0.05"/>
    <n v="3.87"/>
    <n v="0.01"/>
    <n v="22"/>
    <n v="2"/>
    <n v="333"/>
    <n v="1083"/>
    <n v="357"/>
    <n v="2057"/>
    <m/>
    <m/>
    <x v="2"/>
    <s v="Short"/>
    <m/>
  </r>
  <r>
    <x v="13"/>
    <d v="2016-04-27T00:00:00"/>
    <x v="1"/>
    <n v="7904"/>
    <n v="0"/>
    <n v="5.42"/>
    <n v="5.42"/>
    <n v="0"/>
    <n v="1.58"/>
    <n v="0.63"/>
    <n v="3.19"/>
    <n v="0.01"/>
    <n v="24"/>
    <n v="13"/>
    <n v="346"/>
    <n v="1057"/>
    <n v="383"/>
    <n v="2095"/>
    <m/>
    <m/>
    <x v="2"/>
    <s v="Short"/>
    <m/>
  </r>
  <r>
    <x v="13"/>
    <d v="2016-04-28T00:00:00"/>
    <x v="2"/>
    <n v="5512"/>
    <n v="0"/>
    <n v="3.76"/>
    <n v="3.76"/>
    <n v="0"/>
    <n v="0"/>
    <n v="0"/>
    <n v="3.76"/>
    <n v="0"/>
    <n v="0"/>
    <n v="0"/>
    <n v="385"/>
    <n v="1055"/>
    <n v="385"/>
    <n v="1972"/>
    <m/>
    <m/>
    <x v="2"/>
    <s v="Short"/>
    <m/>
  </r>
  <r>
    <x v="13"/>
    <d v="2016-04-29T00:00:00"/>
    <x v="3"/>
    <n v="9135"/>
    <n v="0"/>
    <n v="6.23"/>
    <n v="6.23"/>
    <n v="0"/>
    <n v="0"/>
    <n v="0"/>
    <n v="6.22"/>
    <n v="0.01"/>
    <n v="0"/>
    <n v="0"/>
    <n v="402"/>
    <n v="1038"/>
    <n v="402"/>
    <n v="2044"/>
    <m/>
    <m/>
    <x v="2"/>
    <s v="Short"/>
    <m/>
  </r>
  <r>
    <x v="13"/>
    <d v="2016-04-30T00:00:00"/>
    <x v="4"/>
    <n v="5250"/>
    <n v="0"/>
    <n v="3.58"/>
    <n v="3.58"/>
    <n v="0"/>
    <n v="1.06"/>
    <n v="0.09"/>
    <n v="2.42"/>
    <n v="0.01"/>
    <n v="17"/>
    <n v="4"/>
    <n v="300"/>
    <n v="1119"/>
    <n v="321"/>
    <n v="1946"/>
    <m/>
    <m/>
    <x v="2"/>
    <s v="Short"/>
    <m/>
  </r>
  <r>
    <x v="13"/>
    <d v="2016-05-01T00:00:00"/>
    <x v="5"/>
    <n v="3077"/>
    <n v="0"/>
    <n v="2.1"/>
    <n v="2.1"/>
    <n v="0"/>
    <n v="0"/>
    <n v="0"/>
    <n v="2.09"/>
    <n v="0"/>
    <n v="0"/>
    <n v="0"/>
    <n v="172"/>
    <n v="842"/>
    <n v="172"/>
    <n v="1237"/>
    <m/>
    <m/>
    <x v="2"/>
    <s v="Short"/>
    <m/>
  </r>
  <r>
    <x v="8"/>
    <d v="2016-05-09T00:00:00"/>
    <x v="6"/>
    <n v="14687"/>
    <n v="1"/>
    <n v="10.08"/>
    <n v="10.08"/>
    <n v="0"/>
    <n v="0.77"/>
    <n v="5.6"/>
    <n v="3.55"/>
    <n v="0"/>
    <n v="8"/>
    <n v="122"/>
    <n v="151"/>
    <n v="1159"/>
    <n v="281"/>
    <n v="1667"/>
    <m/>
    <m/>
    <x v="2"/>
    <s v="Short"/>
    <m/>
  </r>
  <r>
    <x v="8"/>
    <d v="2016-05-11T00:00:00"/>
    <x v="1"/>
    <n v="746"/>
    <n v="0"/>
    <n v="0.5"/>
    <n v="0.5"/>
    <n v="0"/>
    <n v="0.37"/>
    <n v="0"/>
    <n v="0.13"/>
    <n v="0"/>
    <n v="4"/>
    <n v="0"/>
    <n v="9"/>
    <n v="13"/>
    <n v="13"/>
    <n v="52"/>
    <m/>
    <m/>
    <x v="2"/>
    <s v="Short"/>
    <m/>
  </r>
  <r>
    <x v="9"/>
    <d v="2016-04-13T00:00:00"/>
    <x v="1"/>
    <n v="0"/>
    <n v="0"/>
    <n v="0"/>
    <n v="0"/>
    <n v="0"/>
    <n v="0"/>
    <n v="0"/>
    <n v="0"/>
    <n v="0"/>
    <n v="0"/>
    <n v="0"/>
    <n v="0"/>
    <n v="1440"/>
    <n v="0"/>
    <n v="1981"/>
    <m/>
    <m/>
    <x v="2"/>
    <s v="Short"/>
    <m/>
  </r>
  <r>
    <x v="9"/>
    <d v="2016-04-14T00:00:00"/>
    <x v="2"/>
    <n v="108"/>
    <n v="0"/>
    <n v="0.08"/>
    <n v="0.08"/>
    <n v="0"/>
    <n v="0"/>
    <n v="0"/>
    <n v="0.03"/>
    <n v="0"/>
    <n v="0"/>
    <n v="0"/>
    <n v="3"/>
    <n v="1437"/>
    <n v="3"/>
    <n v="2011"/>
    <m/>
    <m/>
    <x v="2"/>
    <s v="Short"/>
    <m/>
  </r>
  <r>
    <x v="9"/>
    <d v="2016-04-15T00:00:00"/>
    <x v="3"/>
    <n v="1882"/>
    <n v="0"/>
    <n v="1.35"/>
    <n v="1.35"/>
    <n v="0"/>
    <n v="0.21"/>
    <n v="0.36"/>
    <n v="0.77"/>
    <n v="0"/>
    <n v="36"/>
    <n v="18"/>
    <n v="87"/>
    <n v="1299"/>
    <n v="141"/>
    <n v="2951"/>
    <m/>
    <m/>
    <x v="2"/>
    <s v="Short"/>
    <m/>
  </r>
  <r>
    <x v="9"/>
    <d v="2016-04-17T00:00:00"/>
    <x v="5"/>
    <n v="16"/>
    <n v="0"/>
    <n v="0.01"/>
    <n v="0.01"/>
    <n v="0"/>
    <n v="0"/>
    <n v="0"/>
    <n v="0.01"/>
    <n v="0"/>
    <n v="0"/>
    <n v="0"/>
    <n v="2"/>
    <n v="1438"/>
    <n v="2"/>
    <n v="1990"/>
    <m/>
    <m/>
    <x v="2"/>
    <s v="Short"/>
    <m/>
  </r>
  <r>
    <x v="9"/>
    <d v="2016-04-18T00:00:00"/>
    <x v="6"/>
    <n v="62"/>
    <n v="0"/>
    <n v="0.04"/>
    <n v="0.04"/>
    <n v="0"/>
    <n v="0"/>
    <n v="0"/>
    <n v="0.04"/>
    <n v="0"/>
    <n v="0"/>
    <n v="0"/>
    <n v="2"/>
    <n v="1438"/>
    <n v="2"/>
    <n v="1995"/>
    <m/>
    <m/>
    <x v="2"/>
    <s v="Short"/>
    <m/>
  </r>
  <r>
    <x v="9"/>
    <d v="2016-04-19T00:00:00"/>
    <x v="0"/>
    <n v="0"/>
    <n v="0"/>
    <n v="0"/>
    <n v="0"/>
    <n v="0"/>
    <n v="0"/>
    <n v="0"/>
    <n v="0"/>
    <n v="0"/>
    <n v="0"/>
    <n v="0"/>
    <n v="0"/>
    <n v="1440"/>
    <n v="0"/>
    <n v="1980"/>
    <m/>
    <m/>
    <x v="2"/>
    <s v="Short"/>
    <m/>
  </r>
  <r>
    <x v="9"/>
    <d v="2016-04-20T00:00:00"/>
    <x v="1"/>
    <n v="0"/>
    <n v="0"/>
    <n v="0"/>
    <n v="0"/>
    <n v="0"/>
    <n v="0"/>
    <n v="0"/>
    <n v="0"/>
    <n v="0"/>
    <n v="0"/>
    <n v="0"/>
    <n v="0"/>
    <n v="1440"/>
    <n v="0"/>
    <n v="1980"/>
    <m/>
    <m/>
    <x v="2"/>
    <s v="Short"/>
    <m/>
  </r>
  <r>
    <x v="9"/>
    <d v="2016-04-21T00:00:00"/>
    <x v="2"/>
    <n v="0"/>
    <n v="0"/>
    <n v="0"/>
    <n v="0"/>
    <n v="0"/>
    <n v="0"/>
    <n v="0"/>
    <n v="0"/>
    <n v="0"/>
    <n v="0"/>
    <n v="0"/>
    <n v="0"/>
    <n v="1440"/>
    <n v="0"/>
    <n v="1980"/>
    <m/>
    <m/>
    <x v="2"/>
    <s v="Short"/>
    <m/>
  </r>
  <r>
    <x v="9"/>
    <d v="2016-04-22T00:00:00"/>
    <x v="3"/>
    <n v="0"/>
    <n v="0"/>
    <n v="0"/>
    <n v="0"/>
    <n v="0"/>
    <n v="0"/>
    <n v="0"/>
    <n v="0"/>
    <n v="0"/>
    <n v="0"/>
    <n v="0"/>
    <n v="0"/>
    <n v="1440"/>
    <n v="0"/>
    <n v="1980"/>
    <m/>
    <m/>
    <x v="2"/>
    <s v="Short"/>
    <m/>
  </r>
  <r>
    <x v="9"/>
    <d v="2016-04-23T00:00:00"/>
    <x v="4"/>
    <n v="0"/>
    <n v="0"/>
    <n v="0"/>
    <n v="0"/>
    <n v="0"/>
    <n v="0"/>
    <n v="0"/>
    <n v="0"/>
    <n v="0"/>
    <n v="0"/>
    <n v="0"/>
    <n v="0"/>
    <n v="1440"/>
    <n v="0"/>
    <n v="1980"/>
    <m/>
    <m/>
    <x v="2"/>
    <s v="Short"/>
    <m/>
  </r>
  <r>
    <x v="9"/>
    <d v="2016-04-24T00:00:00"/>
    <x v="5"/>
    <n v="0"/>
    <n v="0"/>
    <n v="0"/>
    <n v="0"/>
    <n v="0"/>
    <n v="0"/>
    <n v="0"/>
    <n v="0"/>
    <n v="0"/>
    <n v="0"/>
    <n v="0"/>
    <n v="0"/>
    <n v="1440"/>
    <n v="0"/>
    <n v="1980"/>
    <m/>
    <m/>
    <x v="2"/>
    <s v="Short"/>
    <m/>
  </r>
  <r>
    <x v="9"/>
    <d v="2016-04-25T00:00:00"/>
    <x v="6"/>
    <n v="0"/>
    <n v="0"/>
    <n v="0"/>
    <n v="0"/>
    <n v="0"/>
    <n v="0"/>
    <n v="0"/>
    <n v="0"/>
    <n v="0"/>
    <n v="0"/>
    <n v="0"/>
    <n v="0"/>
    <n v="1440"/>
    <n v="0"/>
    <n v="1980"/>
    <m/>
    <m/>
    <x v="2"/>
    <s v="Short"/>
    <m/>
  </r>
  <r>
    <x v="9"/>
    <d v="2016-04-26T00:00:00"/>
    <x v="0"/>
    <n v="0"/>
    <n v="0"/>
    <n v="0"/>
    <n v="0"/>
    <n v="0"/>
    <n v="0"/>
    <n v="0"/>
    <n v="0"/>
    <n v="0"/>
    <n v="0"/>
    <n v="0"/>
    <n v="0"/>
    <n v="1440"/>
    <n v="0"/>
    <n v="1980"/>
    <m/>
    <m/>
    <x v="2"/>
    <s v="Short"/>
    <m/>
  </r>
  <r>
    <x v="9"/>
    <d v="2016-04-27T00:00:00"/>
    <x v="1"/>
    <n v="0"/>
    <n v="0"/>
    <n v="0"/>
    <n v="0"/>
    <n v="0"/>
    <n v="0"/>
    <n v="0"/>
    <n v="0"/>
    <n v="0"/>
    <n v="0"/>
    <n v="0"/>
    <n v="0"/>
    <n v="1440"/>
    <n v="0"/>
    <n v="1980"/>
    <m/>
    <m/>
    <x v="2"/>
    <s v="Short"/>
    <m/>
  </r>
  <r>
    <x v="9"/>
    <d v="2016-04-28T00:00:00"/>
    <x v="2"/>
    <n v="0"/>
    <n v="0"/>
    <n v="0"/>
    <n v="0"/>
    <n v="0"/>
    <n v="0"/>
    <n v="0"/>
    <n v="0"/>
    <n v="0"/>
    <n v="0"/>
    <n v="0"/>
    <n v="0"/>
    <n v="1440"/>
    <n v="0"/>
    <n v="1980"/>
    <m/>
    <m/>
    <x v="2"/>
    <s v="Short"/>
    <m/>
  </r>
  <r>
    <x v="9"/>
    <d v="2016-04-29T00:00:00"/>
    <x v="3"/>
    <n v="0"/>
    <n v="0"/>
    <n v="0"/>
    <n v="0"/>
    <n v="0"/>
    <n v="0"/>
    <n v="0"/>
    <n v="0"/>
    <n v="0"/>
    <n v="0"/>
    <n v="0"/>
    <n v="0"/>
    <n v="1440"/>
    <n v="0"/>
    <n v="1980"/>
    <m/>
    <m/>
    <x v="2"/>
    <s v="Short"/>
    <m/>
  </r>
  <r>
    <x v="9"/>
    <d v="2016-04-30T00:00:00"/>
    <x v="4"/>
    <n v="0"/>
    <n v="0"/>
    <n v="0"/>
    <n v="0"/>
    <n v="0"/>
    <n v="0"/>
    <n v="0"/>
    <n v="0"/>
    <n v="0"/>
    <n v="0"/>
    <n v="0"/>
    <n v="0"/>
    <n v="1440"/>
    <n v="0"/>
    <n v="1980"/>
    <m/>
    <m/>
    <x v="2"/>
    <s v="Short"/>
    <m/>
  </r>
  <r>
    <x v="9"/>
    <d v="2016-05-01T00:00:00"/>
    <x v="5"/>
    <n v="0"/>
    <n v="0"/>
    <n v="0"/>
    <n v="0"/>
    <n v="0"/>
    <n v="0"/>
    <n v="0"/>
    <n v="0"/>
    <n v="0"/>
    <n v="0"/>
    <n v="0"/>
    <n v="0"/>
    <n v="1440"/>
    <n v="0"/>
    <n v="1980"/>
    <m/>
    <m/>
    <x v="2"/>
    <s v="Short"/>
    <m/>
  </r>
  <r>
    <x v="9"/>
    <d v="2016-05-02T00:00:00"/>
    <x v="6"/>
    <n v="475"/>
    <n v="0"/>
    <n v="0.34"/>
    <n v="0.34"/>
    <n v="0"/>
    <n v="0"/>
    <n v="0.04"/>
    <n v="0.28999999999999998"/>
    <n v="0"/>
    <n v="0"/>
    <n v="11"/>
    <n v="31"/>
    <n v="1350"/>
    <n v="42"/>
    <n v="2207"/>
    <m/>
    <m/>
    <x v="2"/>
    <s v="Short"/>
    <m/>
  </r>
  <r>
    <x v="9"/>
    <d v="2016-05-07T00:00:00"/>
    <x v="4"/>
    <n v="6132"/>
    <n v="0"/>
    <n v="4.4000000000000004"/>
    <n v="4.4000000000000004"/>
    <n v="0"/>
    <n v="0"/>
    <n v="0"/>
    <n v="3.58"/>
    <n v="0"/>
    <n v="0"/>
    <n v="0"/>
    <n v="184"/>
    <n v="1256"/>
    <n v="184"/>
    <n v="2975"/>
    <m/>
    <m/>
    <x v="2"/>
    <s v="Short"/>
    <m/>
  </r>
  <r>
    <x v="9"/>
    <d v="2016-05-09T00:00:00"/>
    <x v="6"/>
    <n v="4556"/>
    <n v="0"/>
    <n v="3.27"/>
    <n v="3.27"/>
    <n v="0"/>
    <n v="0.2"/>
    <n v="0.12"/>
    <n v="2.94"/>
    <n v="0"/>
    <n v="3"/>
    <n v="5"/>
    <n v="173"/>
    <n v="1225"/>
    <n v="181"/>
    <n v="2785"/>
    <m/>
    <m/>
    <x v="2"/>
    <s v="Short"/>
    <m/>
  </r>
  <r>
    <x v="9"/>
    <d v="2016-05-11T00:00:00"/>
    <x v="1"/>
    <n v="3689"/>
    <n v="0"/>
    <n v="2.65"/>
    <n v="2.65"/>
    <n v="0"/>
    <n v="0.11"/>
    <n v="0.17"/>
    <n v="2.33"/>
    <n v="0"/>
    <n v="2"/>
    <n v="8"/>
    <n v="134"/>
    <n v="1296"/>
    <n v="144"/>
    <n v="2645"/>
    <m/>
    <m/>
    <x v="2"/>
    <s v="Short"/>
    <m/>
  </r>
  <r>
    <x v="9"/>
    <d v="2016-05-12T00:00:00"/>
    <x v="2"/>
    <n v="590"/>
    <n v="0"/>
    <n v="0.42"/>
    <n v="0.42"/>
    <n v="0"/>
    <n v="0"/>
    <n v="0"/>
    <n v="0.41"/>
    <n v="0"/>
    <n v="0"/>
    <n v="0"/>
    <n v="21"/>
    <n v="721"/>
    <n v="21"/>
    <n v="1120"/>
    <m/>
    <m/>
    <x v="2"/>
    <s v="Short"/>
    <m/>
  </r>
  <r>
    <x v="14"/>
    <d v="2016-04-12T00:00:00"/>
    <x v="0"/>
    <n v="5394"/>
    <n v="0"/>
    <n v="4.03"/>
    <n v="4.03"/>
    <n v="0"/>
    <n v="0"/>
    <n v="0"/>
    <n v="3.94"/>
    <n v="0"/>
    <n v="0"/>
    <n v="0"/>
    <n v="164"/>
    <n v="1276"/>
    <n v="164"/>
    <n v="2286"/>
    <m/>
    <m/>
    <x v="2"/>
    <s v="Short"/>
    <m/>
  </r>
  <r>
    <x v="14"/>
    <d v="2016-04-13T00:00:00"/>
    <x v="1"/>
    <n v="5974"/>
    <n v="0"/>
    <n v="4.47"/>
    <n v="4.47"/>
    <n v="0"/>
    <n v="0"/>
    <n v="0"/>
    <n v="4.37"/>
    <n v="0"/>
    <n v="0"/>
    <n v="0"/>
    <n v="160"/>
    <n v="1280"/>
    <n v="160"/>
    <n v="2306"/>
    <m/>
    <m/>
    <x v="2"/>
    <s v="Short"/>
    <m/>
  </r>
  <r>
    <x v="14"/>
    <d v="2016-04-14T00:00:00"/>
    <x v="2"/>
    <n v="0"/>
    <n v="0"/>
    <n v="0"/>
    <n v="0"/>
    <n v="0"/>
    <n v="0"/>
    <n v="0"/>
    <n v="0"/>
    <n v="0"/>
    <n v="0"/>
    <n v="0"/>
    <n v="0"/>
    <n v="1440"/>
    <n v="0"/>
    <n v="1776"/>
    <m/>
    <m/>
    <x v="2"/>
    <s v="Short"/>
    <m/>
  </r>
  <r>
    <x v="14"/>
    <d v="2016-04-15T00:00:00"/>
    <x v="3"/>
    <n v="3984"/>
    <n v="0"/>
    <n v="2.95"/>
    <n v="2.95"/>
    <n v="0"/>
    <n v="0.21"/>
    <n v="0.26"/>
    <n v="2.44"/>
    <n v="0"/>
    <n v="3"/>
    <n v="6"/>
    <n v="88"/>
    <n v="873"/>
    <n v="97"/>
    <n v="1527"/>
    <m/>
    <m/>
    <x v="2"/>
    <s v="Short"/>
    <m/>
  </r>
  <r>
    <x v="10"/>
    <d v="2016-04-12T00:00:00"/>
    <x v="0"/>
    <n v="7753"/>
    <n v="0"/>
    <n v="5.2"/>
    <n v="5.2"/>
    <n v="0"/>
    <n v="0"/>
    <n v="0"/>
    <n v="0"/>
    <n v="0"/>
    <n v="0"/>
    <n v="0"/>
    <n v="0"/>
    <n v="1440"/>
    <n v="0"/>
    <n v="2115"/>
    <m/>
    <m/>
    <x v="2"/>
    <s v="Short"/>
    <m/>
  </r>
  <r>
    <x v="10"/>
    <d v="2016-04-13T00:00:00"/>
    <x v="1"/>
    <n v="8204"/>
    <n v="0"/>
    <n v="5.5"/>
    <n v="5.5"/>
    <n v="0"/>
    <n v="0.53"/>
    <n v="0.59"/>
    <n v="1.31"/>
    <n v="0"/>
    <n v="8"/>
    <n v="15"/>
    <n v="96"/>
    <n v="1234"/>
    <n v="119"/>
    <n v="2135"/>
    <m/>
    <m/>
    <x v="2"/>
    <s v="Short"/>
    <m/>
  </r>
  <r>
    <x v="10"/>
    <d v="2016-04-17T00:00:00"/>
    <x v="5"/>
    <n v="29"/>
    <n v="0"/>
    <n v="0.02"/>
    <n v="0.02"/>
    <n v="0"/>
    <n v="0"/>
    <n v="0"/>
    <n v="0.02"/>
    <n v="0"/>
    <n v="0"/>
    <n v="0"/>
    <n v="3"/>
    <n v="1363"/>
    <n v="3"/>
    <n v="1464"/>
    <m/>
    <m/>
    <x v="2"/>
    <s v="Short"/>
    <m/>
  </r>
  <r>
    <x v="10"/>
    <d v="2016-05-04T00:00:00"/>
    <x v="1"/>
    <n v="10429"/>
    <n v="1"/>
    <n v="7.02"/>
    <n v="7.02"/>
    <n v="0"/>
    <n v="0.59"/>
    <n v="0.57999999999999996"/>
    <n v="5.85"/>
    <n v="0"/>
    <n v="8"/>
    <n v="13"/>
    <n v="313"/>
    <n v="1106"/>
    <n v="334"/>
    <n v="2282"/>
    <m/>
    <m/>
    <x v="2"/>
    <s v="Short"/>
    <m/>
  </r>
  <r>
    <x v="10"/>
    <d v="2016-05-05T00:00:00"/>
    <x v="2"/>
    <n v="13658"/>
    <n v="1"/>
    <n v="9.49"/>
    <n v="9.49"/>
    <n v="0"/>
    <n v="2.63"/>
    <n v="1.41"/>
    <n v="5.45"/>
    <n v="0"/>
    <n v="27"/>
    <n v="34"/>
    <n v="328"/>
    <n v="957"/>
    <n v="389"/>
    <n v="2530"/>
    <m/>
    <m/>
    <x v="2"/>
    <s v="Short"/>
    <m/>
  </r>
  <r>
    <x v="15"/>
    <d v="2016-04-12T00:00:00"/>
    <x v="0"/>
    <n v="10122"/>
    <n v="1"/>
    <n v="7.78"/>
    <n v="7.78"/>
    <n v="0"/>
    <n v="0"/>
    <n v="0"/>
    <n v="0"/>
    <n v="0"/>
    <n v="0"/>
    <n v="0"/>
    <n v="0"/>
    <n v="1440"/>
    <n v="0"/>
    <n v="2955"/>
    <m/>
    <m/>
    <x v="2"/>
    <s v="Short"/>
    <m/>
  </r>
  <r>
    <x v="15"/>
    <d v="2016-04-13T00:00:00"/>
    <x v="1"/>
    <n v="10993"/>
    <n v="1"/>
    <n v="8.4499999999999993"/>
    <n v="8.4499999999999993"/>
    <n v="0"/>
    <n v="0.06"/>
    <n v="0.63"/>
    <n v="3.88"/>
    <n v="0"/>
    <n v="1"/>
    <n v="14"/>
    <n v="150"/>
    <n v="1275"/>
    <n v="165"/>
    <n v="3092"/>
    <m/>
    <m/>
    <x v="2"/>
    <s v="Short"/>
    <m/>
  </r>
  <r>
    <x v="15"/>
    <d v="2016-04-14T00:00:00"/>
    <x v="2"/>
    <n v="8863"/>
    <n v="0"/>
    <n v="6.82"/>
    <n v="6.82"/>
    <n v="0"/>
    <n v="0.13"/>
    <n v="1.07"/>
    <n v="5.62"/>
    <n v="0"/>
    <n v="10"/>
    <n v="35"/>
    <n v="219"/>
    <n v="945"/>
    <n v="264"/>
    <n v="2998"/>
    <m/>
    <m/>
    <x v="2"/>
    <s v="Short"/>
    <m/>
  </r>
  <r>
    <x v="15"/>
    <d v="2016-04-15T00:00:00"/>
    <x v="3"/>
    <n v="8758"/>
    <n v="0"/>
    <n v="6.73"/>
    <n v="6.73"/>
    <n v="0"/>
    <n v="0"/>
    <n v="0"/>
    <n v="6.73"/>
    <n v="0"/>
    <n v="0"/>
    <n v="0"/>
    <n v="299"/>
    <n v="837"/>
    <n v="299"/>
    <n v="3066"/>
    <n v="1"/>
    <n v="499"/>
    <x v="126"/>
    <s v="Normal"/>
    <n v="526"/>
  </r>
  <r>
    <x v="15"/>
    <d v="2016-04-16T00:00:00"/>
    <x v="4"/>
    <n v="6580"/>
    <n v="0"/>
    <n v="5.0599999999999996"/>
    <n v="5.0599999999999996"/>
    <n v="0"/>
    <n v="0.21"/>
    <n v="0.4"/>
    <n v="4.45"/>
    <n v="0"/>
    <n v="6"/>
    <n v="9"/>
    <n v="253"/>
    <n v="609"/>
    <n v="268"/>
    <n v="3073"/>
    <n v="2"/>
    <n v="426"/>
    <x v="127"/>
    <s v="Normal"/>
    <n v="448"/>
  </r>
  <r>
    <x v="15"/>
    <d v="2016-04-17T00:00:00"/>
    <x v="5"/>
    <n v="4660"/>
    <n v="0"/>
    <n v="3.58"/>
    <n v="3.58"/>
    <n v="0"/>
    <n v="0"/>
    <n v="0"/>
    <n v="3.58"/>
    <n v="0"/>
    <n v="0"/>
    <n v="0"/>
    <n v="201"/>
    <n v="721"/>
    <n v="201"/>
    <n v="2572"/>
    <n v="2"/>
    <n v="619"/>
    <x v="128"/>
    <s v="Long"/>
    <n v="641"/>
  </r>
  <r>
    <x v="15"/>
    <d v="2016-04-18T00:00:00"/>
    <x v="6"/>
    <n v="11009"/>
    <n v="1"/>
    <n v="9.1"/>
    <n v="9.1"/>
    <n v="0"/>
    <n v="3.56"/>
    <n v="0.4"/>
    <n v="5.14"/>
    <n v="0"/>
    <n v="27"/>
    <n v="8"/>
    <n v="239"/>
    <n v="1017"/>
    <n v="274"/>
    <n v="3274"/>
    <n v="1"/>
    <n v="99"/>
    <x v="129"/>
    <s v="Short"/>
    <n v="104"/>
  </r>
  <r>
    <x v="15"/>
    <d v="2016-04-19T00:00:00"/>
    <x v="0"/>
    <n v="10181"/>
    <n v="1"/>
    <n v="7.83"/>
    <n v="7.83"/>
    <n v="0"/>
    <n v="1.37"/>
    <n v="0.69"/>
    <n v="5.77"/>
    <n v="0"/>
    <n v="20"/>
    <n v="16"/>
    <n v="249"/>
    <n v="704"/>
    <n v="285"/>
    <n v="3015"/>
    <n v="1"/>
    <n v="329"/>
    <x v="130"/>
    <s v="Short"/>
    <n v="338"/>
  </r>
  <r>
    <x v="15"/>
    <d v="2016-04-20T00:00:00"/>
    <x v="1"/>
    <n v="10553"/>
    <n v="1"/>
    <n v="8.1199999999999992"/>
    <n v="8.1199999999999992"/>
    <n v="0"/>
    <n v="1.1000000000000001"/>
    <n v="1.72"/>
    <n v="5.29"/>
    <n v="0"/>
    <n v="19"/>
    <n v="42"/>
    <n v="228"/>
    <n v="696"/>
    <n v="289"/>
    <n v="3083"/>
    <n v="1"/>
    <n v="421"/>
    <x v="131"/>
    <s v="Normal"/>
    <n v="451"/>
  </r>
  <r>
    <x v="15"/>
    <d v="2016-04-21T00:00:00"/>
    <x v="2"/>
    <n v="10055"/>
    <n v="1"/>
    <n v="7.73"/>
    <n v="7.73"/>
    <n v="0"/>
    <n v="0.37"/>
    <n v="0.39"/>
    <n v="6.98"/>
    <n v="0"/>
    <n v="7"/>
    <n v="12"/>
    <n v="272"/>
    <n v="853"/>
    <n v="291"/>
    <n v="3069"/>
    <n v="1"/>
    <n v="442"/>
    <x v="71"/>
    <s v="Normal"/>
    <n v="458"/>
  </r>
  <r>
    <x v="15"/>
    <d v="2016-04-22T00:00:00"/>
    <x v="3"/>
    <n v="12139"/>
    <n v="1"/>
    <n v="9.34"/>
    <n v="9.34"/>
    <n v="0"/>
    <n v="3.3"/>
    <n v="1.1100000000000001"/>
    <n v="4.92"/>
    <n v="0"/>
    <n v="77"/>
    <n v="25"/>
    <n v="220"/>
    <n v="945"/>
    <n v="322"/>
    <n v="3544"/>
    <n v="1"/>
    <n v="82"/>
    <x v="132"/>
    <s v="Short"/>
    <n v="85"/>
  </r>
  <r>
    <x v="15"/>
    <d v="2016-04-23T00:00:00"/>
    <x v="4"/>
    <n v="13236"/>
    <n v="1"/>
    <n v="10.18"/>
    <n v="10.18"/>
    <n v="0"/>
    <n v="4.5"/>
    <n v="0.32"/>
    <n v="5.35"/>
    <n v="0"/>
    <n v="58"/>
    <n v="5"/>
    <n v="215"/>
    <n v="749"/>
    <n v="278"/>
    <n v="3306"/>
    <n v="1"/>
    <n v="478"/>
    <x v="105"/>
    <s v="Normal"/>
    <n v="501"/>
  </r>
  <r>
    <x v="15"/>
    <d v="2016-04-24T00:00:00"/>
    <x v="5"/>
    <n v="10243"/>
    <n v="1"/>
    <n v="7.88"/>
    <n v="7.88"/>
    <n v="0"/>
    <n v="1.08"/>
    <n v="0.51"/>
    <n v="6.3"/>
    <n v="0"/>
    <n v="14"/>
    <n v="8"/>
    <n v="239"/>
    <n v="584"/>
    <n v="261"/>
    <n v="2885"/>
    <n v="3"/>
    <n v="552"/>
    <x v="133"/>
    <s v="Long"/>
    <n v="595"/>
  </r>
  <r>
    <x v="15"/>
    <d v="2016-04-25T00:00:00"/>
    <x v="6"/>
    <n v="12961"/>
    <n v="1"/>
    <n v="9.9700000000000006"/>
    <n v="9.9700000000000006"/>
    <n v="0"/>
    <n v="0.73"/>
    <n v="1.4"/>
    <n v="7.84"/>
    <n v="0"/>
    <n v="11"/>
    <n v="31"/>
    <n v="301"/>
    <n v="1054"/>
    <n v="343"/>
    <n v="3288"/>
    <m/>
    <m/>
    <x v="2"/>
    <s v="Short"/>
    <m/>
  </r>
  <r>
    <x v="15"/>
    <d v="2016-04-26T00:00:00"/>
    <x v="0"/>
    <n v="9461"/>
    <n v="0"/>
    <n v="7.28"/>
    <n v="7.28"/>
    <n v="0"/>
    <n v="0.94"/>
    <n v="1.06"/>
    <n v="5.27"/>
    <n v="0"/>
    <n v="14"/>
    <n v="23"/>
    <n v="224"/>
    <n v="673"/>
    <n v="261"/>
    <n v="2929"/>
    <n v="1"/>
    <n v="319"/>
    <x v="134"/>
    <s v="Short"/>
    <n v="346"/>
  </r>
  <r>
    <x v="15"/>
    <d v="2016-04-27T00:00:00"/>
    <x v="1"/>
    <n v="11193"/>
    <n v="1"/>
    <n v="8.61"/>
    <n v="8.61"/>
    <n v="0"/>
    <n v="0.7"/>
    <n v="2.5099999999999998"/>
    <n v="5.39"/>
    <n v="0"/>
    <n v="11"/>
    <n v="48"/>
    <n v="241"/>
    <n v="684"/>
    <n v="300"/>
    <n v="3074"/>
    <n v="1"/>
    <n v="439"/>
    <x v="135"/>
    <s v="Normal"/>
    <n v="500"/>
  </r>
  <r>
    <x v="15"/>
    <d v="2016-04-28T00:00:00"/>
    <x v="2"/>
    <n v="10074"/>
    <n v="1"/>
    <n v="7.75"/>
    <n v="7.75"/>
    <n v="0"/>
    <n v="1.29"/>
    <n v="0.43"/>
    <n v="6.03"/>
    <n v="0"/>
    <n v="19"/>
    <n v="9"/>
    <n v="234"/>
    <n v="878"/>
    <n v="262"/>
    <n v="2969"/>
    <n v="1"/>
    <n v="428"/>
    <x v="136"/>
    <s v="Normal"/>
    <n v="458"/>
  </r>
  <r>
    <x v="15"/>
    <d v="2016-04-29T00:00:00"/>
    <x v="3"/>
    <n v="9232"/>
    <n v="0"/>
    <n v="7.1"/>
    <n v="7.1"/>
    <n v="0"/>
    <n v="0.8"/>
    <n v="0.89"/>
    <n v="5.42"/>
    <n v="0"/>
    <n v="13"/>
    <n v="16"/>
    <n v="236"/>
    <n v="1175"/>
    <n v="265"/>
    <n v="2979"/>
    <m/>
    <m/>
    <x v="2"/>
    <s v="Short"/>
    <m/>
  </r>
  <r>
    <x v="15"/>
    <d v="2016-04-30T00:00:00"/>
    <x v="4"/>
    <n v="12533"/>
    <n v="1"/>
    <n v="9.64"/>
    <n v="9.64"/>
    <n v="0"/>
    <n v="0.7"/>
    <n v="2"/>
    <n v="6.94"/>
    <n v="0"/>
    <n v="14"/>
    <n v="43"/>
    <n v="300"/>
    <n v="537"/>
    <n v="357"/>
    <n v="3283"/>
    <n v="2"/>
    <n v="409"/>
    <x v="137"/>
    <s v="Short"/>
    <n v="430"/>
  </r>
  <r>
    <x v="15"/>
    <d v="2016-05-01T00:00:00"/>
    <x v="5"/>
    <n v="10255"/>
    <n v="1"/>
    <n v="7.89"/>
    <n v="7.89"/>
    <n v="0"/>
    <n v="1.01"/>
    <n v="0.68"/>
    <n v="6.2"/>
    <n v="0"/>
    <n v="12"/>
    <n v="15"/>
    <n v="241"/>
    <n v="579"/>
    <n v="268"/>
    <n v="2926"/>
    <n v="1"/>
    <n v="547"/>
    <x v="138"/>
    <s v="Long"/>
    <n v="597"/>
  </r>
  <r>
    <x v="15"/>
    <d v="2016-05-02T00:00:00"/>
    <x v="6"/>
    <n v="10096"/>
    <n v="1"/>
    <n v="8.4"/>
    <n v="8.4"/>
    <n v="0"/>
    <n v="3.77"/>
    <n v="0.08"/>
    <n v="4.55"/>
    <n v="0"/>
    <n v="33"/>
    <n v="4"/>
    <n v="204"/>
    <n v="935"/>
    <n v="241"/>
    <n v="3147"/>
    <n v="2"/>
    <n v="368"/>
    <x v="139"/>
    <s v="Short"/>
    <n v="376"/>
  </r>
  <r>
    <x v="15"/>
    <d v="2016-05-03T00:00:00"/>
    <x v="0"/>
    <n v="12727"/>
    <n v="1"/>
    <n v="9.7899999999999991"/>
    <n v="9.7899999999999991"/>
    <n v="0"/>
    <n v="1.1299999999999999"/>
    <n v="0.78"/>
    <n v="7.88"/>
    <n v="0"/>
    <n v="18"/>
    <n v="18"/>
    <n v="306"/>
    <n v="984"/>
    <n v="342"/>
    <n v="3290"/>
    <m/>
    <m/>
    <x v="2"/>
    <s v="Short"/>
    <m/>
  </r>
  <r>
    <x v="15"/>
    <d v="2016-05-04T00:00:00"/>
    <x v="1"/>
    <n v="12375"/>
    <n v="1"/>
    <n v="9.52"/>
    <n v="9.52"/>
    <n v="0"/>
    <n v="2.79"/>
    <n v="0.93"/>
    <n v="5.8"/>
    <n v="0"/>
    <n v="35"/>
    <n v="21"/>
    <n v="251"/>
    <n v="632"/>
    <n v="307"/>
    <n v="3162"/>
    <n v="1"/>
    <n v="390"/>
    <x v="140"/>
    <s v="Short"/>
    <n v="414"/>
  </r>
  <r>
    <x v="15"/>
    <d v="2016-05-05T00:00:00"/>
    <x v="2"/>
    <n v="9603"/>
    <n v="0"/>
    <n v="7.38"/>
    <n v="7.38"/>
    <n v="0"/>
    <n v="0.63"/>
    <n v="1.67"/>
    <n v="5.09"/>
    <n v="0"/>
    <n v="12"/>
    <n v="39"/>
    <n v="199"/>
    <n v="896"/>
    <n v="250"/>
    <n v="2899"/>
    <n v="1"/>
    <n v="471"/>
    <x v="141"/>
    <s v="Normal"/>
    <n v="495"/>
  </r>
  <r>
    <x v="15"/>
    <d v="2016-05-06T00:00:00"/>
    <x v="3"/>
    <n v="13175"/>
    <n v="1"/>
    <n v="10.130000000000001"/>
    <n v="10.130000000000001"/>
    <n v="0"/>
    <n v="2.11"/>
    <n v="2.09"/>
    <n v="5.93"/>
    <n v="0"/>
    <n v="33"/>
    <n v="45"/>
    <n v="262"/>
    <n v="1100"/>
    <n v="340"/>
    <n v="3425"/>
    <m/>
    <m/>
    <x v="2"/>
    <s v="Short"/>
    <m/>
  </r>
  <r>
    <x v="15"/>
    <d v="2016-05-07T00:00:00"/>
    <x v="4"/>
    <n v="22770"/>
    <n v="1"/>
    <n v="17.54"/>
    <n v="17.54"/>
    <n v="0"/>
    <n v="9.4499999999999993"/>
    <n v="2.77"/>
    <n v="5.33"/>
    <n v="0"/>
    <n v="120"/>
    <n v="56"/>
    <n v="260"/>
    <n v="508"/>
    <n v="436"/>
    <n v="4022"/>
    <n v="1"/>
    <n v="472"/>
    <x v="142"/>
    <s v="Normal"/>
    <n v="496"/>
  </r>
  <r>
    <x v="15"/>
    <d v="2016-05-08T00:00:00"/>
    <x v="5"/>
    <n v="17298"/>
    <n v="1"/>
    <n v="14.38"/>
    <n v="14.38"/>
    <n v="0"/>
    <n v="9.89"/>
    <n v="1.26"/>
    <n v="3.23"/>
    <n v="0"/>
    <n v="107"/>
    <n v="38"/>
    <n v="178"/>
    <n v="576"/>
    <n v="323"/>
    <n v="3934"/>
    <n v="2"/>
    <n v="529"/>
    <x v="124"/>
    <s v="Normal"/>
    <n v="541"/>
  </r>
  <r>
    <x v="15"/>
    <d v="2016-05-09T00:00:00"/>
    <x v="6"/>
    <n v="10218"/>
    <n v="1"/>
    <n v="7.86"/>
    <n v="7.86"/>
    <n v="0"/>
    <n v="0.34"/>
    <n v="0.73"/>
    <n v="6.79"/>
    <n v="0"/>
    <n v="6"/>
    <n v="19"/>
    <n v="258"/>
    <n v="1020"/>
    <n v="283"/>
    <n v="3013"/>
    <n v="1"/>
    <n v="62"/>
    <x v="143"/>
    <s v="Short"/>
    <n v="65"/>
  </r>
  <r>
    <x v="15"/>
    <d v="2016-05-10T00:00:00"/>
    <x v="0"/>
    <n v="10299"/>
    <n v="1"/>
    <n v="7.92"/>
    <n v="7.92"/>
    <n v="0"/>
    <n v="0.81"/>
    <n v="0.65"/>
    <n v="6.46"/>
    <n v="0"/>
    <n v="13"/>
    <n v="14"/>
    <n v="267"/>
    <n v="648"/>
    <n v="294"/>
    <n v="3061"/>
    <n v="1"/>
    <n v="354"/>
    <x v="144"/>
    <s v="Short"/>
    <n v="375"/>
  </r>
  <r>
    <x v="15"/>
    <d v="2016-05-11T00:00:00"/>
    <x v="1"/>
    <n v="10201"/>
    <n v="1"/>
    <n v="7.84"/>
    <n v="7.84"/>
    <n v="0"/>
    <n v="0.53"/>
    <n v="0.79"/>
    <n v="6.53"/>
    <n v="0"/>
    <n v="8"/>
    <n v="18"/>
    <n v="256"/>
    <n v="858"/>
    <n v="282"/>
    <n v="2954"/>
    <n v="1"/>
    <n v="469"/>
    <x v="145"/>
    <s v="Normal"/>
    <n v="494"/>
  </r>
  <r>
    <x v="15"/>
    <d v="2016-05-12T00:00:00"/>
    <x v="2"/>
    <n v="3369"/>
    <n v="0"/>
    <n v="2.59"/>
    <n v="2.59"/>
    <n v="0"/>
    <n v="0"/>
    <n v="0"/>
    <n v="2.59"/>
    <n v="0"/>
    <n v="0"/>
    <n v="0"/>
    <n v="108"/>
    <n v="825"/>
    <n v="108"/>
    <n v="1623"/>
    <m/>
    <m/>
    <x v="2"/>
    <s v="Short"/>
    <m/>
  </r>
  <r>
    <x v="16"/>
    <d v="2016-04-12T00:00:00"/>
    <x v="0"/>
    <n v="3276"/>
    <n v="0"/>
    <n v="2.2000000000000002"/>
    <n v="2.2000000000000002"/>
    <n v="0"/>
    <n v="0"/>
    <n v="0"/>
    <n v="2.2000000000000002"/>
    <n v="0"/>
    <n v="0"/>
    <n v="0"/>
    <n v="196"/>
    <n v="787"/>
    <n v="196"/>
    <n v="2113"/>
    <n v="2"/>
    <n v="429"/>
    <x v="146"/>
    <s v="Normal"/>
    <n v="457"/>
  </r>
  <r>
    <x v="16"/>
    <d v="2016-04-13T00:00:00"/>
    <x v="1"/>
    <n v="2961"/>
    <n v="0"/>
    <n v="1.99"/>
    <n v="1.99"/>
    <n v="0"/>
    <n v="0"/>
    <n v="0"/>
    <n v="1.99"/>
    <n v="0"/>
    <n v="0"/>
    <n v="0"/>
    <n v="194"/>
    <n v="840"/>
    <n v="194"/>
    <n v="2095"/>
    <n v="2"/>
    <n v="370"/>
    <x v="147"/>
    <s v="Short"/>
    <n v="406"/>
  </r>
  <r>
    <x v="16"/>
    <d v="2016-04-14T00:00:00"/>
    <x v="2"/>
    <n v="3974"/>
    <n v="0"/>
    <n v="2.67"/>
    <n v="2.67"/>
    <n v="0"/>
    <n v="0"/>
    <n v="0"/>
    <n v="2.67"/>
    <n v="0"/>
    <n v="0"/>
    <n v="0"/>
    <n v="231"/>
    <n v="717"/>
    <n v="231"/>
    <n v="2194"/>
    <n v="1"/>
    <n v="441"/>
    <x v="148"/>
    <s v="Normal"/>
    <n v="492"/>
  </r>
  <r>
    <x v="16"/>
    <d v="2016-04-15T00:00:00"/>
    <x v="3"/>
    <n v="7198"/>
    <n v="0"/>
    <n v="4.83"/>
    <n v="4.83"/>
    <n v="0"/>
    <n v="0"/>
    <n v="0"/>
    <n v="4.83"/>
    <n v="0"/>
    <n v="0"/>
    <n v="0"/>
    <n v="350"/>
    <n v="711"/>
    <n v="350"/>
    <n v="2496"/>
    <n v="2"/>
    <n v="337"/>
    <x v="149"/>
    <s v="Short"/>
    <n v="379"/>
  </r>
  <r>
    <x v="16"/>
    <d v="2016-04-16T00:00:00"/>
    <x v="4"/>
    <n v="3945"/>
    <n v="0"/>
    <n v="2.65"/>
    <n v="2.65"/>
    <n v="0"/>
    <n v="0"/>
    <n v="0"/>
    <n v="2.65"/>
    <n v="0"/>
    <n v="0"/>
    <n v="0"/>
    <n v="225"/>
    <n v="716"/>
    <n v="225"/>
    <n v="2180"/>
    <n v="1"/>
    <n v="462"/>
    <x v="150"/>
    <s v="Normal"/>
    <n v="499"/>
  </r>
  <r>
    <x v="16"/>
    <d v="2016-04-17T00:00:00"/>
    <x v="5"/>
    <n v="2268"/>
    <n v="0"/>
    <n v="1.52"/>
    <n v="1.52"/>
    <n v="0"/>
    <n v="0"/>
    <n v="0"/>
    <n v="1.52"/>
    <n v="0"/>
    <n v="0"/>
    <n v="0"/>
    <n v="114"/>
    <n v="1219"/>
    <n v="114"/>
    <n v="1933"/>
    <n v="1"/>
    <n v="98"/>
    <x v="151"/>
    <s v="Short"/>
    <n v="107"/>
  </r>
  <r>
    <x v="16"/>
    <d v="2016-04-18T00:00:00"/>
    <x v="6"/>
    <n v="6155"/>
    <n v="0"/>
    <n v="4.24"/>
    <n v="4.24"/>
    <n v="0"/>
    <n v="2"/>
    <n v="0.28999999999999998"/>
    <n v="1.95"/>
    <n v="0"/>
    <n v="25"/>
    <n v="6"/>
    <n v="162"/>
    <n v="1247"/>
    <n v="193"/>
    <n v="2248"/>
    <m/>
    <m/>
    <x v="2"/>
    <s v="Short"/>
    <m/>
  </r>
  <r>
    <x v="16"/>
    <d v="2016-04-19T00:00:00"/>
    <x v="0"/>
    <n v="2064"/>
    <n v="0"/>
    <n v="1.39"/>
    <n v="1.39"/>
    <n v="0"/>
    <n v="0"/>
    <n v="0"/>
    <n v="1.39"/>
    <n v="0"/>
    <n v="0"/>
    <n v="0"/>
    <n v="121"/>
    <n v="895"/>
    <n v="121"/>
    <n v="1954"/>
    <n v="2"/>
    <n v="388"/>
    <x v="152"/>
    <s v="Short"/>
    <n v="424"/>
  </r>
  <r>
    <x v="16"/>
    <d v="2016-04-20T00:00:00"/>
    <x v="1"/>
    <n v="2072"/>
    <n v="0"/>
    <n v="1.39"/>
    <n v="1.39"/>
    <n v="0"/>
    <n v="0"/>
    <n v="0"/>
    <n v="1.39"/>
    <n v="0"/>
    <n v="0"/>
    <n v="0"/>
    <n v="137"/>
    <n v="841"/>
    <n v="137"/>
    <n v="1974"/>
    <n v="1"/>
    <n v="439"/>
    <x v="135"/>
    <s v="Normal"/>
    <n v="462"/>
  </r>
  <r>
    <x v="16"/>
    <d v="2016-04-21T00:00:00"/>
    <x v="2"/>
    <n v="3809"/>
    <n v="0"/>
    <n v="2.56"/>
    <n v="2.56"/>
    <n v="0"/>
    <n v="0"/>
    <n v="0"/>
    <n v="2.54"/>
    <n v="0"/>
    <n v="0"/>
    <n v="0"/>
    <n v="215"/>
    <n v="756"/>
    <n v="215"/>
    <n v="2150"/>
    <n v="1"/>
    <n v="436"/>
    <x v="73"/>
    <s v="Normal"/>
    <n v="469"/>
  </r>
  <r>
    <x v="16"/>
    <d v="2016-04-22T00:00:00"/>
    <x v="3"/>
    <n v="6831"/>
    <n v="0"/>
    <n v="4.58"/>
    <n v="4.58"/>
    <n v="0"/>
    <n v="0"/>
    <n v="0"/>
    <n v="4.58"/>
    <n v="0"/>
    <n v="0"/>
    <n v="0"/>
    <n v="317"/>
    <n v="706"/>
    <n v="317"/>
    <n v="2432"/>
    <n v="1"/>
    <n v="388"/>
    <x v="152"/>
    <s v="Short"/>
    <n v="417"/>
  </r>
  <r>
    <x v="16"/>
    <d v="2016-04-23T00:00:00"/>
    <x v="4"/>
    <n v="4363"/>
    <n v="0"/>
    <n v="2.93"/>
    <n v="2.93"/>
    <n v="0"/>
    <n v="0"/>
    <n v="0"/>
    <n v="2.93"/>
    <n v="0"/>
    <n v="0"/>
    <n v="0"/>
    <n v="201"/>
    <n v="1239"/>
    <n v="201"/>
    <n v="2149"/>
    <m/>
    <m/>
    <x v="2"/>
    <s v="Short"/>
    <m/>
  </r>
  <r>
    <x v="16"/>
    <d v="2016-04-24T00:00:00"/>
    <x v="5"/>
    <n v="5002"/>
    <n v="0"/>
    <n v="3.36"/>
    <n v="3.36"/>
    <n v="0"/>
    <n v="0"/>
    <n v="0"/>
    <n v="3.36"/>
    <n v="0"/>
    <n v="0"/>
    <n v="0"/>
    <n v="244"/>
    <n v="1196"/>
    <n v="244"/>
    <n v="2247"/>
    <m/>
    <m/>
    <x v="2"/>
    <s v="Short"/>
    <m/>
  </r>
  <r>
    <x v="16"/>
    <d v="2016-04-25T00:00:00"/>
    <x v="6"/>
    <n v="3385"/>
    <n v="0"/>
    <n v="2.27"/>
    <n v="2.27"/>
    <n v="0"/>
    <n v="0"/>
    <n v="0"/>
    <n v="2.27"/>
    <n v="0"/>
    <n v="0"/>
    <n v="0"/>
    <n v="179"/>
    <n v="916"/>
    <n v="179"/>
    <n v="2070"/>
    <n v="1"/>
    <n v="328"/>
    <x v="153"/>
    <s v="Short"/>
    <n v="345"/>
  </r>
  <r>
    <x v="16"/>
    <d v="2016-04-26T00:00:00"/>
    <x v="0"/>
    <n v="6326"/>
    <n v="0"/>
    <n v="4.41"/>
    <n v="4.41"/>
    <n v="0"/>
    <n v="2.41"/>
    <n v="0.04"/>
    <n v="1.96"/>
    <n v="0"/>
    <n v="29"/>
    <n v="1"/>
    <n v="180"/>
    <n v="839"/>
    <n v="210"/>
    <n v="2291"/>
    <n v="2"/>
    <n v="353"/>
    <x v="154"/>
    <s v="Short"/>
    <n v="391"/>
  </r>
  <r>
    <x v="16"/>
    <d v="2016-04-27T00:00:00"/>
    <x v="1"/>
    <n v="7243"/>
    <n v="0"/>
    <n v="5.03"/>
    <n v="5.03"/>
    <n v="0"/>
    <n v="2.62"/>
    <n v="0.03"/>
    <n v="2.38"/>
    <n v="0"/>
    <n v="32"/>
    <n v="1"/>
    <n v="194"/>
    <n v="839"/>
    <n v="227"/>
    <n v="2361"/>
    <n v="1"/>
    <n v="332"/>
    <x v="85"/>
    <s v="Short"/>
    <n v="374"/>
  </r>
  <r>
    <x v="16"/>
    <d v="2016-04-28T00:00:00"/>
    <x v="2"/>
    <n v="4493"/>
    <n v="0"/>
    <n v="3.01"/>
    <n v="3.01"/>
    <n v="0"/>
    <n v="0"/>
    <n v="0"/>
    <n v="3.01"/>
    <n v="0"/>
    <n v="0"/>
    <n v="0"/>
    <n v="236"/>
    <n v="762"/>
    <n v="236"/>
    <n v="2203"/>
    <n v="1"/>
    <n v="419"/>
    <x v="155"/>
    <s v="Short"/>
    <n v="442"/>
  </r>
  <r>
    <x v="16"/>
    <d v="2016-04-29T00:00:00"/>
    <x v="3"/>
    <n v="4676"/>
    <n v="0"/>
    <n v="3.14"/>
    <n v="3.14"/>
    <n v="0"/>
    <n v="0"/>
    <n v="0"/>
    <n v="3.13"/>
    <n v="0"/>
    <n v="0"/>
    <n v="0"/>
    <n v="226"/>
    <n v="1106"/>
    <n v="226"/>
    <n v="2196"/>
    <n v="1"/>
    <n v="106"/>
    <x v="156"/>
    <s v="Short"/>
    <n v="108"/>
  </r>
  <r>
    <x v="16"/>
    <d v="2016-04-30T00:00:00"/>
    <x v="4"/>
    <n v="6222"/>
    <n v="0"/>
    <n v="4.18"/>
    <n v="4.18"/>
    <n v="0"/>
    <n v="0"/>
    <n v="0"/>
    <n v="4.18"/>
    <n v="0"/>
    <n v="0"/>
    <n v="0"/>
    <n v="290"/>
    <n v="797"/>
    <n v="290"/>
    <n v="2363"/>
    <n v="1"/>
    <n v="322"/>
    <x v="104"/>
    <s v="Short"/>
    <n v="353"/>
  </r>
  <r>
    <x v="16"/>
    <d v="2016-05-01T00:00:00"/>
    <x v="5"/>
    <n v="5232"/>
    <n v="0"/>
    <n v="3.51"/>
    <n v="3.51"/>
    <n v="0"/>
    <n v="0"/>
    <n v="0"/>
    <n v="3.51"/>
    <n v="0"/>
    <n v="0"/>
    <n v="0"/>
    <n v="240"/>
    <n v="741"/>
    <n v="240"/>
    <n v="2246"/>
    <n v="2"/>
    <n v="439"/>
    <x v="135"/>
    <s v="Normal"/>
    <n v="459"/>
  </r>
  <r>
    <x v="16"/>
    <d v="2016-05-02T00:00:00"/>
    <x v="6"/>
    <n v="6910"/>
    <n v="0"/>
    <n v="4.75"/>
    <n v="4.75"/>
    <n v="0"/>
    <n v="2.21"/>
    <n v="0.19"/>
    <n v="2.35"/>
    <n v="0"/>
    <n v="27"/>
    <n v="4"/>
    <n v="200"/>
    <n v="667"/>
    <n v="231"/>
    <n v="2336"/>
    <n v="1"/>
    <n v="502"/>
    <x v="157"/>
    <s v="Normal"/>
    <n v="542"/>
  </r>
  <r>
    <x v="16"/>
    <d v="2016-05-03T00:00:00"/>
    <x v="0"/>
    <n v="7502"/>
    <n v="0"/>
    <n v="5.18"/>
    <n v="5.18"/>
    <n v="0"/>
    <n v="2.48"/>
    <n v="0.11"/>
    <n v="2.58"/>
    <n v="0"/>
    <n v="30"/>
    <n v="2"/>
    <n v="233"/>
    <n v="725"/>
    <n v="265"/>
    <n v="2421"/>
    <n v="2"/>
    <n v="417"/>
    <x v="158"/>
    <s v="Short"/>
    <n v="450"/>
  </r>
  <r>
    <x v="16"/>
    <d v="2016-05-04T00:00:00"/>
    <x v="1"/>
    <n v="2923"/>
    <n v="0"/>
    <n v="1.96"/>
    <n v="1.96"/>
    <n v="0"/>
    <n v="0"/>
    <n v="0"/>
    <n v="1.96"/>
    <n v="0"/>
    <n v="0"/>
    <n v="0"/>
    <n v="180"/>
    <n v="897"/>
    <n v="180"/>
    <n v="2070"/>
    <n v="2"/>
    <n v="337"/>
    <x v="149"/>
    <s v="Short"/>
    <n v="363"/>
  </r>
  <r>
    <x v="16"/>
    <d v="2016-05-05T00:00:00"/>
    <x v="2"/>
    <n v="3800"/>
    <n v="0"/>
    <n v="2.5499999999999998"/>
    <n v="2.5499999999999998"/>
    <n v="0"/>
    <n v="0.12"/>
    <n v="0.24"/>
    <n v="2.1800000000000002"/>
    <n v="0"/>
    <n v="2"/>
    <n v="6"/>
    <n v="185"/>
    <n v="734"/>
    <n v="193"/>
    <n v="2120"/>
    <n v="2"/>
    <n v="462"/>
    <x v="150"/>
    <s v="Normal"/>
    <n v="513"/>
  </r>
  <r>
    <x v="16"/>
    <d v="2016-05-06T00:00:00"/>
    <x v="3"/>
    <n v="4514"/>
    <n v="0"/>
    <n v="3.03"/>
    <n v="3.03"/>
    <n v="0"/>
    <n v="0"/>
    <n v="0"/>
    <n v="3.03"/>
    <n v="0"/>
    <n v="0"/>
    <n v="0"/>
    <n v="229"/>
    <n v="809"/>
    <n v="229"/>
    <n v="2211"/>
    <n v="2"/>
    <n v="374"/>
    <x v="70"/>
    <s v="Short"/>
    <n v="402"/>
  </r>
  <r>
    <x v="16"/>
    <d v="2016-05-07T00:00:00"/>
    <x v="4"/>
    <n v="5183"/>
    <n v="0"/>
    <n v="3.59"/>
    <n v="3.59"/>
    <n v="0"/>
    <n v="2.13"/>
    <n v="0.19"/>
    <n v="1.25"/>
    <n v="0"/>
    <n v="26"/>
    <n v="4"/>
    <n v="108"/>
    <n v="866"/>
    <n v="138"/>
    <n v="2123"/>
    <n v="2"/>
    <n v="401"/>
    <x v="159"/>
    <s v="Short"/>
    <n v="436"/>
  </r>
  <r>
    <x v="16"/>
    <d v="2016-05-08T00:00:00"/>
    <x v="5"/>
    <n v="7303"/>
    <n v="0"/>
    <n v="4.9000000000000004"/>
    <n v="4.9000000000000004"/>
    <n v="0"/>
    <n v="0"/>
    <n v="0.25"/>
    <n v="4.6500000000000004"/>
    <n v="0"/>
    <n v="0"/>
    <n v="8"/>
    <n v="308"/>
    <n v="733"/>
    <n v="316"/>
    <n v="2423"/>
    <n v="1"/>
    <n v="361"/>
    <x v="9"/>
    <s v="Short"/>
    <n v="391"/>
  </r>
  <r>
    <x v="16"/>
    <d v="2016-05-09T00:00:00"/>
    <x v="6"/>
    <n v="5275"/>
    <n v="0"/>
    <n v="3.54"/>
    <n v="3.54"/>
    <n v="0"/>
    <n v="0"/>
    <n v="0"/>
    <n v="3.54"/>
    <n v="0"/>
    <n v="0"/>
    <n v="0"/>
    <n v="266"/>
    <n v="641"/>
    <n v="266"/>
    <n v="2281"/>
    <n v="1"/>
    <n v="457"/>
    <x v="160"/>
    <s v="Normal"/>
    <n v="533"/>
  </r>
  <r>
    <x v="16"/>
    <d v="2016-05-10T00:00:00"/>
    <x v="0"/>
    <n v="3915"/>
    <n v="0"/>
    <n v="2.63"/>
    <n v="2.63"/>
    <n v="0"/>
    <n v="0"/>
    <n v="0"/>
    <n v="2.63"/>
    <n v="0"/>
    <n v="0"/>
    <n v="0"/>
    <n v="231"/>
    <n v="783"/>
    <n v="231"/>
    <n v="2181"/>
    <n v="1"/>
    <n v="405"/>
    <x v="69"/>
    <s v="Short"/>
    <n v="426"/>
  </r>
  <r>
    <x v="16"/>
    <d v="2016-05-11T00:00:00"/>
    <x v="1"/>
    <n v="9105"/>
    <n v="0"/>
    <n v="6.11"/>
    <n v="6.11"/>
    <n v="0"/>
    <n v="2.25"/>
    <n v="1"/>
    <n v="2.86"/>
    <n v="0"/>
    <n v="34"/>
    <n v="22"/>
    <n v="232"/>
    <n v="622"/>
    <n v="288"/>
    <n v="2499"/>
    <n v="1"/>
    <n v="499"/>
    <x v="126"/>
    <s v="Normal"/>
    <n v="530"/>
  </r>
  <r>
    <x v="16"/>
    <d v="2016-05-12T00:00:00"/>
    <x v="2"/>
    <n v="768"/>
    <n v="0"/>
    <n v="0.52"/>
    <n v="0.52"/>
    <n v="0"/>
    <n v="0"/>
    <n v="0"/>
    <n v="0.52"/>
    <n v="0"/>
    <n v="0"/>
    <n v="0"/>
    <n v="58"/>
    <n v="380"/>
    <n v="58"/>
    <n v="1212"/>
    <n v="1"/>
    <n v="483"/>
    <x v="161"/>
    <s v="Normal"/>
    <n v="501"/>
  </r>
  <r>
    <x v="17"/>
    <d v="2016-04-12T00:00:00"/>
    <x v="0"/>
    <n v="5135"/>
    <n v="0"/>
    <n v="3.39"/>
    <n v="3.39"/>
    <n v="0"/>
    <n v="0"/>
    <n v="0"/>
    <n v="3.39"/>
    <n v="0"/>
    <n v="0"/>
    <n v="0"/>
    <n v="318"/>
    <n v="1122"/>
    <n v="318"/>
    <n v="1909"/>
    <m/>
    <m/>
    <x v="2"/>
    <s v="Short"/>
    <m/>
  </r>
  <r>
    <x v="17"/>
    <d v="2016-04-13T00:00:00"/>
    <x v="1"/>
    <n v="4978"/>
    <n v="0"/>
    <n v="3.29"/>
    <n v="3.29"/>
    <n v="0"/>
    <n v="1.24"/>
    <n v="0.44"/>
    <n v="1.61"/>
    <n v="0"/>
    <n v="19"/>
    <n v="7"/>
    <n v="127"/>
    <n v="1287"/>
    <n v="153"/>
    <n v="1722"/>
    <m/>
    <m/>
    <x v="2"/>
    <s v="Short"/>
    <m/>
  </r>
  <r>
    <x v="17"/>
    <d v="2016-04-14T00:00:00"/>
    <x v="2"/>
    <n v="6799"/>
    <n v="0"/>
    <n v="4.49"/>
    <n v="4.49"/>
    <n v="0"/>
    <n v="0"/>
    <n v="0"/>
    <n v="4.49"/>
    <n v="0"/>
    <n v="0"/>
    <n v="0"/>
    <n v="279"/>
    <n v="1161"/>
    <n v="279"/>
    <n v="1922"/>
    <m/>
    <m/>
    <x v="2"/>
    <s v="Short"/>
    <m/>
  </r>
  <r>
    <x v="17"/>
    <d v="2016-04-15T00:00:00"/>
    <x v="3"/>
    <n v="7795"/>
    <n v="0"/>
    <n v="5.15"/>
    <n v="5.15"/>
    <n v="0"/>
    <n v="0.59"/>
    <n v="0.84"/>
    <n v="3.73"/>
    <n v="0"/>
    <n v="17"/>
    <n v="30"/>
    <n v="262"/>
    <n v="1131"/>
    <n v="309"/>
    <n v="2121"/>
    <m/>
    <m/>
    <x v="2"/>
    <s v="Short"/>
    <m/>
  </r>
  <r>
    <x v="17"/>
    <d v="2016-04-16T00:00:00"/>
    <x v="4"/>
    <n v="7289"/>
    <n v="0"/>
    <n v="4.82"/>
    <n v="4.82"/>
    <n v="0"/>
    <n v="0.55000000000000004"/>
    <n v="0.75"/>
    <n v="3.5"/>
    <n v="0"/>
    <n v="8"/>
    <n v="12"/>
    <n v="308"/>
    <n v="1112"/>
    <n v="328"/>
    <n v="1997"/>
    <m/>
    <m/>
    <x v="2"/>
    <s v="Short"/>
    <m/>
  </r>
  <r>
    <x v="17"/>
    <d v="2016-04-17T00:00:00"/>
    <x v="5"/>
    <n v="9634"/>
    <n v="0"/>
    <n v="6.4"/>
    <n v="6.4"/>
    <n v="0"/>
    <n v="0.55000000000000004"/>
    <n v="1.1399999999999999"/>
    <n v="4.71"/>
    <n v="0"/>
    <n v="7"/>
    <n v="19"/>
    <n v="304"/>
    <n v="1110"/>
    <n v="330"/>
    <n v="2117"/>
    <m/>
    <m/>
    <x v="2"/>
    <s v="Short"/>
    <m/>
  </r>
  <r>
    <x v="17"/>
    <d v="2016-04-18T00:00:00"/>
    <x v="6"/>
    <n v="8940"/>
    <n v="0"/>
    <n v="5.91"/>
    <n v="5.91"/>
    <n v="0"/>
    <n v="0.98"/>
    <n v="0.93"/>
    <n v="4"/>
    <n v="0"/>
    <n v="14"/>
    <n v="15"/>
    <n v="331"/>
    <n v="1080"/>
    <n v="360"/>
    <n v="2116"/>
    <m/>
    <m/>
    <x v="2"/>
    <s v="Short"/>
    <m/>
  </r>
  <r>
    <x v="17"/>
    <d v="2016-04-19T00:00:00"/>
    <x v="0"/>
    <n v="5401"/>
    <n v="0"/>
    <n v="3.57"/>
    <n v="3.57"/>
    <n v="0"/>
    <n v="0.05"/>
    <n v="0.36"/>
    <n v="3.16"/>
    <n v="0"/>
    <n v="1"/>
    <n v="9"/>
    <n v="248"/>
    <n v="1182"/>
    <n v="258"/>
    <n v="1876"/>
    <m/>
    <m/>
    <x v="2"/>
    <s v="Short"/>
    <m/>
  </r>
  <r>
    <x v="17"/>
    <d v="2016-04-20T00:00:00"/>
    <x v="1"/>
    <n v="4803"/>
    <n v="0"/>
    <n v="3.17"/>
    <n v="3.17"/>
    <n v="0"/>
    <n v="0"/>
    <n v="0"/>
    <n v="3.17"/>
    <n v="0"/>
    <n v="0"/>
    <n v="0"/>
    <n v="222"/>
    <n v="1218"/>
    <n v="222"/>
    <n v="1788"/>
    <m/>
    <m/>
    <x v="2"/>
    <s v="Short"/>
    <m/>
  </r>
  <r>
    <x v="17"/>
    <d v="2016-04-21T00:00:00"/>
    <x v="2"/>
    <n v="13743"/>
    <n v="1"/>
    <n v="9.08"/>
    <n v="9.08"/>
    <n v="0"/>
    <n v="0.42"/>
    <n v="0.97"/>
    <n v="7.7"/>
    <n v="0"/>
    <n v="6"/>
    <n v="21"/>
    <n v="432"/>
    <n v="844"/>
    <n v="459"/>
    <n v="2486"/>
    <n v="1"/>
    <n v="126"/>
    <x v="162"/>
    <s v="Short"/>
    <n v="137"/>
  </r>
  <r>
    <x v="17"/>
    <d v="2016-04-22T00:00:00"/>
    <x v="3"/>
    <n v="9601"/>
    <n v="0"/>
    <n v="6.35"/>
    <n v="6.35"/>
    <n v="0"/>
    <n v="1.37"/>
    <n v="1.5"/>
    <n v="3.47"/>
    <n v="0"/>
    <n v="20"/>
    <n v="25"/>
    <n v="273"/>
    <n v="1122"/>
    <n v="318"/>
    <n v="2094"/>
    <m/>
    <m/>
    <x v="2"/>
    <s v="Short"/>
    <m/>
  </r>
  <r>
    <x v="17"/>
    <d v="2016-04-23T00:00:00"/>
    <x v="4"/>
    <n v="6890"/>
    <n v="0"/>
    <n v="4.55"/>
    <n v="4.55"/>
    <n v="0"/>
    <n v="0.34"/>
    <n v="0.2"/>
    <n v="4.01"/>
    <n v="0"/>
    <n v="5"/>
    <n v="5"/>
    <n v="308"/>
    <n v="1122"/>
    <n v="318"/>
    <n v="2085"/>
    <m/>
    <m/>
    <x v="2"/>
    <s v="Short"/>
    <m/>
  </r>
  <r>
    <x v="17"/>
    <d v="2016-04-24T00:00:00"/>
    <x v="5"/>
    <n v="8563"/>
    <n v="0"/>
    <n v="5.66"/>
    <n v="5.66"/>
    <n v="0"/>
    <n v="0"/>
    <n v="0"/>
    <n v="5.65"/>
    <n v="0"/>
    <n v="0"/>
    <n v="0"/>
    <n v="395"/>
    <n v="1045"/>
    <n v="395"/>
    <n v="2173"/>
    <m/>
    <m/>
    <x v="2"/>
    <s v="Short"/>
    <m/>
  </r>
  <r>
    <x v="17"/>
    <d v="2016-04-25T00:00:00"/>
    <x v="6"/>
    <n v="8095"/>
    <n v="0"/>
    <n v="5.35"/>
    <n v="5.35"/>
    <n v="0"/>
    <n v="0.59"/>
    <n v="0.25"/>
    <n v="4.51"/>
    <n v="0"/>
    <n v="18"/>
    <n v="10"/>
    <n v="340"/>
    <n v="993"/>
    <n v="368"/>
    <n v="2225"/>
    <m/>
    <m/>
    <x v="2"/>
    <s v="Short"/>
    <m/>
  </r>
  <r>
    <x v="17"/>
    <d v="2016-04-26T00:00:00"/>
    <x v="0"/>
    <n v="9148"/>
    <n v="0"/>
    <n v="6.05"/>
    <n v="6.05"/>
    <n v="0"/>
    <n v="0.43"/>
    <n v="2.0299999999999998"/>
    <n v="3.59"/>
    <n v="0"/>
    <n v="12"/>
    <n v="41"/>
    <n v="283"/>
    <n v="1062"/>
    <n v="336"/>
    <n v="2223"/>
    <n v="1"/>
    <n v="103"/>
    <x v="163"/>
    <s v="Short"/>
    <n v="121"/>
  </r>
  <r>
    <x v="17"/>
    <d v="2016-04-27T00:00:00"/>
    <x v="1"/>
    <n v="9557"/>
    <n v="0"/>
    <n v="6.32"/>
    <n v="6.32"/>
    <n v="0"/>
    <n v="1.96"/>
    <n v="0.89"/>
    <n v="3.46"/>
    <n v="0"/>
    <n v="27"/>
    <n v="14"/>
    <n v="312"/>
    <n v="1087"/>
    <n v="353"/>
    <n v="2098"/>
    <m/>
    <m/>
    <x v="2"/>
    <s v="Short"/>
    <m/>
  </r>
  <r>
    <x v="17"/>
    <d v="2016-04-28T00:00:00"/>
    <x v="2"/>
    <n v="9451"/>
    <n v="0"/>
    <n v="6.25"/>
    <n v="6.25"/>
    <n v="0"/>
    <n v="0.02"/>
    <n v="0.27"/>
    <n v="5.95"/>
    <n v="0"/>
    <n v="1"/>
    <n v="11"/>
    <n v="367"/>
    <n v="985"/>
    <n v="379"/>
    <n v="2185"/>
    <m/>
    <m/>
    <x v="2"/>
    <s v="Short"/>
    <m/>
  </r>
  <r>
    <x v="17"/>
    <d v="2016-04-29T00:00:00"/>
    <x v="3"/>
    <n v="7833"/>
    <n v="0"/>
    <n v="5.18"/>
    <n v="5.18"/>
    <n v="0"/>
    <n v="1.02"/>
    <n v="1.85"/>
    <n v="2.31"/>
    <n v="0"/>
    <n v="15"/>
    <n v="29"/>
    <n v="197"/>
    <n v="1096"/>
    <n v="241"/>
    <n v="1918"/>
    <n v="1"/>
    <n v="171"/>
    <x v="164"/>
    <s v="Short"/>
    <n v="179"/>
  </r>
  <r>
    <x v="17"/>
    <d v="2016-04-30T00:00:00"/>
    <x v="4"/>
    <n v="10319"/>
    <n v="1"/>
    <n v="6.82"/>
    <n v="6.82"/>
    <n v="0"/>
    <n v="0.47"/>
    <n v="1.89"/>
    <n v="4.46"/>
    <n v="0"/>
    <n v="7"/>
    <n v="29"/>
    <n v="293"/>
    <n v="1111"/>
    <n v="329"/>
    <n v="2105"/>
    <m/>
    <m/>
    <x v="2"/>
    <s v="Short"/>
    <m/>
  </r>
  <r>
    <x v="17"/>
    <d v="2016-05-01T00:00:00"/>
    <x v="5"/>
    <n v="3428"/>
    <n v="0"/>
    <n v="2.27"/>
    <n v="2.27"/>
    <n v="0"/>
    <n v="0"/>
    <n v="0"/>
    <n v="2.27"/>
    <n v="0"/>
    <n v="0"/>
    <n v="0"/>
    <n v="190"/>
    <n v="1121"/>
    <n v="190"/>
    <n v="1692"/>
    <n v="1"/>
    <n v="115"/>
    <x v="165"/>
    <s v="Short"/>
    <n v="129"/>
  </r>
  <r>
    <x v="17"/>
    <d v="2016-05-02T00:00:00"/>
    <x v="6"/>
    <n v="7891"/>
    <n v="0"/>
    <n v="5.22"/>
    <n v="5.22"/>
    <n v="0"/>
    <n v="0"/>
    <n v="0"/>
    <n v="5.22"/>
    <n v="0"/>
    <n v="0"/>
    <n v="0"/>
    <n v="383"/>
    <n v="1057"/>
    <n v="383"/>
    <n v="2066"/>
    <m/>
    <m/>
    <x v="2"/>
    <s v="Short"/>
    <m/>
  </r>
  <r>
    <x v="17"/>
    <d v="2016-05-03T00:00:00"/>
    <x v="0"/>
    <n v="5267"/>
    <n v="0"/>
    <n v="3.48"/>
    <n v="3.48"/>
    <n v="0"/>
    <n v="0.6"/>
    <n v="0.28000000000000003"/>
    <n v="2.6"/>
    <n v="0"/>
    <n v="21"/>
    <n v="10"/>
    <n v="237"/>
    <n v="1172"/>
    <n v="268"/>
    <n v="1953"/>
    <m/>
    <m/>
    <x v="2"/>
    <s v="Short"/>
    <m/>
  </r>
  <r>
    <x v="17"/>
    <d v="2016-05-04T00:00:00"/>
    <x v="1"/>
    <n v="5232"/>
    <n v="0"/>
    <n v="3.46"/>
    <n v="3.46"/>
    <n v="0"/>
    <n v="0"/>
    <n v="0"/>
    <n v="3.46"/>
    <n v="0"/>
    <n v="0"/>
    <n v="0"/>
    <n v="252"/>
    <n v="1188"/>
    <n v="252"/>
    <n v="1842"/>
    <m/>
    <m/>
    <x v="2"/>
    <s v="Short"/>
    <m/>
  </r>
  <r>
    <x v="17"/>
    <d v="2016-05-05T00:00:00"/>
    <x v="2"/>
    <n v="10611"/>
    <n v="1"/>
    <n v="7.01"/>
    <n v="7.01"/>
    <n v="0"/>
    <n v="1.01"/>
    <n v="0.5"/>
    <n v="5.51"/>
    <n v="0"/>
    <n v="14"/>
    <n v="8"/>
    <n v="370"/>
    <n v="1048"/>
    <n v="392"/>
    <n v="2262"/>
    <m/>
    <m/>
    <x v="2"/>
    <s v="Short"/>
    <m/>
  </r>
  <r>
    <x v="17"/>
    <d v="2016-05-06T00:00:00"/>
    <x v="3"/>
    <n v="3755"/>
    <n v="0"/>
    <n v="2.48"/>
    <n v="2.48"/>
    <n v="0"/>
    <n v="0"/>
    <n v="0"/>
    <n v="2.48"/>
    <n v="0"/>
    <n v="0"/>
    <n v="0"/>
    <n v="202"/>
    <n v="1238"/>
    <n v="202"/>
    <n v="1722"/>
    <m/>
    <m/>
    <x v="2"/>
    <s v="Short"/>
    <m/>
  </r>
  <r>
    <x v="17"/>
    <d v="2016-05-07T00:00:00"/>
    <x v="4"/>
    <n v="8237"/>
    <n v="0"/>
    <n v="5.44"/>
    <n v="5.44"/>
    <n v="0"/>
    <n v="1.61"/>
    <n v="1"/>
    <n v="2.83"/>
    <n v="0"/>
    <n v="23"/>
    <n v="16"/>
    <n v="233"/>
    <n v="1116"/>
    <n v="272"/>
    <n v="1973"/>
    <m/>
    <m/>
    <x v="2"/>
    <s v="Short"/>
    <m/>
  </r>
  <r>
    <x v="17"/>
    <d v="2016-05-08T00:00:00"/>
    <x v="5"/>
    <n v="6543"/>
    <n v="0"/>
    <n v="4.33"/>
    <n v="4.33"/>
    <n v="0"/>
    <n v="1.8"/>
    <n v="0.5"/>
    <n v="2.02"/>
    <n v="0"/>
    <n v="66"/>
    <n v="35"/>
    <n v="238"/>
    <n v="1019"/>
    <n v="339"/>
    <n v="2666"/>
    <n v="1"/>
    <n v="123"/>
    <x v="166"/>
    <s v="Short"/>
    <n v="134"/>
  </r>
  <r>
    <x v="17"/>
    <d v="2016-05-09T00:00:00"/>
    <x v="6"/>
    <n v="11451"/>
    <n v="1"/>
    <n v="7.57"/>
    <n v="7.57"/>
    <n v="0"/>
    <n v="0.43"/>
    <n v="1.62"/>
    <n v="5.52"/>
    <n v="0"/>
    <n v="6"/>
    <n v="30"/>
    <n v="339"/>
    <n v="1065"/>
    <n v="375"/>
    <n v="2223"/>
    <m/>
    <m/>
    <x v="2"/>
    <s v="Short"/>
    <m/>
  </r>
  <r>
    <x v="17"/>
    <d v="2016-05-10T00:00:00"/>
    <x v="0"/>
    <n v="6435"/>
    <n v="0"/>
    <n v="4.25"/>
    <n v="4.25"/>
    <n v="0"/>
    <n v="0.74"/>
    <n v="1.1200000000000001"/>
    <n v="2.39"/>
    <n v="0"/>
    <n v="11"/>
    <n v="18"/>
    <n v="220"/>
    <n v="1191"/>
    <n v="249"/>
    <n v="1889"/>
    <m/>
    <m/>
    <x v="2"/>
    <s v="Short"/>
    <m/>
  </r>
  <r>
    <x v="17"/>
    <d v="2016-05-11T00:00:00"/>
    <x v="1"/>
    <n v="9108"/>
    <n v="0"/>
    <n v="6.02"/>
    <n v="6.02"/>
    <n v="0"/>
    <n v="0.26"/>
    <n v="1.82"/>
    <n v="3.94"/>
    <n v="0"/>
    <n v="4"/>
    <n v="31"/>
    <n v="324"/>
    <n v="1081"/>
    <n v="359"/>
    <n v="2131"/>
    <m/>
    <m/>
    <x v="2"/>
    <s v="Short"/>
    <m/>
  </r>
  <r>
    <x v="17"/>
    <d v="2016-05-12T00:00:00"/>
    <x v="2"/>
    <n v="6307"/>
    <n v="0"/>
    <n v="4.17"/>
    <n v="4.17"/>
    <n v="0"/>
    <n v="0"/>
    <n v="0"/>
    <n v="4.17"/>
    <n v="0"/>
    <n v="0"/>
    <n v="0"/>
    <n v="247"/>
    <n v="736"/>
    <n v="247"/>
    <n v="1452"/>
    <m/>
    <m/>
    <x v="2"/>
    <s v="Short"/>
    <m/>
  </r>
  <r>
    <x v="18"/>
    <d v="2016-04-12T00:00:00"/>
    <x v="0"/>
    <n v="7213"/>
    <n v="0"/>
    <n v="5.88"/>
    <n v="5.88"/>
    <n v="0"/>
    <n v="0"/>
    <n v="0"/>
    <n v="5.85"/>
    <n v="0"/>
    <n v="0"/>
    <n v="0"/>
    <n v="263"/>
    <n v="718"/>
    <n v="263"/>
    <n v="2947"/>
    <n v="1"/>
    <n v="425"/>
    <x v="167"/>
    <s v="Normal"/>
    <n v="439"/>
  </r>
  <r>
    <x v="18"/>
    <d v="2016-04-13T00:00:00"/>
    <x v="1"/>
    <n v="6877"/>
    <n v="0"/>
    <n v="5.58"/>
    <n v="5.58"/>
    <n v="0"/>
    <n v="0"/>
    <n v="0"/>
    <n v="5.58"/>
    <n v="0"/>
    <n v="0"/>
    <n v="0"/>
    <n v="258"/>
    <n v="777"/>
    <n v="258"/>
    <n v="2898"/>
    <n v="2"/>
    <n v="400"/>
    <x v="168"/>
    <s v="Short"/>
    <n v="430"/>
  </r>
  <r>
    <x v="18"/>
    <d v="2016-04-14T00:00:00"/>
    <x v="2"/>
    <n v="7860"/>
    <n v="0"/>
    <n v="6.37"/>
    <n v="6.37"/>
    <n v="0"/>
    <n v="0"/>
    <n v="0"/>
    <n v="6.37"/>
    <n v="0"/>
    <n v="0"/>
    <n v="0"/>
    <n v="271"/>
    <n v="772"/>
    <n v="271"/>
    <n v="2984"/>
    <n v="1"/>
    <n v="384"/>
    <x v="1"/>
    <s v="Short"/>
    <n v="415"/>
  </r>
  <r>
    <x v="18"/>
    <d v="2016-04-15T00:00:00"/>
    <x v="3"/>
    <n v="6506"/>
    <n v="0"/>
    <n v="5.28"/>
    <n v="5.28"/>
    <n v="0"/>
    <n v="7.0000000000000007E-2"/>
    <n v="0.42"/>
    <n v="4.79"/>
    <n v="0"/>
    <n v="1"/>
    <n v="8"/>
    <n v="256"/>
    <n v="944"/>
    <n v="265"/>
    <n v="2896"/>
    <n v="1"/>
    <n v="253"/>
    <x v="169"/>
    <s v="Short"/>
    <n v="257"/>
  </r>
  <r>
    <x v="18"/>
    <d v="2016-04-16T00:00:00"/>
    <x v="4"/>
    <n v="11140"/>
    <n v="1"/>
    <n v="9.0299999999999994"/>
    <n v="9.0299999999999994"/>
    <n v="0"/>
    <n v="0.24"/>
    <n v="1.25"/>
    <n v="7.54"/>
    <n v="0"/>
    <n v="3"/>
    <n v="24"/>
    <n v="335"/>
    <n v="556"/>
    <n v="362"/>
    <n v="3328"/>
    <n v="2"/>
    <n v="382"/>
    <x v="170"/>
    <s v="Short"/>
    <n v="406"/>
  </r>
  <r>
    <x v="18"/>
    <d v="2016-04-17T00:00:00"/>
    <x v="5"/>
    <n v="12692"/>
    <n v="1"/>
    <n v="10.29"/>
    <n v="10.29"/>
    <n v="0"/>
    <n v="0.96"/>
    <n v="3.46"/>
    <n v="5.88"/>
    <n v="0"/>
    <n v="12"/>
    <n v="66"/>
    <n v="302"/>
    <n v="437"/>
    <n v="380"/>
    <n v="3394"/>
    <n v="1"/>
    <n v="591"/>
    <x v="171"/>
    <s v="Long"/>
    <n v="612"/>
  </r>
  <r>
    <x v="18"/>
    <d v="2016-04-18T00:00:00"/>
    <x v="6"/>
    <n v="9105"/>
    <n v="0"/>
    <n v="7.38"/>
    <n v="7.38"/>
    <n v="0"/>
    <n v="1.82"/>
    <n v="1.49"/>
    <n v="4.07"/>
    <n v="0"/>
    <n v="22"/>
    <n v="30"/>
    <n v="191"/>
    <n v="890"/>
    <n v="243"/>
    <n v="3013"/>
    <n v="1"/>
    <n v="293"/>
    <x v="172"/>
    <s v="Short"/>
    <n v="312"/>
  </r>
  <r>
    <x v="18"/>
    <d v="2016-04-19T00:00:00"/>
    <x v="0"/>
    <n v="6708"/>
    <n v="0"/>
    <n v="5.44"/>
    <n v="5.44"/>
    <n v="0"/>
    <n v="0.88"/>
    <n v="0.37"/>
    <n v="4.1900000000000004"/>
    <n v="0"/>
    <n v="10"/>
    <n v="8"/>
    <n v="179"/>
    <n v="757"/>
    <n v="197"/>
    <n v="2812"/>
    <n v="1"/>
    <n v="457"/>
    <x v="160"/>
    <s v="Normal"/>
    <n v="487"/>
  </r>
  <r>
    <x v="18"/>
    <d v="2016-04-20T00:00:00"/>
    <x v="1"/>
    <n v="8793"/>
    <n v="0"/>
    <n v="7.13"/>
    <n v="7.13"/>
    <n v="0"/>
    <n v="0.16"/>
    <n v="1.23"/>
    <n v="5.73"/>
    <n v="0"/>
    <n v="2"/>
    <n v="29"/>
    <n v="260"/>
    <n v="717"/>
    <n v="291"/>
    <n v="3061"/>
    <n v="1"/>
    <n v="454"/>
    <x v="173"/>
    <s v="Normal"/>
    <n v="468"/>
  </r>
  <r>
    <x v="18"/>
    <d v="2016-04-21T00:00:00"/>
    <x v="2"/>
    <n v="6530"/>
    <n v="0"/>
    <n v="5.3"/>
    <n v="5.3"/>
    <n v="0"/>
    <n v="0.31"/>
    <n v="2.0499999999999998"/>
    <n v="2.94"/>
    <n v="0"/>
    <n v="4"/>
    <n v="41"/>
    <n v="144"/>
    <n v="901"/>
    <n v="189"/>
    <n v="2729"/>
    <n v="1"/>
    <n v="425"/>
    <x v="167"/>
    <s v="Normal"/>
    <n v="434"/>
  </r>
  <r>
    <x v="18"/>
    <d v="2016-04-22T00:00:00"/>
    <x v="3"/>
    <n v="1664"/>
    <n v="0"/>
    <n v="1.35"/>
    <n v="1.35"/>
    <n v="0"/>
    <n v="0"/>
    <n v="0"/>
    <n v="1.35"/>
    <n v="0"/>
    <n v="0"/>
    <n v="0"/>
    <n v="72"/>
    <n v="1341"/>
    <n v="72"/>
    <n v="2241"/>
    <m/>
    <m/>
    <x v="2"/>
    <s v="Short"/>
    <m/>
  </r>
  <r>
    <x v="18"/>
    <d v="2016-04-23T00:00:00"/>
    <x v="4"/>
    <n v="15126"/>
    <n v="1"/>
    <n v="12.27"/>
    <n v="12.27"/>
    <n v="0"/>
    <n v="0.76"/>
    <n v="3.24"/>
    <n v="8.27"/>
    <n v="0"/>
    <n v="9"/>
    <n v="66"/>
    <n v="408"/>
    <n v="469"/>
    <n v="483"/>
    <n v="3691"/>
    <n v="1"/>
    <n v="465"/>
    <x v="67"/>
    <s v="Normal"/>
    <n v="475"/>
  </r>
  <r>
    <x v="18"/>
    <d v="2016-04-24T00:00:00"/>
    <x v="5"/>
    <n v="15050"/>
    <n v="1"/>
    <n v="12.22"/>
    <n v="12.22"/>
    <n v="0"/>
    <n v="1.2"/>
    <n v="5.12"/>
    <n v="5.88"/>
    <n v="0"/>
    <n v="15"/>
    <n v="95"/>
    <n v="281"/>
    <n v="542"/>
    <n v="391"/>
    <n v="3538"/>
    <n v="1"/>
    <n v="480"/>
    <x v="174"/>
    <s v="Normal"/>
    <n v="506"/>
  </r>
  <r>
    <x v="18"/>
    <d v="2016-04-25T00:00:00"/>
    <x v="6"/>
    <n v="9167"/>
    <n v="0"/>
    <n v="7.43"/>
    <n v="7.43"/>
    <n v="0"/>
    <n v="0.49"/>
    <n v="0.82"/>
    <n v="6.11"/>
    <n v="0"/>
    <n v="6"/>
    <n v="15"/>
    <n v="270"/>
    <n v="730"/>
    <n v="291"/>
    <n v="3064"/>
    <n v="1"/>
    <n v="370"/>
    <x v="147"/>
    <s v="Short"/>
    <n v="380"/>
  </r>
  <r>
    <x v="18"/>
    <d v="2016-04-26T00:00:00"/>
    <x v="0"/>
    <n v="6108"/>
    <n v="0"/>
    <n v="4.95"/>
    <n v="4.95"/>
    <n v="0"/>
    <n v="7.0000000000000007E-2"/>
    <n v="0.35"/>
    <n v="4.54"/>
    <n v="0"/>
    <n v="1"/>
    <n v="8"/>
    <n v="216"/>
    <n v="765"/>
    <n v="225"/>
    <n v="2784"/>
    <n v="1"/>
    <n v="421"/>
    <x v="131"/>
    <s v="Normal"/>
    <n v="429"/>
  </r>
  <r>
    <x v="18"/>
    <d v="2016-04-27T00:00:00"/>
    <x v="1"/>
    <n v="7047"/>
    <n v="0"/>
    <n v="5.72"/>
    <n v="5.72"/>
    <n v="0"/>
    <n v="0.09"/>
    <n v="0.8"/>
    <n v="4.78"/>
    <n v="0"/>
    <n v="1"/>
    <n v="16"/>
    <n v="238"/>
    <n v="733"/>
    <n v="255"/>
    <n v="2908"/>
    <n v="1"/>
    <n v="432"/>
    <x v="175"/>
    <s v="Normal"/>
    <n v="449"/>
  </r>
  <r>
    <x v="18"/>
    <d v="2016-04-28T00:00:00"/>
    <x v="2"/>
    <n v="9023"/>
    <n v="0"/>
    <n v="7.32"/>
    <n v="7.32"/>
    <n v="0"/>
    <n v="1.1299999999999999"/>
    <n v="0.42"/>
    <n v="5.77"/>
    <n v="0"/>
    <n v="14"/>
    <n v="9"/>
    <n v="232"/>
    <n v="738"/>
    <n v="255"/>
    <n v="3033"/>
    <n v="1"/>
    <n v="442"/>
    <x v="71"/>
    <s v="Normal"/>
    <n v="461"/>
  </r>
  <r>
    <x v="18"/>
    <d v="2016-04-29T00:00:00"/>
    <x v="3"/>
    <n v="9930"/>
    <n v="0"/>
    <n v="8.0500000000000007"/>
    <n v="8.0500000000000007"/>
    <n v="0"/>
    <n v="1.06"/>
    <n v="0.92"/>
    <n v="6.07"/>
    <n v="0"/>
    <n v="12"/>
    <n v="19"/>
    <n v="267"/>
    <n v="692"/>
    <n v="298"/>
    <n v="3165"/>
    <n v="1"/>
    <n v="433"/>
    <x v="72"/>
    <s v="Normal"/>
    <n v="447"/>
  </r>
  <r>
    <x v="18"/>
    <d v="2016-04-30T00:00:00"/>
    <x v="4"/>
    <n v="10144"/>
    <n v="1"/>
    <n v="8.23"/>
    <n v="8.23"/>
    <n v="0"/>
    <n v="0.32"/>
    <n v="2.0299999999999998"/>
    <n v="5.88"/>
    <n v="0"/>
    <n v="4"/>
    <n v="36"/>
    <n v="263"/>
    <n v="728"/>
    <n v="303"/>
    <n v="3115"/>
    <n v="1"/>
    <n v="479"/>
    <x v="176"/>
    <s v="Normal"/>
    <n v="501"/>
  </r>
  <r>
    <x v="18"/>
    <d v="2016-05-01T00:00:00"/>
    <x v="5"/>
    <n v="0"/>
    <n v="0"/>
    <n v="0"/>
    <n v="0"/>
    <n v="0"/>
    <n v="0"/>
    <n v="0"/>
    <n v="0"/>
    <n v="0"/>
    <n v="0"/>
    <n v="0"/>
    <n v="0"/>
    <n v="1440"/>
    <n v="0"/>
    <n v="2017"/>
    <m/>
    <m/>
    <x v="2"/>
    <s v="Short"/>
    <m/>
  </r>
  <r>
    <x v="18"/>
    <d v="2016-05-02T00:00:00"/>
    <x v="6"/>
    <n v="7245"/>
    <n v="0"/>
    <n v="5.92"/>
    <n v="5.92"/>
    <n v="0"/>
    <n v="0.38"/>
    <n v="1.74"/>
    <n v="3.76"/>
    <n v="0"/>
    <n v="5"/>
    <n v="40"/>
    <n v="195"/>
    <n v="1131"/>
    <n v="240"/>
    <n v="2859"/>
    <m/>
    <m/>
    <x v="2"/>
    <s v="Short"/>
    <m/>
  </r>
  <r>
    <x v="18"/>
    <d v="2016-05-03T00:00:00"/>
    <x v="0"/>
    <n v="9454"/>
    <n v="0"/>
    <n v="7.67"/>
    <n v="7.67"/>
    <n v="0"/>
    <n v="0"/>
    <n v="0"/>
    <n v="7.67"/>
    <n v="0"/>
    <n v="0"/>
    <n v="0"/>
    <n v="313"/>
    <n v="729"/>
    <n v="313"/>
    <n v="3145"/>
    <n v="1"/>
    <n v="327"/>
    <x v="0"/>
    <s v="Short"/>
    <n v="373"/>
  </r>
  <r>
    <x v="18"/>
    <d v="2016-05-04T00:00:00"/>
    <x v="1"/>
    <n v="8161"/>
    <n v="0"/>
    <n v="6.62"/>
    <n v="6.62"/>
    <n v="0"/>
    <n v="0.34"/>
    <n v="0.73"/>
    <n v="5.54"/>
    <n v="0"/>
    <n v="4"/>
    <n v="15"/>
    <n v="251"/>
    <n v="757"/>
    <n v="270"/>
    <n v="3004"/>
    <n v="1"/>
    <n v="412"/>
    <x v="3"/>
    <s v="Short"/>
    <n v="434"/>
  </r>
  <r>
    <x v="18"/>
    <d v="2016-05-05T00:00:00"/>
    <x v="2"/>
    <n v="8614"/>
    <n v="0"/>
    <n v="6.99"/>
    <n v="6.99"/>
    <n v="0"/>
    <n v="0.67"/>
    <n v="0.22"/>
    <n v="6.09"/>
    <n v="0"/>
    <n v="8"/>
    <n v="5"/>
    <n v="241"/>
    <n v="745"/>
    <n v="254"/>
    <n v="3006"/>
    <n v="1"/>
    <n v="414"/>
    <x v="177"/>
    <s v="Short"/>
    <n v="428"/>
  </r>
  <r>
    <x v="18"/>
    <d v="2016-05-06T00:00:00"/>
    <x v="3"/>
    <n v="6943"/>
    <n v="0"/>
    <n v="5.63"/>
    <n v="5.63"/>
    <n v="0"/>
    <n v="0.08"/>
    <n v="0.66"/>
    <n v="4.87"/>
    <n v="0"/>
    <n v="1"/>
    <n v="16"/>
    <n v="207"/>
    <n v="682"/>
    <n v="224"/>
    <n v="2859"/>
    <n v="1"/>
    <n v="404"/>
    <x v="15"/>
    <s v="Short"/>
    <n v="449"/>
  </r>
  <r>
    <x v="18"/>
    <d v="2016-05-07T00:00:00"/>
    <x v="4"/>
    <n v="14370"/>
    <n v="1"/>
    <n v="11.65"/>
    <n v="11.65"/>
    <n v="0"/>
    <n v="0.37"/>
    <n v="2.31"/>
    <n v="8.9700000000000006"/>
    <n v="0"/>
    <n v="5"/>
    <n v="46"/>
    <n v="439"/>
    <n v="577"/>
    <n v="490"/>
    <n v="3683"/>
    <n v="1"/>
    <n v="520"/>
    <x v="46"/>
    <s v="Normal"/>
    <n v="543"/>
  </r>
  <r>
    <x v="18"/>
    <d v="2016-05-08T00:00:00"/>
    <x v="5"/>
    <n v="12857"/>
    <n v="1"/>
    <n v="10.43"/>
    <n v="10.43"/>
    <n v="0"/>
    <n v="0.68"/>
    <n v="6.21"/>
    <n v="3.54"/>
    <n v="0"/>
    <n v="9"/>
    <n v="125"/>
    <n v="192"/>
    <n v="1019"/>
    <n v="326"/>
    <n v="3287"/>
    <m/>
    <m/>
    <x v="2"/>
    <s v="Short"/>
    <m/>
  </r>
  <r>
    <x v="18"/>
    <d v="2016-05-09T00:00:00"/>
    <x v="6"/>
    <n v="8232"/>
    <n v="0"/>
    <n v="6.68"/>
    <n v="6.68"/>
    <n v="0"/>
    <n v="0"/>
    <n v="0.56999999999999995"/>
    <n v="6.1"/>
    <n v="0"/>
    <n v="0"/>
    <n v="12"/>
    <n v="253"/>
    <n v="746"/>
    <n v="265"/>
    <n v="2990"/>
    <n v="1"/>
    <n v="435"/>
    <x v="178"/>
    <s v="Normal"/>
    <n v="458"/>
  </r>
  <r>
    <x v="18"/>
    <d v="2016-05-10T00:00:00"/>
    <x v="0"/>
    <n v="10613"/>
    <n v="1"/>
    <n v="8.61"/>
    <n v="8.61"/>
    <n v="0"/>
    <n v="0.08"/>
    <n v="1.88"/>
    <n v="6.65"/>
    <n v="0"/>
    <n v="1"/>
    <n v="37"/>
    <n v="262"/>
    <n v="701"/>
    <n v="300"/>
    <n v="3172"/>
    <n v="1"/>
    <n v="416"/>
    <x v="179"/>
    <s v="Short"/>
    <n v="431"/>
  </r>
  <r>
    <x v="18"/>
    <d v="2016-05-11T00:00:00"/>
    <x v="1"/>
    <n v="9810"/>
    <n v="0"/>
    <n v="7.96"/>
    <n v="7.96"/>
    <n v="0"/>
    <n v="0.78"/>
    <n v="2.16"/>
    <n v="4.9800000000000004"/>
    <n v="0"/>
    <n v="10"/>
    <n v="41"/>
    <n v="235"/>
    <n v="784"/>
    <n v="286"/>
    <n v="3069"/>
    <n v="1"/>
    <n v="354"/>
    <x v="144"/>
    <s v="Short"/>
    <n v="366"/>
  </r>
  <r>
    <x v="18"/>
    <d v="2016-05-12T00:00:00"/>
    <x v="2"/>
    <n v="2752"/>
    <n v="0"/>
    <n v="2.23"/>
    <n v="2.23"/>
    <n v="0"/>
    <n v="0"/>
    <n v="0"/>
    <n v="2.23"/>
    <n v="0"/>
    <n v="0"/>
    <n v="0"/>
    <n v="68"/>
    <n v="241"/>
    <n v="68"/>
    <n v="1240"/>
    <n v="1"/>
    <n v="404"/>
    <x v="15"/>
    <s v="Short"/>
    <n v="442"/>
  </r>
  <r>
    <x v="19"/>
    <d v="2016-04-12T00:00:00"/>
    <x v="0"/>
    <n v="11596"/>
    <n v="1"/>
    <n v="7.57"/>
    <n v="7.57"/>
    <n v="0"/>
    <n v="1.37"/>
    <n v="0.79"/>
    <n v="5.41"/>
    <n v="0"/>
    <n v="19"/>
    <n v="13"/>
    <n v="277"/>
    <n v="767"/>
    <n v="309"/>
    <n v="2026"/>
    <n v="1"/>
    <n v="441"/>
    <x v="148"/>
    <s v="Normal"/>
    <n v="464"/>
  </r>
  <r>
    <x v="19"/>
    <d v="2016-04-13T00:00:00"/>
    <x v="1"/>
    <n v="4832"/>
    <n v="0"/>
    <n v="3.16"/>
    <n v="3.16"/>
    <n v="0"/>
    <n v="0"/>
    <n v="0"/>
    <n v="3.16"/>
    <n v="0"/>
    <n v="0"/>
    <n v="0"/>
    <n v="226"/>
    <n v="647"/>
    <n v="226"/>
    <n v="1718"/>
    <n v="2"/>
    <n v="455"/>
    <x v="180"/>
    <s v="Normal"/>
    <n v="488"/>
  </r>
  <r>
    <x v="19"/>
    <d v="2016-04-14T00:00:00"/>
    <x v="2"/>
    <n v="17022"/>
    <n v="1"/>
    <n v="11.12"/>
    <n v="11.12"/>
    <n v="0"/>
    <n v="4"/>
    <n v="2.4500000000000002"/>
    <n v="4.67"/>
    <n v="0"/>
    <n v="61"/>
    <n v="41"/>
    <n v="256"/>
    <n v="693"/>
    <n v="358"/>
    <n v="2324"/>
    <n v="1"/>
    <n v="357"/>
    <x v="59"/>
    <s v="Short"/>
    <n v="418"/>
  </r>
  <r>
    <x v="19"/>
    <d v="2016-04-15T00:00:00"/>
    <x v="3"/>
    <n v="16556"/>
    <n v="1"/>
    <n v="10.86"/>
    <n v="10.86"/>
    <n v="0"/>
    <n v="4.16"/>
    <n v="1.98"/>
    <n v="4.71"/>
    <n v="0"/>
    <n v="58"/>
    <n v="38"/>
    <n v="239"/>
    <n v="689"/>
    <n v="335"/>
    <n v="2254"/>
    <n v="1"/>
    <n v="377"/>
    <x v="181"/>
    <s v="Short"/>
    <n v="409"/>
  </r>
  <r>
    <x v="19"/>
    <d v="2016-04-16T00:00:00"/>
    <x v="4"/>
    <n v="5771"/>
    <n v="0"/>
    <n v="3.77"/>
    <n v="3.77"/>
    <n v="0"/>
    <n v="0"/>
    <n v="0"/>
    <n v="3.77"/>
    <n v="0"/>
    <n v="0"/>
    <n v="0"/>
    <n v="288"/>
    <n v="521"/>
    <n v="288"/>
    <n v="1831"/>
    <n v="2"/>
    <n v="651"/>
    <x v="182"/>
    <s v="Long"/>
    <n v="686"/>
  </r>
  <r>
    <x v="19"/>
    <d v="2016-04-17T00:00:00"/>
    <x v="5"/>
    <n v="655"/>
    <n v="0"/>
    <n v="0.43"/>
    <n v="0.43"/>
    <n v="0"/>
    <n v="0"/>
    <n v="0"/>
    <n v="0.43"/>
    <n v="0"/>
    <n v="0"/>
    <n v="0"/>
    <n v="46"/>
    <n v="943"/>
    <n v="46"/>
    <n v="1397"/>
    <n v="1"/>
    <n v="350"/>
    <x v="183"/>
    <s v="Short"/>
    <n v="402"/>
  </r>
  <r>
    <x v="19"/>
    <d v="2016-04-18T00:00:00"/>
    <x v="6"/>
    <n v="3727"/>
    <n v="0"/>
    <n v="2.4300000000000002"/>
    <n v="2.4300000000000002"/>
    <n v="0"/>
    <n v="0"/>
    <n v="0"/>
    <n v="2.4300000000000002"/>
    <n v="0"/>
    <n v="0"/>
    <n v="0"/>
    <n v="206"/>
    <n v="622"/>
    <n v="206"/>
    <n v="1683"/>
    <n v="2"/>
    <n v="520"/>
    <x v="46"/>
    <s v="Normal"/>
    <n v="541"/>
  </r>
  <r>
    <x v="19"/>
    <d v="2016-04-19T00:00:00"/>
    <x v="0"/>
    <n v="15482"/>
    <n v="1"/>
    <n v="10.11"/>
    <n v="10.11"/>
    <n v="0"/>
    <n v="4.28"/>
    <n v="1.66"/>
    <n v="4.18"/>
    <n v="0"/>
    <n v="69"/>
    <n v="28"/>
    <n v="249"/>
    <n v="756"/>
    <n v="346"/>
    <n v="2284"/>
    <n v="1"/>
    <n v="357"/>
    <x v="59"/>
    <s v="Short"/>
    <n v="410"/>
  </r>
  <r>
    <x v="19"/>
    <d v="2016-04-20T00:00:00"/>
    <x v="1"/>
    <n v="2713"/>
    <n v="0"/>
    <n v="1.77"/>
    <n v="1.77"/>
    <n v="0"/>
    <n v="0"/>
    <n v="0"/>
    <n v="1.77"/>
    <n v="0"/>
    <n v="0"/>
    <n v="0"/>
    <n v="148"/>
    <n v="598"/>
    <n v="148"/>
    <n v="1570"/>
    <n v="1"/>
    <n v="658"/>
    <x v="184"/>
    <s v="Long"/>
    <n v="678"/>
  </r>
  <r>
    <x v="19"/>
    <d v="2016-04-21T00:00:00"/>
    <x v="2"/>
    <n v="12346"/>
    <n v="1"/>
    <n v="8.06"/>
    <n v="8.06"/>
    <n v="0"/>
    <n v="2.95"/>
    <n v="2.16"/>
    <n v="2.96"/>
    <n v="0"/>
    <n v="47"/>
    <n v="42"/>
    <n v="177"/>
    <n v="801"/>
    <n v="266"/>
    <n v="2066"/>
    <n v="1"/>
    <n v="399"/>
    <x v="185"/>
    <s v="Short"/>
    <n v="431"/>
  </r>
  <r>
    <x v="19"/>
    <d v="2016-04-22T00:00:00"/>
    <x v="3"/>
    <n v="11682"/>
    <n v="1"/>
    <n v="7.63"/>
    <n v="7.63"/>
    <n v="0"/>
    <n v="1.38"/>
    <n v="0.63"/>
    <n v="5.6"/>
    <n v="0"/>
    <n v="25"/>
    <n v="16"/>
    <n v="270"/>
    <n v="781"/>
    <n v="311"/>
    <n v="2105"/>
    <n v="1"/>
    <n v="322"/>
    <x v="104"/>
    <s v="Short"/>
    <n v="353"/>
  </r>
  <r>
    <x v="19"/>
    <d v="2016-04-23T00:00:00"/>
    <x v="4"/>
    <n v="4112"/>
    <n v="0"/>
    <n v="2.69"/>
    <n v="2.69"/>
    <n v="0"/>
    <n v="0"/>
    <n v="0"/>
    <n v="2.68"/>
    <n v="0"/>
    <n v="0"/>
    <n v="0"/>
    <n v="272"/>
    <n v="443"/>
    <n v="272"/>
    <n v="1776"/>
    <n v="2"/>
    <n v="631"/>
    <x v="186"/>
    <s v="Long"/>
    <n v="725"/>
  </r>
  <r>
    <x v="19"/>
    <d v="2016-04-24T00:00:00"/>
    <x v="5"/>
    <n v="1807"/>
    <n v="0"/>
    <n v="1.18"/>
    <n v="1.18"/>
    <n v="0"/>
    <n v="0"/>
    <n v="0"/>
    <n v="1.18"/>
    <n v="0"/>
    <n v="0"/>
    <n v="0"/>
    <n v="104"/>
    <n v="582"/>
    <n v="104"/>
    <n v="1507"/>
    <n v="2"/>
    <n v="553"/>
    <x v="187"/>
    <s v="Long"/>
    <n v="640"/>
  </r>
  <r>
    <x v="19"/>
    <d v="2016-04-25T00:00:00"/>
    <x v="6"/>
    <n v="10946"/>
    <n v="1"/>
    <n v="7.19"/>
    <n v="7.19"/>
    <n v="0"/>
    <n v="2.93"/>
    <n v="0.56999999999999995"/>
    <n v="3.69"/>
    <n v="0"/>
    <n v="51"/>
    <n v="11"/>
    <n v="201"/>
    <n v="732"/>
    <n v="263"/>
    <n v="2033"/>
    <n v="1"/>
    <n v="433"/>
    <x v="72"/>
    <s v="Normal"/>
    <n v="468"/>
  </r>
  <r>
    <x v="19"/>
    <d v="2016-04-26T00:00:00"/>
    <x v="0"/>
    <n v="11886"/>
    <n v="1"/>
    <n v="7.76"/>
    <n v="7.76"/>
    <n v="0"/>
    <n v="2.37"/>
    <n v="0.93"/>
    <n v="4.46"/>
    <n v="0"/>
    <n v="40"/>
    <n v="18"/>
    <n v="238"/>
    <n v="750"/>
    <n v="296"/>
    <n v="2093"/>
    <n v="1"/>
    <n v="412"/>
    <x v="3"/>
    <s v="Short"/>
    <n v="453"/>
  </r>
  <r>
    <x v="19"/>
    <d v="2016-04-27T00:00:00"/>
    <x v="1"/>
    <n v="10538"/>
    <n v="1"/>
    <n v="6.88"/>
    <n v="6.88"/>
    <n v="0"/>
    <n v="1.1399999999999999"/>
    <n v="1"/>
    <n v="4.74"/>
    <n v="0"/>
    <n v="16"/>
    <n v="16"/>
    <n v="206"/>
    <n v="745"/>
    <n v="238"/>
    <n v="1922"/>
    <n v="1"/>
    <n v="347"/>
    <x v="188"/>
    <s v="Short"/>
    <n v="391"/>
  </r>
  <r>
    <x v="19"/>
    <d v="2016-04-28T00:00:00"/>
    <x v="2"/>
    <n v="11393"/>
    <n v="1"/>
    <n v="7.63"/>
    <n v="7.63"/>
    <n v="0"/>
    <n v="3.71"/>
    <n v="0.75"/>
    <n v="3.17"/>
    <n v="0"/>
    <n v="49"/>
    <n v="13"/>
    <n v="165"/>
    <n v="727"/>
    <n v="227"/>
    <n v="1999"/>
    <n v="1"/>
    <n v="421"/>
    <x v="131"/>
    <s v="Normal"/>
    <n v="457"/>
  </r>
  <r>
    <x v="19"/>
    <d v="2016-04-29T00:00:00"/>
    <x v="3"/>
    <n v="12764"/>
    <n v="1"/>
    <n v="8.33"/>
    <n v="8.33"/>
    <n v="0"/>
    <n v="2.79"/>
    <n v="0.64"/>
    <n v="4.91"/>
    <n v="0"/>
    <n v="46"/>
    <n v="15"/>
    <n v="270"/>
    <n v="709"/>
    <n v="331"/>
    <n v="2169"/>
    <n v="1"/>
    <n v="450"/>
    <x v="120"/>
    <s v="Normal"/>
    <n v="495"/>
  </r>
  <r>
    <x v="19"/>
    <d v="2016-04-30T00:00:00"/>
    <x v="4"/>
    <n v="1202"/>
    <n v="0"/>
    <n v="0.78"/>
    <n v="0.78"/>
    <n v="0"/>
    <n v="0"/>
    <n v="0"/>
    <n v="0.78"/>
    <n v="0"/>
    <n v="0"/>
    <n v="0"/>
    <n v="84"/>
    <n v="506"/>
    <n v="84"/>
    <n v="1463"/>
    <n v="2"/>
    <n v="775"/>
    <x v="189"/>
    <s v="Long"/>
    <n v="843"/>
  </r>
  <r>
    <x v="19"/>
    <d v="2016-05-01T00:00:00"/>
    <x v="5"/>
    <n v="5164"/>
    <n v="0"/>
    <n v="3.37"/>
    <n v="3.37"/>
    <n v="0"/>
    <n v="0"/>
    <n v="0"/>
    <n v="3.37"/>
    <n v="0"/>
    <n v="0"/>
    <n v="0"/>
    <n v="237"/>
    <n v="436"/>
    <n v="237"/>
    <n v="1747"/>
    <n v="2"/>
    <n v="622"/>
    <x v="190"/>
    <s v="Long"/>
    <n v="686"/>
  </r>
  <r>
    <x v="19"/>
    <d v="2016-05-02T00:00:00"/>
    <x v="6"/>
    <n v="9769"/>
    <n v="0"/>
    <n v="6.38"/>
    <n v="6.38"/>
    <n v="0"/>
    <n v="1.06"/>
    <n v="0.41"/>
    <n v="4.9000000000000004"/>
    <n v="0"/>
    <n v="23"/>
    <n v="9"/>
    <n v="227"/>
    <n v="724"/>
    <n v="259"/>
    <n v="1996"/>
    <n v="1"/>
    <n v="409"/>
    <x v="137"/>
    <s v="Short"/>
    <n v="471"/>
  </r>
  <r>
    <x v="19"/>
    <d v="2016-05-03T00:00:00"/>
    <x v="0"/>
    <n v="12848"/>
    <n v="1"/>
    <n v="8.39"/>
    <n v="8.39"/>
    <n v="0"/>
    <n v="1.5"/>
    <n v="1.2"/>
    <n v="5.68"/>
    <n v="0"/>
    <n v="26"/>
    <n v="29"/>
    <n v="247"/>
    <n v="812"/>
    <n v="302"/>
    <n v="2116"/>
    <n v="1"/>
    <n v="380"/>
    <x v="191"/>
    <s v="Short"/>
    <n v="429"/>
  </r>
  <r>
    <x v="19"/>
    <d v="2016-05-04T00:00:00"/>
    <x v="1"/>
    <n v="4249"/>
    <n v="0"/>
    <n v="2.77"/>
    <n v="2.77"/>
    <n v="0"/>
    <n v="0"/>
    <n v="0"/>
    <n v="2.77"/>
    <n v="0"/>
    <n v="0"/>
    <n v="0"/>
    <n v="224"/>
    <n v="651"/>
    <n v="224"/>
    <n v="1698"/>
    <n v="1"/>
    <n v="447"/>
    <x v="192"/>
    <s v="Normal"/>
    <n v="470"/>
  </r>
  <r>
    <x v="19"/>
    <d v="2016-05-05T00:00:00"/>
    <x v="2"/>
    <n v="14331"/>
    <n v="1"/>
    <n v="9.51"/>
    <n v="9.51"/>
    <n v="0"/>
    <n v="3.43"/>
    <n v="1.66"/>
    <n v="4.43"/>
    <n v="0"/>
    <n v="44"/>
    <n v="29"/>
    <n v="241"/>
    <n v="692"/>
    <n v="314"/>
    <n v="2156"/>
    <n v="1"/>
    <n v="419"/>
    <x v="155"/>
    <s v="Short"/>
    <n v="464"/>
  </r>
  <r>
    <x v="19"/>
    <d v="2016-05-06T00:00:00"/>
    <x v="3"/>
    <n v="9632"/>
    <n v="0"/>
    <n v="6.29"/>
    <n v="6.29"/>
    <n v="0"/>
    <n v="1.52"/>
    <n v="0.54"/>
    <n v="4.2300000000000004"/>
    <n v="0"/>
    <n v="21"/>
    <n v="9"/>
    <n v="229"/>
    <n v="761"/>
    <n v="259"/>
    <n v="1916"/>
    <n v="1"/>
    <n v="400"/>
    <x v="168"/>
    <s v="Short"/>
    <n v="434"/>
  </r>
  <r>
    <x v="19"/>
    <d v="2016-05-07T00:00:00"/>
    <x v="4"/>
    <n v="1868"/>
    <n v="0"/>
    <n v="1.22"/>
    <n v="1.22"/>
    <n v="0"/>
    <n v="0"/>
    <n v="0"/>
    <n v="1.22"/>
    <n v="0"/>
    <n v="0"/>
    <n v="0"/>
    <n v="96"/>
    <n v="902"/>
    <n v="96"/>
    <n v="1494"/>
    <n v="1"/>
    <n v="442"/>
    <x v="71"/>
    <s v="Normal"/>
    <n v="470"/>
  </r>
  <r>
    <x v="19"/>
    <d v="2016-05-08T00:00:00"/>
    <x v="5"/>
    <n v="6083"/>
    <n v="0"/>
    <n v="4"/>
    <n v="4"/>
    <n v="0"/>
    <n v="0.22"/>
    <n v="0.47"/>
    <n v="3.3"/>
    <n v="0"/>
    <n v="3"/>
    <n v="8"/>
    <n v="210"/>
    <n v="505"/>
    <n v="221"/>
    <n v="1762"/>
    <n v="1"/>
    <n v="568"/>
    <x v="193"/>
    <s v="Long"/>
    <n v="608"/>
  </r>
  <r>
    <x v="19"/>
    <d v="2016-05-09T00:00:00"/>
    <x v="6"/>
    <n v="11611"/>
    <n v="1"/>
    <n v="7.58"/>
    <n v="7.58"/>
    <n v="0"/>
    <n v="2.13"/>
    <n v="0.89"/>
    <n v="4.5599999999999996"/>
    <n v="0"/>
    <n v="59"/>
    <n v="22"/>
    <n v="251"/>
    <n v="667"/>
    <n v="332"/>
    <n v="2272"/>
    <n v="1"/>
    <n v="453"/>
    <x v="194"/>
    <s v="Normal"/>
    <n v="494"/>
  </r>
  <r>
    <x v="19"/>
    <d v="2016-05-10T00:00:00"/>
    <x v="0"/>
    <n v="16358"/>
    <n v="1"/>
    <n v="10.71"/>
    <n v="10.71"/>
    <n v="0"/>
    <n v="3.87"/>
    <n v="1.61"/>
    <n v="5.2"/>
    <n v="0"/>
    <n v="61"/>
    <n v="40"/>
    <n v="265"/>
    <n v="707"/>
    <n v="366"/>
    <n v="2335"/>
    <n v="1"/>
    <n v="418"/>
    <x v="195"/>
    <s v="Short"/>
    <n v="443"/>
  </r>
  <r>
    <x v="19"/>
    <d v="2016-05-11T00:00:00"/>
    <x v="1"/>
    <n v="4926"/>
    <n v="0"/>
    <n v="3.22"/>
    <n v="3.22"/>
    <n v="0"/>
    <n v="0"/>
    <n v="0"/>
    <n v="3.22"/>
    <n v="0"/>
    <n v="0"/>
    <n v="0"/>
    <n v="195"/>
    <n v="628"/>
    <n v="195"/>
    <n v="1693"/>
    <n v="1"/>
    <n v="463"/>
    <x v="196"/>
    <s v="Normal"/>
    <n v="486"/>
  </r>
  <r>
    <x v="19"/>
    <d v="2016-05-12T00:00:00"/>
    <x v="2"/>
    <n v="3121"/>
    <n v="0"/>
    <n v="2.04"/>
    <n v="2.04"/>
    <n v="0"/>
    <n v="0.57999999999999996"/>
    <n v="0.4"/>
    <n v="1.06"/>
    <n v="0"/>
    <n v="8"/>
    <n v="6"/>
    <n v="48"/>
    <n v="222"/>
    <n v="62"/>
    <n v="741"/>
    <n v="1"/>
    <n v="438"/>
    <x v="197"/>
    <s v="Normal"/>
    <n v="475"/>
  </r>
  <r>
    <x v="20"/>
    <d v="2016-04-12T00:00:00"/>
    <x v="0"/>
    <n v="8135"/>
    <n v="0"/>
    <n v="6.08"/>
    <n v="6.08"/>
    <n v="0"/>
    <n v="3.6"/>
    <n v="0.38"/>
    <n v="2.1"/>
    <n v="0"/>
    <n v="86"/>
    <n v="16"/>
    <n v="140"/>
    <n v="728"/>
    <n v="242"/>
    <n v="3405"/>
    <n v="1"/>
    <n v="419"/>
    <x v="155"/>
    <s v="Short"/>
    <n v="438"/>
  </r>
  <r>
    <x v="20"/>
    <d v="2016-04-13T00:00:00"/>
    <x v="1"/>
    <n v="5077"/>
    <n v="0"/>
    <n v="3.79"/>
    <n v="3.79"/>
    <n v="0"/>
    <n v="0.32"/>
    <n v="0.22"/>
    <n v="3.25"/>
    <n v="0"/>
    <n v="15"/>
    <n v="11"/>
    <n v="144"/>
    <n v="776"/>
    <n v="170"/>
    <n v="2551"/>
    <n v="1"/>
    <n v="432"/>
    <x v="175"/>
    <s v="Normal"/>
    <n v="458"/>
  </r>
  <r>
    <x v="20"/>
    <d v="2016-04-14T00:00:00"/>
    <x v="2"/>
    <n v="8596"/>
    <n v="0"/>
    <n v="6.42"/>
    <n v="6.42"/>
    <n v="0"/>
    <n v="3.33"/>
    <n v="0.31"/>
    <n v="2.78"/>
    <n v="0"/>
    <n v="118"/>
    <n v="30"/>
    <n v="176"/>
    <n v="662"/>
    <n v="324"/>
    <n v="4022"/>
    <n v="1"/>
    <n v="477"/>
    <x v="45"/>
    <s v="Normal"/>
    <n v="497"/>
  </r>
  <r>
    <x v="20"/>
    <d v="2016-04-15T00:00:00"/>
    <x v="3"/>
    <n v="12087"/>
    <n v="1"/>
    <n v="9.08"/>
    <n v="9.08"/>
    <n v="0"/>
    <n v="3.92"/>
    <n v="1.6"/>
    <n v="3.56"/>
    <n v="0"/>
    <n v="115"/>
    <n v="54"/>
    <n v="199"/>
    <n v="695"/>
    <n v="368"/>
    <n v="4005"/>
    <n v="1"/>
    <n v="392"/>
    <x v="198"/>
    <s v="Short"/>
    <n v="413"/>
  </r>
  <r>
    <x v="20"/>
    <d v="2016-04-16T00:00:00"/>
    <x v="4"/>
    <n v="14269"/>
    <n v="1"/>
    <n v="10.66"/>
    <n v="10.66"/>
    <n v="0"/>
    <n v="6.64"/>
    <n v="1.28"/>
    <n v="2.73"/>
    <n v="0"/>
    <n v="184"/>
    <n v="56"/>
    <n v="158"/>
    <n v="472"/>
    <n v="398"/>
    <n v="4274"/>
    <n v="1"/>
    <n v="406"/>
    <x v="199"/>
    <s v="Short"/>
    <n v="445"/>
  </r>
  <r>
    <x v="20"/>
    <d v="2016-04-17T00:00:00"/>
    <x v="5"/>
    <n v="12231"/>
    <n v="1"/>
    <n v="9.14"/>
    <n v="9.14"/>
    <n v="0"/>
    <n v="5.98"/>
    <n v="0.83"/>
    <n v="2.3199999999999998"/>
    <n v="0"/>
    <n v="200"/>
    <n v="37"/>
    <n v="159"/>
    <n v="525"/>
    <n v="396"/>
    <n v="4552"/>
    <n v="1"/>
    <n v="549"/>
    <x v="200"/>
    <s v="Long"/>
    <n v="583"/>
  </r>
  <r>
    <x v="20"/>
    <d v="2016-04-18T00:00:00"/>
    <x v="6"/>
    <n v="9893"/>
    <n v="0"/>
    <n v="7.39"/>
    <n v="7.39"/>
    <n v="0"/>
    <n v="4.8600000000000003"/>
    <n v="0.72"/>
    <n v="1.82"/>
    <n v="0"/>
    <n v="114"/>
    <n v="32"/>
    <n v="130"/>
    <n v="623"/>
    <n v="276"/>
    <n v="3625"/>
    <n v="1"/>
    <n v="527"/>
    <x v="54"/>
    <s v="Normal"/>
    <n v="553"/>
  </r>
  <r>
    <x v="20"/>
    <d v="2016-04-19T00:00:00"/>
    <x v="0"/>
    <n v="12574"/>
    <n v="1"/>
    <n v="9.42"/>
    <n v="9.42"/>
    <n v="0"/>
    <n v="7.02"/>
    <n v="0.64"/>
    <n v="1.76"/>
    <n v="0"/>
    <n v="108"/>
    <n v="23"/>
    <n v="111"/>
    <n v="733"/>
    <n v="242"/>
    <n v="3501"/>
    <n v="1"/>
    <n v="449"/>
    <x v="201"/>
    <s v="Normal"/>
    <n v="465"/>
  </r>
  <r>
    <x v="20"/>
    <d v="2016-04-20T00:00:00"/>
    <x v="1"/>
    <n v="8330"/>
    <n v="0"/>
    <n v="6.22"/>
    <n v="6.22"/>
    <n v="0"/>
    <n v="4.12"/>
    <n v="0.34"/>
    <n v="1.76"/>
    <n v="0"/>
    <n v="87"/>
    <n v="16"/>
    <n v="113"/>
    <n v="773"/>
    <n v="216"/>
    <n v="3192"/>
    <n v="1"/>
    <n v="447"/>
    <x v="192"/>
    <s v="Normal"/>
    <n v="480"/>
  </r>
  <r>
    <x v="20"/>
    <d v="2016-04-21T00:00:00"/>
    <x v="2"/>
    <n v="10830"/>
    <n v="1"/>
    <n v="8.09"/>
    <n v="8.09"/>
    <n v="0"/>
    <n v="3.65"/>
    <n v="1.66"/>
    <n v="2.78"/>
    <n v="0"/>
    <n v="110"/>
    <n v="74"/>
    <n v="175"/>
    <n v="670"/>
    <n v="359"/>
    <n v="4018"/>
    <n v="1"/>
    <n v="414"/>
    <x v="177"/>
    <s v="Short"/>
    <n v="437"/>
  </r>
  <r>
    <x v="20"/>
    <d v="2016-04-22T00:00:00"/>
    <x v="3"/>
    <n v="9172"/>
    <n v="0"/>
    <n v="6.85"/>
    <n v="6.85"/>
    <n v="0"/>
    <n v="2.42"/>
    <n v="0.79"/>
    <n v="3.3"/>
    <n v="0"/>
    <n v="62"/>
    <n v="30"/>
    <n v="200"/>
    <n v="823"/>
    <n v="292"/>
    <n v="3329"/>
    <n v="1"/>
    <n v="338"/>
    <x v="22"/>
    <s v="Short"/>
    <n v="366"/>
  </r>
  <r>
    <x v="20"/>
    <d v="2016-04-23T00:00:00"/>
    <x v="4"/>
    <n v="7638"/>
    <n v="0"/>
    <n v="5.71"/>
    <n v="5.71"/>
    <n v="0"/>
    <n v="1.21"/>
    <n v="0.36"/>
    <n v="4.1399999999999997"/>
    <n v="0"/>
    <n v="24"/>
    <n v="24"/>
    <n v="223"/>
    <n v="627"/>
    <n v="271"/>
    <n v="3152"/>
    <n v="1"/>
    <n v="384"/>
    <x v="1"/>
    <s v="Short"/>
    <n v="402"/>
  </r>
  <r>
    <x v="20"/>
    <d v="2016-04-24T00:00:00"/>
    <x v="5"/>
    <n v="15764"/>
    <n v="1"/>
    <n v="11.78"/>
    <n v="11.78"/>
    <n v="0"/>
    <n v="7.65"/>
    <n v="2.15"/>
    <n v="1.98"/>
    <n v="0"/>
    <n v="210"/>
    <n v="65"/>
    <n v="141"/>
    <n v="425"/>
    <n v="416"/>
    <n v="4392"/>
    <n v="1"/>
    <n v="543"/>
    <x v="202"/>
    <s v="Long"/>
    <n v="615"/>
  </r>
  <r>
    <x v="20"/>
    <d v="2016-04-25T00:00:00"/>
    <x v="6"/>
    <n v="6393"/>
    <n v="0"/>
    <n v="4.78"/>
    <n v="4.78"/>
    <n v="0"/>
    <n v="1.35"/>
    <n v="0.67"/>
    <n v="2.76"/>
    <n v="0"/>
    <n v="61"/>
    <n v="38"/>
    <n v="214"/>
    <n v="743"/>
    <n v="313"/>
    <n v="3374"/>
    <n v="1"/>
    <n v="421"/>
    <x v="131"/>
    <s v="Normal"/>
    <n v="461"/>
  </r>
  <r>
    <x v="20"/>
    <d v="2016-04-26T00:00:00"/>
    <x v="0"/>
    <n v="5325"/>
    <n v="0"/>
    <n v="3.98"/>
    <n v="3.98"/>
    <n v="0"/>
    <n v="0.85"/>
    <n v="0.65"/>
    <n v="2.4700000000000002"/>
    <n v="0"/>
    <n v="38"/>
    <n v="32"/>
    <n v="181"/>
    <n v="759"/>
    <n v="251"/>
    <n v="3088"/>
    <n v="1"/>
    <n v="354"/>
    <x v="144"/>
    <s v="Short"/>
    <n v="377"/>
  </r>
  <r>
    <x v="20"/>
    <d v="2016-04-27T00:00:00"/>
    <x v="1"/>
    <n v="6805"/>
    <n v="0"/>
    <n v="5.14"/>
    <n v="5.14"/>
    <n v="0"/>
    <n v="1.81"/>
    <n v="0.4"/>
    <n v="2.93"/>
    <n v="0"/>
    <n v="63"/>
    <n v="16"/>
    <n v="190"/>
    <n v="773"/>
    <n v="269"/>
    <n v="3294"/>
    <n v="1"/>
    <n v="424"/>
    <x v="80"/>
    <s v="Normal"/>
    <n v="452"/>
  </r>
  <r>
    <x v="20"/>
    <d v="2016-04-28T00:00:00"/>
    <x v="2"/>
    <n v="9841"/>
    <n v="0"/>
    <n v="7.43"/>
    <n v="7.43"/>
    <n v="0"/>
    <n v="3.25"/>
    <n v="1.17"/>
    <n v="3.01"/>
    <n v="0"/>
    <n v="99"/>
    <n v="51"/>
    <n v="141"/>
    <n v="692"/>
    <n v="291"/>
    <n v="3580"/>
    <n v="1"/>
    <n v="361"/>
    <x v="9"/>
    <s v="Short"/>
    <n v="372"/>
  </r>
  <r>
    <x v="20"/>
    <d v="2016-04-29T00:00:00"/>
    <x v="3"/>
    <n v="7924"/>
    <n v="0"/>
    <n v="5.92"/>
    <n v="5.92"/>
    <n v="0"/>
    <n v="2.84"/>
    <n v="0.61"/>
    <n v="2.4700000000000002"/>
    <n v="0"/>
    <n v="97"/>
    <n v="36"/>
    <n v="165"/>
    <n v="739"/>
    <n v="298"/>
    <n v="3544"/>
    <n v="1"/>
    <n v="459"/>
    <x v="203"/>
    <s v="Normal"/>
    <n v="485"/>
  </r>
  <r>
    <x v="20"/>
    <d v="2016-04-30T00:00:00"/>
    <x v="4"/>
    <n v="12363"/>
    <n v="1"/>
    <n v="9.24"/>
    <n v="9.24"/>
    <n v="0"/>
    <n v="5.83"/>
    <n v="0.79"/>
    <n v="2.61"/>
    <n v="0"/>
    <n v="207"/>
    <n v="45"/>
    <n v="163"/>
    <n v="621"/>
    <n v="415"/>
    <n v="4501"/>
    <n v="1"/>
    <n v="412"/>
    <x v="3"/>
    <s v="Short"/>
    <n v="433"/>
  </r>
  <r>
    <x v="20"/>
    <d v="2016-05-01T00:00:00"/>
    <x v="5"/>
    <n v="13368"/>
    <n v="1"/>
    <n v="9.99"/>
    <n v="9.99"/>
    <n v="0"/>
    <n v="5.31"/>
    <n v="1.44"/>
    <n v="3.24"/>
    <n v="0"/>
    <n v="194"/>
    <n v="72"/>
    <n v="178"/>
    <n v="499"/>
    <n v="444"/>
    <n v="4546"/>
    <n v="1"/>
    <n v="379"/>
    <x v="204"/>
    <s v="Short"/>
    <n v="398"/>
  </r>
  <r>
    <x v="20"/>
    <d v="2016-05-02T00:00:00"/>
    <x v="6"/>
    <n v="7439"/>
    <n v="0"/>
    <n v="5.56"/>
    <n v="5.56"/>
    <n v="0"/>
    <n v="1.1200000000000001"/>
    <n v="0.35"/>
    <n v="4.07"/>
    <n v="0"/>
    <n v="37"/>
    <n v="20"/>
    <n v="235"/>
    <n v="732"/>
    <n v="292"/>
    <n v="3014"/>
    <n v="2"/>
    <n v="525"/>
    <x v="205"/>
    <s v="Normal"/>
    <n v="553"/>
  </r>
  <r>
    <x v="20"/>
    <d v="2016-05-03T00:00:00"/>
    <x v="0"/>
    <n v="11045"/>
    <n v="1"/>
    <n v="8.25"/>
    <n v="8.25"/>
    <n v="0"/>
    <n v="4.5199999999999996"/>
    <n v="0.15"/>
    <n v="3.57"/>
    <n v="0"/>
    <n v="97"/>
    <n v="8"/>
    <n v="212"/>
    <n v="580"/>
    <n v="317"/>
    <n v="3795"/>
    <n v="1"/>
    <n v="508"/>
    <x v="50"/>
    <s v="Normal"/>
    <n v="543"/>
  </r>
  <r>
    <x v="20"/>
    <d v="2016-05-04T00:00:00"/>
    <x v="1"/>
    <n v="5206"/>
    <n v="0"/>
    <n v="3.89"/>
    <n v="3.89"/>
    <n v="0"/>
    <n v="1.56"/>
    <n v="0.25"/>
    <n v="2.08"/>
    <n v="0"/>
    <n v="25"/>
    <n v="9"/>
    <n v="141"/>
    <n v="631"/>
    <n v="175"/>
    <n v="2755"/>
    <n v="1"/>
    <n v="603"/>
    <x v="206"/>
    <s v="Long"/>
    <n v="634"/>
  </r>
  <r>
    <x v="20"/>
    <d v="2016-05-05T00:00:00"/>
    <x v="2"/>
    <n v="7550"/>
    <n v="0"/>
    <n v="5.64"/>
    <n v="5.64"/>
    <n v="0"/>
    <n v="2.5"/>
    <n v="0.47"/>
    <n v="2.67"/>
    <n v="0"/>
    <n v="45"/>
    <n v="21"/>
    <n v="143"/>
    <n v="1153"/>
    <n v="209"/>
    <n v="3004"/>
    <n v="1"/>
    <n v="74"/>
    <x v="207"/>
    <s v="Short"/>
    <n v="78"/>
  </r>
  <r>
    <x v="20"/>
    <d v="2016-05-06T00:00:00"/>
    <x v="3"/>
    <n v="4950"/>
    <n v="0"/>
    <n v="3.7"/>
    <n v="3.7"/>
    <n v="0"/>
    <n v="1.93"/>
    <n v="0.32"/>
    <n v="1.45"/>
    <n v="0"/>
    <n v="41"/>
    <n v="16"/>
    <n v="79"/>
    <n v="1304"/>
    <n v="136"/>
    <n v="2643"/>
    <m/>
    <m/>
    <x v="2"/>
    <s v="Short"/>
    <m/>
  </r>
  <r>
    <x v="20"/>
    <d v="2016-05-07T00:00:00"/>
    <x v="4"/>
    <n v="0"/>
    <n v="0"/>
    <n v="0"/>
    <n v="0"/>
    <n v="0"/>
    <n v="0"/>
    <n v="0"/>
    <n v="0"/>
    <n v="0"/>
    <n v="0"/>
    <n v="0"/>
    <n v="0"/>
    <n v="1440"/>
    <n v="0"/>
    <n v="1819"/>
    <m/>
    <m/>
    <x v="2"/>
    <s v="Short"/>
    <m/>
  </r>
  <r>
    <x v="20"/>
    <d v="2016-05-08T00:00:00"/>
    <x v="5"/>
    <n v="0"/>
    <n v="0"/>
    <n v="0"/>
    <n v="0"/>
    <n v="0"/>
    <n v="0"/>
    <n v="0"/>
    <n v="0"/>
    <n v="0"/>
    <n v="0"/>
    <n v="0"/>
    <n v="0"/>
    <n v="1440"/>
    <n v="0"/>
    <n v="1819"/>
    <m/>
    <m/>
    <x v="2"/>
    <s v="Short"/>
    <m/>
  </r>
  <r>
    <x v="20"/>
    <d v="2016-05-09T00:00:00"/>
    <x v="6"/>
    <n v="3421"/>
    <n v="0"/>
    <n v="2.56"/>
    <n v="2.56"/>
    <n v="0"/>
    <n v="1.43"/>
    <n v="0.14000000000000001"/>
    <n v="0.99"/>
    <n v="0"/>
    <n v="34"/>
    <n v="11"/>
    <n v="70"/>
    <n v="1099"/>
    <n v="115"/>
    <n v="2489"/>
    <m/>
    <m/>
    <x v="2"/>
    <s v="Short"/>
    <m/>
  </r>
  <r>
    <x v="20"/>
    <d v="2016-05-10T00:00:00"/>
    <x v="0"/>
    <n v="8869"/>
    <n v="0"/>
    <n v="6.65"/>
    <n v="6.65"/>
    <n v="0"/>
    <n v="2.56"/>
    <n v="0.75"/>
    <n v="3.35"/>
    <n v="0"/>
    <n v="104"/>
    <n v="37"/>
    <n v="194"/>
    <n v="639"/>
    <n v="335"/>
    <n v="3841"/>
    <n v="1"/>
    <n v="504"/>
    <x v="208"/>
    <s v="Normal"/>
    <n v="562"/>
  </r>
  <r>
    <x v="20"/>
    <d v="2016-05-11T00:00:00"/>
    <x v="1"/>
    <n v="4038"/>
    <n v="0"/>
    <n v="3.04"/>
    <n v="3.04"/>
    <n v="0"/>
    <n v="1.83"/>
    <n v="0.3"/>
    <n v="0.89"/>
    <n v="0"/>
    <n v="45"/>
    <n v="15"/>
    <n v="63"/>
    <n v="257"/>
    <n v="123"/>
    <n v="1665"/>
    <n v="1"/>
    <n v="431"/>
    <x v="209"/>
    <s v="Normal"/>
    <n v="476"/>
  </r>
  <r>
    <x v="21"/>
    <d v="2016-04-12T00:00:00"/>
    <x v="0"/>
    <n v="0"/>
    <n v="0"/>
    <n v="0"/>
    <n v="0"/>
    <n v="0"/>
    <n v="0"/>
    <n v="0"/>
    <n v="0"/>
    <n v="0"/>
    <n v="0"/>
    <n v="0"/>
    <n v="0"/>
    <n v="1440"/>
    <n v="0"/>
    <n v="1496"/>
    <m/>
    <m/>
    <x v="2"/>
    <s v="Short"/>
    <m/>
  </r>
  <r>
    <x v="21"/>
    <d v="2016-04-13T00:00:00"/>
    <x v="1"/>
    <n v="0"/>
    <n v="0"/>
    <n v="0"/>
    <n v="0"/>
    <n v="0"/>
    <n v="0"/>
    <n v="0"/>
    <n v="0"/>
    <n v="0"/>
    <n v="0"/>
    <n v="0"/>
    <n v="0"/>
    <n v="1440"/>
    <n v="0"/>
    <n v="1496"/>
    <m/>
    <m/>
    <x v="2"/>
    <s v="Short"/>
    <m/>
  </r>
  <r>
    <x v="21"/>
    <d v="2016-04-14T00:00:00"/>
    <x v="2"/>
    <n v="0"/>
    <n v="0"/>
    <n v="0"/>
    <n v="0"/>
    <n v="0"/>
    <n v="0"/>
    <n v="0"/>
    <n v="0"/>
    <n v="0"/>
    <n v="0"/>
    <n v="0"/>
    <n v="0"/>
    <n v="1440"/>
    <n v="0"/>
    <n v="1496"/>
    <m/>
    <m/>
    <x v="2"/>
    <s v="Short"/>
    <m/>
  </r>
  <r>
    <x v="21"/>
    <d v="2016-04-15T00:00:00"/>
    <x v="3"/>
    <n v="14019"/>
    <n v="1"/>
    <n v="10.59"/>
    <n v="10.59"/>
    <n v="0"/>
    <n v="0"/>
    <n v="0.28000000000000003"/>
    <n v="10.3"/>
    <n v="0"/>
    <n v="0"/>
    <n v="6"/>
    <n v="513"/>
    <n v="921"/>
    <n v="519"/>
    <n v="2865"/>
    <m/>
    <m/>
    <x v="2"/>
    <s v="Short"/>
    <m/>
  </r>
  <r>
    <x v="21"/>
    <d v="2016-04-16T00:00:00"/>
    <x v="4"/>
    <n v="14450"/>
    <n v="1"/>
    <n v="10.91"/>
    <n v="10.91"/>
    <n v="0"/>
    <n v="0.57999999999999996"/>
    <n v="0.85"/>
    <n v="9.48"/>
    <n v="0"/>
    <n v="7"/>
    <n v="15"/>
    <n v="518"/>
    <n v="502"/>
    <n v="540"/>
    <n v="2828"/>
    <n v="1"/>
    <n v="380"/>
    <x v="191"/>
    <s v="Short"/>
    <n v="398"/>
  </r>
  <r>
    <x v="21"/>
    <d v="2016-04-17T00:00:00"/>
    <x v="5"/>
    <n v="7150"/>
    <n v="0"/>
    <n v="5.4"/>
    <n v="5.4"/>
    <n v="0"/>
    <n v="0"/>
    <n v="0"/>
    <n v="5.4"/>
    <n v="0"/>
    <n v="0"/>
    <n v="0"/>
    <n v="312"/>
    <n v="702"/>
    <n v="312"/>
    <n v="2225"/>
    <n v="2"/>
    <n v="336"/>
    <x v="210"/>
    <s v="Short"/>
    <n v="350"/>
  </r>
  <r>
    <x v="21"/>
    <d v="2016-04-18T00:00:00"/>
    <x v="6"/>
    <n v="5153"/>
    <n v="0"/>
    <n v="3.91"/>
    <n v="3.91"/>
    <n v="0"/>
    <n v="0"/>
    <n v="0"/>
    <n v="3.89"/>
    <n v="0"/>
    <n v="0"/>
    <n v="0"/>
    <n v="241"/>
    <n v="759"/>
    <n v="241"/>
    <n v="2018"/>
    <n v="2"/>
    <n v="493"/>
    <x v="211"/>
    <s v="Normal"/>
    <n v="510"/>
  </r>
  <r>
    <x v="21"/>
    <d v="2016-04-19T00:00:00"/>
    <x v="0"/>
    <n v="11135"/>
    <n v="1"/>
    <n v="8.41"/>
    <n v="8.41"/>
    <n v="0"/>
    <n v="0"/>
    <n v="0"/>
    <n v="8.41"/>
    <n v="0"/>
    <n v="0"/>
    <n v="0"/>
    <n v="480"/>
    <n v="425"/>
    <n v="480"/>
    <n v="2606"/>
    <n v="1"/>
    <n v="465"/>
    <x v="67"/>
    <s v="Normal"/>
    <n v="492"/>
  </r>
  <r>
    <x v="21"/>
    <d v="2016-04-20T00:00:00"/>
    <x v="1"/>
    <n v="10449"/>
    <n v="1"/>
    <n v="8.02"/>
    <n v="8.02"/>
    <n v="0"/>
    <n v="2.0299999999999998"/>
    <n v="0.48"/>
    <n v="5.52"/>
    <n v="0"/>
    <n v="26"/>
    <n v="10"/>
    <n v="349"/>
    <n v="587"/>
    <n v="385"/>
    <n v="2536"/>
    <n v="1"/>
    <n v="474"/>
    <x v="119"/>
    <s v="Normal"/>
    <n v="502"/>
  </r>
  <r>
    <x v="21"/>
    <d v="2016-04-21T00:00:00"/>
    <x v="2"/>
    <n v="19542"/>
    <n v="1"/>
    <n v="15.01"/>
    <n v="15.01"/>
    <n v="0"/>
    <n v="0.98"/>
    <n v="0.4"/>
    <n v="5.62"/>
    <n v="0"/>
    <n v="11"/>
    <n v="19"/>
    <n v="294"/>
    <n v="579"/>
    <n v="324"/>
    <n v="4900"/>
    <n v="1"/>
    <n v="508"/>
    <x v="50"/>
    <s v="Normal"/>
    <n v="550"/>
  </r>
  <r>
    <x v="21"/>
    <d v="2016-04-22T00:00:00"/>
    <x v="3"/>
    <n v="8206"/>
    <n v="0"/>
    <n v="6.2"/>
    <n v="6.2"/>
    <n v="0"/>
    <n v="0"/>
    <n v="0"/>
    <n v="6.2"/>
    <n v="0"/>
    <n v="0"/>
    <n v="0"/>
    <n v="402"/>
    <n v="413"/>
    <n v="402"/>
    <n v="2409"/>
    <n v="1"/>
    <n v="480"/>
    <x v="174"/>
    <s v="Normal"/>
    <n v="546"/>
  </r>
  <r>
    <x v="21"/>
    <d v="2016-04-23T00:00:00"/>
    <x v="4"/>
    <n v="11495"/>
    <n v="1"/>
    <n v="8.68"/>
    <n v="8.68"/>
    <n v="0"/>
    <n v="0"/>
    <n v="0"/>
    <n v="8.68"/>
    <n v="0"/>
    <n v="0"/>
    <n v="0"/>
    <n v="512"/>
    <n v="468"/>
    <n v="512"/>
    <n v="2651"/>
    <n v="1"/>
    <n v="492"/>
    <x v="212"/>
    <s v="Normal"/>
    <n v="539"/>
  </r>
  <r>
    <x v="21"/>
    <d v="2016-04-24T00:00:00"/>
    <x v="5"/>
    <n v="7623"/>
    <n v="0"/>
    <n v="5.76"/>
    <n v="5.76"/>
    <n v="0"/>
    <n v="0"/>
    <n v="0"/>
    <n v="5.76"/>
    <n v="0"/>
    <n v="0"/>
    <n v="0"/>
    <n v="362"/>
    <n v="711"/>
    <n v="362"/>
    <n v="2305"/>
    <n v="1"/>
    <n v="353"/>
    <x v="154"/>
    <s v="Short"/>
    <n v="367"/>
  </r>
  <r>
    <x v="21"/>
    <d v="2016-04-25T00:00:00"/>
    <x v="6"/>
    <n v="0"/>
    <n v="0"/>
    <n v="0"/>
    <n v="0"/>
    <n v="0"/>
    <n v="0"/>
    <n v="0"/>
    <n v="0"/>
    <n v="0"/>
    <n v="0"/>
    <n v="0"/>
    <n v="0"/>
    <n v="1440"/>
    <n v="0"/>
    <n v="1497"/>
    <m/>
    <m/>
    <x v="2"/>
    <s v="Short"/>
    <m/>
  </r>
  <r>
    <x v="21"/>
    <d v="2016-04-26T00:00:00"/>
    <x v="0"/>
    <n v="9543"/>
    <n v="0"/>
    <n v="7.21"/>
    <n v="7.21"/>
    <n v="0"/>
    <n v="0"/>
    <n v="0.34"/>
    <n v="6.87"/>
    <n v="0"/>
    <n v="0"/>
    <n v="7"/>
    <n v="352"/>
    <n v="1077"/>
    <n v="359"/>
    <n v="2450"/>
    <m/>
    <m/>
    <x v="2"/>
    <s v="Short"/>
    <m/>
  </r>
  <r>
    <x v="21"/>
    <d v="2016-04-27T00:00:00"/>
    <x v="1"/>
    <n v="9411"/>
    <n v="0"/>
    <n v="7.11"/>
    <n v="7.11"/>
    <n v="0"/>
    <n v="0"/>
    <n v="0"/>
    <n v="7.11"/>
    <n v="0"/>
    <n v="0"/>
    <n v="0"/>
    <n v="458"/>
    <n v="417"/>
    <n v="458"/>
    <n v="2576"/>
    <n v="1"/>
    <n v="542"/>
    <x v="213"/>
    <s v="Long"/>
    <n v="557"/>
  </r>
  <r>
    <x v="21"/>
    <d v="2016-04-28T00:00:00"/>
    <x v="2"/>
    <n v="3403"/>
    <n v="0"/>
    <n v="2.6"/>
    <n v="2.6"/>
    <n v="0"/>
    <n v="0"/>
    <n v="0"/>
    <n v="2.6"/>
    <n v="0"/>
    <n v="0"/>
    <n v="0"/>
    <n v="141"/>
    <n v="758"/>
    <n v="141"/>
    <n v="1879"/>
    <n v="1"/>
    <n v="393"/>
    <x v="214"/>
    <s v="Short"/>
    <n v="416"/>
  </r>
  <r>
    <x v="21"/>
    <d v="2016-04-29T00:00:00"/>
    <x v="3"/>
    <n v="9592"/>
    <n v="0"/>
    <n v="7.24"/>
    <n v="7.24"/>
    <n v="0"/>
    <n v="0"/>
    <n v="0"/>
    <n v="7.24"/>
    <n v="0"/>
    <n v="0"/>
    <n v="0"/>
    <n v="461"/>
    <n v="479"/>
    <n v="461"/>
    <n v="2560"/>
    <n v="1"/>
    <n v="600"/>
    <x v="215"/>
    <s v="Long"/>
    <n v="636"/>
  </r>
  <r>
    <x v="21"/>
    <d v="2016-04-30T00:00:00"/>
    <x v="4"/>
    <n v="6987"/>
    <n v="0"/>
    <n v="5.28"/>
    <n v="5.28"/>
    <n v="0"/>
    <n v="0"/>
    <n v="0"/>
    <n v="5.28"/>
    <n v="0"/>
    <n v="0"/>
    <n v="0"/>
    <n v="343"/>
    <n v="1040"/>
    <n v="343"/>
    <n v="2275"/>
    <m/>
    <m/>
    <x v="2"/>
    <s v="Short"/>
    <m/>
  </r>
  <r>
    <x v="21"/>
    <d v="2016-05-01T00:00:00"/>
    <x v="5"/>
    <n v="8915"/>
    <n v="0"/>
    <n v="6.73"/>
    <n v="6.73"/>
    <n v="0"/>
    <n v="0"/>
    <n v="0"/>
    <n v="6.73"/>
    <n v="0"/>
    <n v="0"/>
    <n v="0"/>
    <n v="397"/>
    <n v="525"/>
    <n v="397"/>
    <n v="2361"/>
    <n v="1"/>
    <n v="507"/>
    <x v="121"/>
    <s v="Normal"/>
    <n v="575"/>
  </r>
  <r>
    <x v="21"/>
    <d v="2016-05-02T00:00:00"/>
    <x v="6"/>
    <n v="4933"/>
    <n v="0"/>
    <n v="3.73"/>
    <n v="3.73"/>
    <n v="0"/>
    <n v="0"/>
    <n v="0"/>
    <n v="3.73"/>
    <n v="0"/>
    <n v="0"/>
    <n v="0"/>
    <n v="236"/>
    <n v="1204"/>
    <n v="236"/>
    <n v="2044"/>
    <m/>
    <m/>
    <x v="2"/>
    <s v="Short"/>
    <m/>
  </r>
  <r>
    <x v="21"/>
    <d v="2016-05-03T00:00:00"/>
    <x v="0"/>
    <n v="0"/>
    <n v="0"/>
    <n v="0"/>
    <n v="0"/>
    <n v="0"/>
    <n v="0"/>
    <n v="0"/>
    <n v="0"/>
    <n v="0"/>
    <n v="0"/>
    <n v="0"/>
    <n v="0"/>
    <n v="1440"/>
    <n v="0"/>
    <n v="1496"/>
    <m/>
    <m/>
    <x v="2"/>
    <s v="Short"/>
    <m/>
  </r>
  <r>
    <x v="21"/>
    <d v="2016-05-04T00:00:00"/>
    <x v="1"/>
    <n v="2997"/>
    <n v="0"/>
    <n v="2.2599999999999998"/>
    <n v="2.2599999999999998"/>
    <n v="0"/>
    <n v="0"/>
    <n v="0"/>
    <n v="2.2599999999999998"/>
    <n v="0"/>
    <n v="0"/>
    <n v="0"/>
    <n v="156"/>
    <n v="1279"/>
    <n v="156"/>
    <n v="1902"/>
    <m/>
    <m/>
    <x v="2"/>
    <s v="Short"/>
    <m/>
  </r>
  <r>
    <x v="21"/>
    <d v="2016-05-05T00:00:00"/>
    <x v="2"/>
    <n v="9799"/>
    <n v="0"/>
    <n v="7.4"/>
    <n v="7.4"/>
    <n v="0"/>
    <n v="0"/>
    <n v="0"/>
    <n v="7.4"/>
    <n v="0"/>
    <n v="0"/>
    <n v="0"/>
    <n v="487"/>
    <n v="479"/>
    <n v="487"/>
    <n v="2636"/>
    <n v="1"/>
    <n v="392"/>
    <x v="198"/>
    <s v="Short"/>
    <n v="415"/>
  </r>
  <r>
    <x v="21"/>
    <d v="2016-05-06T00:00:00"/>
    <x v="3"/>
    <n v="3365"/>
    <n v="0"/>
    <n v="2.68"/>
    <n v="2.68"/>
    <n v="0"/>
    <n v="0"/>
    <n v="0"/>
    <n v="2.68"/>
    <n v="0"/>
    <n v="0"/>
    <n v="0"/>
    <n v="133"/>
    <n v="673"/>
    <n v="133"/>
    <n v="1838"/>
    <n v="2"/>
    <n v="658"/>
    <x v="184"/>
    <s v="Long"/>
    <n v="698"/>
  </r>
  <r>
    <x v="21"/>
    <d v="2016-05-07T00:00:00"/>
    <x v="4"/>
    <n v="7336"/>
    <n v="0"/>
    <n v="5.54"/>
    <n v="5.54"/>
    <n v="0"/>
    <n v="0"/>
    <n v="0"/>
    <n v="5.54"/>
    <n v="0"/>
    <n v="0"/>
    <n v="0"/>
    <n v="412"/>
    <n v="456"/>
    <n v="412"/>
    <n v="2469"/>
    <n v="2"/>
    <n v="498"/>
    <x v="43"/>
    <s v="Normal"/>
    <n v="507"/>
  </r>
  <r>
    <x v="21"/>
    <d v="2016-05-08T00:00:00"/>
    <x v="5"/>
    <n v="7328"/>
    <n v="0"/>
    <n v="5.53"/>
    <n v="5.53"/>
    <n v="0"/>
    <n v="0"/>
    <n v="0"/>
    <n v="5.53"/>
    <n v="0"/>
    <n v="0"/>
    <n v="0"/>
    <n v="318"/>
    <n v="517"/>
    <n v="318"/>
    <n v="2250"/>
    <n v="1"/>
    <n v="555"/>
    <x v="48"/>
    <s v="Long"/>
    <n v="603"/>
  </r>
  <r>
    <x v="21"/>
    <d v="2016-05-09T00:00:00"/>
    <x v="6"/>
    <n v="4477"/>
    <n v="0"/>
    <n v="3.38"/>
    <n v="3.38"/>
    <n v="0"/>
    <n v="0"/>
    <n v="0"/>
    <n v="3.38"/>
    <n v="0"/>
    <n v="0"/>
    <n v="0"/>
    <n v="197"/>
    <n v="125"/>
    <n v="197"/>
    <n v="1248"/>
    <n v="1"/>
    <n v="492"/>
    <x v="212"/>
    <s v="Normal"/>
    <n v="522"/>
  </r>
  <r>
    <x v="22"/>
    <d v="2016-04-12T00:00:00"/>
    <x v="0"/>
    <n v="4562"/>
    <n v="0"/>
    <n v="3.45"/>
    <n v="3.45"/>
    <n v="0"/>
    <n v="0"/>
    <n v="0"/>
    <n v="3.45"/>
    <n v="0"/>
    <n v="0"/>
    <n v="0"/>
    <n v="199"/>
    <n v="1241"/>
    <n v="199"/>
    <n v="2560"/>
    <m/>
    <m/>
    <x v="2"/>
    <s v="Short"/>
    <m/>
  </r>
  <r>
    <x v="22"/>
    <d v="2016-04-13T00:00:00"/>
    <x v="1"/>
    <n v="7142"/>
    <n v="0"/>
    <n v="5.4"/>
    <n v="5.4"/>
    <n v="0"/>
    <n v="0"/>
    <n v="0"/>
    <n v="5.39"/>
    <n v="0.01"/>
    <n v="0"/>
    <n v="0"/>
    <n v="350"/>
    <n v="1090"/>
    <n v="350"/>
    <n v="2905"/>
    <m/>
    <m/>
    <x v="2"/>
    <s v="Short"/>
    <m/>
  </r>
  <r>
    <x v="22"/>
    <d v="2016-04-14T00:00:00"/>
    <x v="2"/>
    <n v="7671"/>
    <n v="0"/>
    <n v="5.8"/>
    <n v="5.8"/>
    <n v="0"/>
    <n v="0"/>
    <n v="0"/>
    <n v="5.77"/>
    <n v="0.03"/>
    <n v="0"/>
    <n v="0"/>
    <n v="363"/>
    <n v="1077"/>
    <n v="363"/>
    <n v="2952"/>
    <m/>
    <m/>
    <x v="2"/>
    <s v="Short"/>
    <m/>
  </r>
  <r>
    <x v="22"/>
    <d v="2016-04-15T00:00:00"/>
    <x v="3"/>
    <n v="9501"/>
    <n v="0"/>
    <n v="7.18"/>
    <n v="7.18"/>
    <n v="0"/>
    <n v="0"/>
    <n v="0"/>
    <n v="7.17"/>
    <n v="0.01"/>
    <n v="0"/>
    <n v="0"/>
    <n v="328"/>
    <n v="1112"/>
    <n v="328"/>
    <n v="2896"/>
    <m/>
    <m/>
    <x v="2"/>
    <s v="Short"/>
    <m/>
  </r>
  <r>
    <x v="22"/>
    <d v="2016-04-16T00:00:00"/>
    <x v="4"/>
    <n v="8301"/>
    <n v="0"/>
    <n v="6.28"/>
    <n v="6.28"/>
    <n v="0"/>
    <n v="0"/>
    <n v="0"/>
    <n v="6.27"/>
    <n v="0.01"/>
    <n v="0"/>
    <n v="0"/>
    <n v="258"/>
    <n v="1182"/>
    <n v="258"/>
    <n v="2783"/>
    <m/>
    <m/>
    <x v="2"/>
    <s v="Short"/>
    <m/>
  </r>
  <r>
    <x v="22"/>
    <d v="2016-04-17T00:00:00"/>
    <x v="5"/>
    <n v="7851"/>
    <n v="0"/>
    <n v="5.94"/>
    <n v="5.94"/>
    <n v="0"/>
    <n v="1.1399999999999999"/>
    <n v="0.79"/>
    <n v="4"/>
    <n v="0"/>
    <n v="31"/>
    <n v="12"/>
    <n v="225"/>
    <n v="1172"/>
    <n v="268"/>
    <n v="3171"/>
    <m/>
    <m/>
    <x v="2"/>
    <s v="Short"/>
    <m/>
  </r>
  <r>
    <x v="22"/>
    <d v="2016-04-18T00:00:00"/>
    <x v="6"/>
    <n v="6885"/>
    <n v="0"/>
    <n v="5.21"/>
    <n v="5.21"/>
    <n v="0"/>
    <n v="0"/>
    <n v="0"/>
    <n v="5.19"/>
    <n v="0.02"/>
    <n v="0"/>
    <n v="0"/>
    <n v="271"/>
    <n v="1169"/>
    <n v="271"/>
    <n v="2766"/>
    <m/>
    <m/>
    <x v="2"/>
    <s v="Short"/>
    <m/>
  </r>
  <r>
    <x v="22"/>
    <d v="2016-04-19T00:00:00"/>
    <x v="0"/>
    <n v="7142"/>
    <n v="0"/>
    <n v="5.4"/>
    <n v="5.4"/>
    <n v="0"/>
    <n v="0"/>
    <n v="0"/>
    <n v="5.39"/>
    <n v="0.01"/>
    <n v="0"/>
    <n v="0"/>
    <n v="321"/>
    <n v="1119"/>
    <n v="321"/>
    <n v="2839"/>
    <m/>
    <m/>
    <x v="2"/>
    <s v="Short"/>
    <m/>
  </r>
  <r>
    <x v="22"/>
    <d v="2016-04-20T00:00:00"/>
    <x v="1"/>
    <n v="6361"/>
    <n v="0"/>
    <n v="4.8099999999999996"/>
    <n v="4.8099999999999996"/>
    <n v="0"/>
    <n v="0"/>
    <n v="0"/>
    <n v="4.8"/>
    <n v="0.01"/>
    <n v="0"/>
    <n v="0"/>
    <n v="258"/>
    <n v="1182"/>
    <n v="258"/>
    <n v="2701"/>
    <m/>
    <m/>
    <x v="2"/>
    <s v="Short"/>
    <m/>
  </r>
  <r>
    <x v="22"/>
    <d v="2016-04-21T00:00:00"/>
    <x v="2"/>
    <n v="0"/>
    <n v="0"/>
    <n v="0"/>
    <n v="0"/>
    <n v="0"/>
    <n v="0"/>
    <n v="0"/>
    <n v="0"/>
    <n v="0"/>
    <n v="0"/>
    <n v="0"/>
    <n v="0"/>
    <n v="1440"/>
    <n v="0"/>
    <n v="2060"/>
    <m/>
    <m/>
    <x v="2"/>
    <s v="Short"/>
    <m/>
  </r>
  <r>
    <x v="22"/>
    <d v="2016-04-22T00:00:00"/>
    <x v="3"/>
    <n v="6238"/>
    <n v="0"/>
    <n v="4.72"/>
    <n v="4.72"/>
    <n v="0"/>
    <n v="0"/>
    <n v="0"/>
    <n v="4.72"/>
    <n v="0"/>
    <n v="0"/>
    <n v="0"/>
    <n v="302"/>
    <n v="1138"/>
    <n v="302"/>
    <n v="2796"/>
    <m/>
    <m/>
    <x v="2"/>
    <s v="Short"/>
    <m/>
  </r>
  <r>
    <x v="22"/>
    <d v="2016-04-23T00:00:00"/>
    <x v="4"/>
    <n v="0"/>
    <n v="0"/>
    <n v="0"/>
    <n v="0"/>
    <n v="0"/>
    <n v="0"/>
    <n v="0"/>
    <n v="0"/>
    <n v="0"/>
    <n v="33"/>
    <n v="0"/>
    <n v="0"/>
    <n v="1407"/>
    <n v="33"/>
    <n v="2664"/>
    <m/>
    <m/>
    <x v="2"/>
    <s v="Short"/>
    <m/>
  </r>
  <r>
    <x v="22"/>
    <d v="2016-04-24T00:00:00"/>
    <x v="5"/>
    <n v="5896"/>
    <n v="0"/>
    <n v="4.46"/>
    <n v="4.46"/>
    <n v="0"/>
    <n v="0"/>
    <n v="0"/>
    <n v="4.46"/>
    <n v="0"/>
    <n v="0"/>
    <n v="0"/>
    <n v="258"/>
    <n v="1182"/>
    <n v="258"/>
    <n v="2703"/>
    <m/>
    <m/>
    <x v="2"/>
    <s v="Short"/>
    <m/>
  </r>
  <r>
    <x v="22"/>
    <d v="2016-04-25T00:00:00"/>
    <x v="6"/>
    <n v="7802"/>
    <n v="0"/>
    <n v="5.9"/>
    <n v="5.9"/>
    <n v="0"/>
    <n v="0.68"/>
    <n v="0.18"/>
    <n v="5.03"/>
    <n v="0.01"/>
    <n v="8"/>
    <n v="3"/>
    <n v="249"/>
    <n v="1180"/>
    <n v="260"/>
    <n v="2771"/>
    <m/>
    <m/>
    <x v="2"/>
    <s v="Short"/>
    <m/>
  </r>
  <r>
    <x v="22"/>
    <d v="2016-04-26T00:00:00"/>
    <x v="0"/>
    <n v="0"/>
    <n v="0"/>
    <n v="0"/>
    <n v="0"/>
    <n v="0"/>
    <n v="0"/>
    <n v="0"/>
    <n v="0"/>
    <n v="0"/>
    <n v="0"/>
    <n v="0"/>
    <n v="0"/>
    <n v="1440"/>
    <n v="0"/>
    <n v="2060"/>
    <m/>
    <m/>
    <x v="2"/>
    <s v="Short"/>
    <m/>
  </r>
  <r>
    <x v="22"/>
    <d v="2016-04-27T00:00:00"/>
    <x v="1"/>
    <n v="5565"/>
    <n v="0"/>
    <n v="4.21"/>
    <n v="4.21"/>
    <n v="0"/>
    <n v="0"/>
    <n v="0"/>
    <n v="4.18"/>
    <n v="0.03"/>
    <n v="0"/>
    <n v="0"/>
    <n v="287"/>
    <n v="1153"/>
    <n v="287"/>
    <n v="2743"/>
    <m/>
    <m/>
    <x v="2"/>
    <s v="Short"/>
    <m/>
  </r>
  <r>
    <x v="22"/>
    <d v="2016-04-28T00:00:00"/>
    <x v="2"/>
    <n v="5731"/>
    <n v="0"/>
    <n v="4.33"/>
    <n v="4.33"/>
    <n v="0"/>
    <n v="0"/>
    <n v="0"/>
    <n v="4.33"/>
    <n v="0"/>
    <n v="0"/>
    <n v="0"/>
    <n v="255"/>
    <n v="1185"/>
    <n v="255"/>
    <n v="2687"/>
    <m/>
    <m/>
    <x v="2"/>
    <s v="Short"/>
    <m/>
  </r>
  <r>
    <x v="22"/>
    <d v="2016-04-29T00:00:00"/>
    <x v="3"/>
    <n v="0"/>
    <n v="0"/>
    <n v="0"/>
    <n v="0"/>
    <n v="0"/>
    <n v="0"/>
    <n v="0"/>
    <n v="0"/>
    <n v="0"/>
    <n v="0"/>
    <n v="0"/>
    <n v="0"/>
    <n v="1440"/>
    <n v="0"/>
    <n v="2060"/>
    <m/>
    <m/>
    <x v="2"/>
    <s v="Short"/>
    <m/>
  </r>
  <r>
    <x v="22"/>
    <d v="2016-04-30T00:00:00"/>
    <x v="4"/>
    <n v="6744"/>
    <n v="0"/>
    <n v="5.0999999999999996"/>
    <n v="5.0999999999999996"/>
    <n v="0"/>
    <n v="0"/>
    <n v="0"/>
    <n v="5.09"/>
    <n v="0.01"/>
    <n v="0"/>
    <n v="0"/>
    <n v="324"/>
    <n v="1116"/>
    <n v="324"/>
    <n v="2843"/>
    <m/>
    <m/>
    <x v="2"/>
    <s v="Short"/>
    <m/>
  </r>
  <r>
    <x v="22"/>
    <d v="2016-05-01T00:00:00"/>
    <x v="5"/>
    <n v="9837"/>
    <n v="0"/>
    <n v="7.44"/>
    <n v="7.44"/>
    <n v="0"/>
    <n v="0.66"/>
    <n v="2.75"/>
    <n v="4"/>
    <n v="0.02"/>
    <n v="8"/>
    <n v="95"/>
    <n v="282"/>
    <n v="1055"/>
    <n v="385"/>
    <n v="3327"/>
    <m/>
    <m/>
    <x v="2"/>
    <s v="Short"/>
    <m/>
  </r>
  <r>
    <x v="22"/>
    <d v="2016-05-02T00:00:00"/>
    <x v="6"/>
    <n v="6781"/>
    <n v="0"/>
    <n v="5.13"/>
    <n v="5.13"/>
    <n v="0"/>
    <n v="0"/>
    <n v="0"/>
    <n v="5.1100000000000003"/>
    <n v="0.02"/>
    <n v="0"/>
    <n v="0"/>
    <n v="268"/>
    <n v="1172"/>
    <n v="268"/>
    <n v="2725"/>
    <m/>
    <m/>
    <x v="2"/>
    <s v="Short"/>
    <m/>
  </r>
  <r>
    <x v="22"/>
    <d v="2016-05-03T00:00:00"/>
    <x v="0"/>
    <n v="6047"/>
    <n v="0"/>
    <n v="4.57"/>
    <n v="4.57"/>
    <n v="0"/>
    <n v="0"/>
    <n v="0"/>
    <n v="4.57"/>
    <n v="0"/>
    <n v="0"/>
    <n v="0"/>
    <n v="240"/>
    <n v="1200"/>
    <n v="240"/>
    <n v="2671"/>
    <m/>
    <m/>
    <x v="2"/>
    <s v="Short"/>
    <m/>
  </r>
  <r>
    <x v="22"/>
    <d v="2016-05-04T00:00:00"/>
    <x v="1"/>
    <n v="5832"/>
    <n v="0"/>
    <n v="4.41"/>
    <n v="4.41"/>
    <n v="0"/>
    <n v="0"/>
    <n v="0"/>
    <n v="4.4000000000000004"/>
    <n v="0.01"/>
    <n v="0"/>
    <n v="0"/>
    <n v="272"/>
    <n v="1168"/>
    <n v="272"/>
    <n v="2718"/>
    <m/>
    <m/>
    <x v="2"/>
    <s v="Short"/>
    <m/>
  </r>
  <r>
    <x v="22"/>
    <d v="2016-05-05T00:00:00"/>
    <x v="2"/>
    <n v="6339"/>
    <n v="0"/>
    <n v="4.79"/>
    <n v="4.79"/>
    <n v="0"/>
    <n v="0"/>
    <n v="0"/>
    <n v="4.79"/>
    <n v="0"/>
    <n v="0"/>
    <n v="0"/>
    <n v="239"/>
    <n v="1201"/>
    <n v="239"/>
    <n v="2682"/>
    <m/>
    <m/>
    <x v="2"/>
    <s v="Short"/>
    <m/>
  </r>
  <r>
    <x v="22"/>
    <d v="2016-05-06T00:00:00"/>
    <x v="3"/>
    <n v="6116"/>
    <n v="0"/>
    <n v="4.62"/>
    <n v="4.62"/>
    <n v="0"/>
    <n v="0"/>
    <n v="0"/>
    <n v="4.59"/>
    <n v="0.03"/>
    <n v="0"/>
    <n v="0"/>
    <n v="305"/>
    <n v="1135"/>
    <n v="305"/>
    <n v="2806"/>
    <m/>
    <m/>
    <x v="2"/>
    <s v="Short"/>
    <m/>
  </r>
  <r>
    <x v="22"/>
    <d v="2016-05-07T00:00:00"/>
    <x v="4"/>
    <n v="5510"/>
    <n v="0"/>
    <n v="4.17"/>
    <n v="4.17"/>
    <n v="0"/>
    <n v="0"/>
    <n v="0"/>
    <n v="4.16"/>
    <n v="0"/>
    <n v="0"/>
    <n v="0"/>
    <n v="227"/>
    <n v="1213"/>
    <n v="227"/>
    <n v="2613"/>
    <m/>
    <m/>
    <x v="2"/>
    <s v="Short"/>
    <m/>
  </r>
  <r>
    <x v="22"/>
    <d v="2016-05-08T00:00:00"/>
    <x v="5"/>
    <n v="7706"/>
    <n v="0"/>
    <n v="5.83"/>
    <n v="5.83"/>
    <n v="0"/>
    <n v="0"/>
    <n v="0"/>
    <n v="5.82"/>
    <n v="0"/>
    <n v="0"/>
    <n v="0"/>
    <n v="251"/>
    <n v="1189"/>
    <n v="251"/>
    <n v="2712"/>
    <m/>
    <m/>
    <x v="2"/>
    <s v="Short"/>
    <m/>
  </r>
  <r>
    <x v="22"/>
    <d v="2016-05-09T00:00:00"/>
    <x v="6"/>
    <n v="6277"/>
    <n v="0"/>
    <n v="4.75"/>
    <n v="4.75"/>
    <n v="0"/>
    <n v="0"/>
    <n v="0"/>
    <n v="4.7300000000000004"/>
    <n v="0.02"/>
    <n v="0"/>
    <n v="0"/>
    <n v="264"/>
    <n v="800"/>
    <n v="264"/>
    <n v="2175"/>
    <m/>
    <m/>
    <x v="2"/>
    <s v="Short"/>
    <m/>
  </r>
  <r>
    <x v="22"/>
    <d v="2016-05-10T00:00:00"/>
    <x v="0"/>
    <n v="0"/>
    <n v="0"/>
    <n v="0"/>
    <n v="0"/>
    <n v="0"/>
    <n v="0"/>
    <n v="0"/>
    <n v="0"/>
    <n v="0"/>
    <n v="0"/>
    <n v="0"/>
    <n v="0"/>
    <n v="1440"/>
    <n v="0"/>
    <n v="0"/>
    <m/>
    <m/>
    <x v="2"/>
    <s v="Short"/>
    <m/>
  </r>
  <r>
    <x v="23"/>
    <d v="2016-04-12T00:00:00"/>
    <x v="0"/>
    <n v="0"/>
    <n v="0"/>
    <n v="0"/>
    <n v="0"/>
    <n v="0"/>
    <n v="0"/>
    <n v="0"/>
    <n v="0"/>
    <n v="0"/>
    <n v="0"/>
    <n v="0"/>
    <n v="0"/>
    <n v="1440"/>
    <n v="0"/>
    <n v="1841"/>
    <m/>
    <m/>
    <x v="2"/>
    <s v="Short"/>
    <m/>
  </r>
  <r>
    <x v="23"/>
    <d v="2016-04-13T00:00:00"/>
    <x v="1"/>
    <n v="4053"/>
    <n v="0"/>
    <n v="2.91"/>
    <n v="2.91"/>
    <n v="0"/>
    <n v="1.1100000000000001"/>
    <n v="0.57999999999999996"/>
    <n v="1.22"/>
    <n v="0"/>
    <n v="17"/>
    <n v="18"/>
    <n v="85"/>
    <n v="1053"/>
    <n v="120"/>
    <n v="2400"/>
    <n v="1"/>
    <n v="235"/>
    <x v="87"/>
    <s v="Short"/>
    <n v="260"/>
  </r>
  <r>
    <x v="23"/>
    <d v="2016-04-14T00:00:00"/>
    <x v="2"/>
    <n v="5162"/>
    <n v="0"/>
    <n v="3.7"/>
    <n v="3.7"/>
    <n v="0"/>
    <n v="0.87"/>
    <n v="0.86"/>
    <n v="1.97"/>
    <n v="0"/>
    <n v="14"/>
    <n v="24"/>
    <n v="105"/>
    <n v="863"/>
    <n v="143"/>
    <n v="2507"/>
    <n v="1"/>
    <n v="423"/>
    <x v="216"/>
    <s v="Normal"/>
    <n v="441"/>
  </r>
  <r>
    <x v="23"/>
    <d v="2016-04-15T00:00:00"/>
    <x v="3"/>
    <n v="1282"/>
    <n v="0"/>
    <n v="0.92"/>
    <n v="0.92"/>
    <n v="0"/>
    <n v="0"/>
    <n v="0"/>
    <n v="0.92"/>
    <n v="0"/>
    <n v="0"/>
    <n v="0"/>
    <n v="58"/>
    <n v="976"/>
    <n v="58"/>
    <n v="2127"/>
    <n v="1"/>
    <n v="391"/>
    <x v="217"/>
    <s v="Short"/>
    <n v="406"/>
  </r>
  <r>
    <x v="23"/>
    <d v="2016-04-16T00:00:00"/>
    <x v="4"/>
    <n v="4732"/>
    <n v="0"/>
    <n v="3.39"/>
    <n v="3.39"/>
    <n v="0"/>
    <n v="2.52"/>
    <n v="0.81"/>
    <n v="0.06"/>
    <n v="0"/>
    <n v="36"/>
    <n v="18"/>
    <n v="9"/>
    <n v="1377"/>
    <n v="63"/>
    <n v="2225"/>
    <m/>
    <m/>
    <x v="2"/>
    <s v="Short"/>
    <m/>
  </r>
  <r>
    <x v="23"/>
    <d v="2016-04-17T00:00:00"/>
    <x v="5"/>
    <n v="2497"/>
    <n v="0"/>
    <n v="1.79"/>
    <n v="1.79"/>
    <n v="0"/>
    <n v="0.35"/>
    <n v="1.1299999999999999"/>
    <n v="0.31"/>
    <n v="0"/>
    <n v="5"/>
    <n v="24"/>
    <n v="19"/>
    <n v="1392"/>
    <n v="48"/>
    <n v="2067"/>
    <m/>
    <m/>
    <x v="2"/>
    <s v="Short"/>
    <m/>
  </r>
  <r>
    <x v="23"/>
    <d v="2016-04-18T00:00:00"/>
    <x v="6"/>
    <n v="8294"/>
    <n v="0"/>
    <n v="5.95"/>
    <n v="5.95"/>
    <n v="0"/>
    <n v="2"/>
    <n v="0.77"/>
    <n v="3.17"/>
    <n v="0"/>
    <n v="30"/>
    <n v="31"/>
    <n v="146"/>
    <n v="1233"/>
    <n v="207"/>
    <n v="2798"/>
    <m/>
    <m/>
    <x v="2"/>
    <s v="Short"/>
    <m/>
  </r>
  <r>
    <x v="23"/>
    <d v="2016-04-19T00:00:00"/>
    <x v="0"/>
    <n v="0"/>
    <n v="0"/>
    <n v="0"/>
    <n v="0"/>
    <n v="0"/>
    <n v="0"/>
    <n v="0"/>
    <n v="0"/>
    <n v="0"/>
    <n v="0"/>
    <n v="0"/>
    <n v="0"/>
    <n v="1440"/>
    <n v="0"/>
    <n v="1841"/>
    <m/>
    <m/>
    <x v="2"/>
    <s v="Short"/>
    <m/>
  </r>
  <r>
    <x v="23"/>
    <d v="2016-04-20T00:00:00"/>
    <x v="1"/>
    <n v="10771"/>
    <n v="1"/>
    <n v="7.72"/>
    <n v="7.72"/>
    <n v="0"/>
    <n v="3.77"/>
    <n v="1.74"/>
    <n v="2.2200000000000002"/>
    <n v="0"/>
    <n v="70"/>
    <n v="113"/>
    <n v="178"/>
    <n v="1079"/>
    <n v="361"/>
    <n v="3727"/>
    <m/>
    <m/>
    <x v="2"/>
    <s v="Short"/>
    <m/>
  </r>
  <r>
    <x v="23"/>
    <d v="2016-04-21T00:00:00"/>
    <x v="2"/>
    <n v="0"/>
    <n v="0"/>
    <n v="0"/>
    <n v="0"/>
    <n v="0"/>
    <n v="0"/>
    <n v="0"/>
    <n v="0"/>
    <n v="0"/>
    <n v="0"/>
    <n v="0"/>
    <n v="0"/>
    <n v="1440"/>
    <n v="0"/>
    <n v="1841"/>
    <m/>
    <m/>
    <x v="2"/>
    <s v="Short"/>
    <m/>
  </r>
  <r>
    <x v="23"/>
    <d v="2016-04-22T00:00:00"/>
    <x v="3"/>
    <n v="637"/>
    <n v="0"/>
    <n v="0.46"/>
    <n v="0.46"/>
    <n v="0"/>
    <n v="0"/>
    <n v="0"/>
    <n v="0.46"/>
    <n v="0"/>
    <n v="0"/>
    <n v="0"/>
    <n v="20"/>
    <n v="1420"/>
    <n v="20"/>
    <n v="1922"/>
    <m/>
    <m/>
    <x v="2"/>
    <s v="Short"/>
    <m/>
  </r>
  <r>
    <x v="23"/>
    <d v="2016-04-23T00:00:00"/>
    <x v="4"/>
    <n v="0"/>
    <n v="0"/>
    <n v="0"/>
    <n v="0"/>
    <n v="0"/>
    <n v="0"/>
    <n v="0"/>
    <n v="0"/>
    <n v="0"/>
    <n v="0"/>
    <n v="0"/>
    <n v="0"/>
    <n v="1440"/>
    <n v="0"/>
    <n v="1841"/>
    <m/>
    <m/>
    <x v="2"/>
    <s v="Short"/>
    <m/>
  </r>
  <r>
    <x v="23"/>
    <d v="2016-04-24T00:00:00"/>
    <x v="5"/>
    <n v="2153"/>
    <n v="0"/>
    <n v="1.54"/>
    <n v="1.54"/>
    <n v="0"/>
    <n v="0.77"/>
    <n v="0.62"/>
    <n v="0.15"/>
    <n v="0"/>
    <n v="11"/>
    <n v="18"/>
    <n v="11"/>
    <n v="1400"/>
    <n v="40"/>
    <n v="2053"/>
    <m/>
    <m/>
    <x v="2"/>
    <s v="Short"/>
    <m/>
  </r>
  <r>
    <x v="23"/>
    <d v="2016-04-25T00:00:00"/>
    <x v="6"/>
    <n v="6474"/>
    <n v="0"/>
    <n v="4.6399999999999997"/>
    <n v="4.6399999999999997"/>
    <n v="0"/>
    <n v="2.27"/>
    <n v="0.46"/>
    <n v="1.9"/>
    <n v="0"/>
    <n v="33"/>
    <n v="13"/>
    <n v="92"/>
    <n v="1302"/>
    <n v="138"/>
    <n v="2484"/>
    <m/>
    <m/>
    <x v="2"/>
    <s v="Short"/>
    <m/>
  </r>
  <r>
    <x v="23"/>
    <d v="2016-04-26T00:00:00"/>
    <x v="0"/>
    <n v="7091"/>
    <n v="0"/>
    <n v="5.27"/>
    <n v="5.27"/>
    <n v="2"/>
    <n v="3.48"/>
    <n v="0.87"/>
    <n v="0.73"/>
    <n v="0"/>
    <n v="42"/>
    <n v="30"/>
    <n v="47"/>
    <n v="1321"/>
    <n v="119"/>
    <n v="2584"/>
    <m/>
    <m/>
    <x v="2"/>
    <s v="Short"/>
    <m/>
  </r>
  <r>
    <x v="23"/>
    <d v="2016-04-27T00:00:00"/>
    <x v="1"/>
    <n v="0"/>
    <n v="0"/>
    <n v="0"/>
    <n v="0"/>
    <n v="0"/>
    <n v="0"/>
    <n v="0"/>
    <n v="0"/>
    <n v="0"/>
    <n v="0"/>
    <n v="0"/>
    <n v="0"/>
    <n v="1440"/>
    <n v="0"/>
    <n v="1841"/>
    <m/>
    <m/>
    <x v="2"/>
    <s v="Short"/>
    <m/>
  </r>
  <r>
    <x v="23"/>
    <d v="2016-04-28T00:00:00"/>
    <x v="2"/>
    <n v="703"/>
    <n v="0"/>
    <n v="0.5"/>
    <n v="0.5"/>
    <n v="0"/>
    <n v="0.06"/>
    <n v="0.2"/>
    <n v="0.24"/>
    <n v="0"/>
    <n v="2"/>
    <n v="13"/>
    <n v="15"/>
    <n v="1410"/>
    <n v="30"/>
    <n v="1993"/>
    <m/>
    <m/>
    <x v="2"/>
    <s v="Short"/>
    <m/>
  </r>
  <r>
    <x v="23"/>
    <d v="2016-04-29T00:00:00"/>
    <x v="3"/>
    <n v="0"/>
    <n v="0"/>
    <n v="0"/>
    <n v="0"/>
    <n v="0"/>
    <n v="0"/>
    <n v="0"/>
    <n v="0"/>
    <n v="0"/>
    <n v="0"/>
    <n v="0"/>
    <n v="0"/>
    <n v="1440"/>
    <n v="0"/>
    <n v="1841"/>
    <m/>
    <m/>
    <x v="2"/>
    <s v="Short"/>
    <m/>
  </r>
  <r>
    <x v="23"/>
    <d v="2016-04-30T00:00:00"/>
    <x v="4"/>
    <n v="2503"/>
    <n v="0"/>
    <n v="1.79"/>
    <n v="1.79"/>
    <n v="0"/>
    <n v="0.16"/>
    <n v="0.16"/>
    <n v="1.48"/>
    <n v="0"/>
    <n v="3"/>
    <n v="9"/>
    <n v="84"/>
    <n v="1344"/>
    <n v="96"/>
    <n v="2280"/>
    <m/>
    <m/>
    <x v="2"/>
    <s v="Short"/>
    <m/>
  </r>
  <r>
    <x v="23"/>
    <d v="2016-05-01T00:00:00"/>
    <x v="5"/>
    <n v="2487"/>
    <n v="0"/>
    <n v="1.78"/>
    <n v="1.78"/>
    <n v="0"/>
    <n v="0.48"/>
    <n v="0.62"/>
    <n v="0.68"/>
    <n v="0"/>
    <n v="9"/>
    <n v="34"/>
    <n v="50"/>
    <n v="1347"/>
    <n v="93"/>
    <n v="2319"/>
    <m/>
    <m/>
    <x v="2"/>
    <s v="Short"/>
    <m/>
  </r>
  <r>
    <x v="23"/>
    <d v="2016-05-02T00:00:00"/>
    <x v="6"/>
    <n v="0"/>
    <n v="0"/>
    <n v="0"/>
    <n v="0"/>
    <n v="0"/>
    <n v="0"/>
    <n v="0"/>
    <n v="0"/>
    <n v="0"/>
    <n v="0"/>
    <n v="0"/>
    <n v="0"/>
    <n v="1440"/>
    <n v="0"/>
    <n v="1841"/>
    <m/>
    <m/>
    <x v="2"/>
    <s v="Short"/>
    <m/>
  </r>
  <r>
    <x v="23"/>
    <d v="2016-05-03T00:00:00"/>
    <x v="0"/>
    <n v="9"/>
    <n v="0"/>
    <n v="0.01"/>
    <n v="0.01"/>
    <n v="0"/>
    <n v="0"/>
    <n v="0"/>
    <n v="0.01"/>
    <n v="0"/>
    <n v="0"/>
    <n v="0"/>
    <n v="1"/>
    <n v="1439"/>
    <n v="1"/>
    <n v="1843"/>
    <m/>
    <m/>
    <x v="2"/>
    <s v="Short"/>
    <m/>
  </r>
  <r>
    <x v="23"/>
    <d v="2016-05-04T00:00:00"/>
    <x v="1"/>
    <n v="0"/>
    <n v="0"/>
    <n v="0"/>
    <n v="0"/>
    <n v="0"/>
    <n v="0"/>
    <n v="0"/>
    <n v="0"/>
    <n v="0"/>
    <n v="0"/>
    <n v="0"/>
    <n v="0"/>
    <n v="1440"/>
    <n v="0"/>
    <n v="1841"/>
    <m/>
    <m/>
    <x v="2"/>
    <s v="Short"/>
    <m/>
  </r>
  <r>
    <x v="23"/>
    <d v="2016-05-05T00:00:00"/>
    <x v="2"/>
    <n v="0"/>
    <n v="0"/>
    <n v="0"/>
    <n v="0"/>
    <n v="0"/>
    <n v="0"/>
    <n v="0"/>
    <n v="0"/>
    <n v="0"/>
    <n v="0"/>
    <n v="0"/>
    <n v="0"/>
    <n v="1440"/>
    <n v="0"/>
    <n v="1841"/>
    <m/>
    <m/>
    <x v="2"/>
    <s v="Short"/>
    <m/>
  </r>
  <r>
    <x v="23"/>
    <d v="2016-05-06T00:00:00"/>
    <x v="3"/>
    <n v="4697"/>
    <n v="0"/>
    <n v="3.37"/>
    <n v="3.37"/>
    <n v="0"/>
    <n v="0.47"/>
    <n v="0.93"/>
    <n v="1.93"/>
    <n v="0"/>
    <n v="12"/>
    <n v="35"/>
    <n v="75"/>
    <n v="1318"/>
    <n v="122"/>
    <n v="2496"/>
    <m/>
    <m/>
    <x v="2"/>
    <s v="Short"/>
    <m/>
  </r>
  <r>
    <x v="23"/>
    <d v="2016-05-07T00:00:00"/>
    <x v="4"/>
    <n v="1967"/>
    <n v="0"/>
    <n v="1.41"/>
    <n v="1.41"/>
    <n v="0"/>
    <n v="0.13"/>
    <n v="0.24"/>
    <n v="1.05"/>
    <n v="0"/>
    <n v="2"/>
    <n v="5"/>
    <n v="49"/>
    <n v="551"/>
    <n v="56"/>
    <n v="1032"/>
    <m/>
    <m/>
    <x v="2"/>
    <s v="Short"/>
    <m/>
  </r>
  <r>
    <x v="24"/>
    <d v="2016-04-12T00:00:00"/>
    <x v="0"/>
    <n v="10199"/>
    <n v="1"/>
    <n v="6.74"/>
    <n v="6.74"/>
    <n v="0"/>
    <n v="3.4"/>
    <n v="0.83"/>
    <n v="2.5099999999999998"/>
    <n v="0"/>
    <n v="50"/>
    <n v="14"/>
    <n v="189"/>
    <n v="796"/>
    <n v="253"/>
    <n v="1994"/>
    <n v="1"/>
    <n v="366"/>
    <x v="13"/>
    <s v="Short"/>
    <n v="387"/>
  </r>
  <r>
    <x v="24"/>
    <d v="2016-04-13T00:00:00"/>
    <x v="1"/>
    <n v="5652"/>
    <n v="0"/>
    <n v="3.74"/>
    <n v="3.74"/>
    <n v="0"/>
    <n v="0.56999999999999995"/>
    <n v="1.21"/>
    <n v="1.96"/>
    <n v="0"/>
    <n v="8"/>
    <n v="24"/>
    <n v="142"/>
    <n v="548"/>
    <n v="174"/>
    <n v="1718"/>
    <n v="3"/>
    <n v="630"/>
    <x v="218"/>
    <s v="Long"/>
    <n v="679"/>
  </r>
  <r>
    <x v="24"/>
    <d v="2016-04-14T00:00:00"/>
    <x v="2"/>
    <n v="1551"/>
    <n v="0"/>
    <n v="1.03"/>
    <n v="1.03"/>
    <n v="0"/>
    <n v="0"/>
    <n v="0"/>
    <n v="1.03"/>
    <n v="0"/>
    <n v="0"/>
    <n v="0"/>
    <n v="86"/>
    <n v="862"/>
    <n v="86"/>
    <n v="1466"/>
    <n v="2"/>
    <n v="508"/>
    <x v="50"/>
    <s v="Normal"/>
    <n v="535"/>
  </r>
  <r>
    <x v="24"/>
    <d v="2016-04-15T00:00:00"/>
    <x v="3"/>
    <n v="5563"/>
    <n v="0"/>
    <n v="3.68"/>
    <n v="3.68"/>
    <n v="0"/>
    <n v="0"/>
    <n v="0"/>
    <n v="3.68"/>
    <n v="0"/>
    <n v="0"/>
    <n v="0"/>
    <n v="217"/>
    <n v="837"/>
    <n v="217"/>
    <n v="1756"/>
    <n v="1"/>
    <n v="370"/>
    <x v="147"/>
    <s v="Short"/>
    <n v="386"/>
  </r>
  <r>
    <x v="24"/>
    <d v="2016-04-16T00:00:00"/>
    <x v="4"/>
    <n v="13217"/>
    <n v="1"/>
    <n v="8.74"/>
    <n v="8.74"/>
    <n v="0"/>
    <n v="3.66"/>
    <n v="0.19"/>
    <n v="4.88"/>
    <n v="0"/>
    <n v="50"/>
    <n v="3"/>
    <n v="280"/>
    <n v="741"/>
    <n v="333"/>
    <n v="2173"/>
    <n v="1"/>
    <n v="357"/>
    <x v="59"/>
    <s v="Short"/>
    <n v="366"/>
  </r>
  <r>
    <x v="24"/>
    <d v="2016-04-17T00:00:00"/>
    <x v="5"/>
    <n v="10145"/>
    <n v="1"/>
    <n v="6.71"/>
    <n v="6.71"/>
    <n v="0"/>
    <n v="0.33"/>
    <n v="0.68"/>
    <n v="5.69"/>
    <n v="0"/>
    <n v="5"/>
    <n v="13"/>
    <n v="295"/>
    <n v="634"/>
    <n v="313"/>
    <n v="2027"/>
    <n v="1"/>
    <n v="427"/>
    <x v="219"/>
    <s v="Normal"/>
    <n v="446"/>
  </r>
  <r>
    <x v="24"/>
    <d v="2016-04-18T00:00:00"/>
    <x v="6"/>
    <n v="11404"/>
    <n v="1"/>
    <n v="7.54"/>
    <n v="7.54"/>
    <n v="0"/>
    <n v="0.83"/>
    <n v="2.39"/>
    <n v="4.32"/>
    <n v="0"/>
    <n v="13"/>
    <n v="42"/>
    <n v="238"/>
    <n v="689"/>
    <n v="293"/>
    <n v="2039"/>
    <n v="1"/>
    <n v="442"/>
    <x v="71"/>
    <s v="Normal"/>
    <n v="458"/>
  </r>
  <r>
    <x v="24"/>
    <d v="2016-04-19T00:00:00"/>
    <x v="0"/>
    <n v="10742"/>
    <n v="1"/>
    <n v="7.1"/>
    <n v="7.1"/>
    <n v="0"/>
    <n v="2.1"/>
    <n v="2.13"/>
    <n v="2.87"/>
    <n v="0"/>
    <n v="35"/>
    <n v="41"/>
    <n v="195"/>
    <n v="659"/>
    <n v="271"/>
    <n v="2046"/>
    <n v="1"/>
    <n v="476"/>
    <x v="220"/>
    <s v="Normal"/>
    <n v="535"/>
  </r>
  <r>
    <x v="24"/>
    <d v="2016-04-20T00:00:00"/>
    <x v="1"/>
    <n v="13928"/>
    <n v="1"/>
    <n v="9.5500000000000007"/>
    <n v="9.5500000000000007"/>
    <n v="0"/>
    <n v="4.28"/>
    <n v="0.19"/>
    <n v="5.09"/>
    <n v="0"/>
    <n v="48"/>
    <n v="4"/>
    <n v="297"/>
    <n v="639"/>
    <n v="349"/>
    <n v="2174"/>
    <n v="1"/>
    <n v="418"/>
    <x v="195"/>
    <s v="Short"/>
    <n v="424"/>
  </r>
  <r>
    <x v="24"/>
    <d v="2016-04-21T00:00:00"/>
    <x v="2"/>
    <n v="11835"/>
    <n v="1"/>
    <n v="9.7100000000000009"/>
    <n v="7.88"/>
    <n v="4"/>
    <n v="3.99"/>
    <n v="2.1"/>
    <n v="3.51"/>
    <n v="0.11"/>
    <n v="53"/>
    <n v="27"/>
    <n v="214"/>
    <n v="708"/>
    <n v="294"/>
    <n v="2179"/>
    <n v="1"/>
    <n v="451"/>
    <x v="221"/>
    <s v="Normal"/>
    <n v="457"/>
  </r>
  <r>
    <x v="24"/>
    <d v="2016-04-22T00:00:00"/>
    <x v="3"/>
    <n v="10725"/>
    <n v="1"/>
    <n v="7.09"/>
    <n v="7.09"/>
    <n v="0"/>
    <n v="1.77"/>
    <n v="1.55"/>
    <n v="3.77"/>
    <n v="0"/>
    <n v="30"/>
    <n v="33"/>
    <n v="240"/>
    <n v="659"/>
    <n v="303"/>
    <n v="2086"/>
    <n v="1"/>
    <n v="425"/>
    <x v="167"/>
    <s v="Normal"/>
    <n v="435"/>
  </r>
  <r>
    <x v="24"/>
    <d v="2016-04-23T00:00:00"/>
    <x v="4"/>
    <n v="20031"/>
    <n v="1"/>
    <n v="13.24"/>
    <n v="13.24"/>
    <n v="0"/>
    <n v="4.2"/>
    <n v="2"/>
    <n v="7.04"/>
    <n v="0"/>
    <n v="58"/>
    <n v="41"/>
    <n v="347"/>
    <n v="484"/>
    <n v="446"/>
    <n v="2571"/>
    <n v="1"/>
    <n v="528"/>
    <x v="222"/>
    <s v="Normal"/>
    <n v="546"/>
  </r>
  <r>
    <x v="24"/>
    <d v="2016-04-24T00:00:00"/>
    <x v="5"/>
    <n v="5029"/>
    <n v="0"/>
    <n v="3.32"/>
    <n v="3.32"/>
    <n v="0"/>
    <n v="0"/>
    <n v="0"/>
    <n v="3.32"/>
    <n v="0"/>
    <n v="0"/>
    <n v="0"/>
    <n v="199"/>
    <n v="720"/>
    <n v="199"/>
    <n v="1705"/>
    <n v="1"/>
    <n v="511"/>
    <x v="55"/>
    <s v="Normal"/>
    <n v="514"/>
  </r>
  <r>
    <x v="24"/>
    <d v="2016-04-25T00:00:00"/>
    <x v="6"/>
    <n v="13239"/>
    <n v="1"/>
    <n v="9.27"/>
    <n v="9.08"/>
    <n v="3"/>
    <n v="3.02"/>
    <n v="1.68"/>
    <n v="4.46"/>
    <n v="0.1"/>
    <n v="35"/>
    <n v="31"/>
    <n v="282"/>
    <n v="637"/>
    <n v="348"/>
    <n v="2194"/>
    <n v="1"/>
    <n v="400"/>
    <x v="168"/>
    <s v="Short"/>
    <n v="415"/>
  </r>
  <r>
    <x v="24"/>
    <d v="2016-04-26T00:00:00"/>
    <x v="0"/>
    <n v="10433"/>
    <n v="1"/>
    <n v="6.9"/>
    <n v="6.9"/>
    <n v="0"/>
    <n v="2.58"/>
    <n v="0.42"/>
    <n v="3.9"/>
    <n v="0"/>
    <n v="36"/>
    <n v="7"/>
    <n v="254"/>
    <n v="680"/>
    <n v="297"/>
    <n v="2012"/>
    <n v="1"/>
    <n v="441"/>
    <x v="148"/>
    <s v="Normal"/>
    <n v="446"/>
  </r>
  <r>
    <x v="24"/>
    <d v="2016-04-27T00:00:00"/>
    <x v="1"/>
    <n v="10320"/>
    <n v="1"/>
    <n v="6.82"/>
    <n v="6.82"/>
    <n v="0"/>
    <n v="0.55000000000000004"/>
    <n v="2.02"/>
    <n v="4.25"/>
    <n v="0"/>
    <n v="7"/>
    <n v="38"/>
    <n v="279"/>
    <n v="697"/>
    <n v="324"/>
    <n v="2034"/>
    <n v="1"/>
    <n v="455"/>
    <x v="180"/>
    <s v="Normal"/>
    <n v="467"/>
  </r>
  <r>
    <x v="24"/>
    <d v="2016-04-28T00:00:00"/>
    <x v="2"/>
    <n v="12627"/>
    <n v="1"/>
    <n v="8.35"/>
    <n v="8.35"/>
    <n v="0"/>
    <n v="2.5099999999999998"/>
    <n v="0.24"/>
    <n v="5.59"/>
    <n v="0"/>
    <n v="38"/>
    <n v="8"/>
    <n v="288"/>
    <n v="621"/>
    <n v="334"/>
    <n v="2182"/>
    <n v="1"/>
    <n v="440"/>
    <x v="223"/>
    <s v="Normal"/>
    <n v="453"/>
  </r>
  <r>
    <x v="24"/>
    <d v="2016-04-29T00:00:00"/>
    <x v="3"/>
    <n v="10762"/>
    <n v="1"/>
    <n v="7.11"/>
    <n v="7.11"/>
    <n v="0"/>
    <n v="0.82"/>
    <n v="0.48"/>
    <n v="5.81"/>
    <n v="0"/>
    <n v="12"/>
    <n v="15"/>
    <n v="369"/>
    <n v="645"/>
    <n v="396"/>
    <n v="2254"/>
    <n v="1"/>
    <n v="433"/>
    <x v="72"/>
    <s v="Normal"/>
    <n v="447"/>
  </r>
  <r>
    <x v="24"/>
    <d v="2016-04-30T00:00:00"/>
    <x v="4"/>
    <n v="10081"/>
    <n v="1"/>
    <n v="6.66"/>
    <n v="6.66"/>
    <n v="0"/>
    <n v="2.2400000000000002"/>
    <n v="0.76"/>
    <n v="3.67"/>
    <n v="0"/>
    <n v="32"/>
    <n v="16"/>
    <n v="237"/>
    <n v="731"/>
    <n v="285"/>
    <n v="2002"/>
    <n v="1"/>
    <n v="422"/>
    <x v="224"/>
    <s v="Normal"/>
    <n v="424"/>
  </r>
  <r>
    <x v="24"/>
    <d v="2016-05-01T00:00:00"/>
    <x v="5"/>
    <n v="5454"/>
    <n v="0"/>
    <n v="3.61"/>
    <n v="3.61"/>
    <n v="0"/>
    <n v="0"/>
    <n v="0"/>
    <n v="3.61"/>
    <n v="0"/>
    <n v="0"/>
    <n v="0"/>
    <n v="215"/>
    <n v="722"/>
    <n v="215"/>
    <n v="1740"/>
    <n v="1"/>
    <n v="411"/>
    <x v="76"/>
    <s v="Short"/>
    <n v="426"/>
  </r>
  <r>
    <x v="24"/>
    <d v="2016-05-02T00:00:00"/>
    <x v="6"/>
    <n v="12912"/>
    <n v="1"/>
    <n v="8.5399999999999991"/>
    <n v="8.5399999999999991"/>
    <n v="0"/>
    <n v="1.2"/>
    <n v="2"/>
    <n v="5.34"/>
    <n v="0"/>
    <n v="18"/>
    <n v="39"/>
    <n v="313"/>
    <n v="655"/>
    <n v="370"/>
    <n v="2162"/>
    <n v="1"/>
    <n v="466"/>
    <x v="225"/>
    <s v="Normal"/>
    <n v="482"/>
  </r>
  <r>
    <x v="24"/>
    <d v="2016-05-03T00:00:00"/>
    <x v="0"/>
    <n v="12109"/>
    <n v="1"/>
    <n v="8.1199999999999992"/>
    <n v="8.1199999999999992"/>
    <n v="0"/>
    <n v="1.74"/>
    <n v="2.04"/>
    <n v="4.33"/>
    <n v="0"/>
    <n v="21"/>
    <n v="36"/>
    <n v="267"/>
    <n v="654"/>
    <n v="324"/>
    <n v="2072"/>
    <n v="1"/>
    <n v="394"/>
    <x v="226"/>
    <s v="Short"/>
    <n v="418"/>
  </r>
  <r>
    <x v="24"/>
    <d v="2016-05-04T00:00:00"/>
    <x v="1"/>
    <n v="10147"/>
    <n v="1"/>
    <n v="6.71"/>
    <n v="6.71"/>
    <n v="0"/>
    <n v="0.47"/>
    <n v="1.68"/>
    <n v="4.55"/>
    <n v="0"/>
    <n v="15"/>
    <n v="36"/>
    <n v="284"/>
    <n v="683"/>
    <n v="335"/>
    <n v="2086"/>
    <n v="1"/>
    <n v="442"/>
    <x v="71"/>
    <s v="Normal"/>
    <n v="455"/>
  </r>
  <r>
    <x v="24"/>
    <d v="2016-05-05T00:00:00"/>
    <x v="2"/>
    <n v="10524"/>
    <n v="1"/>
    <n v="6.96"/>
    <n v="6.96"/>
    <n v="0"/>
    <n v="0.99"/>
    <n v="1.1599999999999999"/>
    <n v="4.8099999999999996"/>
    <n v="0"/>
    <n v="14"/>
    <n v="22"/>
    <n v="305"/>
    <n v="591"/>
    <n v="341"/>
    <n v="2066"/>
    <n v="1"/>
    <n v="467"/>
    <x v="62"/>
    <s v="Normal"/>
    <n v="491"/>
  </r>
  <r>
    <x v="24"/>
    <d v="2016-05-06T00:00:00"/>
    <x v="3"/>
    <n v="5908"/>
    <n v="0"/>
    <n v="3.91"/>
    <n v="3.91"/>
    <n v="0"/>
    <n v="0"/>
    <n v="0"/>
    <n v="3.91"/>
    <n v="0"/>
    <n v="0"/>
    <n v="0"/>
    <n v="299"/>
    <n v="717"/>
    <n v="299"/>
    <n v="1850"/>
    <n v="1"/>
    <n v="443"/>
    <x v="227"/>
    <s v="Normal"/>
    <n v="462"/>
  </r>
  <r>
    <x v="24"/>
    <d v="2016-05-07T00:00:00"/>
    <x v="4"/>
    <n v="6815"/>
    <n v="0"/>
    <n v="4.5"/>
    <n v="4.5"/>
    <n v="0"/>
    <n v="0"/>
    <n v="0"/>
    <n v="4.5"/>
    <n v="0"/>
    <n v="0"/>
    <n v="0"/>
    <n v="328"/>
    <n v="745"/>
    <n v="328"/>
    <n v="1947"/>
    <n v="1"/>
    <n v="298"/>
    <x v="228"/>
    <s v="Short"/>
    <n v="334"/>
  </r>
  <r>
    <x v="24"/>
    <d v="2016-05-08T00:00:00"/>
    <x v="5"/>
    <n v="4188"/>
    <n v="0"/>
    <n v="2.77"/>
    <n v="2.77"/>
    <n v="0"/>
    <n v="0"/>
    <n v="0.52"/>
    <n v="2.25"/>
    <n v="0"/>
    <n v="0"/>
    <n v="14"/>
    <n v="151"/>
    <n v="709"/>
    <n v="165"/>
    <n v="1659"/>
    <n v="1"/>
    <n v="541"/>
    <x v="58"/>
    <s v="Long"/>
    <n v="569"/>
  </r>
  <r>
    <x v="24"/>
    <d v="2016-05-09T00:00:00"/>
    <x v="6"/>
    <n v="12342"/>
    <n v="1"/>
    <n v="8.7200000000000006"/>
    <n v="8.68"/>
    <n v="3"/>
    <n v="3.9"/>
    <n v="1.18"/>
    <n v="3.65"/>
    <n v="0"/>
    <n v="43"/>
    <n v="21"/>
    <n v="231"/>
    <n v="607"/>
    <n v="295"/>
    <n v="2105"/>
    <n v="1"/>
    <n v="489"/>
    <x v="229"/>
    <s v="Normal"/>
    <n v="497"/>
  </r>
  <r>
    <x v="24"/>
    <d v="2016-05-10T00:00:00"/>
    <x v="0"/>
    <n v="15448"/>
    <n v="1"/>
    <n v="10.210000000000001"/>
    <n v="10.210000000000001"/>
    <n v="0"/>
    <n v="3.47"/>
    <n v="1.75"/>
    <n v="4.99"/>
    <n v="0"/>
    <n v="62"/>
    <n v="34"/>
    <n v="275"/>
    <n v="626"/>
    <n v="371"/>
    <n v="2361"/>
    <n v="1"/>
    <n v="469"/>
    <x v="145"/>
    <s v="Normal"/>
    <n v="481"/>
  </r>
  <r>
    <x v="24"/>
    <d v="2016-05-11T00:00:00"/>
    <x v="1"/>
    <n v="6722"/>
    <n v="0"/>
    <n v="4.4400000000000004"/>
    <n v="4.4400000000000004"/>
    <n v="0"/>
    <n v="1.49"/>
    <n v="0.31"/>
    <n v="2.65"/>
    <n v="0"/>
    <n v="24"/>
    <n v="7"/>
    <n v="199"/>
    <n v="709"/>
    <n v="230"/>
    <n v="1855"/>
    <n v="1"/>
    <n v="452"/>
    <x v="64"/>
    <s v="Normal"/>
    <n v="480"/>
  </r>
  <r>
    <x v="24"/>
    <d v="2016-05-12T00:00:00"/>
    <x v="2"/>
    <n v="3587"/>
    <n v="0"/>
    <n v="2.37"/>
    <n v="2.37"/>
    <n v="0"/>
    <n v="0"/>
    <n v="0.25"/>
    <n v="2.11"/>
    <n v="0"/>
    <n v="0"/>
    <n v="8"/>
    <n v="105"/>
    <n v="127"/>
    <n v="113"/>
    <n v="928"/>
    <n v="1"/>
    <n v="516"/>
    <x v="230"/>
    <s v="Normal"/>
    <n v="535"/>
  </r>
  <r>
    <x v="25"/>
    <d v="2016-04-12T00:00:00"/>
    <x v="0"/>
    <n v="14172"/>
    <n v="1"/>
    <n v="10.29"/>
    <n v="9.48"/>
    <n v="5"/>
    <n v="4.5"/>
    <n v="0.38"/>
    <n v="5.41"/>
    <n v="0"/>
    <n v="53"/>
    <n v="8"/>
    <n v="355"/>
    <n v="1024"/>
    <n v="416"/>
    <n v="2937"/>
    <m/>
    <m/>
    <x v="2"/>
    <s v="Short"/>
    <m/>
  </r>
  <r>
    <x v="25"/>
    <d v="2016-04-13T00:00:00"/>
    <x v="1"/>
    <n v="12862"/>
    <n v="1"/>
    <n v="9.65"/>
    <n v="8.6"/>
    <n v="5"/>
    <n v="4.6100000000000003"/>
    <n v="0.56000000000000005"/>
    <n v="4.4800000000000004"/>
    <n v="0"/>
    <n v="56"/>
    <n v="22"/>
    <n v="261"/>
    <n v="1101"/>
    <n v="339"/>
    <n v="2742"/>
    <m/>
    <m/>
    <x v="2"/>
    <s v="Short"/>
    <m/>
  </r>
  <r>
    <x v="25"/>
    <d v="2016-04-14T00:00:00"/>
    <x v="2"/>
    <n v="11179"/>
    <n v="1"/>
    <n v="8.24"/>
    <n v="7.48"/>
    <n v="3"/>
    <n v="2.95"/>
    <n v="0.34"/>
    <n v="4.96"/>
    <n v="0"/>
    <n v="34"/>
    <n v="6"/>
    <n v="304"/>
    <n v="1096"/>
    <n v="344"/>
    <n v="2668"/>
    <m/>
    <m/>
    <x v="2"/>
    <s v="Short"/>
    <m/>
  </r>
  <r>
    <x v="25"/>
    <d v="2016-04-15T00:00:00"/>
    <x v="3"/>
    <n v="5273"/>
    <n v="0"/>
    <n v="3.53"/>
    <n v="3.53"/>
    <n v="0"/>
    <n v="0"/>
    <n v="0"/>
    <n v="3.53"/>
    <n v="0"/>
    <n v="0"/>
    <n v="0"/>
    <n v="202"/>
    <n v="1238"/>
    <n v="202"/>
    <n v="2098"/>
    <m/>
    <m/>
    <x v="2"/>
    <s v="Short"/>
    <m/>
  </r>
  <r>
    <x v="25"/>
    <d v="2016-04-16T00:00:00"/>
    <x v="4"/>
    <n v="4631"/>
    <n v="0"/>
    <n v="3.1"/>
    <n v="3.1"/>
    <n v="0"/>
    <n v="0"/>
    <n v="0"/>
    <n v="3.1"/>
    <n v="0"/>
    <n v="0"/>
    <n v="0"/>
    <n v="203"/>
    <n v="1155"/>
    <n v="203"/>
    <n v="2076"/>
    <n v="1"/>
    <n v="79"/>
    <x v="231"/>
    <s v="Short"/>
    <n v="82"/>
  </r>
  <r>
    <x v="25"/>
    <d v="2016-04-17T00:00:00"/>
    <x v="5"/>
    <n v="8059"/>
    <n v="0"/>
    <n v="5.39"/>
    <n v="5.39"/>
    <n v="0"/>
    <n v="0"/>
    <n v="0"/>
    <n v="5.39"/>
    <n v="0"/>
    <n v="0"/>
    <n v="0"/>
    <n v="305"/>
    <n v="1135"/>
    <n v="305"/>
    <n v="2383"/>
    <m/>
    <m/>
    <x v="2"/>
    <s v="Short"/>
    <m/>
  </r>
  <r>
    <x v="25"/>
    <d v="2016-04-18T00:00:00"/>
    <x v="6"/>
    <n v="14816"/>
    <n v="1"/>
    <n v="10.98"/>
    <n v="9.91"/>
    <n v="5"/>
    <n v="3.79"/>
    <n v="2.12"/>
    <n v="5.05"/>
    <n v="0.02"/>
    <n v="48"/>
    <n v="31"/>
    <n v="284"/>
    <n v="1077"/>
    <n v="363"/>
    <n v="2832"/>
    <m/>
    <m/>
    <x v="2"/>
    <s v="Short"/>
    <m/>
  </r>
  <r>
    <x v="25"/>
    <d v="2016-04-19T00:00:00"/>
    <x v="0"/>
    <n v="14194"/>
    <n v="1"/>
    <n v="10.48"/>
    <n v="9.5"/>
    <n v="5"/>
    <n v="4.41"/>
    <n v="0.76"/>
    <n v="5.31"/>
    <n v="0"/>
    <n v="53"/>
    <n v="17"/>
    <n v="304"/>
    <n v="1066"/>
    <n v="374"/>
    <n v="2812"/>
    <m/>
    <m/>
    <x v="2"/>
    <s v="Short"/>
    <m/>
  </r>
  <r>
    <x v="25"/>
    <d v="2016-04-20T00:00:00"/>
    <x v="1"/>
    <n v="15566"/>
    <n v="1"/>
    <n v="11.31"/>
    <n v="10.41"/>
    <n v="5"/>
    <n v="4.79"/>
    <n v="0.67"/>
    <n v="5.86"/>
    <n v="0"/>
    <n v="60"/>
    <n v="33"/>
    <n v="347"/>
    <n v="1000"/>
    <n v="440"/>
    <n v="3096"/>
    <m/>
    <m/>
    <x v="2"/>
    <s v="Short"/>
    <m/>
  </r>
  <r>
    <x v="25"/>
    <d v="2016-04-21T00:00:00"/>
    <x v="2"/>
    <n v="13744"/>
    <n v="1"/>
    <n v="9.19"/>
    <n v="9.19"/>
    <n v="0"/>
    <n v="2.15"/>
    <n v="1.87"/>
    <n v="5.17"/>
    <n v="0"/>
    <n v="30"/>
    <n v="34"/>
    <n v="327"/>
    <n v="1049"/>
    <n v="391"/>
    <n v="2763"/>
    <m/>
    <m/>
    <x v="2"/>
    <s v="Short"/>
    <m/>
  </r>
  <r>
    <x v="25"/>
    <d v="2016-04-22T00:00:00"/>
    <x v="3"/>
    <n v="15299"/>
    <n v="1"/>
    <n v="10.24"/>
    <n v="10.24"/>
    <n v="0"/>
    <n v="4.0999999999999996"/>
    <n v="1.76"/>
    <n v="4.37"/>
    <n v="0"/>
    <n v="64"/>
    <n v="50"/>
    <n v="261"/>
    <n v="1065"/>
    <n v="375"/>
    <n v="2889"/>
    <m/>
    <m/>
    <x v="2"/>
    <s v="Short"/>
    <m/>
  </r>
  <r>
    <x v="25"/>
    <d v="2016-04-23T00:00:00"/>
    <x v="4"/>
    <n v="8093"/>
    <n v="0"/>
    <n v="5.41"/>
    <n v="5.41"/>
    <n v="0"/>
    <n v="0.13"/>
    <n v="1.1299999999999999"/>
    <n v="4.1500000000000004"/>
    <n v="0"/>
    <n v="2"/>
    <n v="25"/>
    <n v="223"/>
    <n v="1190"/>
    <n v="250"/>
    <n v="2284"/>
    <m/>
    <m/>
    <x v="2"/>
    <s v="Short"/>
    <m/>
  </r>
  <r>
    <x v="25"/>
    <d v="2016-04-24T00:00:00"/>
    <x v="5"/>
    <n v="11085"/>
    <n v="1"/>
    <n v="7.42"/>
    <n v="7.42"/>
    <n v="0"/>
    <n v="0"/>
    <n v="0"/>
    <n v="7.42"/>
    <n v="0"/>
    <n v="0"/>
    <n v="0"/>
    <n v="419"/>
    <n v="1021"/>
    <n v="419"/>
    <n v="2667"/>
    <m/>
    <m/>
    <x v="2"/>
    <s v="Short"/>
    <m/>
  </r>
  <r>
    <x v="25"/>
    <d v="2016-04-25T00:00:00"/>
    <x v="6"/>
    <n v="18229"/>
    <n v="1"/>
    <n v="13.34"/>
    <n v="12.2"/>
    <n v="5"/>
    <n v="4.3099999999999996"/>
    <n v="1.37"/>
    <n v="7.67"/>
    <n v="0"/>
    <n v="51"/>
    <n v="24"/>
    <n v="379"/>
    <n v="986"/>
    <n v="454"/>
    <n v="3055"/>
    <m/>
    <m/>
    <x v="2"/>
    <s v="Short"/>
    <m/>
  </r>
  <r>
    <x v="25"/>
    <d v="2016-04-26T00:00:00"/>
    <x v="0"/>
    <n v="15090"/>
    <n v="1"/>
    <n v="10.1"/>
    <n v="10.1"/>
    <n v="0"/>
    <n v="0.93"/>
    <n v="0.94"/>
    <n v="8.23"/>
    <n v="0"/>
    <n v="16"/>
    <n v="22"/>
    <n v="424"/>
    <n v="978"/>
    <n v="462"/>
    <n v="2939"/>
    <m/>
    <m/>
    <x v="2"/>
    <s v="Short"/>
    <m/>
  </r>
  <r>
    <x v="25"/>
    <d v="2016-04-27T00:00:00"/>
    <x v="1"/>
    <n v="13541"/>
    <n v="1"/>
    <n v="10.220000000000001"/>
    <n v="9.06"/>
    <n v="5"/>
    <n v="4.2699999999999996"/>
    <n v="0.66"/>
    <n v="5.29"/>
    <n v="0"/>
    <n v="50"/>
    <n v="12"/>
    <n v="337"/>
    <n v="1041"/>
    <n v="399"/>
    <n v="2830"/>
    <m/>
    <m/>
    <x v="2"/>
    <s v="Short"/>
    <m/>
  </r>
  <r>
    <x v="25"/>
    <d v="2016-04-28T00:00:00"/>
    <x v="2"/>
    <n v="15128"/>
    <n v="1"/>
    <n v="10.119999999999999"/>
    <n v="10.119999999999999"/>
    <n v="0"/>
    <n v="1.0900000000000001"/>
    <n v="0.77"/>
    <n v="8.26"/>
    <n v="0"/>
    <n v="16"/>
    <n v="16"/>
    <n v="401"/>
    <n v="1007"/>
    <n v="433"/>
    <n v="2836"/>
    <m/>
    <m/>
    <x v="2"/>
    <s v="Short"/>
    <m/>
  </r>
  <r>
    <x v="25"/>
    <d v="2016-04-29T00:00:00"/>
    <x v="3"/>
    <n v="20067"/>
    <n v="1"/>
    <n v="14.3"/>
    <n v="13.42"/>
    <n v="5"/>
    <n v="4.3099999999999996"/>
    <n v="2.0499999999999998"/>
    <n v="7.95"/>
    <n v="0"/>
    <n v="55"/>
    <n v="42"/>
    <n v="382"/>
    <n v="961"/>
    <n v="479"/>
    <n v="3180"/>
    <m/>
    <m/>
    <x v="2"/>
    <s v="Short"/>
    <m/>
  </r>
  <r>
    <x v="25"/>
    <d v="2016-04-30T00:00:00"/>
    <x v="4"/>
    <n v="3761"/>
    <n v="0"/>
    <n v="2.52"/>
    <n v="2.52"/>
    <n v="0"/>
    <n v="0"/>
    <n v="0"/>
    <n v="2.52"/>
    <n v="0"/>
    <n v="0"/>
    <n v="0"/>
    <n v="200"/>
    <n v="1240"/>
    <n v="200"/>
    <n v="2051"/>
    <m/>
    <m/>
    <x v="2"/>
    <s v="Short"/>
    <m/>
  </r>
  <r>
    <x v="25"/>
    <d v="2016-05-01T00:00:00"/>
    <x v="5"/>
    <n v="5600"/>
    <n v="0"/>
    <n v="3.75"/>
    <n v="3.75"/>
    <n v="0"/>
    <n v="0"/>
    <n v="0"/>
    <n v="3.75"/>
    <n v="0"/>
    <n v="0"/>
    <n v="0"/>
    <n v="237"/>
    <n v="1142"/>
    <n v="237"/>
    <n v="2225"/>
    <n v="1"/>
    <n v="58"/>
    <x v="232"/>
    <s v="Short"/>
    <n v="61"/>
  </r>
  <r>
    <x v="25"/>
    <d v="2016-05-02T00:00:00"/>
    <x v="6"/>
    <n v="13041"/>
    <n v="1"/>
    <n v="9.18"/>
    <n v="8.7200000000000006"/>
    <n v="3"/>
    <n v="4.6399999999999997"/>
    <n v="0.7"/>
    <n v="3.83"/>
    <n v="0"/>
    <n v="64"/>
    <n v="14"/>
    <n v="250"/>
    <n v="1112"/>
    <n v="328"/>
    <n v="2642"/>
    <m/>
    <m/>
    <x v="2"/>
    <s v="Short"/>
    <m/>
  </r>
  <r>
    <x v="25"/>
    <d v="2016-05-03T00:00:00"/>
    <x v="0"/>
    <n v="14510"/>
    <n v="1"/>
    <n v="10.87"/>
    <n v="9.7100000000000009"/>
    <n v="5"/>
    <n v="4.4800000000000004"/>
    <n v="1.02"/>
    <n v="5.36"/>
    <n v="0"/>
    <n v="58"/>
    <n v="31"/>
    <n v="330"/>
    <n v="1021"/>
    <n v="419"/>
    <n v="2976"/>
    <m/>
    <m/>
    <x v="2"/>
    <s v="Short"/>
    <m/>
  </r>
  <r>
    <x v="25"/>
    <d v="2016-05-04T00:00:00"/>
    <x v="1"/>
    <n v="0"/>
    <n v="0"/>
    <n v="0"/>
    <n v="0"/>
    <n v="0"/>
    <n v="0"/>
    <n v="0"/>
    <n v="0"/>
    <n v="0"/>
    <n v="0"/>
    <n v="0"/>
    <n v="0"/>
    <n v="1440"/>
    <n v="0"/>
    <n v="1557"/>
    <m/>
    <m/>
    <x v="2"/>
    <s v="Short"/>
    <m/>
  </r>
  <r>
    <x v="25"/>
    <d v="2016-05-05T00:00:00"/>
    <x v="2"/>
    <n v="15010"/>
    <n v="1"/>
    <n v="11.1"/>
    <n v="10.039999999999999"/>
    <n v="5"/>
    <n v="4.33"/>
    <n v="1.29"/>
    <n v="5.48"/>
    <n v="0"/>
    <n v="53"/>
    <n v="23"/>
    <n v="317"/>
    <n v="1047"/>
    <n v="393"/>
    <n v="2933"/>
    <m/>
    <m/>
    <x v="2"/>
    <s v="Short"/>
    <m/>
  </r>
  <r>
    <x v="25"/>
    <d v="2016-05-06T00:00:00"/>
    <x v="3"/>
    <n v="11459"/>
    <n v="1"/>
    <n v="7.67"/>
    <n v="7.67"/>
    <n v="0"/>
    <n v="3"/>
    <n v="0.81"/>
    <n v="3.86"/>
    <n v="0"/>
    <n v="44"/>
    <n v="13"/>
    <n v="247"/>
    <n v="1136"/>
    <n v="304"/>
    <n v="2553"/>
    <m/>
    <m/>
    <x v="2"/>
    <s v="Short"/>
    <m/>
  </r>
  <r>
    <x v="25"/>
    <d v="2016-05-07T00:00:00"/>
    <x v="4"/>
    <n v="0"/>
    <n v="0"/>
    <n v="0"/>
    <n v="0"/>
    <n v="0"/>
    <n v="0"/>
    <n v="0"/>
    <n v="0"/>
    <n v="0"/>
    <n v="0"/>
    <n v="0"/>
    <n v="0"/>
    <n v="111"/>
    <n v="0"/>
    <n v="120"/>
    <m/>
    <m/>
    <x v="2"/>
    <s v="Short"/>
    <m/>
  </r>
  <r>
    <x v="26"/>
    <d v="2016-04-12T00:00:00"/>
    <x v="0"/>
    <n v="11317"/>
    <n v="1"/>
    <n v="8.41"/>
    <n v="8.41"/>
    <n v="0"/>
    <n v="5.27"/>
    <n v="0.15"/>
    <n v="2.97"/>
    <n v="0"/>
    <n v="59"/>
    <n v="6"/>
    <n v="153"/>
    <n v="745"/>
    <n v="218"/>
    <n v="2772"/>
    <n v="1"/>
    <n v="514"/>
    <x v="233"/>
    <s v="Normal"/>
    <n v="525"/>
  </r>
  <r>
    <x v="26"/>
    <d v="2016-04-13T00:00:00"/>
    <x v="1"/>
    <n v="5813"/>
    <n v="0"/>
    <n v="3.62"/>
    <n v="3.62"/>
    <n v="0"/>
    <n v="0.56000000000000005"/>
    <n v="0.21"/>
    <n v="2.84"/>
    <n v="0"/>
    <n v="31"/>
    <n v="26"/>
    <n v="155"/>
    <n v="744"/>
    <n v="212"/>
    <n v="2516"/>
    <n v="1"/>
    <n v="451"/>
    <x v="221"/>
    <s v="Normal"/>
    <n v="465"/>
  </r>
  <r>
    <x v="26"/>
    <d v="2016-04-14T00:00:00"/>
    <x v="2"/>
    <n v="9123"/>
    <n v="0"/>
    <n v="6.12"/>
    <n v="6.12"/>
    <n v="0"/>
    <n v="2.0299999999999998"/>
    <n v="0.33"/>
    <n v="3.66"/>
    <n v="0"/>
    <n v="35"/>
    <n v="32"/>
    <n v="189"/>
    <n v="787"/>
    <n v="256"/>
    <n v="2734"/>
    <n v="1"/>
    <n v="472"/>
    <x v="142"/>
    <s v="Normal"/>
    <n v="476"/>
  </r>
  <r>
    <x v="26"/>
    <d v="2016-04-15T00:00:00"/>
    <x v="3"/>
    <n v="8585"/>
    <n v="0"/>
    <n v="5.67"/>
    <n v="5.67"/>
    <n v="0"/>
    <n v="2.04"/>
    <n v="1.1100000000000001"/>
    <n v="2.5299999999999998"/>
    <n v="0"/>
    <n v="30"/>
    <n v="21"/>
    <n v="139"/>
    <n v="864"/>
    <n v="190"/>
    <n v="2395"/>
    <n v="1"/>
    <n v="377"/>
    <x v="181"/>
    <s v="Short"/>
    <n v="386"/>
  </r>
  <r>
    <x v="26"/>
    <d v="2016-04-16T00:00:00"/>
    <x v="4"/>
    <n v="31"/>
    <n v="0"/>
    <n v="0.01"/>
    <n v="0.01"/>
    <n v="0"/>
    <n v="0"/>
    <n v="0"/>
    <n v="0.01"/>
    <n v="0"/>
    <n v="0"/>
    <n v="0"/>
    <n v="3"/>
    <n v="1437"/>
    <n v="3"/>
    <n v="1635"/>
    <m/>
    <m/>
    <x v="2"/>
    <s v="Short"/>
    <m/>
  </r>
  <r>
    <x v="26"/>
    <d v="2016-04-17T00:00:00"/>
    <x v="5"/>
    <n v="0"/>
    <n v="0"/>
    <n v="0"/>
    <n v="0"/>
    <n v="0"/>
    <n v="0"/>
    <n v="0"/>
    <n v="0"/>
    <n v="0"/>
    <n v="0"/>
    <n v="0"/>
    <n v="0"/>
    <n v="1440"/>
    <n v="0"/>
    <n v="1629"/>
    <m/>
    <m/>
    <x v="2"/>
    <s v="Short"/>
    <m/>
  </r>
  <r>
    <x v="26"/>
    <d v="2016-04-18T00:00:00"/>
    <x v="6"/>
    <n v="9827"/>
    <n v="0"/>
    <n v="6.71"/>
    <n v="6.71"/>
    <n v="0"/>
    <n v="3.17"/>
    <n v="1.22"/>
    <n v="2.31"/>
    <n v="0"/>
    <n v="61"/>
    <n v="51"/>
    <n v="114"/>
    <n v="1136"/>
    <n v="226"/>
    <n v="2743"/>
    <m/>
    <m/>
    <x v="2"/>
    <s v="Short"/>
    <m/>
  </r>
  <r>
    <x v="26"/>
    <d v="2016-04-19T00:00:00"/>
    <x v="0"/>
    <n v="10688"/>
    <n v="1"/>
    <n v="7.29"/>
    <n v="7.29"/>
    <n v="0"/>
    <n v="3.53"/>
    <n v="1.23"/>
    <n v="2.5099999999999998"/>
    <n v="0"/>
    <n v="67"/>
    <n v="69"/>
    <n v="124"/>
    <n v="671"/>
    <n v="260"/>
    <n v="2944"/>
    <n v="1"/>
    <n v="472"/>
    <x v="142"/>
    <s v="Normal"/>
    <n v="483"/>
  </r>
  <r>
    <x v="26"/>
    <d v="2016-04-20T00:00:00"/>
    <x v="1"/>
    <n v="14365"/>
    <n v="1"/>
    <n v="10.64"/>
    <n v="10.64"/>
    <n v="0"/>
    <n v="7.64"/>
    <n v="0.45"/>
    <n v="2.54"/>
    <n v="0"/>
    <n v="87"/>
    <n v="13"/>
    <n v="145"/>
    <n v="797"/>
    <n v="245"/>
    <n v="2997"/>
    <n v="1"/>
    <n v="492"/>
    <x v="212"/>
    <s v="Normal"/>
    <n v="502"/>
  </r>
  <r>
    <x v="26"/>
    <d v="2016-04-21T00:00:00"/>
    <x v="2"/>
    <n v="9469"/>
    <n v="0"/>
    <n v="6.18"/>
    <n v="6.18"/>
    <n v="0"/>
    <n v="1.36"/>
    <n v="0.3"/>
    <n v="4.51"/>
    <n v="0"/>
    <n v="19"/>
    <n v="6"/>
    <n v="206"/>
    <n v="758"/>
    <n v="231"/>
    <n v="2463"/>
    <n v="1"/>
    <n v="390"/>
    <x v="140"/>
    <s v="Short"/>
    <n v="411"/>
  </r>
  <r>
    <x v="26"/>
    <d v="2016-04-22T00:00:00"/>
    <x v="3"/>
    <n v="9753"/>
    <n v="0"/>
    <n v="6.53"/>
    <n v="6.53"/>
    <n v="0"/>
    <n v="2.87"/>
    <n v="0.97"/>
    <n v="2.67"/>
    <n v="0"/>
    <n v="58"/>
    <n v="59"/>
    <n v="153"/>
    <n v="762"/>
    <n v="270"/>
    <n v="2846"/>
    <n v="1"/>
    <n v="428"/>
    <x v="136"/>
    <s v="Normal"/>
    <n v="448"/>
  </r>
  <r>
    <x v="26"/>
    <d v="2016-04-23T00:00:00"/>
    <x v="4"/>
    <n v="2817"/>
    <n v="0"/>
    <n v="1.81"/>
    <n v="1.81"/>
    <n v="0"/>
    <n v="0"/>
    <n v="0"/>
    <n v="1.8"/>
    <n v="0"/>
    <n v="0"/>
    <n v="0"/>
    <n v="90"/>
    <n v="1350"/>
    <n v="90"/>
    <n v="1965"/>
    <m/>
    <m/>
    <x v="2"/>
    <s v="Short"/>
    <m/>
  </r>
  <r>
    <x v="26"/>
    <d v="2016-04-24T00:00:00"/>
    <x v="5"/>
    <n v="3520"/>
    <n v="0"/>
    <n v="2.16"/>
    <n v="2.16"/>
    <n v="0"/>
    <n v="0"/>
    <n v="0"/>
    <n v="2.15"/>
    <n v="0"/>
    <n v="0"/>
    <n v="0"/>
    <n v="125"/>
    <n v="566"/>
    <n v="125"/>
    <n v="2049"/>
    <n v="1"/>
    <n v="681"/>
    <x v="234"/>
    <s v="Long"/>
    <n v="704"/>
  </r>
  <r>
    <x v="26"/>
    <d v="2016-04-25T00:00:00"/>
    <x v="6"/>
    <n v="10091"/>
    <n v="1"/>
    <n v="6.82"/>
    <n v="6.82"/>
    <n v="0"/>
    <n v="3.75"/>
    <n v="0.7"/>
    <n v="2.37"/>
    <n v="0"/>
    <n v="69"/>
    <n v="39"/>
    <n v="129"/>
    <n v="706"/>
    <n v="237"/>
    <n v="2752"/>
    <n v="1"/>
    <n v="446"/>
    <x v="235"/>
    <s v="Normal"/>
    <n v="447"/>
  </r>
  <r>
    <x v="26"/>
    <d v="2016-04-26T00:00:00"/>
    <x v="0"/>
    <n v="10387"/>
    <n v="1"/>
    <n v="7.07"/>
    <n v="7.07"/>
    <n v="0"/>
    <n v="4.16"/>
    <n v="0.77"/>
    <n v="2.12"/>
    <n v="0"/>
    <n v="70"/>
    <n v="33"/>
    <n v="132"/>
    <n v="726"/>
    <n v="235"/>
    <n v="2781"/>
    <n v="1"/>
    <n v="485"/>
    <x v="236"/>
    <s v="Normal"/>
    <n v="500"/>
  </r>
  <r>
    <x v="26"/>
    <d v="2016-04-27T00:00:00"/>
    <x v="1"/>
    <n v="11107"/>
    <n v="1"/>
    <n v="8.34"/>
    <n v="8.34"/>
    <n v="0"/>
    <n v="5.63"/>
    <n v="0.18"/>
    <n v="2.5299999999999998"/>
    <n v="0"/>
    <n v="55"/>
    <n v="6"/>
    <n v="145"/>
    <n v="829"/>
    <n v="206"/>
    <n v="2693"/>
    <n v="1"/>
    <n v="469"/>
    <x v="145"/>
    <s v="Normal"/>
    <n v="479"/>
  </r>
  <r>
    <x v="26"/>
    <d v="2016-04-28T00:00:00"/>
    <x v="2"/>
    <n v="11584"/>
    <n v="1"/>
    <n v="7.8"/>
    <n v="7.8"/>
    <n v="0"/>
    <n v="2.79"/>
    <n v="1.64"/>
    <n v="3.36"/>
    <n v="0"/>
    <n v="54"/>
    <n v="48"/>
    <n v="161"/>
    <n v="810"/>
    <n v="263"/>
    <n v="2862"/>
    <n v="1"/>
    <n v="354"/>
    <x v="144"/>
    <s v="Short"/>
    <n v="367"/>
  </r>
  <r>
    <x v="26"/>
    <d v="2016-04-29T00:00:00"/>
    <x v="3"/>
    <n v="7881"/>
    <n v="0"/>
    <n v="4.95"/>
    <n v="4.95"/>
    <n v="0"/>
    <n v="0.49"/>
    <n v="0.45"/>
    <n v="4"/>
    <n v="0"/>
    <n v="24"/>
    <n v="36"/>
    <n v="182"/>
    <n v="1198"/>
    <n v="242"/>
    <n v="2616"/>
    <m/>
    <m/>
    <x v="2"/>
    <s v="Short"/>
    <m/>
  </r>
  <r>
    <x v="26"/>
    <d v="2016-04-30T00:00:00"/>
    <x v="4"/>
    <n v="14560"/>
    <n v="1"/>
    <n v="9.41"/>
    <n v="9.41"/>
    <n v="0"/>
    <n v="3.12"/>
    <n v="1.04"/>
    <n v="5.24"/>
    <n v="0"/>
    <n v="42"/>
    <n v="17"/>
    <n v="308"/>
    <n v="584"/>
    <n v="367"/>
    <n v="2995"/>
    <n v="1"/>
    <n v="485"/>
    <x v="236"/>
    <s v="Normal"/>
    <n v="489"/>
  </r>
  <r>
    <x v="26"/>
    <d v="2016-05-01T00:00:00"/>
    <x v="5"/>
    <n v="12390"/>
    <n v="1"/>
    <n v="8.07"/>
    <n v="8.07"/>
    <n v="0"/>
    <n v="2.2999999999999998"/>
    <n v="0.9"/>
    <n v="4.8499999999999996"/>
    <n v="0"/>
    <n v="30"/>
    <n v="15"/>
    <n v="258"/>
    <n v="685"/>
    <n v="303"/>
    <n v="2730"/>
    <n v="1"/>
    <n v="388"/>
    <x v="152"/>
    <s v="Short"/>
    <n v="407"/>
  </r>
  <r>
    <x v="26"/>
    <d v="2016-05-02T00:00:00"/>
    <x v="6"/>
    <n v="10052"/>
    <n v="1"/>
    <n v="6.81"/>
    <n v="6.81"/>
    <n v="0"/>
    <n v="3.48"/>
    <n v="0.66"/>
    <n v="2.66"/>
    <n v="0"/>
    <n v="66"/>
    <n v="26"/>
    <n v="139"/>
    <n v="737"/>
    <n v="231"/>
    <n v="2754"/>
    <n v="1"/>
    <n v="440"/>
    <x v="223"/>
    <s v="Normal"/>
    <n v="459"/>
  </r>
  <r>
    <x v="26"/>
    <d v="2016-05-03T00:00:00"/>
    <x v="0"/>
    <n v="10288"/>
    <n v="1"/>
    <n v="6.76"/>
    <n v="6.76"/>
    <n v="0"/>
    <n v="2.74"/>
    <n v="0.85"/>
    <n v="3.16"/>
    <n v="0"/>
    <n v="57"/>
    <n v="36"/>
    <n v="152"/>
    <n v="761"/>
    <n v="245"/>
    <n v="2754"/>
    <n v="1"/>
    <n v="456"/>
    <x v="60"/>
    <s v="Normal"/>
    <n v="461"/>
  </r>
  <r>
    <x v="26"/>
    <d v="2016-05-04T00:00:00"/>
    <x v="1"/>
    <n v="10988"/>
    <n v="1"/>
    <n v="8.31"/>
    <n v="8.31"/>
    <n v="0"/>
    <n v="5.28"/>
    <n v="0.12"/>
    <n v="2.9"/>
    <n v="0"/>
    <n v="45"/>
    <n v="12"/>
    <n v="135"/>
    <n v="843"/>
    <n v="192"/>
    <n v="2655"/>
    <n v="1"/>
    <n v="420"/>
    <x v="237"/>
    <s v="Normal"/>
    <n v="436"/>
  </r>
  <r>
    <x v="26"/>
    <d v="2016-05-05T00:00:00"/>
    <x v="2"/>
    <n v="8564"/>
    <n v="0"/>
    <n v="5.6"/>
    <n v="5.6"/>
    <n v="0"/>
    <n v="1.78"/>
    <n v="0.83"/>
    <n v="2.95"/>
    <n v="0"/>
    <n v="24"/>
    <n v="14"/>
    <n v="149"/>
    <n v="1253"/>
    <n v="187"/>
    <n v="2386"/>
    <m/>
    <m/>
    <x v="2"/>
    <s v="Short"/>
    <m/>
  </r>
  <r>
    <x v="26"/>
    <d v="2016-05-06T00:00:00"/>
    <x v="3"/>
    <n v="12461"/>
    <n v="1"/>
    <n v="8.3800000000000008"/>
    <n v="8.3800000000000008"/>
    <n v="0"/>
    <n v="3.82"/>
    <n v="1.43"/>
    <n v="3.12"/>
    <n v="0"/>
    <n v="84"/>
    <n v="35"/>
    <n v="154"/>
    <n v="834"/>
    <n v="273"/>
    <n v="2924"/>
    <n v="1"/>
    <n v="322"/>
    <x v="104"/>
    <s v="Short"/>
    <n v="333"/>
  </r>
  <r>
    <x v="26"/>
    <d v="2016-05-07T00:00:00"/>
    <x v="4"/>
    <n v="12827"/>
    <n v="1"/>
    <n v="8.48"/>
    <n v="8.48"/>
    <n v="0"/>
    <n v="1.46"/>
    <n v="2.33"/>
    <n v="4.68"/>
    <n v="0"/>
    <n v="20"/>
    <n v="42"/>
    <n v="209"/>
    <n v="621"/>
    <n v="271"/>
    <n v="2739"/>
    <n v="1"/>
    <n v="530"/>
    <x v="238"/>
    <s v="Normal"/>
    <n v="548"/>
  </r>
  <r>
    <x v="26"/>
    <d v="2016-05-08T00:00:00"/>
    <x v="5"/>
    <n v="10677"/>
    <n v="1"/>
    <n v="7.1"/>
    <n v="7.1"/>
    <n v="0"/>
    <n v="2.31"/>
    <n v="1.53"/>
    <n v="3.25"/>
    <n v="0"/>
    <n v="32"/>
    <n v="27"/>
    <n v="147"/>
    <n v="695"/>
    <n v="206"/>
    <n v="2534"/>
    <n v="1"/>
    <n v="481"/>
    <x v="239"/>
    <s v="Normal"/>
    <n v="510"/>
  </r>
  <r>
    <x v="26"/>
    <d v="2016-05-09T00:00:00"/>
    <x v="6"/>
    <n v="13566"/>
    <n v="1"/>
    <n v="9.11"/>
    <n v="9.11"/>
    <n v="0"/>
    <n v="4.26"/>
    <n v="1.71"/>
    <n v="3.12"/>
    <n v="0"/>
    <n v="67"/>
    <n v="50"/>
    <n v="171"/>
    <n v="743"/>
    <n v="288"/>
    <n v="2960"/>
    <n v="1"/>
    <n v="427"/>
    <x v="219"/>
    <s v="Normal"/>
    <n v="438"/>
  </r>
  <r>
    <x v="26"/>
    <d v="2016-05-10T00:00:00"/>
    <x v="0"/>
    <n v="14433"/>
    <n v="1"/>
    <n v="10.79"/>
    <n v="10.79"/>
    <n v="0"/>
    <n v="7.11"/>
    <n v="1.2"/>
    <n v="2.4500000000000002"/>
    <n v="0"/>
    <n v="72"/>
    <n v="23"/>
    <n v="106"/>
    <n v="1182"/>
    <n v="201"/>
    <n v="2800"/>
    <m/>
    <m/>
    <x v="2"/>
    <s v="Short"/>
    <m/>
  </r>
  <r>
    <x v="26"/>
    <d v="2016-05-11T00:00:00"/>
    <x v="1"/>
    <n v="9572"/>
    <n v="0"/>
    <n v="6.52"/>
    <n v="6.52"/>
    <n v="0"/>
    <n v="2.89"/>
    <n v="1.39"/>
    <n v="2.23"/>
    <n v="0"/>
    <n v="57"/>
    <n v="40"/>
    <n v="128"/>
    <n v="757"/>
    <n v="225"/>
    <n v="2735"/>
    <n v="1"/>
    <n v="451"/>
    <x v="221"/>
    <s v="Normal"/>
    <n v="463"/>
  </r>
  <r>
    <x v="26"/>
    <d v="2016-05-12T00:00:00"/>
    <x v="2"/>
    <n v="3789"/>
    <n v="0"/>
    <n v="2.56"/>
    <n v="2.56"/>
    <n v="0"/>
    <n v="0.38"/>
    <n v="0.27"/>
    <n v="1.89"/>
    <n v="0"/>
    <n v="5"/>
    <n v="4"/>
    <n v="58"/>
    <n v="343"/>
    <n v="67"/>
    <n v="1199"/>
    <n v="1"/>
    <n v="444"/>
    <x v="240"/>
    <s v="Normal"/>
    <n v="457"/>
  </r>
  <r>
    <x v="27"/>
    <d v="2016-04-12T00:00:00"/>
    <x v="0"/>
    <n v="18060"/>
    <n v="1"/>
    <n v="14.12"/>
    <n v="14.12"/>
    <n v="0"/>
    <n v="11.64"/>
    <n v="0.39"/>
    <n v="2.1"/>
    <n v="0"/>
    <n v="116"/>
    <n v="8"/>
    <n v="123"/>
    <n v="1193"/>
    <n v="247"/>
    <n v="3186"/>
    <m/>
    <m/>
    <x v="2"/>
    <s v="Short"/>
    <m/>
  </r>
  <r>
    <x v="27"/>
    <d v="2016-04-13T00:00:00"/>
    <x v="1"/>
    <n v="16433"/>
    <n v="1"/>
    <n v="13.35"/>
    <n v="13.35"/>
    <n v="0"/>
    <n v="10.43"/>
    <n v="0.47"/>
    <n v="2.4500000000000002"/>
    <n v="0"/>
    <n v="95"/>
    <n v="12"/>
    <n v="156"/>
    <n v="1177"/>
    <n v="263"/>
    <n v="3140"/>
    <m/>
    <m/>
    <x v="2"/>
    <s v="Short"/>
    <m/>
  </r>
  <r>
    <x v="27"/>
    <d v="2016-04-14T00:00:00"/>
    <x v="2"/>
    <n v="20159"/>
    <n v="1"/>
    <n v="15.97"/>
    <n v="15.97"/>
    <n v="0"/>
    <n v="12.34"/>
    <n v="0.21"/>
    <n v="3.36"/>
    <n v="0"/>
    <n v="119"/>
    <n v="5"/>
    <n v="193"/>
    <n v="1123"/>
    <n v="317"/>
    <n v="3411"/>
    <m/>
    <m/>
    <x v="2"/>
    <s v="Short"/>
    <m/>
  </r>
  <r>
    <x v="27"/>
    <d v="2016-04-15T00:00:00"/>
    <x v="3"/>
    <n v="20669"/>
    <n v="1"/>
    <n v="16.239999999999998"/>
    <n v="16.239999999999998"/>
    <n v="0"/>
    <n v="13.26"/>
    <n v="0.39"/>
    <n v="2.59"/>
    <n v="0"/>
    <n v="132"/>
    <n v="8"/>
    <n v="158"/>
    <n v="1142"/>
    <n v="298"/>
    <n v="3410"/>
    <m/>
    <m/>
    <x v="2"/>
    <s v="Short"/>
    <m/>
  </r>
  <r>
    <x v="27"/>
    <d v="2016-04-16T00:00:00"/>
    <x v="4"/>
    <n v="14549"/>
    <n v="1"/>
    <n v="11.11"/>
    <n v="11.11"/>
    <n v="0"/>
    <n v="9.36"/>
    <n v="0.27"/>
    <n v="1.49"/>
    <n v="0"/>
    <n v="96"/>
    <n v="6"/>
    <n v="83"/>
    <n v="1255"/>
    <n v="185"/>
    <n v="2867"/>
    <m/>
    <m/>
    <x v="2"/>
    <s v="Short"/>
    <m/>
  </r>
  <r>
    <x v="27"/>
    <d v="2016-04-17T00:00:00"/>
    <x v="5"/>
    <n v="18827"/>
    <n v="1"/>
    <n v="13.69"/>
    <n v="13.69"/>
    <n v="0"/>
    <n v="9.24"/>
    <n v="0.8"/>
    <n v="3.64"/>
    <n v="0"/>
    <n v="111"/>
    <n v="21"/>
    <n v="195"/>
    <n v="1113"/>
    <n v="327"/>
    <n v="3213"/>
    <m/>
    <m/>
    <x v="2"/>
    <s v="Short"/>
    <m/>
  </r>
  <r>
    <x v="27"/>
    <d v="2016-04-18T00:00:00"/>
    <x v="6"/>
    <n v="17076"/>
    <n v="1"/>
    <n v="12.66"/>
    <n v="12.66"/>
    <n v="0"/>
    <n v="9.08"/>
    <n v="0.23"/>
    <n v="3.35"/>
    <n v="0"/>
    <n v="102"/>
    <n v="6"/>
    <n v="195"/>
    <n v="1137"/>
    <n v="303"/>
    <n v="3133"/>
    <m/>
    <m/>
    <x v="2"/>
    <s v="Short"/>
    <m/>
  </r>
  <r>
    <x v="27"/>
    <d v="2016-04-19T00:00:00"/>
    <x v="0"/>
    <n v="15929"/>
    <n v="1"/>
    <n v="12.48"/>
    <n v="12.48"/>
    <n v="0"/>
    <n v="9.2200000000000006"/>
    <n v="0.31"/>
    <n v="2.95"/>
    <n v="0"/>
    <n v="90"/>
    <n v="7"/>
    <n v="191"/>
    <n v="1152"/>
    <n v="288"/>
    <n v="3114"/>
    <m/>
    <m/>
    <x v="2"/>
    <s v="Short"/>
    <m/>
  </r>
  <r>
    <x v="27"/>
    <d v="2016-04-20T00:00:00"/>
    <x v="1"/>
    <n v="15108"/>
    <n v="1"/>
    <n v="12.19"/>
    <n v="12.19"/>
    <n v="0"/>
    <n v="9.58"/>
    <n v="0.23"/>
    <n v="2.38"/>
    <n v="0"/>
    <n v="89"/>
    <n v="5"/>
    <n v="158"/>
    <n v="695"/>
    <n v="252"/>
    <n v="3043"/>
    <n v="1"/>
    <n v="486"/>
    <x v="241"/>
    <s v="Normal"/>
    <n v="493"/>
  </r>
  <r>
    <x v="27"/>
    <d v="2016-04-21T00:00:00"/>
    <x v="2"/>
    <n v="16057"/>
    <n v="1"/>
    <n v="12.51"/>
    <n v="12.51"/>
    <n v="0"/>
    <n v="9.67"/>
    <n v="0.25"/>
    <n v="2.58"/>
    <n v="0"/>
    <n v="100"/>
    <n v="6"/>
    <n v="170"/>
    <n v="1164"/>
    <n v="276"/>
    <n v="3103"/>
    <m/>
    <m/>
    <x v="2"/>
    <s v="Short"/>
    <m/>
  </r>
  <r>
    <x v="27"/>
    <d v="2016-04-22T00:00:00"/>
    <x v="3"/>
    <n v="10520"/>
    <n v="1"/>
    <n v="8.2899999999999991"/>
    <n v="8.2899999999999991"/>
    <n v="0"/>
    <n v="6.26"/>
    <n v="0.15"/>
    <n v="1.88"/>
    <n v="0"/>
    <n v="60"/>
    <n v="3"/>
    <n v="117"/>
    <n v="1260"/>
    <n v="180"/>
    <n v="2655"/>
    <m/>
    <m/>
    <x v="2"/>
    <s v="Short"/>
    <m/>
  </r>
  <r>
    <x v="27"/>
    <d v="2016-04-23T00:00:00"/>
    <x v="4"/>
    <n v="22359"/>
    <n v="1"/>
    <n v="17.190000000000001"/>
    <n v="17.190000000000001"/>
    <n v="0"/>
    <n v="12.54"/>
    <n v="0.63"/>
    <n v="4.0199999999999996"/>
    <n v="0"/>
    <n v="125"/>
    <n v="14"/>
    <n v="223"/>
    <n v="741"/>
    <n v="362"/>
    <n v="3554"/>
    <n v="1"/>
    <n v="331"/>
    <x v="20"/>
    <s v="Short"/>
    <n v="337"/>
  </r>
  <r>
    <x v="27"/>
    <d v="2016-04-24T00:00:00"/>
    <x v="5"/>
    <n v="22988"/>
    <n v="1"/>
    <n v="17.95"/>
    <n v="17.95"/>
    <n v="0"/>
    <n v="13.13"/>
    <n v="1.55"/>
    <n v="3.26"/>
    <n v="0"/>
    <n v="129"/>
    <n v="33"/>
    <n v="182"/>
    <n v="1096"/>
    <n v="344"/>
    <n v="3577"/>
    <m/>
    <m/>
    <x v="2"/>
    <s v="Short"/>
    <m/>
  </r>
  <r>
    <x v="27"/>
    <d v="2016-04-25T00:00:00"/>
    <x v="6"/>
    <n v="20500"/>
    <n v="1"/>
    <n v="15.69"/>
    <n v="15.69"/>
    <n v="0"/>
    <n v="11.37"/>
    <n v="0.46"/>
    <n v="3.86"/>
    <n v="0"/>
    <n v="118"/>
    <n v="9"/>
    <n v="209"/>
    <n v="1104"/>
    <n v="336"/>
    <n v="3403"/>
    <m/>
    <m/>
    <x v="2"/>
    <s v="Short"/>
    <m/>
  </r>
  <r>
    <x v="27"/>
    <d v="2016-04-26T00:00:00"/>
    <x v="0"/>
    <n v="12685"/>
    <n v="1"/>
    <n v="9.6199999999999992"/>
    <n v="9.6199999999999992"/>
    <n v="0"/>
    <n v="6.31"/>
    <n v="0.2"/>
    <n v="3.1"/>
    <n v="0"/>
    <n v="68"/>
    <n v="5"/>
    <n v="185"/>
    <n v="1182"/>
    <n v="258"/>
    <n v="2846"/>
    <m/>
    <m/>
    <x v="2"/>
    <s v="Short"/>
    <m/>
  </r>
  <r>
    <x v="27"/>
    <d v="2016-04-27T00:00:00"/>
    <x v="1"/>
    <n v="12422"/>
    <n v="1"/>
    <n v="9.82"/>
    <n v="9.82"/>
    <n v="0"/>
    <n v="6.46"/>
    <n v="0.43"/>
    <n v="2.93"/>
    <n v="0"/>
    <n v="60"/>
    <n v="10"/>
    <n v="183"/>
    <n v="1187"/>
    <n v="253"/>
    <n v="2852"/>
    <m/>
    <m/>
    <x v="2"/>
    <s v="Short"/>
    <m/>
  </r>
  <r>
    <x v="27"/>
    <d v="2016-04-28T00:00:00"/>
    <x v="2"/>
    <n v="15447"/>
    <n v="1"/>
    <n v="12.4"/>
    <n v="12.4"/>
    <n v="0"/>
    <n v="9.67"/>
    <n v="0.39"/>
    <n v="2.35"/>
    <n v="0"/>
    <n v="90"/>
    <n v="9"/>
    <n v="153"/>
    <n v="1188"/>
    <n v="252"/>
    <n v="3062"/>
    <m/>
    <m/>
    <x v="2"/>
    <s v="Short"/>
    <m/>
  </r>
  <r>
    <x v="27"/>
    <d v="2016-04-29T00:00:00"/>
    <x v="3"/>
    <n v="12315"/>
    <n v="1"/>
    <n v="9.65"/>
    <n v="9.65"/>
    <n v="0"/>
    <n v="6.17"/>
    <n v="0.31"/>
    <n v="3.17"/>
    <n v="0"/>
    <n v="58"/>
    <n v="8"/>
    <n v="159"/>
    <n v="1215"/>
    <n v="225"/>
    <n v="2794"/>
    <m/>
    <m/>
    <x v="2"/>
    <s v="Short"/>
    <m/>
  </r>
  <r>
    <x v="27"/>
    <d v="2016-04-30T00:00:00"/>
    <x v="4"/>
    <n v="7135"/>
    <n v="0"/>
    <n v="5.59"/>
    <n v="5.59"/>
    <n v="0"/>
    <n v="2.99"/>
    <n v="0.06"/>
    <n v="2.54"/>
    <n v="0"/>
    <n v="27"/>
    <n v="1"/>
    <n v="131"/>
    <n v="1281"/>
    <n v="159"/>
    <n v="2408"/>
    <m/>
    <m/>
    <x v="2"/>
    <s v="Short"/>
    <m/>
  </r>
  <r>
    <x v="27"/>
    <d v="2016-05-01T00:00:00"/>
    <x v="5"/>
    <n v="1170"/>
    <n v="0"/>
    <n v="0.85"/>
    <n v="0.85"/>
    <n v="0"/>
    <n v="0"/>
    <n v="0"/>
    <n v="0.85"/>
    <n v="0"/>
    <n v="0"/>
    <n v="0"/>
    <n v="51"/>
    <n v="1389"/>
    <n v="51"/>
    <n v="1886"/>
    <m/>
    <m/>
    <x v="2"/>
    <s v="Short"/>
    <m/>
  </r>
  <r>
    <x v="27"/>
    <d v="2016-05-02T00:00:00"/>
    <x v="6"/>
    <n v="1969"/>
    <n v="0"/>
    <n v="1.43"/>
    <n v="1.43"/>
    <n v="0"/>
    <n v="0"/>
    <n v="0"/>
    <n v="1.43"/>
    <n v="0"/>
    <n v="0"/>
    <n v="0"/>
    <n v="95"/>
    <n v="1345"/>
    <n v="95"/>
    <n v="1988"/>
    <m/>
    <m/>
    <x v="2"/>
    <s v="Short"/>
    <m/>
  </r>
  <r>
    <x v="27"/>
    <d v="2016-05-03T00:00:00"/>
    <x v="0"/>
    <n v="15484"/>
    <n v="1"/>
    <n v="11.9"/>
    <n v="11.9"/>
    <n v="0"/>
    <n v="8.39"/>
    <n v="0.93"/>
    <n v="2.59"/>
    <n v="0"/>
    <n v="87"/>
    <n v="22"/>
    <n v="165"/>
    <n v="1166"/>
    <n v="274"/>
    <n v="3023"/>
    <m/>
    <m/>
    <x v="2"/>
    <s v="Short"/>
    <m/>
  </r>
  <r>
    <x v="27"/>
    <d v="2016-05-04T00:00:00"/>
    <x v="1"/>
    <n v="14581"/>
    <n v="1"/>
    <n v="11.15"/>
    <n v="11.15"/>
    <n v="0"/>
    <n v="8.82"/>
    <n v="0.4"/>
    <n v="1.91"/>
    <n v="0"/>
    <n v="89"/>
    <n v="8"/>
    <n v="123"/>
    <n v="1220"/>
    <n v="220"/>
    <n v="2918"/>
    <m/>
    <m/>
    <x v="2"/>
    <s v="Short"/>
    <m/>
  </r>
  <r>
    <x v="27"/>
    <d v="2016-05-05T00:00:00"/>
    <x v="2"/>
    <n v="14990"/>
    <n v="1"/>
    <n v="11.51"/>
    <n v="11.51"/>
    <n v="0"/>
    <n v="8.85"/>
    <n v="0.45"/>
    <n v="2.21"/>
    <n v="0"/>
    <n v="93"/>
    <n v="9"/>
    <n v="130"/>
    <n v="1208"/>
    <n v="232"/>
    <n v="2950"/>
    <m/>
    <m/>
    <x v="2"/>
    <s v="Short"/>
    <m/>
  </r>
  <r>
    <x v="27"/>
    <d v="2016-05-06T00:00:00"/>
    <x v="3"/>
    <n v="13953"/>
    <n v="1"/>
    <n v="11"/>
    <n v="11"/>
    <n v="0"/>
    <n v="9.1"/>
    <n v="0.69"/>
    <n v="1.21"/>
    <n v="0"/>
    <n v="90"/>
    <n v="15"/>
    <n v="90"/>
    <n v="1245"/>
    <n v="195"/>
    <n v="2859"/>
    <m/>
    <m/>
    <x v="2"/>
    <s v="Short"/>
    <m/>
  </r>
  <r>
    <x v="27"/>
    <d v="2016-05-07T00:00:00"/>
    <x v="4"/>
    <n v="19769"/>
    <n v="1"/>
    <n v="15.67"/>
    <n v="15.67"/>
    <n v="0"/>
    <n v="12.44"/>
    <n v="0.88"/>
    <n v="2.35"/>
    <n v="0"/>
    <n v="121"/>
    <n v="20"/>
    <n v="148"/>
    <n v="1076"/>
    <n v="289"/>
    <n v="3331"/>
    <n v="1"/>
    <n v="74"/>
    <x v="207"/>
    <s v="Short"/>
    <n v="75"/>
  </r>
  <r>
    <x v="27"/>
    <d v="2016-05-08T00:00:00"/>
    <x v="5"/>
    <n v="22026"/>
    <n v="1"/>
    <n v="17.649999999999999"/>
    <n v="17.649999999999999"/>
    <n v="0"/>
    <n v="13.4"/>
    <n v="0.59"/>
    <n v="3.66"/>
    <n v="0"/>
    <n v="125"/>
    <n v="14"/>
    <n v="228"/>
    <n v="1073"/>
    <n v="367"/>
    <n v="3589"/>
    <m/>
    <m/>
    <x v="2"/>
    <s v="Short"/>
    <m/>
  </r>
  <r>
    <x v="27"/>
    <d v="2016-05-09T00:00:00"/>
    <x v="6"/>
    <n v="12465"/>
    <n v="1"/>
    <n v="9.3800000000000008"/>
    <n v="9.3800000000000008"/>
    <n v="0"/>
    <n v="6.12"/>
    <n v="0.56999999999999995"/>
    <n v="2.69"/>
    <n v="0"/>
    <n v="66"/>
    <n v="12"/>
    <n v="148"/>
    <n v="1214"/>
    <n v="226"/>
    <n v="2765"/>
    <m/>
    <m/>
    <x v="2"/>
    <s v="Short"/>
    <m/>
  </r>
  <r>
    <x v="27"/>
    <d v="2016-05-10T00:00:00"/>
    <x v="0"/>
    <n v="14810"/>
    <n v="1"/>
    <n v="11.36"/>
    <n v="11.36"/>
    <n v="0"/>
    <n v="9.09"/>
    <n v="0.42"/>
    <n v="1.85"/>
    <n v="0"/>
    <n v="96"/>
    <n v="10"/>
    <n v="115"/>
    <n v="1219"/>
    <n v="221"/>
    <n v="2926"/>
    <m/>
    <m/>
    <x v="2"/>
    <s v="Short"/>
    <m/>
  </r>
  <r>
    <x v="27"/>
    <d v="2016-05-11T00:00:00"/>
    <x v="1"/>
    <n v="12209"/>
    <n v="1"/>
    <n v="9.4"/>
    <n v="9.4"/>
    <n v="0"/>
    <n v="6.08"/>
    <n v="0.28000000000000003"/>
    <n v="3.04"/>
    <n v="0"/>
    <n v="60"/>
    <n v="7"/>
    <n v="184"/>
    <n v="1189"/>
    <n v="251"/>
    <n v="2809"/>
    <m/>
    <m/>
    <x v="2"/>
    <s v="Short"/>
    <m/>
  </r>
  <r>
    <x v="27"/>
    <d v="2016-05-12T00:00:00"/>
    <x v="2"/>
    <n v="4998"/>
    <n v="0"/>
    <n v="3.91"/>
    <n v="3.91"/>
    <n v="0"/>
    <n v="2.95"/>
    <n v="0.2"/>
    <n v="0.76"/>
    <n v="0"/>
    <n v="28"/>
    <n v="4"/>
    <n v="39"/>
    <n v="839"/>
    <n v="71"/>
    <n v="1505"/>
    <m/>
    <m/>
    <x v="2"/>
    <s v="Short"/>
    <m/>
  </r>
  <r>
    <x v="28"/>
    <d v="2016-04-12T00:00:00"/>
    <x v="0"/>
    <n v="9033"/>
    <n v="0"/>
    <n v="7.16"/>
    <n v="7.16"/>
    <n v="0"/>
    <n v="5.43"/>
    <n v="0.14000000000000001"/>
    <n v="1.59"/>
    <n v="0"/>
    <n v="40"/>
    <n v="2"/>
    <n v="154"/>
    <n v="1244"/>
    <n v="196"/>
    <n v="2044"/>
    <m/>
    <m/>
    <x v="2"/>
    <s v="Short"/>
    <m/>
  </r>
  <r>
    <x v="28"/>
    <d v="2016-04-13T00:00:00"/>
    <x v="1"/>
    <n v="8053"/>
    <n v="0"/>
    <n v="6.1"/>
    <n v="6.1"/>
    <n v="0"/>
    <n v="4.17"/>
    <n v="0.63"/>
    <n v="1.31"/>
    <n v="0"/>
    <n v="35"/>
    <n v="11"/>
    <n v="96"/>
    <n v="1298"/>
    <n v="142"/>
    <n v="1935"/>
    <m/>
    <m/>
    <x v="2"/>
    <s v="Short"/>
    <m/>
  </r>
  <r>
    <x v="28"/>
    <d v="2016-04-14T00:00:00"/>
    <x v="2"/>
    <n v="5234"/>
    <n v="0"/>
    <n v="3.46"/>
    <n v="3.46"/>
    <n v="0"/>
    <n v="1.93"/>
    <n v="0.99"/>
    <n v="0.54"/>
    <n v="0"/>
    <n v="29"/>
    <n v="16"/>
    <n v="33"/>
    <n v="1362"/>
    <n v="78"/>
    <n v="1705"/>
    <m/>
    <m/>
    <x v="2"/>
    <s v="Short"/>
    <m/>
  </r>
  <r>
    <x v="28"/>
    <d v="2016-04-15T00:00:00"/>
    <x v="3"/>
    <n v="2672"/>
    <n v="0"/>
    <n v="1.77"/>
    <n v="1.77"/>
    <n v="0"/>
    <n v="0"/>
    <n v="0"/>
    <n v="1.76"/>
    <n v="0"/>
    <n v="0"/>
    <n v="0"/>
    <n v="105"/>
    <n v="1335"/>
    <n v="105"/>
    <n v="1632"/>
    <m/>
    <m/>
    <x v="2"/>
    <s v="Short"/>
    <m/>
  </r>
  <r>
    <x v="28"/>
    <d v="2016-04-16T00:00:00"/>
    <x v="4"/>
    <n v="9256"/>
    <n v="0"/>
    <n v="6.14"/>
    <n v="6.14"/>
    <n v="0"/>
    <n v="0.43"/>
    <n v="3.27"/>
    <n v="2.4500000000000002"/>
    <n v="0"/>
    <n v="6"/>
    <n v="51"/>
    <n v="115"/>
    <n v="1268"/>
    <n v="172"/>
    <n v="1880"/>
    <m/>
    <m/>
    <x v="2"/>
    <s v="Short"/>
    <m/>
  </r>
  <r>
    <x v="28"/>
    <d v="2016-04-17T00:00:00"/>
    <x v="5"/>
    <n v="10204"/>
    <n v="1"/>
    <n v="7.91"/>
    <n v="7.91"/>
    <n v="0"/>
    <n v="5.43"/>
    <n v="0.15"/>
    <n v="2.33"/>
    <n v="0"/>
    <n v="41"/>
    <n v="5"/>
    <n v="157"/>
    <n v="1237"/>
    <n v="203"/>
    <n v="2112"/>
    <m/>
    <m/>
    <x v="2"/>
    <s v="Short"/>
    <m/>
  </r>
  <r>
    <x v="28"/>
    <d v="2016-04-18T00:00:00"/>
    <x v="6"/>
    <n v="5151"/>
    <n v="0"/>
    <n v="3.48"/>
    <n v="3.48"/>
    <n v="0"/>
    <n v="1.04"/>
    <n v="0.63"/>
    <n v="1.8"/>
    <n v="0"/>
    <n v="16"/>
    <n v="16"/>
    <n v="130"/>
    <n v="1278"/>
    <n v="162"/>
    <n v="1829"/>
    <m/>
    <m/>
    <x v="2"/>
    <s v="Short"/>
    <m/>
  </r>
  <r>
    <x v="28"/>
    <d v="2016-04-19T00:00:00"/>
    <x v="0"/>
    <n v="4212"/>
    <n v="0"/>
    <n v="2.78"/>
    <n v="2.78"/>
    <n v="0"/>
    <n v="0"/>
    <n v="0"/>
    <n v="2.78"/>
    <n v="0"/>
    <n v="0"/>
    <n v="0"/>
    <n v="164"/>
    <n v="1276"/>
    <n v="164"/>
    <n v="1763"/>
    <m/>
    <m/>
    <x v="2"/>
    <s v="Short"/>
    <m/>
  </r>
  <r>
    <x v="28"/>
    <d v="2016-04-20T00:00:00"/>
    <x v="1"/>
    <n v="6466"/>
    <n v="0"/>
    <n v="4.2699999999999996"/>
    <n v="4.2699999999999996"/>
    <n v="0"/>
    <n v="0.33"/>
    <n v="0.82"/>
    <n v="3.11"/>
    <n v="0.01"/>
    <n v="5"/>
    <n v="18"/>
    <n v="216"/>
    <n v="1201"/>
    <n v="239"/>
    <n v="1931"/>
    <m/>
    <m/>
    <x v="2"/>
    <s v="Short"/>
    <m/>
  </r>
  <r>
    <x v="28"/>
    <d v="2016-04-21T00:00:00"/>
    <x v="2"/>
    <n v="11268"/>
    <n v="1"/>
    <n v="8.56"/>
    <n v="8.56"/>
    <n v="0"/>
    <n v="5.88"/>
    <n v="0.93"/>
    <n v="1.75"/>
    <n v="0"/>
    <n v="49"/>
    <n v="20"/>
    <n v="172"/>
    <n v="1199"/>
    <n v="241"/>
    <n v="2218"/>
    <m/>
    <m/>
    <x v="2"/>
    <s v="Short"/>
    <m/>
  </r>
  <r>
    <x v="28"/>
    <d v="2016-04-22T00:00:00"/>
    <x v="3"/>
    <n v="2824"/>
    <n v="0"/>
    <n v="1.87"/>
    <n v="1.87"/>
    <n v="0"/>
    <n v="0"/>
    <n v="0"/>
    <n v="1.87"/>
    <n v="0"/>
    <n v="0"/>
    <n v="0"/>
    <n v="120"/>
    <n v="1320"/>
    <n v="120"/>
    <n v="1651"/>
    <m/>
    <m/>
    <x v="2"/>
    <s v="Short"/>
    <m/>
  </r>
  <r>
    <x v="28"/>
    <d v="2016-04-23T00:00:00"/>
    <x v="4"/>
    <n v="9282"/>
    <n v="0"/>
    <n v="6.26"/>
    <n v="6.26"/>
    <n v="0"/>
    <n v="2.09"/>
    <n v="1.04"/>
    <n v="3.13"/>
    <n v="0"/>
    <n v="30"/>
    <n v="26"/>
    <n v="191"/>
    <n v="1193"/>
    <n v="247"/>
    <n v="2132"/>
    <m/>
    <m/>
    <x v="2"/>
    <s v="Short"/>
    <m/>
  </r>
  <r>
    <x v="28"/>
    <d v="2016-04-24T00:00:00"/>
    <x v="5"/>
    <n v="8905"/>
    <n v="0"/>
    <n v="7.13"/>
    <n v="7.13"/>
    <n v="0"/>
    <n v="5.6"/>
    <n v="0.19"/>
    <n v="1.34"/>
    <n v="0"/>
    <n v="41"/>
    <n v="4"/>
    <n v="82"/>
    <n v="1313"/>
    <n v="127"/>
    <n v="1976"/>
    <m/>
    <m/>
    <x v="2"/>
    <s v="Short"/>
    <m/>
  </r>
  <r>
    <x v="28"/>
    <d v="2016-04-25T00:00:00"/>
    <x v="6"/>
    <n v="6829"/>
    <n v="0"/>
    <n v="4.51"/>
    <n v="4.51"/>
    <n v="0"/>
    <n v="0.36"/>
    <n v="2.39"/>
    <n v="1.77"/>
    <n v="0"/>
    <n v="7"/>
    <n v="54"/>
    <n v="118"/>
    <n v="1261"/>
    <n v="179"/>
    <n v="1909"/>
    <m/>
    <m/>
    <x v="2"/>
    <s v="Short"/>
    <m/>
  </r>
  <r>
    <x v="28"/>
    <d v="2016-04-26T00:00:00"/>
    <x v="0"/>
    <n v="4562"/>
    <n v="0"/>
    <n v="3.04"/>
    <n v="3.04"/>
    <n v="0"/>
    <n v="1.18"/>
    <n v="0.49"/>
    <n v="1.37"/>
    <n v="0"/>
    <n v="19"/>
    <n v="14"/>
    <n v="108"/>
    <n v="1299"/>
    <n v="141"/>
    <n v="1813"/>
    <m/>
    <m/>
    <x v="2"/>
    <s v="Short"/>
    <m/>
  </r>
  <r>
    <x v="28"/>
    <d v="2016-04-27T00:00:00"/>
    <x v="1"/>
    <n v="10232"/>
    <n v="1"/>
    <n v="8.18"/>
    <n v="8.18"/>
    <n v="0"/>
    <n v="6.24"/>
    <n v="0.23"/>
    <n v="1.7"/>
    <n v="0"/>
    <n v="45"/>
    <n v="5"/>
    <n v="104"/>
    <n v="1286"/>
    <n v="154"/>
    <n v="2008"/>
    <m/>
    <m/>
    <x v="2"/>
    <s v="Short"/>
    <m/>
  </r>
  <r>
    <x v="28"/>
    <d v="2016-04-28T00:00:00"/>
    <x v="2"/>
    <n v="2718"/>
    <n v="0"/>
    <n v="1.8"/>
    <n v="1.8"/>
    <n v="0"/>
    <n v="0.67"/>
    <n v="0.78"/>
    <n v="0.34"/>
    <n v="0"/>
    <n v="11"/>
    <n v="16"/>
    <n v="20"/>
    <n v="1393"/>
    <n v="47"/>
    <n v="1580"/>
    <m/>
    <m/>
    <x v="2"/>
    <s v="Short"/>
    <m/>
  </r>
  <r>
    <x v="28"/>
    <d v="2016-04-29T00:00:00"/>
    <x v="3"/>
    <n v="6260"/>
    <n v="0"/>
    <n v="4.26"/>
    <n v="4.26"/>
    <n v="0"/>
    <n v="1.29"/>
    <n v="0.54"/>
    <n v="2.4"/>
    <n v="0"/>
    <n v="16"/>
    <n v="14"/>
    <n v="136"/>
    <n v="1257"/>
    <n v="166"/>
    <n v="1854"/>
    <m/>
    <m/>
    <x v="2"/>
    <s v="Short"/>
    <m/>
  </r>
  <r>
    <x v="28"/>
    <d v="2016-04-30T00:00:00"/>
    <x v="4"/>
    <n v="0"/>
    <n v="0"/>
    <n v="0"/>
    <n v="0"/>
    <n v="0"/>
    <n v="0"/>
    <n v="0"/>
    <n v="0"/>
    <n v="0"/>
    <n v="0"/>
    <n v="0"/>
    <n v="0"/>
    <n v="1440"/>
    <n v="0"/>
    <n v="0"/>
    <m/>
    <m/>
    <x v="2"/>
    <s v="Short"/>
    <m/>
  </r>
  <r>
    <x v="29"/>
    <d v="2016-04-12T00:00:00"/>
    <x v="0"/>
    <n v="7626"/>
    <n v="0"/>
    <n v="6.05"/>
    <n v="6.05"/>
    <n v="2"/>
    <n v="0.83"/>
    <n v="0.71"/>
    <n v="4.5"/>
    <n v="0"/>
    <n v="65"/>
    <n v="15"/>
    <n v="156"/>
    <n v="723"/>
    <n v="236"/>
    <n v="3635"/>
    <n v="1"/>
    <n v="338"/>
    <x v="22"/>
    <s v="Short"/>
    <n v="356"/>
  </r>
  <r>
    <x v="29"/>
    <d v="2016-04-13T00:00:00"/>
    <x v="1"/>
    <n v="12386"/>
    <n v="1"/>
    <n v="9.82"/>
    <n v="9.82"/>
    <n v="2"/>
    <n v="4.96"/>
    <n v="0.65"/>
    <n v="4.21"/>
    <n v="0"/>
    <n v="116"/>
    <n v="14"/>
    <n v="169"/>
    <n v="680"/>
    <n v="299"/>
    <n v="4079"/>
    <n v="2"/>
    <n v="447"/>
    <x v="192"/>
    <s v="Normal"/>
    <n v="487"/>
  </r>
  <r>
    <x v="29"/>
    <d v="2016-04-14T00:00:00"/>
    <x v="2"/>
    <n v="13318"/>
    <n v="1"/>
    <n v="10.56"/>
    <n v="10.56"/>
    <n v="2"/>
    <n v="5.62"/>
    <n v="1.03"/>
    <n v="3.91"/>
    <n v="0"/>
    <n v="123"/>
    <n v="21"/>
    <n v="174"/>
    <n v="699"/>
    <n v="318"/>
    <n v="4163"/>
    <n v="1"/>
    <n v="424"/>
    <x v="80"/>
    <s v="Normal"/>
    <n v="455"/>
  </r>
  <r>
    <x v="29"/>
    <d v="2016-04-15T00:00:00"/>
    <x v="3"/>
    <n v="14461"/>
    <n v="1"/>
    <n v="11.47"/>
    <n v="11.47"/>
    <n v="0"/>
    <n v="4.91"/>
    <n v="1.1499999999999999"/>
    <n v="5.41"/>
    <n v="0"/>
    <n v="60"/>
    <n v="23"/>
    <n v="190"/>
    <n v="729"/>
    <n v="273"/>
    <n v="3666"/>
    <n v="1"/>
    <n v="513"/>
    <x v="51"/>
    <s v="Normal"/>
    <n v="533"/>
  </r>
  <r>
    <x v="29"/>
    <d v="2016-04-16T00:00:00"/>
    <x v="4"/>
    <n v="11207"/>
    <n v="1"/>
    <n v="8.89"/>
    <n v="8.89"/>
    <n v="0"/>
    <n v="5.37"/>
    <n v="1.07"/>
    <n v="2.44"/>
    <n v="0"/>
    <n v="64"/>
    <n v="21"/>
    <n v="142"/>
    <n v="563"/>
    <n v="227"/>
    <n v="3363"/>
    <n v="2"/>
    <n v="611"/>
    <x v="242"/>
    <s v="Long"/>
    <n v="689"/>
  </r>
  <r>
    <x v="29"/>
    <d v="2016-04-17T00:00:00"/>
    <x v="5"/>
    <n v="2132"/>
    <n v="0"/>
    <n v="1.69"/>
    <n v="1.69"/>
    <n v="0"/>
    <n v="0"/>
    <n v="0"/>
    <n v="1.69"/>
    <n v="0"/>
    <n v="0"/>
    <n v="0"/>
    <n v="93"/>
    <n v="599"/>
    <n v="93"/>
    <n v="2572"/>
    <n v="2"/>
    <n v="525"/>
    <x v="205"/>
    <s v="Normal"/>
    <n v="591"/>
  </r>
  <r>
    <x v="29"/>
    <d v="2016-04-18T00:00:00"/>
    <x v="6"/>
    <n v="13630"/>
    <n v="1"/>
    <n v="10.81"/>
    <n v="10.81"/>
    <n v="2"/>
    <n v="5.05"/>
    <n v="0.56000000000000005"/>
    <n v="5.2"/>
    <n v="0"/>
    <n v="117"/>
    <n v="10"/>
    <n v="174"/>
    <n v="720"/>
    <n v="301"/>
    <n v="4157"/>
    <n v="1"/>
    <n v="398"/>
    <x v="33"/>
    <s v="Short"/>
    <n v="451"/>
  </r>
  <r>
    <x v="29"/>
    <d v="2016-04-19T00:00:00"/>
    <x v="0"/>
    <n v="13070"/>
    <n v="1"/>
    <n v="10.36"/>
    <n v="10.36"/>
    <n v="2"/>
    <n v="5.3"/>
    <n v="0.88"/>
    <n v="4.18"/>
    <n v="0"/>
    <n v="120"/>
    <n v="19"/>
    <n v="154"/>
    <n v="737"/>
    <n v="293"/>
    <n v="4092"/>
    <n v="1"/>
    <n v="387"/>
    <x v="243"/>
    <s v="Short"/>
    <n v="421"/>
  </r>
  <r>
    <x v="29"/>
    <d v="2016-04-20T00:00:00"/>
    <x v="1"/>
    <n v="9388"/>
    <n v="0"/>
    <n v="7.44"/>
    <n v="7.44"/>
    <n v="2"/>
    <n v="2.23"/>
    <n v="0.44"/>
    <n v="4.78"/>
    <n v="0"/>
    <n v="82"/>
    <n v="8"/>
    <n v="169"/>
    <n v="763"/>
    <n v="259"/>
    <n v="3787"/>
    <n v="1"/>
    <n v="381"/>
    <x v="82"/>
    <s v="Short"/>
    <n v="409"/>
  </r>
  <r>
    <x v="29"/>
    <d v="2016-04-21T00:00:00"/>
    <x v="2"/>
    <n v="15148"/>
    <n v="1"/>
    <n v="12.01"/>
    <n v="12.01"/>
    <n v="2"/>
    <n v="6.9"/>
    <n v="0.82"/>
    <n v="4.29"/>
    <n v="0"/>
    <n v="137"/>
    <n v="16"/>
    <n v="145"/>
    <n v="677"/>
    <n v="298"/>
    <n v="4236"/>
    <n v="1"/>
    <n v="396"/>
    <x v="244"/>
    <s v="Short"/>
    <n v="417"/>
  </r>
  <r>
    <x v="29"/>
    <d v="2016-04-22T00:00:00"/>
    <x v="3"/>
    <n v="12200"/>
    <n v="1"/>
    <n v="9.67"/>
    <n v="9.67"/>
    <n v="2"/>
    <n v="4.91"/>
    <n v="0.59"/>
    <n v="4.18"/>
    <n v="0"/>
    <n v="113"/>
    <n v="12"/>
    <n v="159"/>
    <n v="769"/>
    <n v="284"/>
    <n v="4044"/>
    <n v="1"/>
    <n v="441"/>
    <x v="148"/>
    <s v="Normal"/>
    <n v="469"/>
  </r>
  <r>
    <x v="29"/>
    <d v="2016-04-23T00:00:00"/>
    <x v="4"/>
    <n v="5709"/>
    <n v="0"/>
    <n v="4.53"/>
    <n v="4.53"/>
    <n v="0"/>
    <n v="1.52"/>
    <n v="0.52"/>
    <n v="2.48"/>
    <n v="0"/>
    <n v="19"/>
    <n v="10"/>
    <n v="136"/>
    <n v="740"/>
    <n v="165"/>
    <n v="2908"/>
    <n v="1"/>
    <n v="565"/>
    <x v="245"/>
    <s v="Long"/>
    <n v="591"/>
  </r>
  <r>
    <x v="29"/>
    <d v="2016-04-24T00:00:00"/>
    <x v="5"/>
    <n v="3703"/>
    <n v="0"/>
    <n v="2.94"/>
    <n v="2.94"/>
    <n v="0"/>
    <n v="0"/>
    <n v="0"/>
    <n v="2.94"/>
    <n v="0"/>
    <n v="0"/>
    <n v="0"/>
    <n v="135"/>
    <n v="734"/>
    <n v="135"/>
    <n v="2741"/>
    <n v="1"/>
    <n v="458"/>
    <x v="246"/>
    <s v="Normal"/>
    <n v="492"/>
  </r>
  <r>
    <x v="29"/>
    <d v="2016-04-25T00:00:00"/>
    <x v="6"/>
    <n v="12405"/>
    <n v="1"/>
    <n v="9.84"/>
    <n v="9.84"/>
    <n v="2"/>
    <n v="5.05"/>
    <n v="0.87"/>
    <n v="3.92"/>
    <n v="0"/>
    <n v="117"/>
    <n v="16"/>
    <n v="141"/>
    <n v="692"/>
    <n v="274"/>
    <n v="4005"/>
    <n v="1"/>
    <n v="388"/>
    <x v="152"/>
    <s v="Short"/>
    <n v="402"/>
  </r>
  <r>
    <x v="29"/>
    <d v="2016-04-26T00:00:00"/>
    <x v="0"/>
    <n v="16208"/>
    <n v="1"/>
    <n v="12.85"/>
    <n v="12.85"/>
    <n v="0"/>
    <n v="7.51"/>
    <n v="0.92"/>
    <n v="4.42"/>
    <n v="0"/>
    <n v="90"/>
    <n v="18"/>
    <n v="161"/>
    <n v="593"/>
    <n v="269"/>
    <n v="3763"/>
    <n v="1"/>
    <n v="550"/>
    <x v="247"/>
    <s v="Long"/>
    <n v="584"/>
  </r>
  <r>
    <x v="29"/>
    <d v="2016-04-27T00:00:00"/>
    <x v="1"/>
    <n v="7359"/>
    <n v="0"/>
    <n v="5.84"/>
    <n v="5.84"/>
    <n v="0"/>
    <n v="0.33"/>
    <n v="0.18"/>
    <n v="5.33"/>
    <n v="0"/>
    <n v="4"/>
    <n v="4"/>
    <n v="192"/>
    <n v="676"/>
    <n v="200"/>
    <n v="3061"/>
    <n v="1"/>
    <n v="531"/>
    <x v="38"/>
    <s v="Normal"/>
    <n v="600"/>
  </r>
  <r>
    <x v="29"/>
    <d v="2016-04-28T00:00:00"/>
    <x v="2"/>
    <n v="5417"/>
    <n v="0"/>
    <n v="4.3"/>
    <n v="4.3"/>
    <n v="0"/>
    <n v="0.9"/>
    <n v="0.49"/>
    <n v="2.91"/>
    <n v="0"/>
    <n v="11"/>
    <n v="10"/>
    <n v="139"/>
    <n v="711"/>
    <n v="160"/>
    <n v="2884"/>
    <n v="1"/>
    <n v="506"/>
    <x v="49"/>
    <s v="Normal"/>
    <n v="556"/>
  </r>
  <r>
    <x v="29"/>
    <d v="2016-04-29T00:00:00"/>
    <x v="3"/>
    <n v="6175"/>
    <n v="0"/>
    <n v="4.9000000000000004"/>
    <n v="4.9000000000000004"/>
    <n v="0"/>
    <n v="0.25"/>
    <n v="0.36"/>
    <n v="4.2699999999999996"/>
    <n v="0"/>
    <n v="3"/>
    <n v="7"/>
    <n v="172"/>
    <n v="767"/>
    <n v="182"/>
    <n v="2982"/>
    <n v="1"/>
    <n v="527"/>
    <x v="54"/>
    <s v="Normal"/>
    <n v="562"/>
  </r>
  <r>
    <x v="29"/>
    <d v="2016-04-30T00:00:00"/>
    <x v="4"/>
    <n v="2946"/>
    <n v="0"/>
    <n v="2.34"/>
    <n v="2.34"/>
    <n v="0"/>
    <n v="0"/>
    <n v="0"/>
    <n v="2.34"/>
    <n v="0"/>
    <n v="0"/>
    <n v="0"/>
    <n v="121"/>
    <n v="780"/>
    <n v="121"/>
    <n v="2660"/>
    <n v="1"/>
    <n v="468"/>
    <x v="57"/>
    <s v="Normal"/>
    <n v="555"/>
  </r>
  <r>
    <x v="29"/>
    <d v="2016-05-01T00:00:00"/>
    <x v="5"/>
    <n v="11419"/>
    <n v="1"/>
    <n v="9.06"/>
    <n v="9.06"/>
    <n v="0"/>
    <n v="6.03"/>
    <n v="0.56000000000000005"/>
    <n v="2.4700000000000002"/>
    <n v="0"/>
    <n v="71"/>
    <n v="10"/>
    <n v="127"/>
    <n v="669"/>
    <n v="208"/>
    <n v="3369"/>
    <n v="1"/>
    <n v="475"/>
    <x v="34"/>
    <s v="Normal"/>
    <n v="539"/>
  </r>
  <r>
    <x v="29"/>
    <d v="2016-05-02T00:00:00"/>
    <x v="6"/>
    <n v="6064"/>
    <n v="0"/>
    <n v="4.8099999999999996"/>
    <n v="4.8099999999999996"/>
    <n v="2"/>
    <n v="0.63"/>
    <n v="0.17"/>
    <n v="4.01"/>
    <n v="0"/>
    <n v="63"/>
    <n v="4"/>
    <n v="142"/>
    <n v="802"/>
    <n v="209"/>
    <n v="3491"/>
    <n v="1"/>
    <n v="351"/>
    <x v="248"/>
    <s v="Short"/>
    <n v="385"/>
  </r>
  <r>
    <x v="29"/>
    <d v="2016-05-03T00:00:00"/>
    <x v="0"/>
    <n v="8712"/>
    <n v="0"/>
    <n v="6.91"/>
    <n v="6.91"/>
    <n v="2"/>
    <n v="1.34"/>
    <n v="1.06"/>
    <n v="4.5"/>
    <n v="0"/>
    <n v="71"/>
    <n v="20"/>
    <n v="195"/>
    <n v="822"/>
    <n v="286"/>
    <n v="3784"/>
    <n v="1"/>
    <n v="405"/>
    <x v="69"/>
    <s v="Short"/>
    <n v="429"/>
  </r>
  <r>
    <x v="29"/>
    <d v="2016-05-04T00:00:00"/>
    <x v="1"/>
    <n v="7875"/>
    <n v="0"/>
    <n v="6.24"/>
    <n v="6.24"/>
    <n v="0"/>
    <n v="1.56"/>
    <n v="0.49"/>
    <n v="4.2"/>
    <n v="0"/>
    <n v="19"/>
    <n v="10"/>
    <n v="167"/>
    <n v="680"/>
    <n v="196"/>
    <n v="3110"/>
    <n v="1"/>
    <n v="441"/>
    <x v="148"/>
    <s v="Normal"/>
    <n v="477"/>
  </r>
  <r>
    <x v="29"/>
    <d v="2016-05-05T00:00:00"/>
    <x v="2"/>
    <n v="8567"/>
    <n v="0"/>
    <n v="6.79"/>
    <n v="6.79"/>
    <n v="2"/>
    <n v="0.89"/>
    <n v="0.16"/>
    <n v="5.74"/>
    <n v="0"/>
    <n v="66"/>
    <n v="3"/>
    <n v="214"/>
    <n v="764"/>
    <n v="283"/>
    <n v="3783"/>
    <n v="1"/>
    <n v="381"/>
    <x v="82"/>
    <s v="Short"/>
    <n v="417"/>
  </r>
  <r>
    <x v="29"/>
    <d v="2016-05-06T00:00:00"/>
    <x v="3"/>
    <n v="7045"/>
    <n v="0"/>
    <n v="5.59"/>
    <n v="5.59"/>
    <n v="2"/>
    <n v="1.55"/>
    <n v="0.25"/>
    <n v="3.78"/>
    <n v="0"/>
    <n v="74"/>
    <n v="5"/>
    <n v="166"/>
    <n v="831"/>
    <n v="245"/>
    <n v="3644"/>
    <n v="1"/>
    <n v="323"/>
    <x v="99"/>
    <s v="Short"/>
    <n v="355"/>
  </r>
  <r>
    <x v="29"/>
    <d v="2016-05-07T00:00:00"/>
    <x v="4"/>
    <n v="4468"/>
    <n v="0"/>
    <n v="3.54"/>
    <n v="3.54"/>
    <n v="0"/>
    <n v="0"/>
    <n v="0"/>
    <n v="3.54"/>
    <n v="0"/>
    <n v="0"/>
    <n v="0"/>
    <n v="158"/>
    <n v="851"/>
    <n v="158"/>
    <n v="2799"/>
    <n v="2"/>
    <n v="459"/>
    <x v="203"/>
    <s v="Normal"/>
    <n v="513"/>
  </r>
  <r>
    <x v="29"/>
    <d v="2016-05-08T00:00:00"/>
    <x v="5"/>
    <n v="2943"/>
    <n v="0"/>
    <n v="2.33"/>
    <n v="2.33"/>
    <n v="0"/>
    <n v="0"/>
    <n v="0"/>
    <n v="2.33"/>
    <n v="0"/>
    <n v="0"/>
    <n v="0"/>
    <n v="139"/>
    <n v="621"/>
    <n v="139"/>
    <n v="2685"/>
    <n v="1"/>
    <n v="545"/>
    <x v="39"/>
    <s v="Long"/>
    <n v="606"/>
  </r>
  <r>
    <x v="29"/>
    <d v="2016-05-09T00:00:00"/>
    <x v="6"/>
    <n v="8382"/>
    <n v="0"/>
    <n v="6.65"/>
    <n v="6.65"/>
    <n v="2"/>
    <n v="1.27"/>
    <n v="0.66"/>
    <n v="4.72"/>
    <n v="0"/>
    <n v="71"/>
    <n v="13"/>
    <n v="171"/>
    <n v="772"/>
    <n v="255"/>
    <n v="3721"/>
    <n v="1"/>
    <n v="359"/>
    <x v="249"/>
    <s v="Short"/>
    <n v="399"/>
  </r>
  <r>
    <x v="29"/>
    <d v="2016-05-10T00:00:00"/>
    <x v="0"/>
    <n v="6582"/>
    <n v="0"/>
    <n v="5.22"/>
    <n v="5.22"/>
    <n v="2"/>
    <n v="0.66"/>
    <n v="0.64"/>
    <n v="3.92"/>
    <n v="0"/>
    <n v="63"/>
    <n v="13"/>
    <n v="152"/>
    <n v="840"/>
    <n v="228"/>
    <n v="3586"/>
    <n v="1"/>
    <n v="342"/>
    <x v="250"/>
    <s v="Short"/>
    <n v="391"/>
  </r>
  <r>
    <x v="29"/>
    <d v="2016-05-11T00:00:00"/>
    <x v="1"/>
    <n v="9143"/>
    <n v="0"/>
    <n v="7.25"/>
    <n v="7.25"/>
    <n v="2"/>
    <n v="1.39"/>
    <n v="0.59"/>
    <n v="5.27"/>
    <n v="0"/>
    <n v="72"/>
    <n v="10"/>
    <n v="184"/>
    <n v="763"/>
    <n v="266"/>
    <n v="3788"/>
    <n v="1"/>
    <n v="368"/>
    <x v="139"/>
    <s v="Short"/>
    <n v="387"/>
  </r>
  <r>
    <x v="29"/>
    <d v="2016-05-12T00:00:00"/>
    <x v="2"/>
    <n v="4561"/>
    <n v="0"/>
    <n v="3.62"/>
    <n v="3.62"/>
    <n v="0"/>
    <n v="0.65"/>
    <n v="0.27"/>
    <n v="2.69"/>
    <n v="0"/>
    <n v="8"/>
    <n v="6"/>
    <n v="102"/>
    <n v="433"/>
    <n v="116"/>
    <n v="1976"/>
    <n v="1"/>
    <n v="496"/>
    <x v="251"/>
    <s v="Normal"/>
    <n v="546"/>
  </r>
  <r>
    <x v="30"/>
    <d v="2016-04-12T00:00:00"/>
    <x v="0"/>
    <n v="5014"/>
    <n v="0"/>
    <n v="3.91"/>
    <n v="3.91"/>
    <n v="0"/>
    <n v="0"/>
    <n v="0.33"/>
    <n v="3.58"/>
    <n v="0"/>
    <n v="0"/>
    <n v="7"/>
    <n v="196"/>
    <n v="1237"/>
    <n v="203"/>
    <n v="2650"/>
    <m/>
    <m/>
    <x v="2"/>
    <s v="Short"/>
    <m/>
  </r>
  <r>
    <x v="30"/>
    <d v="2016-04-13T00:00:00"/>
    <x v="1"/>
    <n v="5571"/>
    <n v="0"/>
    <n v="4.3499999999999996"/>
    <n v="4.3499999999999996"/>
    <n v="0"/>
    <n v="0.15"/>
    <n v="0.97"/>
    <n v="3.23"/>
    <n v="0"/>
    <n v="2"/>
    <n v="23"/>
    <n v="163"/>
    <n v="1252"/>
    <n v="188"/>
    <n v="2654"/>
    <m/>
    <m/>
    <x v="2"/>
    <s v="Short"/>
    <m/>
  </r>
  <r>
    <x v="30"/>
    <d v="2016-04-14T00:00:00"/>
    <x v="2"/>
    <n v="3135"/>
    <n v="0"/>
    <n v="2.4500000000000002"/>
    <n v="2.4500000000000002"/>
    <n v="0"/>
    <n v="0"/>
    <n v="0"/>
    <n v="2.4300000000000002"/>
    <n v="0"/>
    <n v="0"/>
    <n v="0"/>
    <n v="134"/>
    <n v="1306"/>
    <n v="134"/>
    <n v="2443"/>
    <m/>
    <m/>
    <x v="2"/>
    <s v="Short"/>
    <m/>
  </r>
  <r>
    <x v="30"/>
    <d v="2016-04-15T00:00:00"/>
    <x v="3"/>
    <n v="3430"/>
    <n v="0"/>
    <n v="2.68"/>
    <n v="2.68"/>
    <n v="0"/>
    <n v="0"/>
    <n v="0"/>
    <n v="0.9"/>
    <n v="0"/>
    <n v="0"/>
    <n v="0"/>
    <n v="65"/>
    <n v="1375"/>
    <n v="65"/>
    <n v="2505"/>
    <m/>
    <m/>
    <x v="2"/>
    <s v="Short"/>
    <m/>
  </r>
  <r>
    <x v="30"/>
    <d v="2016-04-16T00:00:00"/>
    <x v="4"/>
    <n v="5319"/>
    <n v="0"/>
    <n v="4.1500000000000004"/>
    <n v="4.1500000000000004"/>
    <n v="0"/>
    <n v="0"/>
    <n v="0"/>
    <n v="0"/>
    <n v="0"/>
    <n v="0"/>
    <n v="0"/>
    <n v="0"/>
    <n v="1440"/>
    <n v="0"/>
    <n v="2693"/>
    <m/>
    <m/>
    <x v="2"/>
    <s v="Short"/>
    <m/>
  </r>
  <r>
    <x v="30"/>
    <d v="2016-04-17T00:00:00"/>
    <x v="5"/>
    <n v="3008"/>
    <n v="0"/>
    <n v="2.35"/>
    <n v="2.35"/>
    <n v="0"/>
    <n v="0"/>
    <n v="0"/>
    <n v="0"/>
    <n v="0"/>
    <n v="0"/>
    <n v="0"/>
    <n v="0"/>
    <n v="1440"/>
    <n v="0"/>
    <n v="2439"/>
    <m/>
    <m/>
    <x v="2"/>
    <s v="Short"/>
    <m/>
  </r>
  <r>
    <x v="30"/>
    <d v="2016-04-18T00:00:00"/>
    <x v="6"/>
    <n v="3864"/>
    <n v="0"/>
    <n v="3.01"/>
    <n v="3.01"/>
    <n v="0"/>
    <n v="0.31"/>
    <n v="1.06"/>
    <n v="1.35"/>
    <n v="0"/>
    <n v="4"/>
    <n v="22"/>
    <n v="105"/>
    <n v="1309"/>
    <n v="131"/>
    <n v="2536"/>
    <m/>
    <m/>
    <x v="2"/>
    <s v="Short"/>
    <m/>
  </r>
  <r>
    <x v="30"/>
    <d v="2016-04-19T00:00:00"/>
    <x v="0"/>
    <n v="5697"/>
    <n v="0"/>
    <n v="4.4400000000000004"/>
    <n v="4.4400000000000004"/>
    <n v="0"/>
    <n v="0.53"/>
    <n v="0.48"/>
    <n v="3.44"/>
    <n v="0"/>
    <n v="7"/>
    <n v="10"/>
    <n v="166"/>
    <n v="1257"/>
    <n v="183"/>
    <n v="2668"/>
    <m/>
    <m/>
    <x v="2"/>
    <s v="Short"/>
    <m/>
  </r>
  <r>
    <x v="30"/>
    <d v="2016-04-20T00:00:00"/>
    <x v="1"/>
    <n v="5273"/>
    <n v="0"/>
    <n v="4.1100000000000003"/>
    <n v="4.1100000000000003"/>
    <n v="0"/>
    <n v="0"/>
    <n v="1.04"/>
    <n v="3.07"/>
    <n v="0"/>
    <n v="0"/>
    <n v="27"/>
    <n v="167"/>
    <n v="1246"/>
    <n v="194"/>
    <n v="2647"/>
    <m/>
    <m/>
    <x v="2"/>
    <s v="Short"/>
    <m/>
  </r>
  <r>
    <x v="30"/>
    <d v="2016-04-21T00:00:00"/>
    <x v="2"/>
    <n v="8538"/>
    <n v="0"/>
    <n v="6.66"/>
    <n v="6.66"/>
    <n v="0"/>
    <n v="2.63"/>
    <n v="1.02"/>
    <n v="3.01"/>
    <n v="0"/>
    <n v="35"/>
    <n v="18"/>
    <n v="158"/>
    <n v="1229"/>
    <n v="211"/>
    <n v="2883"/>
    <m/>
    <m/>
    <x v="2"/>
    <s v="Short"/>
    <m/>
  </r>
  <r>
    <x v="30"/>
    <d v="2016-04-22T00:00:00"/>
    <x v="3"/>
    <n v="8687"/>
    <n v="0"/>
    <n v="6.78"/>
    <n v="6.78"/>
    <n v="0"/>
    <n v="0.28999999999999998"/>
    <n v="2.41"/>
    <n v="4.08"/>
    <n v="0"/>
    <n v="4"/>
    <n v="54"/>
    <n v="212"/>
    <n v="1170"/>
    <n v="270"/>
    <n v="2944"/>
    <m/>
    <m/>
    <x v="2"/>
    <s v="Short"/>
    <m/>
  </r>
  <r>
    <x v="30"/>
    <d v="2016-04-23T00:00:00"/>
    <x v="4"/>
    <n v="9423"/>
    <n v="0"/>
    <n v="7.35"/>
    <n v="7.35"/>
    <n v="0"/>
    <n v="0.53"/>
    <n v="2.0299999999999998"/>
    <n v="4.75"/>
    <n v="0"/>
    <n v="7"/>
    <n v="44"/>
    <n v="238"/>
    <n v="1151"/>
    <n v="289"/>
    <n v="3012"/>
    <m/>
    <m/>
    <x v="2"/>
    <s v="Short"/>
    <m/>
  </r>
  <r>
    <x v="30"/>
    <d v="2016-04-24T00:00:00"/>
    <x v="5"/>
    <n v="8286"/>
    <n v="0"/>
    <n v="6.46"/>
    <n v="6.46"/>
    <n v="0"/>
    <n v="0.15"/>
    <n v="2.0499999999999998"/>
    <n v="4.2699999999999996"/>
    <n v="0"/>
    <n v="2"/>
    <n v="44"/>
    <n v="206"/>
    <n v="1188"/>
    <n v="252"/>
    <n v="2889"/>
    <m/>
    <m/>
    <x v="2"/>
    <s v="Short"/>
    <m/>
  </r>
  <r>
    <x v="30"/>
    <d v="2016-04-25T00:00:00"/>
    <x v="6"/>
    <n v="4503"/>
    <n v="0"/>
    <n v="3.51"/>
    <n v="3.51"/>
    <n v="0"/>
    <n v="1.47"/>
    <n v="0.24"/>
    <n v="1.81"/>
    <n v="0"/>
    <n v="18"/>
    <n v="6"/>
    <n v="122"/>
    <n v="1294"/>
    <n v="146"/>
    <n v="2547"/>
    <m/>
    <m/>
    <x v="2"/>
    <s v="Short"/>
    <m/>
  </r>
  <r>
    <x v="30"/>
    <d v="2016-04-26T00:00:00"/>
    <x v="0"/>
    <n v="10499"/>
    <n v="1"/>
    <n v="8.19"/>
    <n v="8.19"/>
    <n v="0"/>
    <n v="7.0000000000000007E-2"/>
    <n v="4.22"/>
    <n v="3.89"/>
    <n v="0"/>
    <n v="1"/>
    <n v="91"/>
    <n v="214"/>
    <n v="1134"/>
    <n v="306"/>
    <n v="3093"/>
    <m/>
    <m/>
    <x v="2"/>
    <s v="Short"/>
    <m/>
  </r>
  <r>
    <x v="30"/>
    <d v="2016-04-27T00:00:00"/>
    <x v="1"/>
    <n v="12474"/>
    <n v="1"/>
    <n v="9.73"/>
    <n v="9.73"/>
    <n v="0"/>
    <n v="6.6"/>
    <n v="0.27"/>
    <n v="2.87"/>
    <n v="0"/>
    <n v="77"/>
    <n v="5"/>
    <n v="129"/>
    <n v="1229"/>
    <n v="211"/>
    <n v="3142"/>
    <m/>
    <m/>
    <x v="2"/>
    <s v="Short"/>
    <m/>
  </r>
  <r>
    <x v="30"/>
    <d v="2016-04-28T00:00:00"/>
    <x v="2"/>
    <n v="6174"/>
    <n v="0"/>
    <n v="4.82"/>
    <n v="4.82"/>
    <n v="0"/>
    <n v="0"/>
    <n v="1.2"/>
    <n v="3.61"/>
    <n v="0"/>
    <n v="0"/>
    <n v="28"/>
    <n v="203"/>
    <n v="1209"/>
    <n v="231"/>
    <n v="2757"/>
    <m/>
    <m/>
    <x v="2"/>
    <s v="Short"/>
    <m/>
  </r>
  <r>
    <x v="30"/>
    <d v="2016-04-29T00:00:00"/>
    <x v="3"/>
    <n v="15168"/>
    <n v="1"/>
    <n v="11.83"/>
    <n v="11.83"/>
    <n v="0"/>
    <n v="3.9"/>
    <n v="3"/>
    <n v="4.92"/>
    <n v="0"/>
    <n v="46"/>
    <n v="67"/>
    <n v="258"/>
    <n v="1069"/>
    <n v="371"/>
    <n v="3513"/>
    <m/>
    <m/>
    <x v="2"/>
    <s v="Short"/>
    <m/>
  </r>
  <r>
    <x v="30"/>
    <d v="2016-04-30T00:00:00"/>
    <x v="4"/>
    <n v="10085"/>
    <n v="1"/>
    <n v="7.87"/>
    <n v="7.87"/>
    <n v="0"/>
    <n v="0.15"/>
    <n v="1.28"/>
    <n v="6.43"/>
    <n v="0"/>
    <n v="2"/>
    <n v="28"/>
    <n v="317"/>
    <n v="1093"/>
    <n v="347"/>
    <n v="3164"/>
    <m/>
    <m/>
    <x v="2"/>
    <s v="Short"/>
    <m/>
  </r>
  <r>
    <x v="30"/>
    <d v="2016-05-01T00:00:00"/>
    <x v="5"/>
    <n v="4512"/>
    <n v="0"/>
    <n v="3.52"/>
    <n v="3.52"/>
    <n v="0"/>
    <n v="0.78"/>
    <n v="0.12"/>
    <n v="2.04"/>
    <n v="0"/>
    <n v="10"/>
    <n v="2"/>
    <n v="117"/>
    <n v="1311"/>
    <n v="129"/>
    <n v="2596"/>
    <m/>
    <m/>
    <x v="2"/>
    <s v="Short"/>
    <m/>
  </r>
  <r>
    <x v="30"/>
    <d v="2016-05-02T00:00:00"/>
    <x v="6"/>
    <n v="8469"/>
    <n v="0"/>
    <n v="6.61"/>
    <n v="6.61"/>
    <n v="0"/>
    <n v="0"/>
    <n v="0"/>
    <n v="0"/>
    <n v="0"/>
    <n v="0"/>
    <n v="0"/>
    <n v="0"/>
    <n v="1440"/>
    <n v="0"/>
    <n v="2894"/>
    <m/>
    <m/>
    <x v="2"/>
    <s v="Short"/>
    <m/>
  </r>
  <r>
    <x v="30"/>
    <d v="2016-05-03T00:00:00"/>
    <x v="0"/>
    <n v="12015"/>
    <n v="1"/>
    <n v="9.3699999999999992"/>
    <n v="9.3699999999999992"/>
    <n v="0"/>
    <n v="0"/>
    <n v="0"/>
    <n v="0"/>
    <n v="0"/>
    <n v="0"/>
    <n v="0"/>
    <n v="0"/>
    <n v="1440"/>
    <n v="0"/>
    <n v="3212"/>
    <m/>
    <m/>
    <x v="2"/>
    <s v="Short"/>
    <m/>
  </r>
  <r>
    <x v="30"/>
    <d v="2016-05-04T00:00:00"/>
    <x v="1"/>
    <n v="3588"/>
    <n v="0"/>
    <n v="2.8"/>
    <n v="2.8"/>
    <n v="0"/>
    <n v="0"/>
    <n v="0"/>
    <n v="0"/>
    <n v="0"/>
    <n v="0"/>
    <n v="0"/>
    <n v="0"/>
    <n v="1440"/>
    <n v="0"/>
    <n v="2516"/>
    <m/>
    <m/>
    <x v="2"/>
    <s v="Short"/>
    <m/>
  </r>
  <r>
    <x v="30"/>
    <d v="2016-05-05T00:00:00"/>
    <x v="2"/>
    <n v="12427"/>
    <n v="1"/>
    <n v="9.69"/>
    <n v="9.69"/>
    <n v="0"/>
    <n v="0"/>
    <n v="0"/>
    <n v="1.18"/>
    <n v="0"/>
    <n v="0"/>
    <n v="0"/>
    <n v="70"/>
    <n v="1370"/>
    <n v="70"/>
    <n v="3266"/>
    <m/>
    <m/>
    <x v="2"/>
    <s v="Short"/>
    <m/>
  </r>
  <r>
    <x v="30"/>
    <d v="2016-05-06T00:00:00"/>
    <x v="3"/>
    <n v="5843"/>
    <n v="0"/>
    <n v="4.5599999999999996"/>
    <n v="4.5599999999999996"/>
    <n v="0"/>
    <n v="0.14000000000000001"/>
    <n v="1.19"/>
    <n v="3.23"/>
    <n v="0"/>
    <n v="2"/>
    <n v="22"/>
    <n v="166"/>
    <n v="1250"/>
    <n v="190"/>
    <n v="2683"/>
    <m/>
    <m/>
    <x v="2"/>
    <s v="Short"/>
    <m/>
  </r>
  <r>
    <x v="30"/>
    <d v="2016-05-07T00:00:00"/>
    <x v="4"/>
    <n v="6117"/>
    <n v="0"/>
    <n v="4.7699999999999996"/>
    <n v="4.7699999999999996"/>
    <n v="0"/>
    <n v="0"/>
    <n v="0"/>
    <n v="4.7699999999999996"/>
    <n v="0"/>
    <n v="0"/>
    <n v="0"/>
    <n v="250"/>
    <n v="1190"/>
    <n v="250"/>
    <n v="2810"/>
    <m/>
    <m/>
    <x v="2"/>
    <s v="Short"/>
    <m/>
  </r>
  <r>
    <x v="30"/>
    <d v="2016-05-08T00:00:00"/>
    <x v="5"/>
    <n v="9217"/>
    <n v="0"/>
    <n v="7.19"/>
    <n v="7.19"/>
    <n v="0"/>
    <n v="0.22"/>
    <n v="3.31"/>
    <n v="3.66"/>
    <n v="0"/>
    <n v="3"/>
    <n v="72"/>
    <n v="182"/>
    <n v="1183"/>
    <n v="257"/>
    <n v="2940"/>
    <m/>
    <m/>
    <x v="2"/>
    <s v="Short"/>
    <m/>
  </r>
  <r>
    <x v="30"/>
    <d v="2016-05-09T00:00:00"/>
    <x v="6"/>
    <n v="9877"/>
    <n v="0"/>
    <n v="7.7"/>
    <n v="7.7"/>
    <n v="0"/>
    <n v="5.76"/>
    <n v="0.17"/>
    <n v="1.73"/>
    <n v="0"/>
    <n v="66"/>
    <n v="4"/>
    <n v="110"/>
    <n v="1260"/>
    <n v="180"/>
    <n v="2947"/>
    <m/>
    <m/>
    <x v="2"/>
    <s v="Short"/>
    <m/>
  </r>
  <r>
    <x v="30"/>
    <d v="2016-05-10T00:00:00"/>
    <x v="0"/>
    <n v="8240"/>
    <n v="0"/>
    <n v="6.43"/>
    <n v="6.43"/>
    <n v="0"/>
    <n v="0.69"/>
    <n v="2.0099999999999998"/>
    <n v="3.72"/>
    <n v="0"/>
    <n v="9"/>
    <n v="43"/>
    <n v="162"/>
    <n v="1226"/>
    <n v="214"/>
    <n v="2846"/>
    <m/>
    <m/>
    <x v="2"/>
    <s v="Short"/>
    <m/>
  </r>
  <r>
    <x v="30"/>
    <d v="2016-05-11T00:00:00"/>
    <x v="1"/>
    <n v="8701"/>
    <n v="0"/>
    <n v="6.79"/>
    <n v="6.79"/>
    <n v="0"/>
    <n v="0.37"/>
    <n v="3.24"/>
    <n v="3.17"/>
    <n v="0"/>
    <n v="5"/>
    <n v="71"/>
    <n v="177"/>
    <n v="1106"/>
    <n v="253"/>
    <n v="2804"/>
    <m/>
    <m/>
    <x v="2"/>
    <s v="Short"/>
    <m/>
  </r>
  <r>
    <x v="30"/>
    <d v="2016-05-12T00:00:00"/>
    <x v="2"/>
    <n v="0"/>
    <n v="0"/>
    <n v="0"/>
    <n v="0"/>
    <n v="0"/>
    <n v="0"/>
    <n v="0"/>
    <n v="0"/>
    <n v="0"/>
    <n v="0"/>
    <n v="0"/>
    <n v="0"/>
    <n v="1440"/>
    <n v="0"/>
    <n v="0"/>
    <m/>
    <m/>
    <x v="2"/>
    <s v="Short"/>
    <m/>
  </r>
  <r>
    <x v="31"/>
    <d v="2016-04-12T00:00:00"/>
    <x v="0"/>
    <n v="2564"/>
    <n v="0"/>
    <n v="1.64"/>
    <n v="1.64"/>
    <n v="0"/>
    <n v="0"/>
    <n v="0"/>
    <n v="1.64"/>
    <n v="0"/>
    <n v="0"/>
    <n v="0"/>
    <n v="116"/>
    <n v="831"/>
    <n v="116"/>
    <n v="2044"/>
    <n v="1"/>
    <n v="458"/>
    <x v="246"/>
    <s v="Normal"/>
    <n v="493"/>
  </r>
  <r>
    <x v="31"/>
    <d v="2016-04-13T00:00:00"/>
    <x v="1"/>
    <n v="1320"/>
    <n v="0"/>
    <n v="0.84"/>
    <n v="0.84"/>
    <n v="0"/>
    <n v="0"/>
    <n v="0"/>
    <n v="0.84"/>
    <n v="0"/>
    <n v="0"/>
    <n v="0"/>
    <n v="82"/>
    <n v="806"/>
    <n v="82"/>
    <n v="1934"/>
    <n v="1"/>
    <n v="531"/>
    <x v="38"/>
    <s v="Normal"/>
    <n v="552"/>
  </r>
  <r>
    <x v="31"/>
    <d v="2016-04-14T00:00:00"/>
    <x v="2"/>
    <n v="1219"/>
    <n v="0"/>
    <n v="0.78"/>
    <n v="0.78"/>
    <n v="0"/>
    <n v="0"/>
    <n v="0"/>
    <n v="0.78"/>
    <n v="0"/>
    <n v="0"/>
    <n v="0"/>
    <n v="84"/>
    <n v="853"/>
    <n v="84"/>
    <n v="1963"/>
    <n v="1"/>
    <n v="486"/>
    <x v="241"/>
    <s v="Normal"/>
    <n v="503"/>
  </r>
  <r>
    <x v="31"/>
    <d v="2016-04-15T00:00:00"/>
    <x v="3"/>
    <n v="2483"/>
    <n v="0"/>
    <n v="1.59"/>
    <n v="1.59"/>
    <n v="0"/>
    <n v="0"/>
    <n v="0"/>
    <n v="1.59"/>
    <n v="0"/>
    <n v="0"/>
    <n v="0"/>
    <n v="126"/>
    <n v="937"/>
    <n v="126"/>
    <n v="2009"/>
    <n v="1"/>
    <n v="363"/>
    <x v="252"/>
    <s v="Short"/>
    <n v="377"/>
  </r>
  <r>
    <x v="31"/>
    <d v="2016-04-16T00:00:00"/>
    <x v="4"/>
    <n v="244"/>
    <n v="0"/>
    <n v="0.16"/>
    <n v="0.16"/>
    <n v="0"/>
    <n v="0"/>
    <n v="0"/>
    <n v="0.16"/>
    <n v="0"/>
    <n v="0"/>
    <n v="0"/>
    <n v="12"/>
    <n v="1428"/>
    <n v="12"/>
    <n v="1721"/>
    <m/>
    <m/>
    <x v="2"/>
    <s v="Short"/>
    <m/>
  </r>
  <r>
    <x v="31"/>
    <d v="2016-04-17T00:00:00"/>
    <x v="5"/>
    <n v="0"/>
    <n v="0"/>
    <n v="0"/>
    <n v="0"/>
    <n v="0"/>
    <n v="0"/>
    <n v="0"/>
    <n v="0"/>
    <n v="0"/>
    <n v="0"/>
    <n v="0"/>
    <n v="0"/>
    <n v="1440"/>
    <n v="0"/>
    <n v="1688"/>
    <m/>
    <m/>
    <x v="2"/>
    <s v="Short"/>
    <m/>
  </r>
  <r>
    <x v="31"/>
    <d v="2016-04-18T00:00:00"/>
    <x v="6"/>
    <n v="0"/>
    <n v="0"/>
    <n v="0"/>
    <n v="0"/>
    <n v="0"/>
    <n v="0"/>
    <n v="0"/>
    <n v="0"/>
    <n v="0"/>
    <n v="0"/>
    <n v="0"/>
    <n v="0"/>
    <n v="1440"/>
    <n v="0"/>
    <n v="1688"/>
    <m/>
    <m/>
    <x v="2"/>
    <s v="Short"/>
    <m/>
  </r>
  <r>
    <x v="31"/>
    <d v="2016-04-19T00:00:00"/>
    <x v="0"/>
    <n v="0"/>
    <n v="0"/>
    <n v="0"/>
    <n v="0"/>
    <n v="0"/>
    <n v="0"/>
    <n v="0"/>
    <n v="0"/>
    <n v="0"/>
    <n v="0"/>
    <n v="0"/>
    <n v="0"/>
    <n v="1440"/>
    <n v="0"/>
    <n v="1688"/>
    <m/>
    <m/>
    <x v="2"/>
    <s v="Short"/>
    <m/>
  </r>
  <r>
    <x v="31"/>
    <d v="2016-04-20T00:00:00"/>
    <x v="1"/>
    <n v="3147"/>
    <n v="0"/>
    <n v="2.0099999999999998"/>
    <n v="2.0099999999999998"/>
    <n v="0"/>
    <n v="0"/>
    <n v="0.28000000000000003"/>
    <n v="1.74"/>
    <n v="0"/>
    <n v="0"/>
    <n v="10"/>
    <n v="139"/>
    <n v="744"/>
    <n v="149"/>
    <n v="2188"/>
    <n v="1"/>
    <n v="528"/>
    <x v="222"/>
    <s v="Normal"/>
    <n v="547"/>
  </r>
  <r>
    <x v="31"/>
    <d v="2016-04-21T00:00:00"/>
    <x v="2"/>
    <n v="144"/>
    <n v="0"/>
    <n v="0.09"/>
    <n v="0.09"/>
    <n v="0"/>
    <n v="0"/>
    <n v="0"/>
    <n v="0.09"/>
    <n v="0"/>
    <n v="0"/>
    <n v="0"/>
    <n v="9"/>
    <n v="1431"/>
    <n v="9"/>
    <n v="1720"/>
    <m/>
    <m/>
    <x v="2"/>
    <s v="Short"/>
    <m/>
  </r>
  <r>
    <x v="31"/>
    <d v="2016-04-22T00:00:00"/>
    <x v="3"/>
    <n v="4068"/>
    <n v="0"/>
    <n v="2.6"/>
    <n v="2.6"/>
    <n v="0"/>
    <n v="0.05"/>
    <n v="0.28000000000000003"/>
    <n v="2.27"/>
    <n v="0"/>
    <n v="1"/>
    <n v="20"/>
    <n v="195"/>
    <n v="817"/>
    <n v="216"/>
    <n v="2419"/>
    <n v="1"/>
    <n v="391"/>
    <x v="217"/>
    <s v="Short"/>
    <n v="407"/>
  </r>
  <r>
    <x v="31"/>
    <d v="2016-04-23T00:00:00"/>
    <x v="4"/>
    <n v="5245"/>
    <n v="0"/>
    <n v="3.36"/>
    <n v="3.36"/>
    <n v="0"/>
    <n v="0.16"/>
    <n v="0.44"/>
    <n v="2.75"/>
    <n v="0"/>
    <n v="8"/>
    <n v="45"/>
    <n v="232"/>
    <n v="795"/>
    <n v="285"/>
    <n v="2748"/>
    <n v="1"/>
    <n v="339"/>
    <x v="253"/>
    <s v="Short"/>
    <n v="360"/>
  </r>
  <r>
    <x v="31"/>
    <d v="2016-04-24T00:00:00"/>
    <x v="5"/>
    <n v="400"/>
    <n v="0"/>
    <n v="0.26"/>
    <n v="0.26"/>
    <n v="0"/>
    <n v="0.04"/>
    <n v="0.05"/>
    <n v="0.16"/>
    <n v="0"/>
    <n v="3"/>
    <n v="8"/>
    <n v="19"/>
    <n v="1410"/>
    <n v="30"/>
    <n v="1799"/>
    <m/>
    <m/>
    <x v="2"/>
    <s v="Short"/>
    <m/>
  </r>
  <r>
    <x v="31"/>
    <d v="2016-04-25T00:00:00"/>
    <x v="6"/>
    <n v="0"/>
    <n v="0"/>
    <n v="0"/>
    <n v="0"/>
    <n v="0"/>
    <n v="0"/>
    <n v="0"/>
    <n v="0"/>
    <n v="0"/>
    <n v="0"/>
    <n v="0"/>
    <n v="0"/>
    <n v="1440"/>
    <n v="0"/>
    <n v="1688"/>
    <m/>
    <m/>
    <x v="2"/>
    <s v="Short"/>
    <m/>
  </r>
  <r>
    <x v="31"/>
    <d v="2016-04-26T00:00:00"/>
    <x v="0"/>
    <n v="1321"/>
    <n v="0"/>
    <n v="0.85"/>
    <n v="0.85"/>
    <n v="0"/>
    <n v="0"/>
    <n v="0"/>
    <n v="0.85"/>
    <n v="0"/>
    <n v="0"/>
    <n v="0"/>
    <n v="80"/>
    <n v="1360"/>
    <n v="80"/>
    <n v="1928"/>
    <m/>
    <m/>
    <x v="2"/>
    <s v="Short"/>
    <m/>
  </r>
  <r>
    <x v="31"/>
    <d v="2016-04-27T00:00:00"/>
    <x v="1"/>
    <n v="1758"/>
    <n v="0"/>
    <n v="1.1299999999999999"/>
    <n v="1.1299999999999999"/>
    <n v="0"/>
    <n v="0"/>
    <n v="0"/>
    <n v="1.1299999999999999"/>
    <n v="0"/>
    <n v="0"/>
    <n v="0"/>
    <n v="112"/>
    <n v="900"/>
    <n v="112"/>
    <n v="2067"/>
    <n v="1"/>
    <n v="423"/>
    <x v="216"/>
    <s v="Normal"/>
    <n v="428"/>
  </r>
  <r>
    <x v="31"/>
    <d v="2016-04-28T00:00:00"/>
    <x v="2"/>
    <n v="6157"/>
    <n v="0"/>
    <n v="3.94"/>
    <n v="3.94"/>
    <n v="0"/>
    <n v="0"/>
    <n v="0"/>
    <n v="3.94"/>
    <n v="0"/>
    <n v="0"/>
    <n v="0"/>
    <n v="310"/>
    <n v="714"/>
    <n v="310"/>
    <n v="2780"/>
    <n v="1"/>
    <n v="402"/>
    <x v="254"/>
    <s v="Short"/>
    <n v="416"/>
  </r>
  <r>
    <x v="31"/>
    <d v="2016-04-29T00:00:00"/>
    <x v="3"/>
    <n v="8360"/>
    <n v="0"/>
    <n v="5.35"/>
    <n v="5.35"/>
    <n v="0"/>
    <n v="0.14000000000000001"/>
    <n v="0.28000000000000003"/>
    <n v="4.93"/>
    <n v="0"/>
    <n v="6"/>
    <n v="14"/>
    <n v="380"/>
    <n v="634"/>
    <n v="400"/>
    <n v="3101"/>
    <n v="1"/>
    <n v="398"/>
    <x v="33"/>
    <s v="Short"/>
    <n v="406"/>
  </r>
  <r>
    <x v="31"/>
    <d v="2016-04-30T00:00:00"/>
    <x v="4"/>
    <n v="7174"/>
    <n v="0"/>
    <n v="4.59"/>
    <n v="4.59"/>
    <n v="0"/>
    <n v="0.33"/>
    <n v="0.36"/>
    <n v="3.91"/>
    <n v="0"/>
    <n v="10"/>
    <n v="20"/>
    <n v="301"/>
    <n v="749"/>
    <n v="331"/>
    <n v="2896"/>
    <n v="1"/>
    <n v="343"/>
    <x v="255"/>
    <s v="Short"/>
    <n v="360"/>
  </r>
  <r>
    <x v="31"/>
    <d v="2016-05-01T00:00:00"/>
    <x v="5"/>
    <n v="1619"/>
    <n v="0"/>
    <n v="1.04"/>
    <n v="1.04"/>
    <n v="0"/>
    <n v="0"/>
    <n v="0"/>
    <n v="1.04"/>
    <n v="0"/>
    <n v="0"/>
    <n v="0"/>
    <n v="79"/>
    <n v="834"/>
    <n v="79"/>
    <n v="1962"/>
    <n v="1"/>
    <n v="503"/>
    <x v="37"/>
    <s v="Normal"/>
    <n v="527"/>
  </r>
  <r>
    <x v="31"/>
    <d v="2016-05-02T00:00:00"/>
    <x v="6"/>
    <n v="1831"/>
    <n v="0"/>
    <n v="1.17"/>
    <n v="1.17"/>
    <n v="0"/>
    <n v="0"/>
    <n v="0"/>
    <n v="1.17"/>
    <n v="0"/>
    <n v="0"/>
    <n v="0"/>
    <n v="101"/>
    <n v="916"/>
    <n v="101"/>
    <n v="2015"/>
    <n v="1"/>
    <n v="415"/>
    <x v="256"/>
    <s v="Short"/>
    <n v="423"/>
  </r>
  <r>
    <x v="31"/>
    <d v="2016-05-03T00:00:00"/>
    <x v="0"/>
    <n v="2421"/>
    <n v="0"/>
    <n v="1.55"/>
    <n v="1.55"/>
    <n v="0"/>
    <n v="0"/>
    <n v="0"/>
    <n v="1.55"/>
    <n v="0"/>
    <n v="0"/>
    <n v="0"/>
    <n v="156"/>
    <n v="739"/>
    <n v="156"/>
    <n v="2297"/>
    <n v="1"/>
    <n v="516"/>
    <x v="230"/>
    <s v="Normal"/>
    <n v="545"/>
  </r>
  <r>
    <x v="31"/>
    <d v="2016-05-04T00:00:00"/>
    <x v="1"/>
    <n v="2283"/>
    <n v="0"/>
    <n v="1.46"/>
    <n v="1.46"/>
    <n v="0"/>
    <n v="0"/>
    <n v="0"/>
    <n v="1.46"/>
    <n v="0"/>
    <n v="0"/>
    <n v="0"/>
    <n v="129"/>
    <n v="848"/>
    <n v="129"/>
    <n v="2067"/>
    <n v="1"/>
    <n v="439"/>
    <x v="135"/>
    <s v="Normal"/>
    <n v="463"/>
  </r>
  <r>
    <x v="31"/>
    <d v="2016-05-05T00:00:00"/>
    <x v="2"/>
    <n v="0"/>
    <n v="0"/>
    <n v="0"/>
    <n v="0"/>
    <n v="0"/>
    <n v="0"/>
    <n v="0"/>
    <n v="0"/>
    <n v="0"/>
    <n v="0"/>
    <n v="0"/>
    <n v="0"/>
    <n v="1440"/>
    <n v="0"/>
    <n v="1688"/>
    <m/>
    <m/>
    <x v="2"/>
    <s v="Short"/>
    <m/>
  </r>
  <r>
    <x v="31"/>
    <d v="2016-05-06T00:00:00"/>
    <x v="3"/>
    <n v="0"/>
    <n v="0"/>
    <n v="0"/>
    <n v="0"/>
    <n v="0"/>
    <n v="0"/>
    <n v="0"/>
    <n v="0"/>
    <n v="0"/>
    <n v="0"/>
    <n v="0"/>
    <n v="0"/>
    <n v="1440"/>
    <n v="0"/>
    <n v="1688"/>
    <m/>
    <m/>
    <x v="2"/>
    <s v="Short"/>
    <m/>
  </r>
  <r>
    <x v="31"/>
    <d v="2016-05-07T00:00:00"/>
    <x v="4"/>
    <n v="0"/>
    <n v="0"/>
    <n v="0"/>
    <n v="0"/>
    <n v="0"/>
    <n v="0"/>
    <n v="0"/>
    <n v="0"/>
    <n v="0"/>
    <n v="0"/>
    <n v="0"/>
    <n v="0"/>
    <n v="1440"/>
    <n v="0"/>
    <n v="1688"/>
    <m/>
    <m/>
    <x v="2"/>
    <s v="Short"/>
    <m/>
  </r>
  <r>
    <x v="31"/>
    <d v="2016-05-08T00:00:00"/>
    <x v="5"/>
    <n v="0"/>
    <n v="0"/>
    <n v="0"/>
    <n v="0"/>
    <n v="0"/>
    <n v="0"/>
    <n v="0"/>
    <n v="0"/>
    <n v="0"/>
    <n v="0"/>
    <n v="0"/>
    <n v="0"/>
    <n v="1440"/>
    <n v="0"/>
    <n v="1688"/>
    <m/>
    <m/>
    <x v="2"/>
    <s v="Short"/>
    <m/>
  </r>
  <r>
    <x v="31"/>
    <d v="2016-05-09T00:00:00"/>
    <x v="6"/>
    <n v="0"/>
    <n v="0"/>
    <n v="0"/>
    <n v="0"/>
    <n v="0"/>
    <n v="0"/>
    <n v="0"/>
    <n v="0"/>
    <n v="0"/>
    <n v="0"/>
    <n v="0"/>
    <n v="0"/>
    <n v="1440"/>
    <n v="0"/>
    <n v="1688"/>
    <m/>
    <m/>
    <x v="2"/>
    <s v="Short"/>
    <m/>
  </r>
  <r>
    <x v="31"/>
    <d v="2016-05-10T00:00:00"/>
    <x v="0"/>
    <n v="0"/>
    <n v="0"/>
    <n v="0"/>
    <n v="0"/>
    <n v="0"/>
    <n v="0"/>
    <n v="0"/>
    <n v="0"/>
    <n v="0"/>
    <n v="0"/>
    <n v="0"/>
    <n v="0"/>
    <n v="48"/>
    <n v="0"/>
    <n v="57"/>
    <m/>
    <m/>
    <x v="2"/>
    <s v="Short"/>
    <m/>
  </r>
  <r>
    <x v="32"/>
    <d v="2016-04-12T00:00:00"/>
    <x v="0"/>
    <n v="23186"/>
    <n v="1"/>
    <n v="20.399999999999999"/>
    <n v="20.399999999999999"/>
    <n v="0"/>
    <n v="12.22"/>
    <n v="0.34"/>
    <n v="7.82"/>
    <n v="0"/>
    <n v="85"/>
    <n v="7"/>
    <n v="312"/>
    <n v="1036"/>
    <n v="404"/>
    <n v="3921"/>
    <m/>
    <m/>
    <x v="2"/>
    <s v="Short"/>
    <m/>
  </r>
  <r>
    <x v="32"/>
    <d v="2016-04-13T00:00:00"/>
    <x v="1"/>
    <n v="15337"/>
    <n v="1"/>
    <n v="9.58"/>
    <n v="9.58"/>
    <n v="0"/>
    <n v="3.55"/>
    <n v="0.38"/>
    <n v="5.64"/>
    <n v="0"/>
    <n v="108"/>
    <n v="18"/>
    <n v="216"/>
    <n v="1098"/>
    <n v="342"/>
    <n v="3566"/>
    <m/>
    <m/>
    <x v="2"/>
    <s v="Short"/>
    <m/>
  </r>
  <r>
    <x v="32"/>
    <d v="2016-04-14T00:00:00"/>
    <x v="2"/>
    <n v="21129"/>
    <n v="1"/>
    <n v="18.98"/>
    <n v="18.98"/>
    <n v="0"/>
    <n v="10.55"/>
    <n v="0.59"/>
    <n v="7.75"/>
    <n v="0.02"/>
    <n v="68"/>
    <n v="13"/>
    <n v="298"/>
    <n v="1061"/>
    <n v="379"/>
    <n v="3793"/>
    <m/>
    <m/>
    <x v="2"/>
    <s v="Short"/>
    <m/>
  </r>
  <r>
    <x v="32"/>
    <d v="2016-04-15T00:00:00"/>
    <x v="3"/>
    <n v="13422"/>
    <n v="1"/>
    <n v="7.17"/>
    <n v="7.17"/>
    <n v="0"/>
    <n v="0.05"/>
    <n v="0.05"/>
    <n v="7.01"/>
    <n v="0.01"/>
    <n v="106"/>
    <n v="1"/>
    <n v="281"/>
    <n v="1052"/>
    <n v="388"/>
    <n v="3934"/>
    <m/>
    <m/>
    <x v="2"/>
    <s v="Short"/>
    <m/>
  </r>
  <r>
    <x v="32"/>
    <d v="2016-04-16T00:00:00"/>
    <x v="4"/>
    <n v="29326"/>
    <n v="1"/>
    <n v="25.29"/>
    <n v="25.29"/>
    <n v="0"/>
    <n v="13.24"/>
    <n v="1.21"/>
    <n v="10.71"/>
    <n v="0"/>
    <n v="94"/>
    <n v="29"/>
    <n v="429"/>
    <n v="888"/>
    <n v="552"/>
    <n v="4547"/>
    <m/>
    <m/>
    <x v="2"/>
    <s v="Short"/>
    <m/>
  </r>
  <r>
    <x v="32"/>
    <d v="2016-04-17T00:00:00"/>
    <x v="5"/>
    <n v="15118"/>
    <n v="1"/>
    <n v="8.8699999999999992"/>
    <n v="8.8699999999999992"/>
    <n v="0"/>
    <n v="0"/>
    <n v="7.0000000000000007E-2"/>
    <n v="8.7899999999999991"/>
    <n v="0"/>
    <n v="58"/>
    <n v="15"/>
    <n v="307"/>
    <n v="1060"/>
    <n v="380"/>
    <n v="3545"/>
    <m/>
    <m/>
    <x v="2"/>
    <s v="Short"/>
    <m/>
  </r>
  <r>
    <x v="32"/>
    <d v="2016-04-18T00:00:00"/>
    <x v="6"/>
    <n v="11423"/>
    <n v="1"/>
    <n v="8.67"/>
    <n v="8.67"/>
    <n v="0"/>
    <n v="2.44"/>
    <n v="0.27"/>
    <n v="5.94"/>
    <n v="0"/>
    <n v="29"/>
    <n v="5"/>
    <n v="191"/>
    <n v="1215"/>
    <n v="225"/>
    <n v="2761"/>
    <m/>
    <m/>
    <x v="2"/>
    <s v="Short"/>
    <m/>
  </r>
  <r>
    <x v="32"/>
    <d v="2016-04-19T00:00:00"/>
    <x v="0"/>
    <n v="18785"/>
    <n v="1"/>
    <n v="17.399999999999999"/>
    <n v="17.399999999999999"/>
    <n v="0"/>
    <n v="12.15"/>
    <n v="0.18"/>
    <n v="5.03"/>
    <n v="0"/>
    <n v="82"/>
    <n v="13"/>
    <n v="214"/>
    <n v="1131"/>
    <n v="309"/>
    <n v="3676"/>
    <m/>
    <m/>
    <x v="2"/>
    <s v="Short"/>
    <m/>
  </r>
  <r>
    <x v="32"/>
    <d v="2016-04-20T00:00:00"/>
    <x v="1"/>
    <n v="19948"/>
    <n v="1"/>
    <n v="18.11"/>
    <n v="18.11"/>
    <n v="0"/>
    <n v="11.02"/>
    <n v="0.69"/>
    <n v="6.34"/>
    <n v="0"/>
    <n v="73"/>
    <n v="19"/>
    <n v="225"/>
    <n v="1123"/>
    <n v="317"/>
    <n v="3679"/>
    <m/>
    <m/>
    <x v="2"/>
    <s v="Short"/>
    <m/>
  </r>
  <r>
    <x v="32"/>
    <d v="2016-04-21T00:00:00"/>
    <x v="2"/>
    <n v="19377"/>
    <n v="1"/>
    <n v="17.62"/>
    <n v="17.62"/>
    <n v="0"/>
    <n v="12.29"/>
    <n v="0.42"/>
    <n v="4.8899999999999997"/>
    <n v="0"/>
    <n v="82"/>
    <n v="13"/>
    <n v="226"/>
    <n v="1119"/>
    <n v="321"/>
    <n v="3659"/>
    <m/>
    <m/>
    <x v="2"/>
    <s v="Short"/>
    <m/>
  </r>
  <r>
    <x v="32"/>
    <d v="2016-04-22T00:00:00"/>
    <x v="3"/>
    <n v="18258"/>
    <n v="1"/>
    <n v="16.309999999999999"/>
    <n v="16.309999999999999"/>
    <n v="0"/>
    <n v="10.23"/>
    <n v="0.03"/>
    <n v="5.97"/>
    <n v="0.05"/>
    <n v="61"/>
    <n v="2"/>
    <n v="236"/>
    <n v="1141"/>
    <n v="299"/>
    <n v="3427"/>
    <m/>
    <m/>
    <x v="2"/>
    <s v="Short"/>
    <m/>
  </r>
  <r>
    <x v="32"/>
    <d v="2016-04-23T00:00:00"/>
    <x v="4"/>
    <n v="11200"/>
    <n v="1"/>
    <n v="7.43"/>
    <n v="7.43"/>
    <n v="0"/>
    <n v="0"/>
    <n v="0"/>
    <n v="7.4"/>
    <n v="0.01"/>
    <n v="102"/>
    <n v="6"/>
    <n v="300"/>
    <n v="1032"/>
    <n v="408"/>
    <n v="3891"/>
    <m/>
    <m/>
    <x v="2"/>
    <s v="Short"/>
    <m/>
  </r>
  <r>
    <x v="32"/>
    <d v="2016-04-24T00:00:00"/>
    <x v="5"/>
    <n v="16674"/>
    <n v="1"/>
    <n v="15.74"/>
    <n v="15.74"/>
    <n v="0"/>
    <n v="11.01"/>
    <n v="0.01"/>
    <n v="4.6900000000000004"/>
    <n v="0"/>
    <n v="64"/>
    <n v="1"/>
    <n v="227"/>
    <n v="1148"/>
    <n v="292"/>
    <n v="3455"/>
    <m/>
    <m/>
    <x v="2"/>
    <s v="Short"/>
    <m/>
  </r>
  <r>
    <x v="32"/>
    <d v="2016-04-25T00:00:00"/>
    <x v="6"/>
    <n v="12986"/>
    <n v="1"/>
    <n v="8.74"/>
    <n v="8.74"/>
    <n v="0"/>
    <n v="2.37"/>
    <n v="7.0000000000000007E-2"/>
    <n v="6.27"/>
    <n v="0.01"/>
    <n v="113"/>
    <n v="8"/>
    <n v="218"/>
    <n v="1101"/>
    <n v="339"/>
    <n v="3802"/>
    <m/>
    <m/>
    <x v="2"/>
    <s v="Short"/>
    <m/>
  </r>
  <r>
    <x v="32"/>
    <d v="2016-04-26T00:00:00"/>
    <x v="0"/>
    <n v="11101"/>
    <n v="1"/>
    <n v="8.43"/>
    <n v="8.43"/>
    <n v="0"/>
    <n v="1.76"/>
    <n v="0.13"/>
    <n v="6.5"/>
    <n v="0"/>
    <n v="22"/>
    <n v="3"/>
    <n v="258"/>
    <n v="1157"/>
    <n v="283"/>
    <n v="2860"/>
    <m/>
    <m/>
    <x v="2"/>
    <s v="Short"/>
    <m/>
  </r>
  <r>
    <x v="32"/>
    <d v="2016-04-27T00:00:00"/>
    <x v="1"/>
    <n v="23629"/>
    <n v="1"/>
    <n v="20.65"/>
    <n v="20.65"/>
    <n v="0"/>
    <n v="13.07"/>
    <n v="0.44"/>
    <n v="7.1"/>
    <n v="0"/>
    <n v="93"/>
    <n v="8"/>
    <n v="235"/>
    <n v="1104"/>
    <n v="336"/>
    <n v="3808"/>
    <m/>
    <m/>
    <x v="2"/>
    <s v="Short"/>
    <m/>
  </r>
  <r>
    <x v="32"/>
    <d v="2016-04-28T00:00:00"/>
    <x v="2"/>
    <n v="14890"/>
    <n v="1"/>
    <n v="11.3"/>
    <n v="11.3"/>
    <n v="0"/>
    <n v="4.93"/>
    <n v="0.38"/>
    <n v="5.97"/>
    <n v="0"/>
    <n v="58"/>
    <n v="8"/>
    <n v="231"/>
    <n v="1143"/>
    <n v="297"/>
    <n v="3060"/>
    <m/>
    <m/>
    <x v="2"/>
    <s v="Short"/>
    <m/>
  </r>
  <r>
    <x v="32"/>
    <d v="2016-04-29T00:00:00"/>
    <x v="3"/>
    <n v="9733"/>
    <n v="0"/>
    <n v="7.39"/>
    <n v="7.39"/>
    <n v="0"/>
    <n v="1.38"/>
    <n v="0.17"/>
    <n v="5.79"/>
    <n v="0"/>
    <n v="18"/>
    <n v="5"/>
    <n v="210"/>
    <n v="1207"/>
    <n v="233"/>
    <n v="2698"/>
    <m/>
    <m/>
    <x v="2"/>
    <s v="Short"/>
    <m/>
  </r>
  <r>
    <x v="32"/>
    <d v="2016-04-30T00:00:00"/>
    <x v="4"/>
    <n v="27745"/>
    <n v="1"/>
    <n v="26.72"/>
    <n v="26.72"/>
    <n v="0"/>
    <n v="21.66"/>
    <n v="0.08"/>
    <n v="4.93"/>
    <n v="0"/>
    <n v="124"/>
    <n v="4"/>
    <n v="223"/>
    <n v="1089"/>
    <n v="351"/>
    <n v="4398"/>
    <m/>
    <m/>
    <x v="2"/>
    <s v="Short"/>
    <m/>
  </r>
  <r>
    <x v="32"/>
    <d v="2016-05-01T00:00:00"/>
    <x v="5"/>
    <n v="10930"/>
    <n v="1"/>
    <n v="8.32"/>
    <n v="8.32"/>
    <n v="0"/>
    <n v="3.13"/>
    <n v="0.56999999999999995"/>
    <n v="4.57"/>
    <n v="0"/>
    <n v="36"/>
    <n v="12"/>
    <n v="166"/>
    <n v="1226"/>
    <n v="214"/>
    <n v="2786"/>
    <m/>
    <m/>
    <x v="2"/>
    <s v="Short"/>
    <m/>
  </r>
  <r>
    <x v="32"/>
    <d v="2016-05-02T00:00:00"/>
    <x v="6"/>
    <n v="4790"/>
    <n v="0"/>
    <n v="3.64"/>
    <n v="3.64"/>
    <n v="0"/>
    <n v="0"/>
    <n v="0"/>
    <n v="3.56"/>
    <n v="0"/>
    <n v="0"/>
    <n v="0"/>
    <n v="105"/>
    <n v="1335"/>
    <n v="105"/>
    <n v="2189"/>
    <m/>
    <m/>
    <x v="2"/>
    <s v="Short"/>
    <m/>
  </r>
  <r>
    <x v="32"/>
    <d v="2016-05-03T00:00:00"/>
    <x v="0"/>
    <n v="10818"/>
    <n v="1"/>
    <n v="8.2100000000000009"/>
    <n v="8.2100000000000009"/>
    <n v="0"/>
    <n v="1.39"/>
    <n v="0.1"/>
    <n v="6.67"/>
    <n v="0.01"/>
    <n v="19"/>
    <n v="3"/>
    <n v="229"/>
    <n v="1189"/>
    <n v="251"/>
    <n v="2817"/>
    <m/>
    <m/>
    <x v="2"/>
    <s v="Short"/>
    <m/>
  </r>
  <r>
    <x v="32"/>
    <d v="2016-05-04T00:00:00"/>
    <x v="1"/>
    <n v="18193"/>
    <n v="1"/>
    <n v="16.3"/>
    <n v="16.3"/>
    <n v="0"/>
    <n v="10.42"/>
    <n v="0.31"/>
    <n v="5.53"/>
    <n v="0"/>
    <n v="66"/>
    <n v="8"/>
    <n v="212"/>
    <n v="1154"/>
    <n v="286"/>
    <n v="3477"/>
    <m/>
    <m/>
    <x v="2"/>
    <s v="Short"/>
    <m/>
  </r>
  <r>
    <x v="32"/>
    <d v="2016-05-05T00:00:00"/>
    <x v="2"/>
    <n v="14055"/>
    <n v="1"/>
    <n v="10.67"/>
    <n v="10.67"/>
    <n v="0"/>
    <n v="5.46"/>
    <n v="0.82"/>
    <n v="4.37"/>
    <n v="0"/>
    <n v="67"/>
    <n v="15"/>
    <n v="188"/>
    <n v="1170"/>
    <n v="270"/>
    <n v="3052"/>
    <m/>
    <m/>
    <x v="2"/>
    <s v="Short"/>
    <m/>
  </r>
  <r>
    <x v="32"/>
    <d v="2016-05-06T00:00:00"/>
    <x v="3"/>
    <n v="21727"/>
    <n v="1"/>
    <n v="19.34"/>
    <n v="19.34"/>
    <n v="0"/>
    <n v="12.79"/>
    <n v="0.28999999999999998"/>
    <n v="6.16"/>
    <n v="0"/>
    <n v="96"/>
    <n v="17"/>
    <n v="232"/>
    <n v="1095"/>
    <n v="345"/>
    <n v="4015"/>
    <m/>
    <m/>
    <x v="2"/>
    <s v="Short"/>
    <m/>
  </r>
  <r>
    <x v="32"/>
    <d v="2016-05-07T00:00:00"/>
    <x v="4"/>
    <n v="12332"/>
    <n v="1"/>
    <n v="8.1300000000000008"/>
    <n v="8.1300000000000008"/>
    <n v="0"/>
    <n v="0.08"/>
    <n v="0.96"/>
    <n v="6.99"/>
    <n v="0"/>
    <n v="105"/>
    <n v="28"/>
    <n v="271"/>
    <n v="1036"/>
    <n v="404"/>
    <n v="4142"/>
    <m/>
    <m/>
    <x v="2"/>
    <s v="Short"/>
    <m/>
  </r>
  <r>
    <x v="32"/>
    <d v="2016-05-08T00:00:00"/>
    <x v="5"/>
    <n v="10686"/>
    <n v="1"/>
    <n v="8.11"/>
    <n v="8.11"/>
    <n v="0"/>
    <n v="1.08"/>
    <n v="0.2"/>
    <n v="6.8"/>
    <n v="0"/>
    <n v="17"/>
    <n v="4"/>
    <n v="245"/>
    <n v="1174"/>
    <n v="266"/>
    <n v="2847"/>
    <m/>
    <m/>
    <x v="2"/>
    <s v="Short"/>
    <m/>
  </r>
  <r>
    <x v="32"/>
    <d v="2016-05-09T00:00:00"/>
    <x v="6"/>
    <n v="20226"/>
    <n v="1"/>
    <n v="18.25"/>
    <n v="18.25"/>
    <n v="0"/>
    <n v="11.1"/>
    <n v="0.8"/>
    <n v="6.24"/>
    <n v="0.05"/>
    <n v="73"/>
    <n v="19"/>
    <n v="217"/>
    <n v="1131"/>
    <n v="309"/>
    <n v="3710"/>
    <m/>
    <m/>
    <x v="2"/>
    <s v="Short"/>
    <m/>
  </r>
  <r>
    <x v="32"/>
    <d v="2016-05-10T00:00:00"/>
    <x v="0"/>
    <n v="10733"/>
    <n v="1"/>
    <n v="8.15"/>
    <n v="8.15"/>
    <n v="0"/>
    <n v="1.35"/>
    <n v="0.46"/>
    <n v="6.28"/>
    <n v="0"/>
    <n v="18"/>
    <n v="11"/>
    <n v="224"/>
    <n v="1187"/>
    <n v="253"/>
    <n v="2832"/>
    <m/>
    <m/>
    <x v="2"/>
    <s v="Short"/>
    <m/>
  </r>
  <r>
    <x v="32"/>
    <d v="2016-05-11T00:00:00"/>
    <x v="1"/>
    <n v="21420"/>
    <n v="1"/>
    <n v="19.559999999999999"/>
    <n v="19.559999999999999"/>
    <n v="0"/>
    <n v="13.22"/>
    <n v="0.41"/>
    <n v="5.89"/>
    <n v="0"/>
    <n v="88"/>
    <n v="12"/>
    <n v="213"/>
    <n v="1127"/>
    <n v="313"/>
    <n v="3832"/>
    <m/>
    <m/>
    <x v="2"/>
    <s v="Short"/>
    <m/>
  </r>
  <r>
    <x v="32"/>
    <d v="2016-05-12T00:00:00"/>
    <x v="2"/>
    <n v="8064"/>
    <n v="0"/>
    <n v="6.12"/>
    <n v="6.12"/>
    <n v="0"/>
    <n v="1.82"/>
    <n v="0.04"/>
    <n v="4.25"/>
    <n v="0"/>
    <n v="23"/>
    <n v="1"/>
    <n v="137"/>
    <n v="770"/>
    <n v="161"/>
    <n v="1849"/>
    <m/>
    <m/>
    <x v="2"/>
    <s v="Short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4F3B32-D275-4D1E-AA1D-0C245B1DC940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7" firstHeaderRow="1" firstDataRow="1" firstDataCol="1"/>
  <pivotFields count="23">
    <pivotField axis="axisRow" showAll="0">
      <items count="34">
        <item x="0"/>
        <item x="3"/>
        <item x="1"/>
        <item x="2"/>
        <item x="4"/>
        <item x="11"/>
        <item x="5"/>
        <item x="6"/>
        <item x="7"/>
        <item x="12"/>
        <item x="13"/>
        <item x="8"/>
        <item x="9"/>
        <item x="14"/>
        <item x="10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umFmtId="14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showAll="0"/>
    <pivotField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Average of StepGoalMet" fld="4" subtotal="average" baseField="0" baseItem="0" numFmtId="9"/>
  </dataFields>
  <formats count="2">
    <format dxfId="12">
      <pivotArea outline="0" collapsedLevelsAreSubtotals="1" fieldPosition="0"/>
    </format>
    <format dxfId="1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548947-CCAF-4D2F-88E7-E9ED4D927A8F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Consistency Category">
  <location ref="A3:B9" firstHeaderRow="1" firstDataRow="1" firstDataCol="1"/>
  <pivotFields count="3">
    <pivotField dataField="1" showAll="0"/>
    <pivotField numFmtId="164" showAll="0"/>
    <pivotField axis="axisRow" showAll="0">
      <items count="6">
        <item x="1"/>
        <item x="2"/>
        <item x="3"/>
        <item x="4"/>
        <item x="0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Users" fld="0" subtotal="count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DB0302-3046-4F53-97A7-09580710AECA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11" firstHeaderRow="0" firstDataRow="1" firstDataCol="1"/>
  <pivotFields count="23">
    <pivotField showAll="0"/>
    <pivotField numFmtId="14" showAll="0"/>
    <pivotField axis="axisRow" showAll="0">
      <items count="8">
        <item x="6"/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otalSteps" fld="3" subtotal="average" baseField="2" baseItem="0" numFmtId="165"/>
    <dataField name="Average of StepGoalMet" fld="4" subtotal="average" baseField="2" baseItem="0"/>
  </dataFields>
  <formats count="2">
    <format dxfId="1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9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FC2610-101A-42C7-A96C-5A2AECFB00C7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C11" firstHeaderRow="0" firstDataRow="1" firstDataCol="1"/>
  <pivotFields count="23">
    <pivotField showAll="0"/>
    <pivotField numFmtId="14" showAll="0"/>
    <pivotField axis="axisRow" showAll="0">
      <items count="8">
        <item x="6"/>
        <item x="0"/>
        <item x="1"/>
        <item x="2"/>
        <item x="3"/>
        <item x="4"/>
        <item x="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numFmtId="165" showAll="0"/>
    <pivotField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Avg Steps" fld="3" subtotal="average" baseField="2" baseItem="0" numFmtId="165"/>
    <dataField name="Avg Calories" fld="17" subtotal="average" baseField="2" baseItem="0" numFmtId="165"/>
  </dataFields>
  <formats count="4">
    <format dxfId="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C44063-2C44-4997-8D0B-1CB1A1B7E683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11" firstHeaderRow="0" firstDataRow="1" firstDataCol="1"/>
  <pivotFields count="23">
    <pivotField showAll="0"/>
    <pivotField numFmtId="14" showAll="0"/>
    <pivotField axis="axisRow" showAll="0">
      <items count="8">
        <item x="6"/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numFmtId="165" showAll="0"/>
    <pivotField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Very Active" fld="12" subtotal="average" baseField="2" baseItem="0"/>
    <dataField name="Moderately Active" fld="13" subtotal="average" baseField="2" baseItem="0"/>
    <dataField name="Lightly Active" fld="14" subtotal="average" baseField="2" baseItem="0"/>
    <dataField name="Sedentary" fld="15" subtotal="average" baseField="2" baseItem="0"/>
  </dataFields>
  <formats count="2">
    <format dxfId="4">
      <pivotArea outline="0" collapsedLevelsAreSubtotals="1" fieldPosition="0"/>
    </format>
    <format dxfId="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7AAACF-075B-4FE4-BDBC-28E055A160DA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11" firstHeaderRow="0" firstDataRow="1" firstDataCol="1"/>
  <pivotFields count="23">
    <pivotField showAll="0"/>
    <pivotField numFmtId="14" showAll="0"/>
    <pivotField axis="axisRow" showAll="0">
      <items count="8">
        <item x="6"/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numFmtId="165" showAll="0"/>
    <pivotField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Avg ActiveMinutes" fld="16" subtotal="average" baseField="2" baseItem="0"/>
    <dataField name="Avg SedentaryMinutes" fld="15" subtotal="average" baseField="2" baseItem="0"/>
  </dataFields>
  <formats count="2">
    <format dxfId="2">
      <pivotArea outline="0" collapsedLevelsAreSubtotals="1" fieldPosition="0"/>
    </format>
    <format dxfId="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DFDEFB-854A-4796-BFB2-08B2EEDD65D1}" name="PivotTable1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37" firstHeaderRow="1" firstDataRow="1" firstDataCol="1"/>
  <pivotFields count="23">
    <pivotField axis="axisRow" showAll="0">
      <items count="34">
        <item x="0"/>
        <item x="3"/>
        <item x="1"/>
        <item x="2"/>
        <item x="4"/>
        <item x="11"/>
        <item x="5"/>
        <item x="6"/>
        <item x="7"/>
        <item x="12"/>
        <item x="13"/>
        <item x="8"/>
        <item x="9"/>
        <item x="14"/>
        <item x="10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5" showAll="0"/>
    <pivotField showAll="0"/>
    <pivotField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Avg SleepHours" fld="20" subtotal="average" baseField="0" baseItem="0" numFmtId="165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3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</reference>
          </references>
        </pivotArea>
      </pivotAreas>
    </conditionalFormat>
  </conditionalFormats>
  <chartFormats count="8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3E66FBD-8562-4312-B60D-43F31EB9155E}" autoFormatId="16" applyNumberFormats="0" applyBorderFormats="0" applyFontFormats="0" applyPatternFormats="0" applyAlignmentFormats="0" applyWidthHeightFormats="0">
  <queryTableRefresh nextId="16">
    <queryTableFields count="15">
      <queryTableField id="1" name="Id" tableColumnId="1"/>
      <queryTableField id="2" name="ActivityDate" tableColumnId="2"/>
      <queryTableField id="3" name="TotalSteps" tableColumnId="3"/>
      <queryTableField id="4" name="TotalDistance" tableColumnId="4"/>
      <queryTableField id="5" name="TrackerDistance" tableColumnId="5"/>
      <queryTableField id="6" name="LoggedActivitiesDistance" tableColumnId="6"/>
      <queryTableField id="7" name="VeryActiveDistance" tableColumnId="7"/>
      <queryTableField id="8" name="ModeratelyActiveDistance" tableColumnId="8"/>
      <queryTableField id="9" name="LightActiveDistance" tableColumnId="9"/>
      <queryTableField id="10" name="SedentaryActiveDistance" tableColumnId="10"/>
      <queryTableField id="11" name="VeryActiveMinutes" tableColumnId="11"/>
      <queryTableField id="12" name="FairlyActiveMinutes" tableColumnId="12"/>
      <queryTableField id="13" name="LightlyActiveMinutes" tableColumnId="13"/>
      <queryTableField id="14" name="SedentaryMinutes" tableColumnId="14"/>
      <queryTableField id="15" name="Calories" tableColumnId="1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2EA2C6C-1D71-4DDD-B827-1852553B14F2}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SleepDay" tableColumnId="2"/>
      <queryTableField id="3" name="TotalSleepRecords" tableColumnId="3"/>
      <queryTableField id="4" name="TotalMinutesAsleep" tableColumnId="4"/>
      <queryTableField id="5" name="TotalTimeInBed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ABDBF6F-FDA8-4B34-8FB8-8FE6C06D1BF0}" autoFormatId="16" applyNumberFormats="0" applyBorderFormats="0" applyFontFormats="0" applyPatternFormats="0" applyAlignmentFormats="0" applyWidthHeightFormats="0">
  <queryTableRefresh nextId="24">
    <queryTableFields count="23">
      <queryTableField id="1" name="Id" tableColumnId="1"/>
      <queryTableField id="2" name="ActivityDate" tableColumnId="2"/>
      <queryTableField id="20" dataBound="0" tableColumnId="20"/>
      <queryTableField id="3" name="TotalSteps" tableColumnId="3"/>
      <queryTableField id="19" dataBound="0" tableColumnId="19"/>
      <queryTableField id="4" name="TotalDistance" tableColumnId="4"/>
      <queryTableField id="5" name="TrackerDistance" tableColumnId="5"/>
      <queryTableField id="6" name="LoggedActivitiesDistance" tableColumnId="6"/>
      <queryTableField id="7" name="VeryActiveDistance" tableColumnId="7"/>
      <queryTableField id="8" name="ModeratelyActiveDistance" tableColumnId="8"/>
      <queryTableField id="9" name="LightActiveDistance" tableColumnId="9"/>
      <queryTableField id="10" name="SedentaryActiveDistance" tableColumnId="10"/>
      <queryTableField id="11" name="VeryActiveMinutes" tableColumnId="11"/>
      <queryTableField id="12" name="FairlyActiveMinutes" tableColumnId="12"/>
      <queryTableField id="13" name="LightlyActiveMinutes" tableColumnId="13"/>
      <queryTableField id="14" name="SedentaryMinutes" tableColumnId="14"/>
      <queryTableField id="21" dataBound="0" tableColumnId="23"/>
      <queryTableField id="15" name="Calories" tableColumnId="15"/>
      <queryTableField id="16" name="TotalSleepRecords" tableColumnId="16"/>
      <queryTableField id="17" name="TotalMinutesAsleep" tableColumnId="17"/>
      <queryTableField id="22" dataBound="0" tableColumnId="24"/>
      <queryTableField id="23" dataBound="0" tableColumnId="25"/>
      <queryTableField id="18" name="TotalTimeInBed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3A4858-741C-4247-A457-16B9FAC3C84F}" name="dailyActivity_cleaned" displayName="dailyActivity_cleaned" ref="A1:O941" tableType="queryTable" totalsRowShown="0">
  <autoFilter ref="A1:O941" xr:uid="{1D3A4858-741C-4247-A457-16B9FAC3C84F}"/>
  <tableColumns count="15">
    <tableColumn id="1" xr3:uid="{6D9D0FC2-EBE5-43CA-9EA9-857EA26C0C30}" uniqueName="1" name="Id" queryTableFieldId="1"/>
    <tableColumn id="2" xr3:uid="{A5594B7F-39AB-4750-9DC3-8E739C0AB29D}" uniqueName="2" name="ActivityDate" queryTableFieldId="2" dataDxfId="21"/>
    <tableColumn id="3" xr3:uid="{74573F20-204E-4468-A12D-43DE9DB60750}" uniqueName="3" name="TotalSteps" queryTableFieldId="3"/>
    <tableColumn id="4" xr3:uid="{D00F5B7C-D94E-4882-B666-DE995A07298F}" uniqueName="4" name="TotalDistance" queryTableFieldId="4"/>
    <tableColumn id="5" xr3:uid="{ABA57E9D-2541-458C-A78A-A36E477E2076}" uniqueName="5" name="TrackerDistance" queryTableFieldId="5"/>
    <tableColumn id="6" xr3:uid="{9D184E76-C688-448C-B320-365AF7A145C8}" uniqueName="6" name="LoggedActivitiesDistance" queryTableFieldId="6"/>
    <tableColumn id="7" xr3:uid="{537D3AF1-DD19-4665-A452-803FCDDCC715}" uniqueName="7" name="VeryActiveDistance" queryTableFieldId="7"/>
    <tableColumn id="8" xr3:uid="{C8B37D18-EB3B-4A1A-82C3-F0864FEC6D81}" uniqueName="8" name="ModeratelyActiveDistance" queryTableFieldId="8"/>
    <tableColumn id="9" xr3:uid="{D054E232-7697-4740-8C20-20C1A604047D}" uniqueName="9" name="LightActiveDistance" queryTableFieldId="9"/>
    <tableColumn id="10" xr3:uid="{3B7C5CB4-090C-438E-881A-9B71A444A621}" uniqueName="10" name="SedentaryActiveDistance" queryTableFieldId="10"/>
    <tableColumn id="11" xr3:uid="{63F34DC7-DC44-477B-AE74-4FF9EB626A63}" uniqueName="11" name="VeryActiveMinutes" queryTableFieldId="11"/>
    <tableColumn id="12" xr3:uid="{BBAD86B8-8EDD-4BB6-8E39-1792E6CA839E}" uniqueName="12" name="FairlyActiveMinutes" queryTableFieldId="12"/>
    <tableColumn id="13" xr3:uid="{73A79E3A-27B7-4192-9AB1-AF5C6425BE77}" uniqueName="13" name="LightlyActiveMinutes" queryTableFieldId="13"/>
    <tableColumn id="14" xr3:uid="{2B7698FD-1A40-4F6F-96A6-95A2FC50E2BD}" uniqueName="14" name="SedentaryMinutes" queryTableFieldId="14"/>
    <tableColumn id="15" xr3:uid="{7C7139E6-1A50-48E3-8A90-C2533DF85FC1}" uniqueName="15" name="Calories" queryTableField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35A88B-DA49-42EF-B553-07CA8CBE4C74}" name="sleepDay_cleaned" displayName="sleepDay_cleaned" ref="A1:E414" tableType="queryTable" totalsRowShown="0">
  <autoFilter ref="A1:E414" xr:uid="{0735A88B-DA49-42EF-B553-07CA8CBE4C74}"/>
  <tableColumns count="5">
    <tableColumn id="1" xr3:uid="{A4AA85A4-A93C-453B-9932-CA99A0E87763}" uniqueName="1" name="Id" queryTableFieldId="1"/>
    <tableColumn id="2" xr3:uid="{40013738-AC75-410C-AED7-CC4D5F031953}" uniqueName="2" name="SleepDay" queryTableFieldId="2" dataDxfId="20"/>
    <tableColumn id="3" xr3:uid="{D8F20B99-39BC-431A-BE47-31751D14A0E2}" uniqueName="3" name="TotalSleepRecords" queryTableFieldId="3"/>
    <tableColumn id="4" xr3:uid="{D92036E4-68F6-4320-90B4-700DD3A82139}" uniqueName="4" name="TotalMinutesAsleep" queryTableFieldId="4"/>
    <tableColumn id="5" xr3:uid="{2D4C6208-C921-4684-937A-18FB79140B1F}" uniqueName="5" name="TotalTimeInBed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BBEBA25-C5A6-4F53-A5CC-3FB11457C107}" name="Merge1" displayName="Merge1" ref="A1:W941" tableType="queryTable" totalsRowShown="0">
  <tableColumns count="23">
    <tableColumn id="1" xr3:uid="{D21BD895-6497-47A0-BE2F-FBF707B582C6}" uniqueName="1" name="Id" queryTableFieldId="1" dataDxfId="19"/>
    <tableColumn id="2" xr3:uid="{6AD09EC7-0B84-44E1-8F20-CBE057B497FE}" uniqueName="2" name="ActivityDate" queryTableFieldId="2" dataDxfId="18"/>
    <tableColumn id="20" xr3:uid="{50EA5A2A-CEF6-4590-AECE-AEEE4AA165A8}" uniqueName="20" name="WeekDay" queryTableFieldId="20" dataDxfId="17">
      <calculatedColumnFormula>TEXT(Merge1[[#This Row],[ActivityDate]],"dddd")</calculatedColumnFormula>
    </tableColumn>
    <tableColumn id="3" xr3:uid="{137154C5-BB39-49C8-9BEA-F06ECB86312D}" uniqueName="3" name="TotalSteps" queryTableFieldId="3"/>
    <tableColumn id="19" xr3:uid="{4E85DF35-B0C0-41F2-AD06-D08FD39AAB2F}" uniqueName="19" name="StepGoalMet" queryTableFieldId="19" dataDxfId="16">
      <calculatedColumnFormula>IF(Merge1[[#This Row],[TotalSteps]]&gt;=10000,1,0)</calculatedColumnFormula>
    </tableColumn>
    <tableColumn id="4" xr3:uid="{428EBC30-B34D-47AA-85C4-A7DF4AB53306}" uniqueName="4" name="TotalDistance" queryTableFieldId="4"/>
    <tableColumn id="5" xr3:uid="{57ACDB82-6B0F-4A36-9F9F-B53A00507F2D}" uniqueName="5" name="TrackerDistance" queryTableFieldId="5"/>
    <tableColumn id="6" xr3:uid="{A1136AAA-1F2E-4B29-802F-F61AA77021BF}" uniqueName="6" name="LoggedActivitiesDistance" queryTableFieldId="6"/>
    <tableColumn id="7" xr3:uid="{BC771849-A91E-46E9-A2E2-E8B2592A39CE}" uniqueName="7" name="VeryActiveDistance" queryTableFieldId="7"/>
    <tableColumn id="8" xr3:uid="{B2BDE859-023A-412A-828A-CF0BC23D2B19}" uniqueName="8" name="ModeratelyActiveDistance" queryTableFieldId="8"/>
    <tableColumn id="9" xr3:uid="{014B94D6-2C25-442C-8D73-E545799AB2C9}" uniqueName="9" name="LightActiveDistance" queryTableFieldId="9"/>
    <tableColumn id="10" xr3:uid="{7F4F019C-D392-4C2C-92CC-939B11BB4FEB}" uniqueName="10" name="SedentaryActiveDistance" queryTableFieldId="10"/>
    <tableColumn id="11" xr3:uid="{DDF1A07E-35B6-4B6A-87D7-0DC7C788381A}" uniqueName="11" name="VeryActiveMinutes" queryTableFieldId="11"/>
    <tableColumn id="12" xr3:uid="{154D969C-842B-4705-8AB8-7C9031A75DA8}" uniqueName="12" name="FairlyActiveMinutes" queryTableFieldId="12"/>
    <tableColumn id="13" xr3:uid="{6FA1404E-BEB4-4155-95C3-4E69F2349C5D}" uniqueName="13" name="LightlyActiveMinutes" queryTableFieldId="13"/>
    <tableColumn id="14" xr3:uid="{06123552-5CAE-4088-9F00-F1B083D43773}" uniqueName="14" name="SedentaryMinutes" queryTableFieldId="14"/>
    <tableColumn id="23" xr3:uid="{6E3E3AA2-C214-44AE-B5E9-0A6333F452CC}" uniqueName="23" name="ActiveMinutes" queryTableFieldId="21" dataDxfId="15">
      <calculatedColumnFormula>Merge1[[#This Row],[VeryActiveMinutes]]+Merge1[[#This Row],[FairlyActiveMinutes]]+Merge1[[#This Row],[LightlyActiveMinutes]]</calculatedColumnFormula>
    </tableColumn>
    <tableColumn id="15" xr3:uid="{2C9155C2-17A4-4278-934A-F0765B711FD5}" uniqueName="15" name="Calories" queryTableFieldId="15"/>
    <tableColumn id="16" xr3:uid="{A17E6E4F-FB22-4971-B3B8-5727E53BA890}" uniqueName="16" name="TotalSleepRecords" queryTableFieldId="16"/>
    <tableColumn id="17" xr3:uid="{8D4B2E01-8636-4F7E-A993-DAD6BC03BBAC}" uniqueName="17" name="TotalMinutesAsleep" queryTableFieldId="17"/>
    <tableColumn id="24" xr3:uid="{9A6EB458-F593-4000-9B3C-6B7488069CDF}" uniqueName="24" name="SleepHours" queryTableFieldId="22" dataDxfId="14">
      <calculatedColumnFormula>Merge1[[#This Row],[TotalMinutesAsleep]]/60</calculatedColumnFormula>
    </tableColumn>
    <tableColumn id="25" xr3:uid="{8F1BE974-698E-4023-B410-56FF94584394}" uniqueName="25" name="SleepCategory" queryTableFieldId="23" dataDxfId="13">
      <calculatedColumnFormula>IF(Merge1[[#This Row],[SleepHours]]&lt;7,"Short", IF(Merge1[[#This Row],[SleepHours]]&lt;=9,"Normal", "Long"))</calculatedColumnFormula>
    </tableColumn>
    <tableColumn id="18" xr3:uid="{1FAFC083-9D19-4048-99E6-8A22CD188D8A}" uniqueName="18" name="TotalTimeInBed" queryTableFieldId="1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7263C-7556-49FC-BA40-E74259D4E8AE}">
  <dimension ref="A1:O941"/>
  <sheetViews>
    <sheetView workbookViewId="0"/>
  </sheetViews>
  <sheetFormatPr defaultRowHeight="15" x14ac:dyDescent="0.25"/>
  <cols>
    <col min="1" max="1" width="11" bestFit="1" customWidth="1"/>
    <col min="2" max="2" width="14.140625" bestFit="1" customWidth="1"/>
    <col min="3" max="3" width="12.5703125" bestFit="1" customWidth="1"/>
    <col min="4" max="4" width="15.42578125" bestFit="1" customWidth="1"/>
    <col min="5" max="5" width="17.42578125" bestFit="1" customWidth="1"/>
    <col min="6" max="6" width="25.85546875" bestFit="1" customWidth="1"/>
    <col min="7" max="7" width="20.85546875" bestFit="1" customWidth="1"/>
    <col min="8" max="8" width="27.28515625" bestFit="1" customWidth="1"/>
    <col min="9" max="9" width="21" bestFit="1" customWidth="1"/>
    <col min="10" max="10" width="25.85546875" bestFit="1" customWidth="1"/>
    <col min="11" max="11" width="20.7109375" bestFit="1" customWidth="1"/>
    <col min="12" max="12" width="21.42578125" bestFit="1" customWidth="1"/>
    <col min="13" max="13" width="22.42578125" bestFit="1" customWidth="1"/>
    <col min="14" max="14" width="20" bestFit="1" customWidth="1"/>
    <col min="15" max="15" width="10.42578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1503960366</v>
      </c>
      <c r="B2" s="1">
        <v>42472</v>
      </c>
      <c r="C2">
        <v>13162</v>
      </c>
      <c r="D2">
        <v>8.5</v>
      </c>
      <c r="E2">
        <v>8.5</v>
      </c>
      <c r="F2">
        <v>0</v>
      </c>
      <c r="G2">
        <v>1.8799999949999999</v>
      </c>
      <c r="H2">
        <v>0.55000001200000004</v>
      </c>
      <c r="I2">
        <v>6.0599999430000002</v>
      </c>
      <c r="J2">
        <v>0</v>
      </c>
      <c r="K2">
        <v>25</v>
      </c>
      <c r="L2">
        <v>13</v>
      </c>
      <c r="M2">
        <v>328</v>
      </c>
      <c r="N2">
        <v>728</v>
      </c>
      <c r="O2">
        <v>1985</v>
      </c>
    </row>
    <row r="3" spans="1:15" x14ac:dyDescent="0.25">
      <c r="A3">
        <v>1503960366</v>
      </c>
      <c r="B3" s="1">
        <v>42473</v>
      </c>
      <c r="C3">
        <v>10735</v>
      </c>
      <c r="D3">
        <v>6.9699997900000001</v>
      </c>
      <c r="E3">
        <v>6.9699997900000001</v>
      </c>
      <c r="F3">
        <v>0</v>
      </c>
      <c r="G3">
        <v>1.5700000519999999</v>
      </c>
      <c r="H3">
        <v>0.689999998</v>
      </c>
      <c r="I3">
        <v>4.7100000380000004</v>
      </c>
      <c r="J3">
        <v>0</v>
      </c>
      <c r="K3">
        <v>21</v>
      </c>
      <c r="L3">
        <v>19</v>
      </c>
      <c r="M3">
        <v>217</v>
      </c>
      <c r="N3">
        <v>776</v>
      </c>
      <c r="O3">
        <v>1797</v>
      </c>
    </row>
    <row r="4" spans="1:15" x14ac:dyDescent="0.25">
      <c r="A4">
        <v>1503960366</v>
      </c>
      <c r="B4" s="1">
        <v>42474</v>
      </c>
      <c r="C4">
        <v>10460</v>
      </c>
      <c r="D4">
        <v>6.7399997709999999</v>
      </c>
      <c r="E4">
        <v>6.7399997709999999</v>
      </c>
      <c r="F4">
        <v>0</v>
      </c>
      <c r="G4">
        <v>2.4400000569999998</v>
      </c>
      <c r="H4">
        <v>0.40000000600000002</v>
      </c>
      <c r="I4">
        <v>3.9100000860000002</v>
      </c>
      <c r="J4">
        <v>0</v>
      </c>
      <c r="K4">
        <v>30</v>
      </c>
      <c r="L4">
        <v>11</v>
      </c>
      <c r="M4">
        <v>181</v>
      </c>
      <c r="N4">
        <v>1218</v>
      </c>
      <c r="O4">
        <v>1776</v>
      </c>
    </row>
    <row r="5" spans="1:15" x14ac:dyDescent="0.25">
      <c r="A5">
        <v>1503960366</v>
      </c>
      <c r="B5" s="1">
        <v>42475</v>
      </c>
      <c r="C5">
        <v>9762</v>
      </c>
      <c r="D5">
        <v>6.2800002099999999</v>
      </c>
      <c r="E5">
        <v>6.2800002099999999</v>
      </c>
      <c r="F5">
        <v>0</v>
      </c>
      <c r="G5">
        <v>2.1400001049999999</v>
      </c>
      <c r="H5">
        <v>1.2599999900000001</v>
      </c>
      <c r="I5">
        <v>2.829999924</v>
      </c>
      <c r="J5">
        <v>0</v>
      </c>
      <c r="K5">
        <v>29</v>
      </c>
      <c r="L5">
        <v>34</v>
      </c>
      <c r="M5">
        <v>209</v>
      </c>
      <c r="N5">
        <v>726</v>
      </c>
      <c r="O5">
        <v>1745</v>
      </c>
    </row>
    <row r="6" spans="1:15" x14ac:dyDescent="0.25">
      <c r="A6">
        <v>1503960366</v>
      </c>
      <c r="B6" s="1">
        <v>42476</v>
      </c>
      <c r="C6">
        <v>12669</v>
      </c>
      <c r="D6">
        <v>8.1599998469999999</v>
      </c>
      <c r="E6">
        <v>8.1599998469999999</v>
      </c>
      <c r="F6">
        <v>0</v>
      </c>
      <c r="G6">
        <v>2.710000038</v>
      </c>
      <c r="H6">
        <v>0.40999999599999998</v>
      </c>
      <c r="I6">
        <v>5.0399999619999996</v>
      </c>
      <c r="J6">
        <v>0</v>
      </c>
      <c r="K6">
        <v>36</v>
      </c>
      <c r="L6">
        <v>10</v>
      </c>
      <c r="M6">
        <v>221</v>
      </c>
      <c r="N6">
        <v>773</v>
      </c>
      <c r="O6">
        <v>1863</v>
      </c>
    </row>
    <row r="7" spans="1:15" x14ac:dyDescent="0.25">
      <c r="A7">
        <v>1503960366</v>
      </c>
      <c r="B7" s="1">
        <v>42477</v>
      </c>
      <c r="C7">
        <v>9705</v>
      </c>
      <c r="D7">
        <v>6.4800000190000002</v>
      </c>
      <c r="E7">
        <v>6.4800000190000002</v>
      </c>
      <c r="F7">
        <v>0</v>
      </c>
      <c r="G7">
        <v>3.1900000569999998</v>
      </c>
      <c r="H7">
        <v>0.77999997099999996</v>
      </c>
      <c r="I7">
        <v>2.5099999899999998</v>
      </c>
      <c r="J7">
        <v>0</v>
      </c>
      <c r="K7">
        <v>38</v>
      </c>
      <c r="L7">
        <v>20</v>
      </c>
      <c r="M7">
        <v>164</v>
      </c>
      <c r="N7">
        <v>539</v>
      </c>
      <c r="O7">
        <v>1728</v>
      </c>
    </row>
    <row r="8" spans="1:15" x14ac:dyDescent="0.25">
      <c r="A8">
        <v>1503960366</v>
      </c>
      <c r="B8" s="1">
        <v>42478</v>
      </c>
      <c r="C8">
        <v>13019</v>
      </c>
      <c r="D8">
        <v>8.5900001530000001</v>
      </c>
      <c r="E8">
        <v>8.5900001530000001</v>
      </c>
      <c r="F8">
        <v>0</v>
      </c>
      <c r="G8">
        <v>3.25</v>
      </c>
      <c r="H8">
        <v>0.63999998599999997</v>
      </c>
      <c r="I8">
        <v>4.7100000380000004</v>
      </c>
      <c r="J8">
        <v>0</v>
      </c>
      <c r="K8">
        <v>42</v>
      </c>
      <c r="L8">
        <v>16</v>
      </c>
      <c r="M8">
        <v>233</v>
      </c>
      <c r="N8">
        <v>1149</v>
      </c>
      <c r="O8">
        <v>1921</v>
      </c>
    </row>
    <row r="9" spans="1:15" x14ac:dyDescent="0.25">
      <c r="A9">
        <v>1503960366</v>
      </c>
      <c r="B9" s="1">
        <v>42479</v>
      </c>
      <c r="C9">
        <v>15506</v>
      </c>
      <c r="D9">
        <v>9.8800001139999996</v>
      </c>
      <c r="E9">
        <v>9.8800001139999996</v>
      </c>
      <c r="F9">
        <v>0</v>
      </c>
      <c r="G9">
        <v>3.5299999710000001</v>
      </c>
      <c r="H9">
        <v>1.3200000519999999</v>
      </c>
      <c r="I9">
        <v>5.0300002099999999</v>
      </c>
      <c r="J9">
        <v>0</v>
      </c>
      <c r="K9">
        <v>50</v>
      </c>
      <c r="L9">
        <v>31</v>
      </c>
      <c r="M9">
        <v>264</v>
      </c>
      <c r="N9">
        <v>775</v>
      </c>
      <c r="O9">
        <v>2035</v>
      </c>
    </row>
    <row r="10" spans="1:15" x14ac:dyDescent="0.25">
      <c r="A10">
        <v>1503960366</v>
      </c>
      <c r="B10" s="1">
        <v>42480</v>
      </c>
      <c r="C10">
        <v>10544</v>
      </c>
      <c r="D10">
        <v>6.6799998279999997</v>
      </c>
      <c r="E10">
        <v>6.6799998279999997</v>
      </c>
      <c r="F10">
        <v>0</v>
      </c>
      <c r="G10">
        <v>1.960000038</v>
      </c>
      <c r="H10">
        <v>0.47999998900000002</v>
      </c>
      <c r="I10">
        <v>4.2399997709999999</v>
      </c>
      <c r="J10">
        <v>0</v>
      </c>
      <c r="K10">
        <v>28</v>
      </c>
      <c r="L10">
        <v>12</v>
      </c>
      <c r="M10">
        <v>205</v>
      </c>
      <c r="N10">
        <v>818</v>
      </c>
      <c r="O10">
        <v>1786</v>
      </c>
    </row>
    <row r="11" spans="1:15" x14ac:dyDescent="0.25">
      <c r="A11">
        <v>1503960366</v>
      </c>
      <c r="B11" s="1">
        <v>42481</v>
      </c>
      <c r="C11">
        <v>9819</v>
      </c>
      <c r="D11">
        <v>6.3400001530000001</v>
      </c>
      <c r="E11">
        <v>6.3400001530000001</v>
      </c>
      <c r="F11">
        <v>0</v>
      </c>
      <c r="G11">
        <v>1.3400000329999999</v>
      </c>
      <c r="H11">
        <v>0.34999999399999998</v>
      </c>
      <c r="I11">
        <v>4.6500000950000002</v>
      </c>
      <c r="J11">
        <v>0</v>
      </c>
      <c r="K11">
        <v>19</v>
      </c>
      <c r="L11">
        <v>8</v>
      </c>
      <c r="M11">
        <v>211</v>
      </c>
      <c r="N11">
        <v>838</v>
      </c>
      <c r="O11">
        <v>1775</v>
      </c>
    </row>
    <row r="12" spans="1:15" x14ac:dyDescent="0.25">
      <c r="A12">
        <v>1503960366</v>
      </c>
      <c r="B12" s="1">
        <v>42482</v>
      </c>
      <c r="C12">
        <v>12764</v>
      </c>
      <c r="D12">
        <v>8.1300001139999996</v>
      </c>
      <c r="E12">
        <v>8.1300001139999996</v>
      </c>
      <c r="F12">
        <v>0</v>
      </c>
      <c r="G12">
        <v>4.7600002290000001</v>
      </c>
      <c r="H12">
        <v>1.1200000050000001</v>
      </c>
      <c r="I12">
        <v>2.2400000100000002</v>
      </c>
      <c r="J12">
        <v>0</v>
      </c>
      <c r="K12">
        <v>66</v>
      </c>
      <c r="L12">
        <v>27</v>
      </c>
      <c r="M12">
        <v>130</v>
      </c>
      <c r="N12">
        <v>1217</v>
      </c>
      <c r="O12">
        <v>1827</v>
      </c>
    </row>
    <row r="13" spans="1:15" x14ac:dyDescent="0.25">
      <c r="A13">
        <v>1503960366</v>
      </c>
      <c r="B13" s="1">
        <v>42483</v>
      </c>
      <c r="C13">
        <v>14371</v>
      </c>
      <c r="D13">
        <v>9.0399999619999996</v>
      </c>
      <c r="E13">
        <v>9.0399999619999996</v>
      </c>
      <c r="F13">
        <v>0</v>
      </c>
      <c r="G13">
        <v>2.8099999430000002</v>
      </c>
      <c r="H13">
        <v>0.87000000499999997</v>
      </c>
      <c r="I13">
        <v>5.3600001339999999</v>
      </c>
      <c r="J13">
        <v>0</v>
      </c>
      <c r="K13">
        <v>41</v>
      </c>
      <c r="L13">
        <v>21</v>
      </c>
      <c r="M13">
        <v>262</v>
      </c>
      <c r="N13">
        <v>732</v>
      </c>
      <c r="O13">
        <v>1949</v>
      </c>
    </row>
    <row r="14" spans="1:15" x14ac:dyDescent="0.25">
      <c r="A14">
        <v>1503960366</v>
      </c>
      <c r="B14" s="1">
        <v>42484</v>
      </c>
      <c r="C14">
        <v>10039</v>
      </c>
      <c r="D14">
        <v>6.4099998469999999</v>
      </c>
      <c r="E14">
        <v>6.4099998469999999</v>
      </c>
      <c r="F14">
        <v>0</v>
      </c>
      <c r="G14">
        <v>2.920000076</v>
      </c>
      <c r="H14">
        <v>0.209999993</v>
      </c>
      <c r="I14">
        <v>3.2799999710000001</v>
      </c>
      <c r="J14">
        <v>0</v>
      </c>
      <c r="K14">
        <v>39</v>
      </c>
      <c r="L14">
        <v>5</v>
      </c>
      <c r="M14">
        <v>238</v>
      </c>
      <c r="N14">
        <v>709</v>
      </c>
      <c r="O14">
        <v>1788</v>
      </c>
    </row>
    <row r="15" spans="1:15" x14ac:dyDescent="0.25">
      <c r="A15">
        <v>1503960366</v>
      </c>
      <c r="B15" s="1">
        <v>42485</v>
      </c>
      <c r="C15">
        <v>15355</v>
      </c>
      <c r="D15">
        <v>9.8000001910000005</v>
      </c>
      <c r="E15">
        <v>9.8000001910000005</v>
      </c>
      <c r="F15">
        <v>0</v>
      </c>
      <c r="G15">
        <v>5.2899999619999996</v>
      </c>
      <c r="H15">
        <v>0.56999999300000004</v>
      </c>
      <c r="I15">
        <v>3.9400000569999998</v>
      </c>
      <c r="J15">
        <v>0</v>
      </c>
      <c r="K15">
        <v>73</v>
      </c>
      <c r="L15">
        <v>14</v>
      </c>
      <c r="M15">
        <v>216</v>
      </c>
      <c r="N15">
        <v>814</v>
      </c>
      <c r="O15">
        <v>2013</v>
      </c>
    </row>
    <row r="16" spans="1:15" x14ac:dyDescent="0.25">
      <c r="A16">
        <v>1503960366</v>
      </c>
      <c r="B16" s="1">
        <v>42486</v>
      </c>
      <c r="C16">
        <v>13755</v>
      </c>
      <c r="D16">
        <v>8.7899999619999996</v>
      </c>
      <c r="E16">
        <v>8.7899999619999996</v>
      </c>
      <c r="F16">
        <v>0</v>
      </c>
      <c r="G16">
        <v>2.329999924</v>
      </c>
      <c r="H16">
        <v>0.920000017</v>
      </c>
      <c r="I16">
        <v>5.5399999619999996</v>
      </c>
      <c r="J16">
        <v>0</v>
      </c>
      <c r="K16">
        <v>31</v>
      </c>
      <c r="L16">
        <v>23</v>
      </c>
      <c r="M16">
        <v>279</v>
      </c>
      <c r="N16">
        <v>833</v>
      </c>
      <c r="O16">
        <v>1970</v>
      </c>
    </row>
    <row r="17" spans="1:15" x14ac:dyDescent="0.25">
      <c r="A17">
        <v>1503960366</v>
      </c>
      <c r="B17" s="1">
        <v>42487</v>
      </c>
      <c r="C17">
        <v>18134</v>
      </c>
      <c r="D17">
        <v>12.210000040000001</v>
      </c>
      <c r="E17">
        <v>12.210000040000001</v>
      </c>
      <c r="F17">
        <v>0</v>
      </c>
      <c r="G17">
        <v>6.4000000950000002</v>
      </c>
      <c r="H17">
        <v>0.40999999599999998</v>
      </c>
      <c r="I17">
        <v>5.4099998469999999</v>
      </c>
      <c r="J17">
        <v>0</v>
      </c>
      <c r="K17">
        <v>78</v>
      </c>
      <c r="L17">
        <v>11</v>
      </c>
      <c r="M17">
        <v>243</v>
      </c>
      <c r="N17">
        <v>1108</v>
      </c>
      <c r="O17">
        <v>2159</v>
      </c>
    </row>
    <row r="18" spans="1:15" x14ac:dyDescent="0.25">
      <c r="A18">
        <v>1503960366</v>
      </c>
      <c r="B18" s="1">
        <v>42488</v>
      </c>
      <c r="C18">
        <v>13154</v>
      </c>
      <c r="D18">
        <v>8.5299997330000004</v>
      </c>
      <c r="E18">
        <v>8.5299997330000004</v>
      </c>
      <c r="F18">
        <v>0</v>
      </c>
      <c r="G18">
        <v>3.539999962</v>
      </c>
      <c r="H18">
        <v>1.1599999670000001</v>
      </c>
      <c r="I18">
        <v>3.789999962</v>
      </c>
      <c r="J18">
        <v>0</v>
      </c>
      <c r="K18">
        <v>48</v>
      </c>
      <c r="L18">
        <v>28</v>
      </c>
      <c r="M18">
        <v>189</v>
      </c>
      <c r="N18">
        <v>782</v>
      </c>
      <c r="O18">
        <v>1898</v>
      </c>
    </row>
    <row r="19" spans="1:15" x14ac:dyDescent="0.25">
      <c r="A19">
        <v>1503960366</v>
      </c>
      <c r="B19" s="1">
        <v>42489</v>
      </c>
      <c r="C19">
        <v>11181</v>
      </c>
      <c r="D19">
        <v>7.1500000950000002</v>
      </c>
      <c r="E19">
        <v>7.1500000950000002</v>
      </c>
      <c r="F19">
        <v>0</v>
      </c>
      <c r="G19">
        <v>1.059999943</v>
      </c>
      <c r="H19">
        <v>0.5</v>
      </c>
      <c r="I19">
        <v>5.579999924</v>
      </c>
      <c r="J19">
        <v>0</v>
      </c>
      <c r="K19">
        <v>16</v>
      </c>
      <c r="L19">
        <v>12</v>
      </c>
      <c r="M19">
        <v>243</v>
      </c>
      <c r="N19">
        <v>815</v>
      </c>
      <c r="O19">
        <v>1837</v>
      </c>
    </row>
    <row r="20" spans="1:15" x14ac:dyDescent="0.25">
      <c r="A20">
        <v>1503960366</v>
      </c>
      <c r="B20" s="1">
        <v>42490</v>
      </c>
      <c r="C20">
        <v>14673</v>
      </c>
      <c r="D20">
        <v>9.25</v>
      </c>
      <c r="E20">
        <v>9.25</v>
      </c>
      <c r="F20">
        <v>0</v>
      </c>
      <c r="G20">
        <v>3.5599999430000002</v>
      </c>
      <c r="H20">
        <v>1.4199999569999999</v>
      </c>
      <c r="I20">
        <v>4.2699999809999998</v>
      </c>
      <c r="J20">
        <v>0</v>
      </c>
      <c r="K20">
        <v>52</v>
      </c>
      <c r="L20">
        <v>34</v>
      </c>
      <c r="M20">
        <v>217</v>
      </c>
      <c r="N20">
        <v>712</v>
      </c>
      <c r="O20">
        <v>1947</v>
      </c>
    </row>
    <row r="21" spans="1:15" x14ac:dyDescent="0.25">
      <c r="A21">
        <v>1503960366</v>
      </c>
      <c r="B21" s="1">
        <v>42491</v>
      </c>
      <c r="C21">
        <v>10602</v>
      </c>
      <c r="D21">
        <v>6.8099999430000002</v>
      </c>
      <c r="E21">
        <v>6.8099999430000002</v>
      </c>
      <c r="F21">
        <v>0</v>
      </c>
      <c r="G21">
        <v>2.289999962</v>
      </c>
      <c r="H21">
        <v>1.6000000240000001</v>
      </c>
      <c r="I21">
        <v>2.920000076</v>
      </c>
      <c r="J21">
        <v>0</v>
      </c>
      <c r="K21">
        <v>33</v>
      </c>
      <c r="L21">
        <v>35</v>
      </c>
      <c r="M21">
        <v>246</v>
      </c>
      <c r="N21">
        <v>730</v>
      </c>
      <c r="O21">
        <v>1820</v>
      </c>
    </row>
    <row r="22" spans="1:15" x14ac:dyDescent="0.25">
      <c r="A22">
        <v>1503960366</v>
      </c>
      <c r="B22" s="1">
        <v>42492</v>
      </c>
      <c r="C22">
        <v>14727</v>
      </c>
      <c r="D22">
        <v>9.7100000380000004</v>
      </c>
      <c r="E22">
        <v>9.7100000380000004</v>
      </c>
      <c r="F22">
        <v>0</v>
      </c>
      <c r="G22">
        <v>3.210000038</v>
      </c>
      <c r="H22">
        <v>0.56999999300000004</v>
      </c>
      <c r="I22">
        <v>5.920000076</v>
      </c>
      <c r="J22">
        <v>0</v>
      </c>
      <c r="K22">
        <v>41</v>
      </c>
      <c r="L22">
        <v>15</v>
      </c>
      <c r="M22">
        <v>277</v>
      </c>
      <c r="N22">
        <v>798</v>
      </c>
      <c r="O22">
        <v>2004</v>
      </c>
    </row>
    <row r="23" spans="1:15" x14ac:dyDescent="0.25">
      <c r="A23">
        <v>1503960366</v>
      </c>
      <c r="B23" s="1">
        <v>42493</v>
      </c>
      <c r="C23">
        <v>15103</v>
      </c>
      <c r="D23">
        <v>9.6599998469999999</v>
      </c>
      <c r="E23">
        <v>9.6599998469999999</v>
      </c>
      <c r="F23">
        <v>0</v>
      </c>
      <c r="G23">
        <v>3.7300000190000002</v>
      </c>
      <c r="H23">
        <v>1.0499999520000001</v>
      </c>
      <c r="I23">
        <v>4.8800001139999996</v>
      </c>
      <c r="J23">
        <v>0</v>
      </c>
      <c r="K23">
        <v>50</v>
      </c>
      <c r="L23">
        <v>24</v>
      </c>
      <c r="M23">
        <v>254</v>
      </c>
      <c r="N23">
        <v>816</v>
      </c>
      <c r="O23">
        <v>1990</v>
      </c>
    </row>
    <row r="24" spans="1:15" x14ac:dyDescent="0.25">
      <c r="A24">
        <v>1503960366</v>
      </c>
      <c r="B24" s="1">
        <v>42494</v>
      </c>
      <c r="C24">
        <v>11100</v>
      </c>
      <c r="D24">
        <v>7.1500000950000002</v>
      </c>
      <c r="E24">
        <v>7.1500000950000002</v>
      </c>
      <c r="F24">
        <v>0</v>
      </c>
      <c r="G24">
        <v>2.460000038</v>
      </c>
      <c r="H24">
        <v>0.87000000499999997</v>
      </c>
      <c r="I24">
        <v>3.8199999330000001</v>
      </c>
      <c r="J24">
        <v>0</v>
      </c>
      <c r="K24">
        <v>36</v>
      </c>
      <c r="L24">
        <v>22</v>
      </c>
      <c r="M24">
        <v>203</v>
      </c>
      <c r="N24">
        <v>1179</v>
      </c>
      <c r="O24">
        <v>1819</v>
      </c>
    </row>
    <row r="25" spans="1:15" x14ac:dyDescent="0.25">
      <c r="A25">
        <v>1503960366</v>
      </c>
      <c r="B25" s="1">
        <v>42495</v>
      </c>
      <c r="C25">
        <v>14070</v>
      </c>
      <c r="D25">
        <v>8.8999996190000008</v>
      </c>
      <c r="E25">
        <v>8.8999996190000008</v>
      </c>
      <c r="F25">
        <v>0</v>
      </c>
      <c r="G25">
        <v>2.920000076</v>
      </c>
      <c r="H25">
        <v>1.0800000430000001</v>
      </c>
      <c r="I25">
        <v>4.8800001139999996</v>
      </c>
      <c r="J25">
        <v>0</v>
      </c>
      <c r="K25">
        <v>45</v>
      </c>
      <c r="L25">
        <v>24</v>
      </c>
      <c r="M25">
        <v>250</v>
      </c>
      <c r="N25">
        <v>857</v>
      </c>
      <c r="O25">
        <v>1959</v>
      </c>
    </row>
    <row r="26" spans="1:15" x14ac:dyDescent="0.25">
      <c r="A26">
        <v>1503960366</v>
      </c>
      <c r="B26" s="1">
        <v>42496</v>
      </c>
      <c r="C26">
        <v>12159</v>
      </c>
      <c r="D26">
        <v>8.0299997330000004</v>
      </c>
      <c r="E26">
        <v>8.0299997330000004</v>
      </c>
      <c r="F26">
        <v>0</v>
      </c>
      <c r="G26">
        <v>1.9700000289999999</v>
      </c>
      <c r="H26">
        <v>0.25</v>
      </c>
      <c r="I26">
        <v>5.8099999430000002</v>
      </c>
      <c r="J26">
        <v>0</v>
      </c>
      <c r="K26">
        <v>24</v>
      </c>
      <c r="L26">
        <v>6</v>
      </c>
      <c r="M26">
        <v>289</v>
      </c>
      <c r="N26">
        <v>754</v>
      </c>
      <c r="O26">
        <v>1896</v>
      </c>
    </row>
    <row r="27" spans="1:15" x14ac:dyDescent="0.25">
      <c r="A27">
        <v>1503960366</v>
      </c>
      <c r="B27" s="1">
        <v>42497</v>
      </c>
      <c r="C27">
        <v>11992</v>
      </c>
      <c r="D27">
        <v>7.7100000380000004</v>
      </c>
      <c r="E27">
        <v>7.7100000380000004</v>
      </c>
      <c r="F27">
        <v>0</v>
      </c>
      <c r="G27">
        <v>2.460000038</v>
      </c>
      <c r="H27">
        <v>2.119999886</v>
      </c>
      <c r="I27">
        <v>3.130000114</v>
      </c>
      <c r="J27">
        <v>0</v>
      </c>
      <c r="K27">
        <v>37</v>
      </c>
      <c r="L27">
        <v>46</v>
      </c>
      <c r="M27">
        <v>175</v>
      </c>
      <c r="N27">
        <v>833</v>
      </c>
      <c r="O27">
        <v>1821</v>
      </c>
    </row>
    <row r="28" spans="1:15" x14ac:dyDescent="0.25">
      <c r="A28">
        <v>1503960366</v>
      </c>
      <c r="B28" s="1">
        <v>42498</v>
      </c>
      <c r="C28">
        <v>10060</v>
      </c>
      <c r="D28">
        <v>6.579999924</v>
      </c>
      <c r="E28">
        <v>6.579999924</v>
      </c>
      <c r="F28">
        <v>0</v>
      </c>
      <c r="G28">
        <v>3.5299999710000001</v>
      </c>
      <c r="H28">
        <v>0.31999999299999998</v>
      </c>
      <c r="I28">
        <v>2.7300000190000002</v>
      </c>
      <c r="J28">
        <v>0</v>
      </c>
      <c r="K28">
        <v>44</v>
      </c>
      <c r="L28">
        <v>8</v>
      </c>
      <c r="M28">
        <v>203</v>
      </c>
      <c r="N28">
        <v>574</v>
      </c>
      <c r="O28">
        <v>1740</v>
      </c>
    </row>
    <row r="29" spans="1:15" x14ac:dyDescent="0.25">
      <c r="A29">
        <v>1503960366</v>
      </c>
      <c r="B29" s="1">
        <v>42499</v>
      </c>
      <c r="C29">
        <v>12022</v>
      </c>
      <c r="D29">
        <v>7.7199997900000001</v>
      </c>
      <c r="E29">
        <v>7.7199997900000001</v>
      </c>
      <c r="F29">
        <v>0</v>
      </c>
      <c r="G29">
        <v>3.4500000480000002</v>
      </c>
      <c r="H29">
        <v>0.52999997099999996</v>
      </c>
      <c r="I29">
        <v>3.7400000100000002</v>
      </c>
      <c r="J29">
        <v>0</v>
      </c>
      <c r="K29">
        <v>46</v>
      </c>
      <c r="L29">
        <v>11</v>
      </c>
      <c r="M29">
        <v>206</v>
      </c>
      <c r="N29">
        <v>835</v>
      </c>
      <c r="O29">
        <v>1819</v>
      </c>
    </row>
    <row r="30" spans="1:15" x14ac:dyDescent="0.25">
      <c r="A30">
        <v>1503960366</v>
      </c>
      <c r="B30" s="1">
        <v>42500</v>
      </c>
      <c r="C30">
        <v>12207</v>
      </c>
      <c r="D30">
        <v>7.7699999809999998</v>
      </c>
      <c r="E30">
        <v>7.7699999809999998</v>
      </c>
      <c r="F30">
        <v>0</v>
      </c>
      <c r="G30">
        <v>3.3499999049999998</v>
      </c>
      <c r="H30">
        <v>1.1599999670000001</v>
      </c>
      <c r="I30">
        <v>3.2599999899999998</v>
      </c>
      <c r="J30">
        <v>0</v>
      </c>
      <c r="K30">
        <v>46</v>
      </c>
      <c r="L30">
        <v>31</v>
      </c>
      <c r="M30">
        <v>214</v>
      </c>
      <c r="N30">
        <v>746</v>
      </c>
      <c r="O30">
        <v>1859</v>
      </c>
    </row>
    <row r="31" spans="1:15" x14ac:dyDescent="0.25">
      <c r="A31">
        <v>1503960366</v>
      </c>
      <c r="B31" s="1">
        <v>42501</v>
      </c>
      <c r="C31">
        <v>12770</v>
      </c>
      <c r="D31">
        <v>8.1300001139999996</v>
      </c>
      <c r="E31">
        <v>8.1300001139999996</v>
      </c>
      <c r="F31">
        <v>0</v>
      </c>
      <c r="G31">
        <v>2.5599999430000002</v>
      </c>
      <c r="H31">
        <v>1.0099999900000001</v>
      </c>
      <c r="I31">
        <v>4.5500001909999996</v>
      </c>
      <c r="J31">
        <v>0</v>
      </c>
      <c r="K31">
        <v>36</v>
      </c>
      <c r="L31">
        <v>23</v>
      </c>
      <c r="M31">
        <v>251</v>
      </c>
      <c r="N31">
        <v>669</v>
      </c>
      <c r="O31">
        <v>1783</v>
      </c>
    </row>
    <row r="32" spans="1:15" x14ac:dyDescent="0.25">
      <c r="A32">
        <v>1503960366</v>
      </c>
      <c r="B32" s="1">
        <v>42502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1440</v>
      </c>
      <c r="O32">
        <v>0</v>
      </c>
    </row>
    <row r="33" spans="1:15" x14ac:dyDescent="0.25">
      <c r="A33">
        <v>1624580081</v>
      </c>
      <c r="B33" s="1">
        <v>42472</v>
      </c>
      <c r="C33">
        <v>8163</v>
      </c>
      <c r="D33">
        <v>5.3099999430000002</v>
      </c>
      <c r="E33">
        <v>5.3099999430000002</v>
      </c>
      <c r="F33">
        <v>0</v>
      </c>
      <c r="G33">
        <v>0</v>
      </c>
      <c r="H33">
        <v>0</v>
      </c>
      <c r="I33">
        <v>5.3099999430000002</v>
      </c>
      <c r="J33">
        <v>0</v>
      </c>
      <c r="K33">
        <v>0</v>
      </c>
      <c r="L33">
        <v>0</v>
      </c>
      <c r="M33">
        <v>146</v>
      </c>
      <c r="N33">
        <v>1294</v>
      </c>
      <c r="O33">
        <v>1432</v>
      </c>
    </row>
    <row r="34" spans="1:15" x14ac:dyDescent="0.25">
      <c r="A34">
        <v>1624580081</v>
      </c>
      <c r="B34" s="1">
        <v>42473</v>
      </c>
      <c r="C34">
        <v>7007</v>
      </c>
      <c r="D34">
        <v>4.5500001909999996</v>
      </c>
      <c r="E34">
        <v>4.5500001909999996</v>
      </c>
      <c r="F34">
        <v>0</v>
      </c>
      <c r="G34">
        <v>0</v>
      </c>
      <c r="H34">
        <v>0</v>
      </c>
      <c r="I34">
        <v>4.5500001909999996</v>
      </c>
      <c r="J34">
        <v>0</v>
      </c>
      <c r="K34">
        <v>0</v>
      </c>
      <c r="L34">
        <v>0</v>
      </c>
      <c r="M34">
        <v>148</v>
      </c>
      <c r="N34">
        <v>1292</v>
      </c>
      <c r="O34">
        <v>1411</v>
      </c>
    </row>
    <row r="35" spans="1:15" x14ac:dyDescent="0.25">
      <c r="A35">
        <v>1624580081</v>
      </c>
      <c r="B35" s="1">
        <v>42474</v>
      </c>
      <c r="C35">
        <v>9107</v>
      </c>
      <c r="D35">
        <v>5.920000076</v>
      </c>
      <c r="E35">
        <v>5.920000076</v>
      </c>
      <c r="F35">
        <v>0</v>
      </c>
      <c r="G35">
        <v>0</v>
      </c>
      <c r="H35">
        <v>0</v>
      </c>
      <c r="I35">
        <v>5.9099998469999999</v>
      </c>
      <c r="J35">
        <v>0.01</v>
      </c>
      <c r="K35">
        <v>0</v>
      </c>
      <c r="L35">
        <v>0</v>
      </c>
      <c r="M35">
        <v>236</v>
      </c>
      <c r="N35">
        <v>1204</v>
      </c>
      <c r="O35">
        <v>1572</v>
      </c>
    </row>
    <row r="36" spans="1:15" x14ac:dyDescent="0.25">
      <c r="A36">
        <v>1624580081</v>
      </c>
      <c r="B36" s="1">
        <v>42475</v>
      </c>
      <c r="C36">
        <v>1510</v>
      </c>
      <c r="D36">
        <v>0.980000019</v>
      </c>
      <c r="E36">
        <v>0.980000019</v>
      </c>
      <c r="F36">
        <v>0</v>
      </c>
      <c r="G36">
        <v>0</v>
      </c>
      <c r="H36">
        <v>0</v>
      </c>
      <c r="I36">
        <v>0.97000002900000004</v>
      </c>
      <c r="J36">
        <v>0</v>
      </c>
      <c r="K36">
        <v>0</v>
      </c>
      <c r="L36">
        <v>0</v>
      </c>
      <c r="M36">
        <v>96</v>
      </c>
      <c r="N36">
        <v>1344</v>
      </c>
      <c r="O36">
        <v>1344</v>
      </c>
    </row>
    <row r="37" spans="1:15" x14ac:dyDescent="0.25">
      <c r="A37">
        <v>1624580081</v>
      </c>
      <c r="B37" s="1">
        <v>42476</v>
      </c>
      <c r="C37">
        <v>5370</v>
      </c>
      <c r="D37">
        <v>3.4900000100000002</v>
      </c>
      <c r="E37">
        <v>3.4900000100000002</v>
      </c>
      <c r="F37">
        <v>0</v>
      </c>
      <c r="G37">
        <v>0</v>
      </c>
      <c r="H37">
        <v>0</v>
      </c>
      <c r="I37">
        <v>3.4900000100000002</v>
      </c>
      <c r="J37">
        <v>0</v>
      </c>
      <c r="K37">
        <v>0</v>
      </c>
      <c r="L37">
        <v>0</v>
      </c>
      <c r="M37">
        <v>176</v>
      </c>
      <c r="N37">
        <v>1264</v>
      </c>
      <c r="O37">
        <v>1463</v>
      </c>
    </row>
    <row r="38" spans="1:15" x14ac:dyDescent="0.25">
      <c r="A38">
        <v>1624580081</v>
      </c>
      <c r="B38" s="1">
        <v>42477</v>
      </c>
      <c r="C38">
        <v>6175</v>
      </c>
      <c r="D38">
        <v>4.0599999430000002</v>
      </c>
      <c r="E38">
        <v>4.0599999430000002</v>
      </c>
      <c r="F38">
        <v>0</v>
      </c>
      <c r="G38">
        <v>1.0299999710000001</v>
      </c>
      <c r="H38">
        <v>1.519999981</v>
      </c>
      <c r="I38">
        <v>1.4900000099999999</v>
      </c>
      <c r="J38">
        <v>0.01</v>
      </c>
      <c r="K38">
        <v>15</v>
      </c>
      <c r="L38">
        <v>22</v>
      </c>
      <c r="M38">
        <v>127</v>
      </c>
      <c r="N38">
        <v>1276</v>
      </c>
      <c r="O38">
        <v>1554</v>
      </c>
    </row>
    <row r="39" spans="1:15" x14ac:dyDescent="0.25">
      <c r="A39">
        <v>1624580081</v>
      </c>
      <c r="B39" s="1">
        <v>42478</v>
      </c>
      <c r="C39">
        <v>10536</v>
      </c>
      <c r="D39">
        <v>7.4099998469999999</v>
      </c>
      <c r="E39">
        <v>7.4099998469999999</v>
      </c>
      <c r="F39">
        <v>0</v>
      </c>
      <c r="G39">
        <v>2.1500000950000002</v>
      </c>
      <c r="H39">
        <v>0.62000000499999997</v>
      </c>
      <c r="I39">
        <v>4.6199998860000004</v>
      </c>
      <c r="J39">
        <v>0.01</v>
      </c>
      <c r="K39">
        <v>17</v>
      </c>
      <c r="L39">
        <v>7</v>
      </c>
      <c r="M39">
        <v>202</v>
      </c>
      <c r="N39">
        <v>1214</v>
      </c>
      <c r="O39">
        <v>1604</v>
      </c>
    </row>
    <row r="40" spans="1:15" x14ac:dyDescent="0.25">
      <c r="A40">
        <v>1624580081</v>
      </c>
      <c r="B40" s="1">
        <v>42479</v>
      </c>
      <c r="C40">
        <v>2916</v>
      </c>
      <c r="D40">
        <v>1.8999999759999999</v>
      </c>
      <c r="E40">
        <v>1.8999999759999999</v>
      </c>
      <c r="F40">
        <v>0</v>
      </c>
      <c r="G40">
        <v>0</v>
      </c>
      <c r="H40">
        <v>0</v>
      </c>
      <c r="I40">
        <v>1.8999999759999999</v>
      </c>
      <c r="J40">
        <v>0</v>
      </c>
      <c r="K40">
        <v>0</v>
      </c>
      <c r="L40">
        <v>0</v>
      </c>
      <c r="M40">
        <v>141</v>
      </c>
      <c r="N40">
        <v>1299</v>
      </c>
      <c r="O40">
        <v>1435</v>
      </c>
    </row>
    <row r="41" spans="1:15" x14ac:dyDescent="0.25">
      <c r="A41">
        <v>1624580081</v>
      </c>
      <c r="B41" s="1">
        <v>42480</v>
      </c>
      <c r="C41">
        <v>4974</v>
      </c>
      <c r="D41">
        <v>3.2300000190000002</v>
      </c>
      <c r="E41">
        <v>3.2300000190000002</v>
      </c>
      <c r="F41">
        <v>0</v>
      </c>
      <c r="G41">
        <v>0</v>
      </c>
      <c r="H41">
        <v>0</v>
      </c>
      <c r="I41">
        <v>3.2300000190000002</v>
      </c>
      <c r="J41">
        <v>0</v>
      </c>
      <c r="K41">
        <v>0</v>
      </c>
      <c r="L41">
        <v>0</v>
      </c>
      <c r="M41">
        <v>151</v>
      </c>
      <c r="N41">
        <v>1289</v>
      </c>
      <c r="O41">
        <v>1446</v>
      </c>
    </row>
    <row r="42" spans="1:15" x14ac:dyDescent="0.25">
      <c r="A42">
        <v>1624580081</v>
      </c>
      <c r="B42" s="1">
        <v>42481</v>
      </c>
      <c r="C42">
        <v>6349</v>
      </c>
      <c r="D42">
        <v>4.1300001139999996</v>
      </c>
      <c r="E42">
        <v>4.1300001139999996</v>
      </c>
      <c r="F42">
        <v>0</v>
      </c>
      <c r="G42">
        <v>0</v>
      </c>
      <c r="H42">
        <v>0</v>
      </c>
      <c r="I42">
        <v>4.1100001339999999</v>
      </c>
      <c r="J42">
        <v>0.02</v>
      </c>
      <c r="K42">
        <v>0</v>
      </c>
      <c r="L42">
        <v>0</v>
      </c>
      <c r="M42">
        <v>186</v>
      </c>
      <c r="N42">
        <v>1254</v>
      </c>
      <c r="O42">
        <v>1467</v>
      </c>
    </row>
    <row r="43" spans="1:15" x14ac:dyDescent="0.25">
      <c r="A43">
        <v>1624580081</v>
      </c>
      <c r="B43" s="1">
        <v>42482</v>
      </c>
      <c r="C43">
        <v>4026</v>
      </c>
      <c r="D43">
        <v>2.619999886</v>
      </c>
      <c r="E43">
        <v>2.619999886</v>
      </c>
      <c r="F43">
        <v>0</v>
      </c>
      <c r="G43">
        <v>0</v>
      </c>
      <c r="H43">
        <v>0</v>
      </c>
      <c r="I43">
        <v>2.5999999049999998</v>
      </c>
      <c r="J43">
        <v>0</v>
      </c>
      <c r="K43">
        <v>0</v>
      </c>
      <c r="L43">
        <v>0</v>
      </c>
      <c r="M43">
        <v>199</v>
      </c>
      <c r="N43">
        <v>1241</v>
      </c>
      <c r="O43">
        <v>1470</v>
      </c>
    </row>
    <row r="44" spans="1:15" x14ac:dyDescent="0.25">
      <c r="A44">
        <v>1624580081</v>
      </c>
      <c r="B44" s="1">
        <v>42483</v>
      </c>
      <c r="C44">
        <v>8538</v>
      </c>
      <c r="D44">
        <v>5.5500001909999996</v>
      </c>
      <c r="E44">
        <v>5.5500001909999996</v>
      </c>
      <c r="F44">
        <v>0</v>
      </c>
      <c r="G44">
        <v>0</v>
      </c>
      <c r="H44">
        <v>0</v>
      </c>
      <c r="I44">
        <v>5.5399999619999996</v>
      </c>
      <c r="J44">
        <v>0.01</v>
      </c>
      <c r="K44">
        <v>0</v>
      </c>
      <c r="L44">
        <v>0</v>
      </c>
      <c r="M44">
        <v>227</v>
      </c>
      <c r="N44">
        <v>1213</v>
      </c>
      <c r="O44">
        <v>1562</v>
      </c>
    </row>
    <row r="45" spans="1:15" x14ac:dyDescent="0.25">
      <c r="A45">
        <v>1624580081</v>
      </c>
      <c r="B45" s="1">
        <v>42484</v>
      </c>
      <c r="C45">
        <v>6076</v>
      </c>
      <c r="D45">
        <v>3.9500000480000002</v>
      </c>
      <c r="E45">
        <v>3.9500000480000002</v>
      </c>
      <c r="F45">
        <v>0</v>
      </c>
      <c r="G45">
        <v>1.1499999759999999</v>
      </c>
      <c r="H45">
        <v>0.91000002599999996</v>
      </c>
      <c r="I45">
        <v>1.8899999860000001</v>
      </c>
      <c r="J45">
        <v>0</v>
      </c>
      <c r="K45">
        <v>16</v>
      </c>
      <c r="L45">
        <v>18</v>
      </c>
      <c r="M45">
        <v>185</v>
      </c>
      <c r="N45">
        <v>1221</v>
      </c>
      <c r="O45">
        <v>1617</v>
      </c>
    </row>
    <row r="46" spans="1:15" x14ac:dyDescent="0.25">
      <c r="A46">
        <v>1624580081</v>
      </c>
      <c r="B46" s="1">
        <v>42485</v>
      </c>
      <c r="C46">
        <v>6497</v>
      </c>
      <c r="D46">
        <v>4.2199997900000001</v>
      </c>
      <c r="E46">
        <v>4.2199997900000001</v>
      </c>
      <c r="F46">
        <v>0</v>
      </c>
      <c r="G46">
        <v>0</v>
      </c>
      <c r="H46">
        <v>0</v>
      </c>
      <c r="I46">
        <v>4.1999998090000004</v>
      </c>
      <c r="J46">
        <v>0.02</v>
      </c>
      <c r="K46">
        <v>0</v>
      </c>
      <c r="L46">
        <v>0</v>
      </c>
      <c r="M46">
        <v>202</v>
      </c>
      <c r="N46">
        <v>1238</v>
      </c>
      <c r="O46">
        <v>1492</v>
      </c>
    </row>
    <row r="47" spans="1:15" x14ac:dyDescent="0.25">
      <c r="A47">
        <v>1624580081</v>
      </c>
      <c r="B47" s="1">
        <v>42486</v>
      </c>
      <c r="C47">
        <v>2826</v>
      </c>
      <c r="D47">
        <v>1.8400000329999999</v>
      </c>
      <c r="E47">
        <v>1.8400000329999999</v>
      </c>
      <c r="F47">
        <v>0</v>
      </c>
      <c r="G47">
        <v>0</v>
      </c>
      <c r="H47">
        <v>0</v>
      </c>
      <c r="I47">
        <v>1.8300000430000001</v>
      </c>
      <c r="J47">
        <v>0.01</v>
      </c>
      <c r="K47">
        <v>0</v>
      </c>
      <c r="L47">
        <v>0</v>
      </c>
      <c r="M47">
        <v>140</v>
      </c>
      <c r="N47">
        <v>1300</v>
      </c>
      <c r="O47">
        <v>1402</v>
      </c>
    </row>
    <row r="48" spans="1:15" x14ac:dyDescent="0.25">
      <c r="A48">
        <v>1624580081</v>
      </c>
      <c r="B48" s="1">
        <v>42487</v>
      </c>
      <c r="C48">
        <v>8367</v>
      </c>
      <c r="D48">
        <v>5.4400000569999998</v>
      </c>
      <c r="E48">
        <v>5.4400000569999998</v>
      </c>
      <c r="F48">
        <v>0</v>
      </c>
      <c r="G48">
        <v>1.1100000139999999</v>
      </c>
      <c r="H48">
        <v>1.8700000050000001</v>
      </c>
      <c r="I48">
        <v>2.460000038</v>
      </c>
      <c r="J48">
        <v>0</v>
      </c>
      <c r="K48">
        <v>17</v>
      </c>
      <c r="L48">
        <v>36</v>
      </c>
      <c r="M48">
        <v>154</v>
      </c>
      <c r="N48">
        <v>1233</v>
      </c>
      <c r="O48">
        <v>1670</v>
      </c>
    </row>
    <row r="49" spans="1:15" x14ac:dyDescent="0.25">
      <c r="A49">
        <v>1624580081</v>
      </c>
      <c r="B49" s="1">
        <v>42488</v>
      </c>
      <c r="C49">
        <v>2759</v>
      </c>
      <c r="D49">
        <v>1.789999962</v>
      </c>
      <c r="E49">
        <v>1.789999962</v>
      </c>
      <c r="F49">
        <v>0</v>
      </c>
      <c r="G49">
        <v>0</v>
      </c>
      <c r="H49">
        <v>0.20000000300000001</v>
      </c>
      <c r="I49">
        <v>1.6000000240000001</v>
      </c>
      <c r="J49">
        <v>0</v>
      </c>
      <c r="K49">
        <v>0</v>
      </c>
      <c r="L49">
        <v>5</v>
      </c>
      <c r="M49">
        <v>115</v>
      </c>
      <c r="N49">
        <v>1320</v>
      </c>
      <c r="O49">
        <v>1401</v>
      </c>
    </row>
    <row r="50" spans="1:15" x14ac:dyDescent="0.25">
      <c r="A50">
        <v>1624580081</v>
      </c>
      <c r="B50" s="1">
        <v>42489</v>
      </c>
      <c r="C50">
        <v>2390</v>
      </c>
      <c r="D50">
        <v>1.5499999520000001</v>
      </c>
      <c r="E50">
        <v>1.5499999520000001</v>
      </c>
      <c r="F50">
        <v>0</v>
      </c>
      <c r="G50">
        <v>0</v>
      </c>
      <c r="H50">
        <v>0</v>
      </c>
      <c r="I50">
        <v>1.5499999520000001</v>
      </c>
      <c r="J50">
        <v>0</v>
      </c>
      <c r="K50">
        <v>0</v>
      </c>
      <c r="L50">
        <v>0</v>
      </c>
      <c r="M50">
        <v>150</v>
      </c>
      <c r="N50">
        <v>1290</v>
      </c>
      <c r="O50">
        <v>1404</v>
      </c>
    </row>
    <row r="51" spans="1:15" x14ac:dyDescent="0.25">
      <c r="A51">
        <v>1624580081</v>
      </c>
      <c r="B51" s="1">
        <v>42490</v>
      </c>
      <c r="C51">
        <v>6474</v>
      </c>
      <c r="D51">
        <v>4.3000001909999996</v>
      </c>
      <c r="E51">
        <v>4.3000001909999996</v>
      </c>
      <c r="F51">
        <v>0</v>
      </c>
      <c r="G51">
        <v>0.89999997600000003</v>
      </c>
      <c r="H51">
        <v>1.2799999710000001</v>
      </c>
      <c r="I51">
        <v>2.119999886</v>
      </c>
      <c r="J51">
        <v>0.01</v>
      </c>
      <c r="K51">
        <v>11</v>
      </c>
      <c r="L51">
        <v>23</v>
      </c>
      <c r="M51">
        <v>224</v>
      </c>
      <c r="N51">
        <v>1182</v>
      </c>
      <c r="O51">
        <v>1655</v>
      </c>
    </row>
    <row r="52" spans="1:15" x14ac:dyDescent="0.25">
      <c r="A52">
        <v>1624580081</v>
      </c>
      <c r="B52" s="1">
        <v>42491</v>
      </c>
      <c r="C52">
        <v>36019</v>
      </c>
      <c r="D52">
        <v>28.030000690000001</v>
      </c>
      <c r="E52">
        <v>28.030000690000001</v>
      </c>
      <c r="F52">
        <v>0</v>
      </c>
      <c r="G52">
        <v>21.920000080000001</v>
      </c>
      <c r="H52">
        <v>4.1900000569999998</v>
      </c>
      <c r="I52">
        <v>1.9099999670000001</v>
      </c>
      <c r="J52">
        <v>0.02</v>
      </c>
      <c r="K52">
        <v>186</v>
      </c>
      <c r="L52">
        <v>63</v>
      </c>
      <c r="M52">
        <v>171</v>
      </c>
      <c r="N52">
        <v>1020</v>
      </c>
      <c r="O52">
        <v>2690</v>
      </c>
    </row>
    <row r="53" spans="1:15" x14ac:dyDescent="0.25">
      <c r="A53">
        <v>1624580081</v>
      </c>
      <c r="B53" s="1">
        <v>42492</v>
      </c>
      <c r="C53">
        <v>7155</v>
      </c>
      <c r="D53">
        <v>4.9299998279999997</v>
      </c>
      <c r="E53">
        <v>4.9299998279999997</v>
      </c>
      <c r="F53">
        <v>0</v>
      </c>
      <c r="G53">
        <v>0.86000001400000003</v>
      </c>
      <c r="H53">
        <v>0.58999997400000004</v>
      </c>
      <c r="I53">
        <v>3.4700000289999999</v>
      </c>
      <c r="J53">
        <v>0</v>
      </c>
      <c r="K53">
        <v>7</v>
      </c>
      <c r="L53">
        <v>6</v>
      </c>
      <c r="M53">
        <v>166</v>
      </c>
      <c r="N53">
        <v>1261</v>
      </c>
      <c r="O53">
        <v>1497</v>
      </c>
    </row>
    <row r="54" spans="1:15" x14ac:dyDescent="0.25">
      <c r="A54">
        <v>1624580081</v>
      </c>
      <c r="B54" s="1">
        <v>42493</v>
      </c>
      <c r="C54">
        <v>2100</v>
      </c>
      <c r="D54">
        <v>1.3700000050000001</v>
      </c>
      <c r="E54">
        <v>1.3700000050000001</v>
      </c>
      <c r="F54">
        <v>0</v>
      </c>
      <c r="G54">
        <v>0</v>
      </c>
      <c r="H54">
        <v>0</v>
      </c>
      <c r="I54">
        <v>1.3400000329999999</v>
      </c>
      <c r="J54">
        <v>0.02</v>
      </c>
      <c r="K54">
        <v>0</v>
      </c>
      <c r="L54">
        <v>0</v>
      </c>
      <c r="M54">
        <v>96</v>
      </c>
      <c r="N54">
        <v>1344</v>
      </c>
      <c r="O54">
        <v>1334</v>
      </c>
    </row>
    <row r="55" spans="1:15" x14ac:dyDescent="0.25">
      <c r="A55">
        <v>1624580081</v>
      </c>
      <c r="B55" s="1">
        <v>42494</v>
      </c>
      <c r="C55">
        <v>2193</v>
      </c>
      <c r="D55">
        <v>1.4299999480000001</v>
      </c>
      <c r="E55">
        <v>1.4299999480000001</v>
      </c>
      <c r="F55">
        <v>0</v>
      </c>
      <c r="G55">
        <v>0</v>
      </c>
      <c r="H55">
        <v>0</v>
      </c>
      <c r="I55">
        <v>1.4199999569999999</v>
      </c>
      <c r="J55">
        <v>0</v>
      </c>
      <c r="K55">
        <v>0</v>
      </c>
      <c r="L55">
        <v>0</v>
      </c>
      <c r="M55">
        <v>118</v>
      </c>
      <c r="N55">
        <v>1322</v>
      </c>
      <c r="O55">
        <v>1368</v>
      </c>
    </row>
    <row r="56" spans="1:15" x14ac:dyDescent="0.25">
      <c r="A56">
        <v>1624580081</v>
      </c>
      <c r="B56" s="1">
        <v>42495</v>
      </c>
      <c r="C56">
        <v>2470</v>
      </c>
      <c r="D56">
        <v>1.6100000139999999</v>
      </c>
      <c r="E56">
        <v>1.6100000139999999</v>
      </c>
      <c r="F56">
        <v>0</v>
      </c>
      <c r="G56">
        <v>0</v>
      </c>
      <c r="H56">
        <v>0</v>
      </c>
      <c r="I56">
        <v>1.5800000430000001</v>
      </c>
      <c r="J56">
        <v>0.02</v>
      </c>
      <c r="K56">
        <v>0</v>
      </c>
      <c r="L56">
        <v>0</v>
      </c>
      <c r="M56">
        <v>117</v>
      </c>
      <c r="N56">
        <v>1323</v>
      </c>
      <c r="O56">
        <v>1370</v>
      </c>
    </row>
    <row r="57" spans="1:15" x14ac:dyDescent="0.25">
      <c r="A57">
        <v>1624580081</v>
      </c>
      <c r="B57" s="1">
        <v>42496</v>
      </c>
      <c r="C57">
        <v>1727</v>
      </c>
      <c r="D57">
        <v>1.1200000050000001</v>
      </c>
      <c r="E57">
        <v>1.1200000050000001</v>
      </c>
      <c r="F57">
        <v>0</v>
      </c>
      <c r="G57">
        <v>0</v>
      </c>
      <c r="H57">
        <v>0</v>
      </c>
      <c r="I57">
        <v>1.1200000050000001</v>
      </c>
      <c r="J57">
        <v>0.01</v>
      </c>
      <c r="K57">
        <v>0</v>
      </c>
      <c r="L57">
        <v>0</v>
      </c>
      <c r="M57">
        <v>102</v>
      </c>
      <c r="N57">
        <v>1338</v>
      </c>
      <c r="O57">
        <v>1341</v>
      </c>
    </row>
    <row r="58" spans="1:15" x14ac:dyDescent="0.25">
      <c r="A58">
        <v>1624580081</v>
      </c>
      <c r="B58" s="1">
        <v>42497</v>
      </c>
      <c r="C58">
        <v>2104</v>
      </c>
      <c r="D58">
        <v>1.3700000050000001</v>
      </c>
      <c r="E58">
        <v>1.3700000050000001</v>
      </c>
      <c r="F58">
        <v>0</v>
      </c>
      <c r="G58">
        <v>0</v>
      </c>
      <c r="H58">
        <v>0</v>
      </c>
      <c r="I58">
        <v>1.3700000050000001</v>
      </c>
      <c r="J58">
        <v>0</v>
      </c>
      <c r="K58">
        <v>0</v>
      </c>
      <c r="L58">
        <v>0</v>
      </c>
      <c r="M58">
        <v>182</v>
      </c>
      <c r="N58">
        <v>1258</v>
      </c>
      <c r="O58">
        <v>1474</v>
      </c>
    </row>
    <row r="59" spans="1:15" x14ac:dyDescent="0.25">
      <c r="A59">
        <v>1624580081</v>
      </c>
      <c r="B59" s="1">
        <v>42498</v>
      </c>
      <c r="C59">
        <v>3427</v>
      </c>
      <c r="D59">
        <v>2.2300000190000002</v>
      </c>
      <c r="E59">
        <v>2.2300000190000002</v>
      </c>
      <c r="F59">
        <v>0</v>
      </c>
      <c r="G59">
        <v>0</v>
      </c>
      <c r="H59">
        <v>0</v>
      </c>
      <c r="I59">
        <v>2.2200000289999999</v>
      </c>
      <c r="J59">
        <v>0</v>
      </c>
      <c r="K59">
        <v>0</v>
      </c>
      <c r="L59">
        <v>0</v>
      </c>
      <c r="M59">
        <v>152</v>
      </c>
      <c r="N59">
        <v>1288</v>
      </c>
      <c r="O59">
        <v>1427</v>
      </c>
    </row>
    <row r="60" spans="1:15" x14ac:dyDescent="0.25">
      <c r="A60">
        <v>1624580081</v>
      </c>
      <c r="B60" s="1">
        <v>42499</v>
      </c>
      <c r="C60">
        <v>1732</v>
      </c>
      <c r="D60">
        <v>1.1299999949999999</v>
      </c>
      <c r="E60">
        <v>1.1299999949999999</v>
      </c>
      <c r="F60">
        <v>0</v>
      </c>
      <c r="G60">
        <v>0</v>
      </c>
      <c r="H60">
        <v>0</v>
      </c>
      <c r="I60">
        <v>1.1299999949999999</v>
      </c>
      <c r="J60">
        <v>0</v>
      </c>
      <c r="K60">
        <v>0</v>
      </c>
      <c r="L60">
        <v>0</v>
      </c>
      <c r="M60">
        <v>91</v>
      </c>
      <c r="N60">
        <v>1349</v>
      </c>
      <c r="O60">
        <v>1328</v>
      </c>
    </row>
    <row r="61" spans="1:15" x14ac:dyDescent="0.25">
      <c r="A61">
        <v>1624580081</v>
      </c>
      <c r="B61" s="1">
        <v>42500</v>
      </c>
      <c r="C61">
        <v>2969</v>
      </c>
      <c r="D61">
        <v>1.9299999480000001</v>
      </c>
      <c r="E61">
        <v>1.9299999480000001</v>
      </c>
      <c r="F61">
        <v>0</v>
      </c>
      <c r="G61">
        <v>0</v>
      </c>
      <c r="H61">
        <v>0</v>
      </c>
      <c r="I61">
        <v>1.9199999569999999</v>
      </c>
      <c r="J61">
        <v>0.01</v>
      </c>
      <c r="K61">
        <v>0</v>
      </c>
      <c r="L61">
        <v>0</v>
      </c>
      <c r="M61">
        <v>139</v>
      </c>
      <c r="N61">
        <v>1301</v>
      </c>
      <c r="O61">
        <v>1393</v>
      </c>
    </row>
    <row r="62" spans="1:15" x14ac:dyDescent="0.25">
      <c r="A62">
        <v>1624580081</v>
      </c>
      <c r="B62" s="1">
        <v>42501</v>
      </c>
      <c r="C62">
        <v>3134</v>
      </c>
      <c r="D62">
        <v>2.039999962</v>
      </c>
      <c r="E62">
        <v>2.039999962</v>
      </c>
      <c r="F62">
        <v>0</v>
      </c>
      <c r="G62">
        <v>0</v>
      </c>
      <c r="H62">
        <v>0</v>
      </c>
      <c r="I62">
        <v>2.039999962</v>
      </c>
      <c r="J62">
        <v>0</v>
      </c>
      <c r="K62">
        <v>0</v>
      </c>
      <c r="L62">
        <v>0</v>
      </c>
      <c r="M62">
        <v>112</v>
      </c>
      <c r="N62">
        <v>1328</v>
      </c>
      <c r="O62">
        <v>1359</v>
      </c>
    </row>
    <row r="63" spans="1:15" x14ac:dyDescent="0.25">
      <c r="A63">
        <v>1624580081</v>
      </c>
      <c r="B63" s="1">
        <v>42502</v>
      </c>
      <c r="C63">
        <v>2971</v>
      </c>
      <c r="D63">
        <v>1.9299999480000001</v>
      </c>
      <c r="E63">
        <v>1.9299999480000001</v>
      </c>
      <c r="F63">
        <v>0</v>
      </c>
      <c r="G63">
        <v>0</v>
      </c>
      <c r="H63">
        <v>0</v>
      </c>
      <c r="I63">
        <v>1.9199999569999999</v>
      </c>
      <c r="J63">
        <v>0.01</v>
      </c>
      <c r="K63">
        <v>0</v>
      </c>
      <c r="L63">
        <v>0</v>
      </c>
      <c r="M63">
        <v>107</v>
      </c>
      <c r="N63">
        <v>890</v>
      </c>
      <c r="O63">
        <v>1002</v>
      </c>
    </row>
    <row r="64" spans="1:15" x14ac:dyDescent="0.25">
      <c r="A64">
        <v>1644430081</v>
      </c>
      <c r="B64" s="1">
        <v>42472</v>
      </c>
      <c r="C64">
        <v>10694</v>
      </c>
      <c r="D64">
        <v>7.7699999809999998</v>
      </c>
      <c r="E64">
        <v>7.7699999809999998</v>
      </c>
      <c r="F64">
        <v>0</v>
      </c>
      <c r="G64">
        <v>0.14000000100000001</v>
      </c>
      <c r="H64">
        <v>2.2999999519999998</v>
      </c>
      <c r="I64">
        <v>5.329999924</v>
      </c>
      <c r="J64">
        <v>0</v>
      </c>
      <c r="K64">
        <v>2</v>
      </c>
      <c r="L64">
        <v>51</v>
      </c>
      <c r="M64">
        <v>256</v>
      </c>
      <c r="N64">
        <v>1131</v>
      </c>
      <c r="O64">
        <v>3199</v>
      </c>
    </row>
    <row r="65" spans="1:15" x14ac:dyDescent="0.25">
      <c r="A65">
        <v>1644430081</v>
      </c>
      <c r="B65" s="1">
        <v>42473</v>
      </c>
      <c r="C65">
        <v>8001</v>
      </c>
      <c r="D65">
        <v>5.8200001720000003</v>
      </c>
      <c r="E65">
        <v>5.8200001720000003</v>
      </c>
      <c r="F65">
        <v>0</v>
      </c>
      <c r="G65">
        <v>2.2799999710000001</v>
      </c>
      <c r="H65">
        <v>0.89999997600000003</v>
      </c>
      <c r="I65">
        <v>2.6400001049999999</v>
      </c>
      <c r="J65">
        <v>0</v>
      </c>
      <c r="K65">
        <v>30</v>
      </c>
      <c r="L65">
        <v>16</v>
      </c>
      <c r="M65">
        <v>135</v>
      </c>
      <c r="N65">
        <v>1259</v>
      </c>
      <c r="O65">
        <v>2902</v>
      </c>
    </row>
    <row r="66" spans="1:15" x14ac:dyDescent="0.25">
      <c r="A66">
        <v>1644430081</v>
      </c>
      <c r="B66" s="1">
        <v>42474</v>
      </c>
      <c r="C66">
        <v>11037</v>
      </c>
      <c r="D66">
        <v>8.0200004580000002</v>
      </c>
      <c r="E66">
        <v>8.0200004580000002</v>
      </c>
      <c r="F66">
        <v>0</v>
      </c>
      <c r="G66">
        <v>0.36000001399999998</v>
      </c>
      <c r="H66">
        <v>2.5599999430000002</v>
      </c>
      <c r="I66">
        <v>5.0999999049999998</v>
      </c>
      <c r="J66">
        <v>0</v>
      </c>
      <c r="K66">
        <v>5</v>
      </c>
      <c r="L66">
        <v>58</v>
      </c>
      <c r="M66">
        <v>252</v>
      </c>
      <c r="N66">
        <v>1125</v>
      </c>
      <c r="O66">
        <v>3226</v>
      </c>
    </row>
    <row r="67" spans="1:15" x14ac:dyDescent="0.25">
      <c r="A67">
        <v>1644430081</v>
      </c>
      <c r="B67" s="1">
        <v>42475</v>
      </c>
      <c r="C67">
        <v>5263</v>
      </c>
      <c r="D67">
        <v>3.829999924</v>
      </c>
      <c r="E67">
        <v>3.829999924</v>
      </c>
      <c r="F67">
        <v>0</v>
      </c>
      <c r="G67">
        <v>0.219999999</v>
      </c>
      <c r="H67">
        <v>0.15000000599999999</v>
      </c>
      <c r="I67">
        <v>3.4500000480000002</v>
      </c>
      <c r="J67">
        <v>0</v>
      </c>
      <c r="K67">
        <v>3</v>
      </c>
      <c r="L67">
        <v>4</v>
      </c>
      <c r="M67">
        <v>170</v>
      </c>
      <c r="N67">
        <v>1263</v>
      </c>
      <c r="O67">
        <v>2750</v>
      </c>
    </row>
    <row r="68" spans="1:15" x14ac:dyDescent="0.25">
      <c r="A68">
        <v>1644430081</v>
      </c>
      <c r="B68" s="1">
        <v>42476</v>
      </c>
      <c r="C68">
        <v>15300</v>
      </c>
      <c r="D68">
        <v>11.119999890000001</v>
      </c>
      <c r="E68">
        <v>11.119999890000001</v>
      </c>
      <c r="F68">
        <v>0</v>
      </c>
      <c r="G68">
        <v>4.0999999049999998</v>
      </c>
      <c r="H68">
        <v>1.8799999949999999</v>
      </c>
      <c r="I68">
        <v>5.0900001530000001</v>
      </c>
      <c r="J68">
        <v>0</v>
      </c>
      <c r="K68">
        <v>51</v>
      </c>
      <c r="L68">
        <v>42</v>
      </c>
      <c r="M68">
        <v>212</v>
      </c>
      <c r="N68">
        <v>1135</v>
      </c>
      <c r="O68">
        <v>3493</v>
      </c>
    </row>
    <row r="69" spans="1:15" x14ac:dyDescent="0.25">
      <c r="A69">
        <v>1644430081</v>
      </c>
      <c r="B69" s="1">
        <v>42477</v>
      </c>
      <c r="C69">
        <v>8757</v>
      </c>
      <c r="D69">
        <v>6.3699998860000004</v>
      </c>
      <c r="E69">
        <v>6.3699998860000004</v>
      </c>
      <c r="F69">
        <v>0</v>
      </c>
      <c r="G69">
        <v>2.25</v>
      </c>
      <c r="H69">
        <v>0.56999999300000004</v>
      </c>
      <c r="I69">
        <v>3.5499999519999998</v>
      </c>
      <c r="J69">
        <v>0</v>
      </c>
      <c r="K69">
        <v>29</v>
      </c>
      <c r="L69">
        <v>13</v>
      </c>
      <c r="M69">
        <v>186</v>
      </c>
      <c r="N69">
        <v>1212</v>
      </c>
      <c r="O69">
        <v>3011</v>
      </c>
    </row>
    <row r="70" spans="1:15" x14ac:dyDescent="0.25">
      <c r="A70">
        <v>1644430081</v>
      </c>
      <c r="B70" s="1">
        <v>42478</v>
      </c>
      <c r="C70">
        <v>7132</v>
      </c>
      <c r="D70">
        <v>5.1900000569999998</v>
      </c>
      <c r="E70">
        <v>5.1900000569999998</v>
      </c>
      <c r="F70">
        <v>0</v>
      </c>
      <c r="G70">
        <v>1.0700000519999999</v>
      </c>
      <c r="H70">
        <v>1.6699999569999999</v>
      </c>
      <c r="I70">
        <v>2.4500000480000002</v>
      </c>
      <c r="J70">
        <v>0</v>
      </c>
      <c r="K70">
        <v>15</v>
      </c>
      <c r="L70">
        <v>33</v>
      </c>
      <c r="M70">
        <v>121</v>
      </c>
      <c r="N70">
        <v>1271</v>
      </c>
      <c r="O70">
        <v>2806</v>
      </c>
    </row>
    <row r="71" spans="1:15" x14ac:dyDescent="0.25">
      <c r="A71">
        <v>1644430081</v>
      </c>
      <c r="B71" s="1">
        <v>42479</v>
      </c>
      <c r="C71">
        <v>11256</v>
      </c>
      <c r="D71">
        <v>8.1800003050000001</v>
      </c>
      <c r="E71">
        <v>8.1800003050000001</v>
      </c>
      <c r="F71">
        <v>0</v>
      </c>
      <c r="G71">
        <v>0.36000001399999998</v>
      </c>
      <c r="H71">
        <v>2.5299999710000001</v>
      </c>
      <c r="I71">
        <v>5.3000001909999996</v>
      </c>
      <c r="J71">
        <v>0</v>
      </c>
      <c r="K71">
        <v>5</v>
      </c>
      <c r="L71">
        <v>58</v>
      </c>
      <c r="M71">
        <v>278</v>
      </c>
      <c r="N71">
        <v>1099</v>
      </c>
      <c r="O71">
        <v>3300</v>
      </c>
    </row>
    <row r="72" spans="1:15" x14ac:dyDescent="0.25">
      <c r="A72">
        <v>1644430081</v>
      </c>
      <c r="B72" s="1">
        <v>42480</v>
      </c>
      <c r="C72">
        <v>2436</v>
      </c>
      <c r="D72">
        <v>1.769999981</v>
      </c>
      <c r="E72">
        <v>1.769999981</v>
      </c>
      <c r="F72">
        <v>0</v>
      </c>
      <c r="G72">
        <v>0</v>
      </c>
      <c r="H72">
        <v>0</v>
      </c>
      <c r="I72">
        <v>1.7599999900000001</v>
      </c>
      <c r="J72">
        <v>0.01</v>
      </c>
      <c r="K72">
        <v>0</v>
      </c>
      <c r="L72">
        <v>0</v>
      </c>
      <c r="M72">
        <v>125</v>
      </c>
      <c r="N72">
        <v>1315</v>
      </c>
      <c r="O72">
        <v>2430</v>
      </c>
    </row>
    <row r="73" spans="1:15" x14ac:dyDescent="0.25">
      <c r="A73">
        <v>1644430081</v>
      </c>
      <c r="B73" s="1">
        <v>42481</v>
      </c>
      <c r="C73">
        <v>1223</v>
      </c>
      <c r="D73">
        <v>0.88999998599999997</v>
      </c>
      <c r="E73">
        <v>0.88999998599999997</v>
      </c>
      <c r="F73">
        <v>0</v>
      </c>
      <c r="G73">
        <v>0</v>
      </c>
      <c r="H73">
        <v>0</v>
      </c>
      <c r="I73">
        <v>0.87999999500000003</v>
      </c>
      <c r="J73">
        <v>0.01</v>
      </c>
      <c r="K73">
        <v>0</v>
      </c>
      <c r="L73">
        <v>0</v>
      </c>
      <c r="M73">
        <v>38</v>
      </c>
      <c r="N73">
        <v>1402</v>
      </c>
      <c r="O73">
        <v>2140</v>
      </c>
    </row>
    <row r="74" spans="1:15" x14ac:dyDescent="0.25">
      <c r="A74">
        <v>1644430081</v>
      </c>
      <c r="B74" s="1">
        <v>42482</v>
      </c>
      <c r="C74">
        <v>3673</v>
      </c>
      <c r="D74">
        <v>2.670000076</v>
      </c>
      <c r="E74">
        <v>2.670000076</v>
      </c>
      <c r="F74">
        <v>0</v>
      </c>
      <c r="G74">
        <v>0</v>
      </c>
      <c r="H74">
        <v>0</v>
      </c>
      <c r="I74">
        <v>2.6600000860000002</v>
      </c>
      <c r="J74">
        <v>0.01</v>
      </c>
      <c r="K74">
        <v>0</v>
      </c>
      <c r="L74">
        <v>0</v>
      </c>
      <c r="M74">
        <v>86</v>
      </c>
      <c r="N74">
        <v>1354</v>
      </c>
      <c r="O74">
        <v>2344</v>
      </c>
    </row>
    <row r="75" spans="1:15" x14ac:dyDescent="0.25">
      <c r="A75">
        <v>1644430081</v>
      </c>
      <c r="B75" s="1">
        <v>42483</v>
      </c>
      <c r="C75">
        <v>6637</v>
      </c>
      <c r="D75">
        <v>4.829999924</v>
      </c>
      <c r="E75">
        <v>4.829999924</v>
      </c>
      <c r="F75">
        <v>0</v>
      </c>
      <c r="G75">
        <v>0</v>
      </c>
      <c r="H75">
        <v>0.579999983</v>
      </c>
      <c r="I75">
        <v>4.25</v>
      </c>
      <c r="J75">
        <v>0</v>
      </c>
      <c r="K75">
        <v>0</v>
      </c>
      <c r="L75">
        <v>15</v>
      </c>
      <c r="M75">
        <v>160</v>
      </c>
      <c r="N75">
        <v>1265</v>
      </c>
      <c r="O75">
        <v>2677</v>
      </c>
    </row>
    <row r="76" spans="1:15" x14ac:dyDescent="0.25">
      <c r="A76">
        <v>1644430081</v>
      </c>
      <c r="B76" s="1">
        <v>42484</v>
      </c>
      <c r="C76">
        <v>3321</v>
      </c>
      <c r="D76">
        <v>2.4100000860000002</v>
      </c>
      <c r="E76">
        <v>2.4100000860000002</v>
      </c>
      <c r="F76">
        <v>0</v>
      </c>
      <c r="G76">
        <v>0</v>
      </c>
      <c r="H76">
        <v>0</v>
      </c>
      <c r="I76">
        <v>2.4100000860000002</v>
      </c>
      <c r="J76">
        <v>0</v>
      </c>
      <c r="K76">
        <v>0</v>
      </c>
      <c r="L76">
        <v>0</v>
      </c>
      <c r="M76">
        <v>89</v>
      </c>
      <c r="N76">
        <v>1351</v>
      </c>
      <c r="O76">
        <v>2413</v>
      </c>
    </row>
    <row r="77" spans="1:15" x14ac:dyDescent="0.25">
      <c r="A77">
        <v>1644430081</v>
      </c>
      <c r="B77" s="1">
        <v>42485</v>
      </c>
      <c r="C77">
        <v>3580</v>
      </c>
      <c r="D77">
        <v>2.5999999049999998</v>
      </c>
      <c r="E77">
        <v>2.5999999049999998</v>
      </c>
      <c r="F77">
        <v>0</v>
      </c>
      <c r="G77">
        <v>0.58999997400000004</v>
      </c>
      <c r="H77">
        <v>5.9999998999999998E-2</v>
      </c>
      <c r="I77">
        <v>1.9500000479999999</v>
      </c>
      <c r="J77">
        <v>0</v>
      </c>
      <c r="K77">
        <v>8</v>
      </c>
      <c r="L77">
        <v>1</v>
      </c>
      <c r="M77">
        <v>94</v>
      </c>
      <c r="N77">
        <v>1337</v>
      </c>
      <c r="O77">
        <v>2497</v>
      </c>
    </row>
    <row r="78" spans="1:15" x14ac:dyDescent="0.25">
      <c r="A78">
        <v>1644430081</v>
      </c>
      <c r="B78" s="1">
        <v>42486</v>
      </c>
      <c r="C78">
        <v>9919</v>
      </c>
      <c r="D78">
        <v>7.2100000380000004</v>
      </c>
      <c r="E78">
        <v>7.2100000380000004</v>
      </c>
      <c r="F78">
        <v>0</v>
      </c>
      <c r="G78">
        <v>0.80000001200000004</v>
      </c>
      <c r="H78">
        <v>1.7200000289999999</v>
      </c>
      <c r="I78">
        <v>4.6900000569999998</v>
      </c>
      <c r="J78">
        <v>0</v>
      </c>
      <c r="K78">
        <v>11</v>
      </c>
      <c r="L78">
        <v>41</v>
      </c>
      <c r="M78">
        <v>223</v>
      </c>
      <c r="N78">
        <v>1165</v>
      </c>
      <c r="O78">
        <v>3123</v>
      </c>
    </row>
    <row r="79" spans="1:15" x14ac:dyDescent="0.25">
      <c r="A79">
        <v>1644430081</v>
      </c>
      <c r="B79" s="1">
        <v>42487</v>
      </c>
      <c r="C79">
        <v>3032</v>
      </c>
      <c r="D79">
        <v>2.2000000480000002</v>
      </c>
      <c r="E79">
        <v>2.2000000480000002</v>
      </c>
      <c r="F79">
        <v>0</v>
      </c>
      <c r="G79">
        <v>0</v>
      </c>
      <c r="H79">
        <v>0</v>
      </c>
      <c r="I79">
        <v>2.2000000480000002</v>
      </c>
      <c r="J79">
        <v>0</v>
      </c>
      <c r="K79">
        <v>0</v>
      </c>
      <c r="L79">
        <v>0</v>
      </c>
      <c r="M79">
        <v>118</v>
      </c>
      <c r="N79">
        <v>1322</v>
      </c>
      <c r="O79">
        <v>2489</v>
      </c>
    </row>
    <row r="80" spans="1:15" x14ac:dyDescent="0.25">
      <c r="A80">
        <v>1644430081</v>
      </c>
      <c r="B80" s="1">
        <v>42488</v>
      </c>
      <c r="C80">
        <v>9405</v>
      </c>
      <c r="D80">
        <v>6.8400001530000001</v>
      </c>
      <c r="E80">
        <v>6.8400001530000001</v>
      </c>
      <c r="F80">
        <v>0</v>
      </c>
      <c r="G80">
        <v>0.20000000300000001</v>
      </c>
      <c r="H80">
        <v>2.3199999330000001</v>
      </c>
      <c r="I80">
        <v>4.3099999430000002</v>
      </c>
      <c r="J80">
        <v>0</v>
      </c>
      <c r="K80">
        <v>3</v>
      </c>
      <c r="L80">
        <v>53</v>
      </c>
      <c r="M80">
        <v>227</v>
      </c>
      <c r="N80">
        <v>1157</v>
      </c>
      <c r="O80">
        <v>3108</v>
      </c>
    </row>
    <row r="81" spans="1:15" x14ac:dyDescent="0.25">
      <c r="A81">
        <v>1644430081</v>
      </c>
      <c r="B81" s="1">
        <v>42489</v>
      </c>
      <c r="C81">
        <v>3176</v>
      </c>
      <c r="D81">
        <v>2.3099999430000002</v>
      </c>
      <c r="E81">
        <v>2.3099999430000002</v>
      </c>
      <c r="F81">
        <v>0</v>
      </c>
      <c r="G81">
        <v>0</v>
      </c>
      <c r="H81">
        <v>0</v>
      </c>
      <c r="I81">
        <v>2.3099999430000002</v>
      </c>
      <c r="J81">
        <v>0</v>
      </c>
      <c r="K81">
        <v>0</v>
      </c>
      <c r="L81">
        <v>0</v>
      </c>
      <c r="M81">
        <v>120</v>
      </c>
      <c r="N81">
        <v>1193</v>
      </c>
      <c r="O81">
        <v>2498</v>
      </c>
    </row>
    <row r="82" spans="1:15" x14ac:dyDescent="0.25">
      <c r="A82">
        <v>1644430081</v>
      </c>
      <c r="B82" s="1">
        <v>42490</v>
      </c>
      <c r="C82">
        <v>18213</v>
      </c>
      <c r="D82">
        <v>13.239999770000001</v>
      </c>
      <c r="E82">
        <v>13.239999770000001</v>
      </c>
      <c r="F82">
        <v>0</v>
      </c>
      <c r="G82">
        <v>0.62999999500000003</v>
      </c>
      <c r="H82">
        <v>3.1400001049999999</v>
      </c>
      <c r="I82">
        <v>9.4600000380000004</v>
      </c>
      <c r="J82">
        <v>0</v>
      </c>
      <c r="K82">
        <v>9</v>
      </c>
      <c r="L82">
        <v>71</v>
      </c>
      <c r="M82">
        <v>402</v>
      </c>
      <c r="N82">
        <v>816</v>
      </c>
      <c r="O82">
        <v>3846</v>
      </c>
    </row>
    <row r="83" spans="1:15" x14ac:dyDescent="0.25">
      <c r="A83">
        <v>1644430081</v>
      </c>
      <c r="B83" s="1">
        <v>42491</v>
      </c>
      <c r="C83">
        <v>6132</v>
      </c>
      <c r="D83">
        <v>4.4600000380000004</v>
      </c>
      <c r="E83">
        <v>4.4600000380000004</v>
      </c>
      <c r="F83">
        <v>0</v>
      </c>
      <c r="G83">
        <v>0.23999999499999999</v>
      </c>
      <c r="H83">
        <v>0.99000001000000004</v>
      </c>
      <c r="I83">
        <v>3.2300000190000002</v>
      </c>
      <c r="J83">
        <v>0</v>
      </c>
      <c r="K83">
        <v>3</v>
      </c>
      <c r="L83">
        <v>24</v>
      </c>
      <c r="M83">
        <v>146</v>
      </c>
      <c r="N83">
        <v>908</v>
      </c>
      <c r="O83">
        <v>2696</v>
      </c>
    </row>
    <row r="84" spans="1:15" x14ac:dyDescent="0.25">
      <c r="A84">
        <v>1644430081</v>
      </c>
      <c r="B84" s="1">
        <v>42492</v>
      </c>
      <c r="C84">
        <v>3758</v>
      </c>
      <c r="D84">
        <v>2.7300000190000002</v>
      </c>
      <c r="E84">
        <v>2.7300000190000002</v>
      </c>
      <c r="F84">
        <v>0</v>
      </c>
      <c r="G84">
        <v>7.0000000000000007E-2</v>
      </c>
      <c r="H84">
        <v>0.310000002</v>
      </c>
      <c r="I84">
        <v>2.3499999049999998</v>
      </c>
      <c r="J84">
        <v>0</v>
      </c>
      <c r="K84">
        <v>1</v>
      </c>
      <c r="L84">
        <v>7</v>
      </c>
      <c r="M84">
        <v>148</v>
      </c>
      <c r="N84">
        <v>682</v>
      </c>
      <c r="O84">
        <v>2580</v>
      </c>
    </row>
    <row r="85" spans="1:15" x14ac:dyDescent="0.25">
      <c r="A85">
        <v>1644430081</v>
      </c>
      <c r="B85" s="1">
        <v>42493</v>
      </c>
      <c r="C85">
        <v>12850</v>
      </c>
      <c r="D85">
        <v>9.3400001530000001</v>
      </c>
      <c r="E85">
        <v>9.3400001530000001</v>
      </c>
      <c r="F85">
        <v>0</v>
      </c>
      <c r="G85">
        <v>0.72000002900000004</v>
      </c>
      <c r="H85">
        <v>4.0900001530000001</v>
      </c>
      <c r="I85">
        <v>4.5399999619999996</v>
      </c>
      <c r="J85">
        <v>0</v>
      </c>
      <c r="K85">
        <v>10</v>
      </c>
      <c r="L85">
        <v>94</v>
      </c>
      <c r="M85">
        <v>221</v>
      </c>
      <c r="N85">
        <v>1115</v>
      </c>
      <c r="O85">
        <v>3324</v>
      </c>
    </row>
    <row r="86" spans="1:15" x14ac:dyDescent="0.25">
      <c r="A86">
        <v>1644430081</v>
      </c>
      <c r="B86" s="1">
        <v>42494</v>
      </c>
      <c r="C86">
        <v>2309</v>
      </c>
      <c r="D86">
        <v>1.6799999480000001</v>
      </c>
      <c r="E86">
        <v>1.6799999480000001</v>
      </c>
      <c r="F86">
        <v>0</v>
      </c>
      <c r="G86">
        <v>0</v>
      </c>
      <c r="H86">
        <v>0</v>
      </c>
      <c r="I86">
        <v>1.6599999670000001</v>
      </c>
      <c r="J86">
        <v>0.02</v>
      </c>
      <c r="K86">
        <v>0</v>
      </c>
      <c r="L86">
        <v>0</v>
      </c>
      <c r="M86">
        <v>52</v>
      </c>
      <c r="N86">
        <v>1388</v>
      </c>
      <c r="O86">
        <v>2222</v>
      </c>
    </row>
    <row r="87" spans="1:15" x14ac:dyDescent="0.25">
      <c r="A87">
        <v>1644430081</v>
      </c>
      <c r="B87" s="1">
        <v>42495</v>
      </c>
      <c r="C87">
        <v>4363</v>
      </c>
      <c r="D87">
        <v>3.1900000569999998</v>
      </c>
      <c r="E87">
        <v>3.1900000569999998</v>
      </c>
      <c r="F87">
        <v>0</v>
      </c>
      <c r="G87">
        <v>0.519999981</v>
      </c>
      <c r="H87">
        <v>0.540000021</v>
      </c>
      <c r="I87">
        <v>2.130000114</v>
      </c>
      <c r="J87">
        <v>0.01</v>
      </c>
      <c r="K87">
        <v>6</v>
      </c>
      <c r="L87">
        <v>12</v>
      </c>
      <c r="M87">
        <v>81</v>
      </c>
      <c r="N87">
        <v>1341</v>
      </c>
      <c r="O87">
        <v>2463</v>
      </c>
    </row>
    <row r="88" spans="1:15" x14ac:dyDescent="0.25">
      <c r="A88">
        <v>1644430081</v>
      </c>
      <c r="B88" s="1">
        <v>42496</v>
      </c>
      <c r="C88">
        <v>9787</v>
      </c>
      <c r="D88">
        <v>7.1199998860000004</v>
      </c>
      <c r="E88">
        <v>7.1199998860000004</v>
      </c>
      <c r="F88">
        <v>0</v>
      </c>
      <c r="G88">
        <v>0.81999999300000004</v>
      </c>
      <c r="H88">
        <v>0.27000001099999998</v>
      </c>
      <c r="I88">
        <v>6.0100002290000001</v>
      </c>
      <c r="J88">
        <v>0.02</v>
      </c>
      <c r="K88">
        <v>11</v>
      </c>
      <c r="L88">
        <v>6</v>
      </c>
      <c r="M88">
        <v>369</v>
      </c>
      <c r="N88">
        <v>1054</v>
      </c>
      <c r="O88">
        <v>3328</v>
      </c>
    </row>
    <row r="89" spans="1:15" x14ac:dyDescent="0.25">
      <c r="A89">
        <v>1644430081</v>
      </c>
      <c r="B89" s="1">
        <v>42497</v>
      </c>
      <c r="C89">
        <v>13372</v>
      </c>
      <c r="D89">
        <v>9.7200002669999996</v>
      </c>
      <c r="E89">
        <v>9.7200002669999996</v>
      </c>
      <c r="F89">
        <v>0</v>
      </c>
      <c r="G89">
        <v>3.2599999899999998</v>
      </c>
      <c r="H89">
        <v>0.790000021</v>
      </c>
      <c r="I89">
        <v>5.670000076</v>
      </c>
      <c r="J89">
        <v>0.01</v>
      </c>
      <c r="K89">
        <v>41</v>
      </c>
      <c r="L89">
        <v>17</v>
      </c>
      <c r="M89">
        <v>243</v>
      </c>
      <c r="N89">
        <v>1139</v>
      </c>
      <c r="O89">
        <v>3404</v>
      </c>
    </row>
    <row r="90" spans="1:15" x14ac:dyDescent="0.25">
      <c r="A90">
        <v>1644430081</v>
      </c>
      <c r="B90" s="1">
        <v>42498</v>
      </c>
      <c r="C90">
        <v>6724</v>
      </c>
      <c r="D90">
        <v>4.8899998660000001</v>
      </c>
      <c r="E90">
        <v>4.8899998660000001</v>
      </c>
      <c r="F90">
        <v>0</v>
      </c>
      <c r="G90">
        <v>0</v>
      </c>
      <c r="H90">
        <v>0</v>
      </c>
      <c r="I90">
        <v>4.8800001139999996</v>
      </c>
      <c r="J90">
        <v>0</v>
      </c>
      <c r="K90">
        <v>0</v>
      </c>
      <c r="L90">
        <v>0</v>
      </c>
      <c r="M90">
        <v>295</v>
      </c>
      <c r="N90">
        <v>991</v>
      </c>
      <c r="O90">
        <v>2987</v>
      </c>
    </row>
    <row r="91" spans="1:15" x14ac:dyDescent="0.25">
      <c r="A91">
        <v>1644430081</v>
      </c>
      <c r="B91" s="1">
        <v>42499</v>
      </c>
      <c r="C91">
        <v>6643</v>
      </c>
      <c r="D91">
        <v>4.829999924</v>
      </c>
      <c r="E91">
        <v>4.829999924</v>
      </c>
      <c r="F91">
        <v>0</v>
      </c>
      <c r="G91">
        <v>2.3900001049999999</v>
      </c>
      <c r="H91">
        <v>0.34999999399999998</v>
      </c>
      <c r="I91">
        <v>2.0899999139999998</v>
      </c>
      <c r="J91">
        <v>0.01</v>
      </c>
      <c r="K91">
        <v>32</v>
      </c>
      <c r="L91">
        <v>6</v>
      </c>
      <c r="M91">
        <v>303</v>
      </c>
      <c r="N91">
        <v>1099</v>
      </c>
      <c r="O91">
        <v>3008</v>
      </c>
    </row>
    <row r="92" spans="1:15" x14ac:dyDescent="0.25">
      <c r="A92">
        <v>1644430081</v>
      </c>
      <c r="B92" s="1">
        <v>42500</v>
      </c>
      <c r="C92">
        <v>9167</v>
      </c>
      <c r="D92">
        <v>6.6599998469999999</v>
      </c>
      <c r="E92">
        <v>6.6599998469999999</v>
      </c>
      <c r="F92">
        <v>0</v>
      </c>
      <c r="G92">
        <v>0.87999999500000003</v>
      </c>
      <c r="H92">
        <v>0.810000002</v>
      </c>
      <c r="I92">
        <v>4.9699997900000001</v>
      </c>
      <c r="J92">
        <v>0.01</v>
      </c>
      <c r="K92">
        <v>12</v>
      </c>
      <c r="L92">
        <v>19</v>
      </c>
      <c r="M92">
        <v>155</v>
      </c>
      <c r="N92">
        <v>1254</v>
      </c>
      <c r="O92">
        <v>2799</v>
      </c>
    </row>
    <row r="93" spans="1:15" x14ac:dyDescent="0.25">
      <c r="A93">
        <v>1644430081</v>
      </c>
      <c r="B93" s="1">
        <v>42501</v>
      </c>
      <c r="C93">
        <v>1329</v>
      </c>
      <c r="D93">
        <v>0.97000002900000004</v>
      </c>
      <c r="E93">
        <v>0.97000002900000004</v>
      </c>
      <c r="F93">
        <v>0</v>
      </c>
      <c r="G93">
        <v>0</v>
      </c>
      <c r="H93">
        <v>0</v>
      </c>
      <c r="I93">
        <v>0.94999998799999996</v>
      </c>
      <c r="J93">
        <v>0.01</v>
      </c>
      <c r="K93">
        <v>0</v>
      </c>
      <c r="L93">
        <v>0</v>
      </c>
      <c r="M93">
        <v>49</v>
      </c>
      <c r="N93">
        <v>713</v>
      </c>
      <c r="O93">
        <v>1276</v>
      </c>
    </row>
    <row r="94" spans="1:15" x14ac:dyDescent="0.25">
      <c r="A94">
        <v>1844505072</v>
      </c>
      <c r="B94" s="1">
        <v>42472</v>
      </c>
      <c r="C94">
        <v>6697</v>
      </c>
      <c r="D94">
        <v>4.4299998279999997</v>
      </c>
      <c r="E94">
        <v>4.4299998279999997</v>
      </c>
      <c r="F94">
        <v>0</v>
      </c>
      <c r="G94">
        <v>0</v>
      </c>
      <c r="H94">
        <v>0</v>
      </c>
      <c r="I94">
        <v>4.4299998279999997</v>
      </c>
      <c r="J94">
        <v>0</v>
      </c>
      <c r="K94">
        <v>0</v>
      </c>
      <c r="L94">
        <v>0</v>
      </c>
      <c r="M94">
        <v>339</v>
      </c>
      <c r="N94">
        <v>1101</v>
      </c>
      <c r="O94">
        <v>2030</v>
      </c>
    </row>
    <row r="95" spans="1:15" x14ac:dyDescent="0.25">
      <c r="A95">
        <v>1844505072</v>
      </c>
      <c r="B95" s="1">
        <v>42473</v>
      </c>
      <c r="C95">
        <v>4929</v>
      </c>
      <c r="D95">
        <v>3.2599999899999998</v>
      </c>
      <c r="E95">
        <v>3.2599999899999998</v>
      </c>
      <c r="F95">
        <v>0</v>
      </c>
      <c r="G95">
        <v>0</v>
      </c>
      <c r="H95">
        <v>0</v>
      </c>
      <c r="I95">
        <v>3.2599999899999998</v>
      </c>
      <c r="J95">
        <v>0</v>
      </c>
      <c r="K95">
        <v>0</v>
      </c>
      <c r="L95">
        <v>0</v>
      </c>
      <c r="M95">
        <v>248</v>
      </c>
      <c r="N95">
        <v>1192</v>
      </c>
      <c r="O95">
        <v>1860</v>
      </c>
    </row>
    <row r="96" spans="1:15" x14ac:dyDescent="0.25">
      <c r="A96">
        <v>1844505072</v>
      </c>
      <c r="B96" s="1">
        <v>42474</v>
      </c>
      <c r="C96">
        <v>7937</v>
      </c>
      <c r="D96">
        <v>5.25</v>
      </c>
      <c r="E96">
        <v>5.25</v>
      </c>
      <c r="F96">
        <v>0</v>
      </c>
      <c r="G96">
        <v>0</v>
      </c>
      <c r="H96">
        <v>0</v>
      </c>
      <c r="I96">
        <v>5.2300000190000002</v>
      </c>
      <c r="J96">
        <v>0</v>
      </c>
      <c r="K96">
        <v>0</v>
      </c>
      <c r="L96">
        <v>0</v>
      </c>
      <c r="M96">
        <v>373</v>
      </c>
      <c r="N96">
        <v>843</v>
      </c>
      <c r="O96">
        <v>2130</v>
      </c>
    </row>
    <row r="97" spans="1:15" x14ac:dyDescent="0.25">
      <c r="A97">
        <v>1844505072</v>
      </c>
      <c r="B97" s="1">
        <v>42475</v>
      </c>
      <c r="C97">
        <v>3844</v>
      </c>
      <c r="D97">
        <v>2.539999962</v>
      </c>
      <c r="E97">
        <v>2.539999962</v>
      </c>
      <c r="F97">
        <v>0</v>
      </c>
      <c r="G97">
        <v>0</v>
      </c>
      <c r="H97">
        <v>0</v>
      </c>
      <c r="I97">
        <v>2.539999962</v>
      </c>
      <c r="J97">
        <v>0</v>
      </c>
      <c r="K97">
        <v>0</v>
      </c>
      <c r="L97">
        <v>0</v>
      </c>
      <c r="M97">
        <v>176</v>
      </c>
      <c r="N97">
        <v>527</v>
      </c>
      <c r="O97">
        <v>1725</v>
      </c>
    </row>
    <row r="98" spans="1:15" x14ac:dyDescent="0.25">
      <c r="A98">
        <v>1844505072</v>
      </c>
      <c r="B98" s="1">
        <v>42476</v>
      </c>
      <c r="C98">
        <v>3414</v>
      </c>
      <c r="D98">
        <v>2.2599999899999998</v>
      </c>
      <c r="E98">
        <v>2.2599999899999998</v>
      </c>
      <c r="F98">
        <v>0</v>
      </c>
      <c r="G98">
        <v>0</v>
      </c>
      <c r="H98">
        <v>0</v>
      </c>
      <c r="I98">
        <v>2.2599999899999998</v>
      </c>
      <c r="J98">
        <v>0</v>
      </c>
      <c r="K98">
        <v>0</v>
      </c>
      <c r="L98">
        <v>0</v>
      </c>
      <c r="M98">
        <v>147</v>
      </c>
      <c r="N98">
        <v>1293</v>
      </c>
      <c r="O98">
        <v>1657</v>
      </c>
    </row>
    <row r="99" spans="1:15" x14ac:dyDescent="0.25">
      <c r="A99">
        <v>1844505072</v>
      </c>
      <c r="B99" s="1">
        <v>42477</v>
      </c>
      <c r="C99">
        <v>4525</v>
      </c>
      <c r="D99">
        <v>2.9900000100000002</v>
      </c>
      <c r="E99">
        <v>2.9900000100000002</v>
      </c>
      <c r="F99">
        <v>0</v>
      </c>
      <c r="G99">
        <v>0.14000000100000001</v>
      </c>
      <c r="H99">
        <v>0.25999999000000001</v>
      </c>
      <c r="I99">
        <v>2.5899999139999998</v>
      </c>
      <c r="J99">
        <v>0</v>
      </c>
      <c r="K99">
        <v>2</v>
      </c>
      <c r="L99">
        <v>8</v>
      </c>
      <c r="M99">
        <v>199</v>
      </c>
      <c r="N99">
        <v>1231</v>
      </c>
      <c r="O99">
        <v>1793</v>
      </c>
    </row>
    <row r="100" spans="1:15" x14ac:dyDescent="0.25">
      <c r="A100">
        <v>1844505072</v>
      </c>
      <c r="B100" s="1">
        <v>42478</v>
      </c>
      <c r="C100">
        <v>4597</v>
      </c>
      <c r="D100">
        <v>3.039999962</v>
      </c>
      <c r="E100">
        <v>3.039999962</v>
      </c>
      <c r="F100">
        <v>0</v>
      </c>
      <c r="G100">
        <v>0</v>
      </c>
      <c r="H100">
        <v>0.47999998900000002</v>
      </c>
      <c r="I100">
        <v>2.5599999430000002</v>
      </c>
      <c r="J100">
        <v>0</v>
      </c>
      <c r="K100">
        <v>0</v>
      </c>
      <c r="L100">
        <v>12</v>
      </c>
      <c r="M100">
        <v>217</v>
      </c>
      <c r="N100">
        <v>1211</v>
      </c>
      <c r="O100">
        <v>1814</v>
      </c>
    </row>
    <row r="101" spans="1:15" x14ac:dyDescent="0.25">
      <c r="A101">
        <v>1844505072</v>
      </c>
      <c r="B101" s="1">
        <v>42479</v>
      </c>
      <c r="C101">
        <v>197</v>
      </c>
      <c r="D101">
        <v>0.12999999500000001</v>
      </c>
      <c r="E101">
        <v>0.12999999500000001</v>
      </c>
      <c r="F101">
        <v>0</v>
      </c>
      <c r="G101">
        <v>0</v>
      </c>
      <c r="H101">
        <v>0</v>
      </c>
      <c r="I101">
        <v>0.12999999500000001</v>
      </c>
      <c r="J101">
        <v>0</v>
      </c>
      <c r="K101">
        <v>0</v>
      </c>
      <c r="L101">
        <v>0</v>
      </c>
      <c r="M101">
        <v>10</v>
      </c>
      <c r="N101">
        <v>1430</v>
      </c>
      <c r="O101">
        <v>1366</v>
      </c>
    </row>
    <row r="102" spans="1:15" x14ac:dyDescent="0.25">
      <c r="A102">
        <v>1844505072</v>
      </c>
      <c r="B102" s="1">
        <v>42480</v>
      </c>
      <c r="C102">
        <v>8</v>
      </c>
      <c r="D102">
        <v>0.01</v>
      </c>
      <c r="E102">
        <v>0.01</v>
      </c>
      <c r="F102">
        <v>0</v>
      </c>
      <c r="G102">
        <v>0</v>
      </c>
      <c r="H102">
        <v>0</v>
      </c>
      <c r="I102">
        <v>0.01</v>
      </c>
      <c r="J102">
        <v>0</v>
      </c>
      <c r="K102">
        <v>0</v>
      </c>
      <c r="L102">
        <v>0</v>
      </c>
      <c r="M102">
        <v>1</v>
      </c>
      <c r="N102">
        <v>1439</v>
      </c>
      <c r="O102">
        <v>1349</v>
      </c>
    </row>
    <row r="103" spans="1:15" x14ac:dyDescent="0.25">
      <c r="A103">
        <v>1844505072</v>
      </c>
      <c r="B103" s="1">
        <v>42481</v>
      </c>
      <c r="C103">
        <v>8054</v>
      </c>
      <c r="D103">
        <v>5.3200001720000003</v>
      </c>
      <c r="E103">
        <v>5.3200001720000003</v>
      </c>
      <c r="F103">
        <v>0</v>
      </c>
      <c r="G103">
        <v>0.119999997</v>
      </c>
      <c r="H103">
        <v>0.519999981</v>
      </c>
      <c r="I103">
        <v>4.6799998279999997</v>
      </c>
      <c r="J103">
        <v>0</v>
      </c>
      <c r="K103">
        <v>2</v>
      </c>
      <c r="L103">
        <v>13</v>
      </c>
      <c r="M103">
        <v>308</v>
      </c>
      <c r="N103">
        <v>1117</v>
      </c>
      <c r="O103">
        <v>2062</v>
      </c>
    </row>
    <row r="104" spans="1:15" x14ac:dyDescent="0.25">
      <c r="A104">
        <v>1844505072</v>
      </c>
      <c r="B104" s="1">
        <v>42482</v>
      </c>
      <c r="C104">
        <v>5372</v>
      </c>
      <c r="D104">
        <v>3.5499999519999998</v>
      </c>
      <c r="E104">
        <v>3.5499999519999998</v>
      </c>
      <c r="F104">
        <v>0</v>
      </c>
      <c r="G104">
        <v>0</v>
      </c>
      <c r="H104">
        <v>0</v>
      </c>
      <c r="I104">
        <v>3.5499999519999998</v>
      </c>
      <c r="J104">
        <v>0</v>
      </c>
      <c r="K104">
        <v>0</v>
      </c>
      <c r="L104">
        <v>0</v>
      </c>
      <c r="M104">
        <v>220</v>
      </c>
      <c r="N104">
        <v>1220</v>
      </c>
      <c r="O104">
        <v>1827</v>
      </c>
    </row>
    <row r="105" spans="1:15" x14ac:dyDescent="0.25">
      <c r="A105">
        <v>1844505072</v>
      </c>
      <c r="B105" s="1">
        <v>42483</v>
      </c>
      <c r="C105">
        <v>3570</v>
      </c>
      <c r="D105">
        <v>2.3599998950000001</v>
      </c>
      <c r="E105">
        <v>2.3599998950000001</v>
      </c>
      <c r="F105">
        <v>0</v>
      </c>
      <c r="G105">
        <v>0</v>
      </c>
      <c r="H105">
        <v>0</v>
      </c>
      <c r="I105">
        <v>2.3599998950000001</v>
      </c>
      <c r="J105">
        <v>0</v>
      </c>
      <c r="K105">
        <v>0</v>
      </c>
      <c r="L105">
        <v>0</v>
      </c>
      <c r="M105">
        <v>139</v>
      </c>
      <c r="N105">
        <v>1301</v>
      </c>
      <c r="O105">
        <v>1645</v>
      </c>
    </row>
    <row r="106" spans="1:15" x14ac:dyDescent="0.25">
      <c r="A106">
        <v>1844505072</v>
      </c>
      <c r="B106" s="1">
        <v>42484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1440</v>
      </c>
      <c r="O106">
        <v>1347</v>
      </c>
    </row>
    <row r="107" spans="1:15" x14ac:dyDescent="0.25">
      <c r="A107">
        <v>1844505072</v>
      </c>
      <c r="B107" s="1">
        <v>42485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1440</v>
      </c>
      <c r="O107">
        <v>1347</v>
      </c>
    </row>
    <row r="108" spans="1:15" x14ac:dyDescent="0.25">
      <c r="A108">
        <v>1844505072</v>
      </c>
      <c r="B108" s="1">
        <v>42486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1440</v>
      </c>
      <c r="O108">
        <v>1347</v>
      </c>
    </row>
    <row r="109" spans="1:15" x14ac:dyDescent="0.25">
      <c r="A109">
        <v>1844505072</v>
      </c>
      <c r="B109" s="1">
        <v>42487</v>
      </c>
      <c r="C109">
        <v>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1439</v>
      </c>
      <c r="O109">
        <v>1348</v>
      </c>
    </row>
    <row r="110" spans="1:15" x14ac:dyDescent="0.25">
      <c r="A110">
        <v>1844505072</v>
      </c>
      <c r="B110" s="1">
        <v>42488</v>
      </c>
      <c r="C110">
        <v>6907</v>
      </c>
      <c r="D110">
        <v>4.5700001720000003</v>
      </c>
      <c r="E110">
        <v>4.5700001720000003</v>
      </c>
      <c r="F110">
        <v>0</v>
      </c>
      <c r="G110">
        <v>0</v>
      </c>
      <c r="H110">
        <v>0</v>
      </c>
      <c r="I110">
        <v>4.5599999430000002</v>
      </c>
      <c r="J110">
        <v>0</v>
      </c>
      <c r="K110">
        <v>0</v>
      </c>
      <c r="L110">
        <v>0</v>
      </c>
      <c r="M110">
        <v>302</v>
      </c>
      <c r="N110">
        <v>1138</v>
      </c>
      <c r="O110">
        <v>1992</v>
      </c>
    </row>
    <row r="111" spans="1:15" x14ac:dyDescent="0.25">
      <c r="A111">
        <v>1844505072</v>
      </c>
      <c r="B111" s="1">
        <v>42489</v>
      </c>
      <c r="C111">
        <v>4920</v>
      </c>
      <c r="D111">
        <v>3.25</v>
      </c>
      <c r="E111">
        <v>3.25</v>
      </c>
      <c r="F111">
        <v>0</v>
      </c>
      <c r="G111">
        <v>0</v>
      </c>
      <c r="H111">
        <v>0</v>
      </c>
      <c r="I111">
        <v>3.25</v>
      </c>
      <c r="J111">
        <v>0</v>
      </c>
      <c r="K111">
        <v>0</v>
      </c>
      <c r="L111">
        <v>0</v>
      </c>
      <c r="M111">
        <v>247</v>
      </c>
      <c r="N111">
        <v>1082</v>
      </c>
      <c r="O111">
        <v>1856</v>
      </c>
    </row>
    <row r="112" spans="1:15" x14ac:dyDescent="0.25">
      <c r="A112">
        <v>1844505072</v>
      </c>
      <c r="B112" s="1">
        <v>42490</v>
      </c>
      <c r="C112">
        <v>4014</v>
      </c>
      <c r="D112">
        <v>2.670000076</v>
      </c>
      <c r="E112">
        <v>2.670000076</v>
      </c>
      <c r="F112">
        <v>0</v>
      </c>
      <c r="G112">
        <v>0</v>
      </c>
      <c r="H112">
        <v>0</v>
      </c>
      <c r="I112">
        <v>2.6500000950000002</v>
      </c>
      <c r="J112">
        <v>0</v>
      </c>
      <c r="K112">
        <v>0</v>
      </c>
      <c r="L112">
        <v>0</v>
      </c>
      <c r="M112">
        <v>184</v>
      </c>
      <c r="N112">
        <v>218</v>
      </c>
      <c r="O112">
        <v>1763</v>
      </c>
    </row>
    <row r="113" spans="1:15" x14ac:dyDescent="0.25">
      <c r="A113">
        <v>1844505072</v>
      </c>
      <c r="B113" s="1">
        <v>42491</v>
      </c>
      <c r="C113">
        <v>2573</v>
      </c>
      <c r="D113">
        <v>1.7000000479999999</v>
      </c>
      <c r="E113">
        <v>1.7000000479999999</v>
      </c>
      <c r="F113">
        <v>0</v>
      </c>
      <c r="G113">
        <v>0</v>
      </c>
      <c r="H113">
        <v>0.25999999000000001</v>
      </c>
      <c r="I113">
        <v>1.4500000479999999</v>
      </c>
      <c r="J113">
        <v>0</v>
      </c>
      <c r="K113">
        <v>0</v>
      </c>
      <c r="L113">
        <v>7</v>
      </c>
      <c r="M113">
        <v>75</v>
      </c>
      <c r="N113">
        <v>585</v>
      </c>
      <c r="O113">
        <v>1541</v>
      </c>
    </row>
    <row r="114" spans="1:15" x14ac:dyDescent="0.25">
      <c r="A114">
        <v>1844505072</v>
      </c>
      <c r="B114" s="1">
        <v>42492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1440</v>
      </c>
      <c r="O114">
        <v>1348</v>
      </c>
    </row>
    <row r="115" spans="1:15" x14ac:dyDescent="0.25">
      <c r="A115">
        <v>1844505072</v>
      </c>
      <c r="B115" s="1">
        <v>42493</v>
      </c>
      <c r="C115">
        <v>4059</v>
      </c>
      <c r="D115">
        <v>2.6800000669999999</v>
      </c>
      <c r="E115">
        <v>2.6800000669999999</v>
      </c>
      <c r="F115">
        <v>0</v>
      </c>
      <c r="G115">
        <v>0</v>
      </c>
      <c r="H115">
        <v>0</v>
      </c>
      <c r="I115">
        <v>2.6800000669999999</v>
      </c>
      <c r="J115">
        <v>0</v>
      </c>
      <c r="K115">
        <v>0</v>
      </c>
      <c r="L115">
        <v>0</v>
      </c>
      <c r="M115">
        <v>184</v>
      </c>
      <c r="N115">
        <v>1256</v>
      </c>
      <c r="O115">
        <v>1742</v>
      </c>
    </row>
    <row r="116" spans="1:15" x14ac:dyDescent="0.25">
      <c r="A116">
        <v>1844505072</v>
      </c>
      <c r="B116" s="1">
        <v>42494</v>
      </c>
      <c r="C116">
        <v>2080</v>
      </c>
      <c r="D116">
        <v>1.3700000050000001</v>
      </c>
      <c r="E116">
        <v>1.3700000050000001</v>
      </c>
      <c r="F116">
        <v>0</v>
      </c>
      <c r="G116">
        <v>0</v>
      </c>
      <c r="H116">
        <v>0</v>
      </c>
      <c r="I116">
        <v>1.3700000050000001</v>
      </c>
      <c r="J116">
        <v>0</v>
      </c>
      <c r="K116">
        <v>0</v>
      </c>
      <c r="L116">
        <v>0</v>
      </c>
      <c r="M116">
        <v>87</v>
      </c>
      <c r="N116">
        <v>1353</v>
      </c>
      <c r="O116">
        <v>1549</v>
      </c>
    </row>
    <row r="117" spans="1:15" x14ac:dyDescent="0.25">
      <c r="A117">
        <v>1844505072</v>
      </c>
      <c r="B117" s="1">
        <v>42495</v>
      </c>
      <c r="C117">
        <v>2237</v>
      </c>
      <c r="D117">
        <v>1.480000019</v>
      </c>
      <c r="E117">
        <v>1.480000019</v>
      </c>
      <c r="F117">
        <v>0</v>
      </c>
      <c r="G117">
        <v>0</v>
      </c>
      <c r="H117">
        <v>0</v>
      </c>
      <c r="I117">
        <v>1.480000019</v>
      </c>
      <c r="J117">
        <v>0</v>
      </c>
      <c r="K117">
        <v>0</v>
      </c>
      <c r="L117">
        <v>0</v>
      </c>
      <c r="M117">
        <v>120</v>
      </c>
      <c r="N117">
        <v>1320</v>
      </c>
      <c r="O117">
        <v>1589</v>
      </c>
    </row>
    <row r="118" spans="1:15" x14ac:dyDescent="0.25">
      <c r="A118">
        <v>1844505072</v>
      </c>
      <c r="B118" s="1">
        <v>42496</v>
      </c>
      <c r="C118">
        <v>44</v>
      </c>
      <c r="D118">
        <v>2.9999998999999999E-2</v>
      </c>
      <c r="E118">
        <v>2.9999998999999999E-2</v>
      </c>
      <c r="F118">
        <v>0</v>
      </c>
      <c r="G118">
        <v>0</v>
      </c>
      <c r="H118">
        <v>0</v>
      </c>
      <c r="I118">
        <v>2.9999998999999999E-2</v>
      </c>
      <c r="J118">
        <v>0</v>
      </c>
      <c r="K118">
        <v>0</v>
      </c>
      <c r="L118">
        <v>0</v>
      </c>
      <c r="M118">
        <v>2</v>
      </c>
      <c r="N118">
        <v>1438</v>
      </c>
      <c r="O118">
        <v>1351</v>
      </c>
    </row>
    <row r="119" spans="1:15" x14ac:dyDescent="0.25">
      <c r="A119">
        <v>1844505072</v>
      </c>
      <c r="B119" s="1">
        <v>42497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1440</v>
      </c>
      <c r="O119">
        <v>1347</v>
      </c>
    </row>
    <row r="120" spans="1:15" x14ac:dyDescent="0.25">
      <c r="A120">
        <v>1844505072</v>
      </c>
      <c r="B120" s="1">
        <v>42498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1440</v>
      </c>
      <c r="O120">
        <v>1347</v>
      </c>
    </row>
    <row r="121" spans="1:15" x14ac:dyDescent="0.25">
      <c r="A121">
        <v>1844505072</v>
      </c>
      <c r="B121" s="1">
        <v>42499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1440</v>
      </c>
      <c r="O121">
        <v>1347</v>
      </c>
    </row>
    <row r="122" spans="1:15" x14ac:dyDescent="0.25">
      <c r="A122">
        <v>1844505072</v>
      </c>
      <c r="B122" s="1">
        <v>42500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1440</v>
      </c>
      <c r="O122">
        <v>1347</v>
      </c>
    </row>
    <row r="123" spans="1:15" x14ac:dyDescent="0.25">
      <c r="A123">
        <v>1844505072</v>
      </c>
      <c r="B123" s="1">
        <v>42501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1440</v>
      </c>
      <c r="O123">
        <v>1347</v>
      </c>
    </row>
    <row r="124" spans="1:15" x14ac:dyDescent="0.25">
      <c r="A124">
        <v>1844505072</v>
      </c>
      <c r="B124" s="1">
        <v>42502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711</v>
      </c>
      <c r="O124">
        <v>665</v>
      </c>
    </row>
    <row r="125" spans="1:15" x14ac:dyDescent="0.25">
      <c r="A125">
        <v>1927972279</v>
      </c>
      <c r="B125" s="1">
        <v>42472</v>
      </c>
      <c r="C125">
        <v>678</v>
      </c>
      <c r="D125">
        <v>0.469999999</v>
      </c>
      <c r="E125">
        <v>0.469999999</v>
      </c>
      <c r="F125">
        <v>0</v>
      </c>
      <c r="G125">
        <v>0</v>
      </c>
      <c r="H125">
        <v>0</v>
      </c>
      <c r="I125">
        <v>0.469999999</v>
      </c>
      <c r="J125">
        <v>0</v>
      </c>
      <c r="K125">
        <v>0</v>
      </c>
      <c r="L125">
        <v>0</v>
      </c>
      <c r="M125">
        <v>55</v>
      </c>
      <c r="N125">
        <v>734</v>
      </c>
      <c r="O125">
        <v>2220</v>
      </c>
    </row>
    <row r="126" spans="1:15" x14ac:dyDescent="0.25">
      <c r="A126">
        <v>1927972279</v>
      </c>
      <c r="B126" s="1">
        <v>42473</v>
      </c>
      <c r="C126">
        <v>356</v>
      </c>
      <c r="D126">
        <v>0.25</v>
      </c>
      <c r="E126">
        <v>0.25</v>
      </c>
      <c r="F126">
        <v>0</v>
      </c>
      <c r="G126">
        <v>0</v>
      </c>
      <c r="H126">
        <v>0</v>
      </c>
      <c r="I126">
        <v>0.25</v>
      </c>
      <c r="J126">
        <v>0</v>
      </c>
      <c r="K126">
        <v>0</v>
      </c>
      <c r="L126">
        <v>0</v>
      </c>
      <c r="M126">
        <v>32</v>
      </c>
      <c r="N126">
        <v>986</v>
      </c>
      <c r="O126">
        <v>2151</v>
      </c>
    </row>
    <row r="127" spans="1:15" x14ac:dyDescent="0.25">
      <c r="A127">
        <v>1927972279</v>
      </c>
      <c r="B127" s="1">
        <v>42474</v>
      </c>
      <c r="C127">
        <v>2163</v>
      </c>
      <c r="D127">
        <v>1.5</v>
      </c>
      <c r="E127">
        <v>1.5</v>
      </c>
      <c r="F127">
        <v>0</v>
      </c>
      <c r="G127">
        <v>0</v>
      </c>
      <c r="H127">
        <v>0.40000000600000002</v>
      </c>
      <c r="I127">
        <v>1.1000000240000001</v>
      </c>
      <c r="J127">
        <v>0</v>
      </c>
      <c r="K127">
        <v>0</v>
      </c>
      <c r="L127">
        <v>9</v>
      </c>
      <c r="M127">
        <v>88</v>
      </c>
      <c r="N127">
        <v>1292</v>
      </c>
      <c r="O127">
        <v>2383</v>
      </c>
    </row>
    <row r="128" spans="1:15" x14ac:dyDescent="0.25">
      <c r="A128">
        <v>1927972279</v>
      </c>
      <c r="B128" s="1">
        <v>42475</v>
      </c>
      <c r="C128">
        <v>980</v>
      </c>
      <c r="D128">
        <v>0.68000000699999996</v>
      </c>
      <c r="E128">
        <v>0.68000000699999996</v>
      </c>
      <c r="F128">
        <v>0</v>
      </c>
      <c r="G128">
        <v>0</v>
      </c>
      <c r="H128">
        <v>0</v>
      </c>
      <c r="I128">
        <v>0.68000000699999996</v>
      </c>
      <c r="J128">
        <v>0</v>
      </c>
      <c r="K128">
        <v>0</v>
      </c>
      <c r="L128">
        <v>0</v>
      </c>
      <c r="M128">
        <v>51</v>
      </c>
      <c r="N128">
        <v>941</v>
      </c>
      <c r="O128">
        <v>2221</v>
      </c>
    </row>
    <row r="129" spans="1:15" x14ac:dyDescent="0.25">
      <c r="A129">
        <v>1927972279</v>
      </c>
      <c r="B129" s="1">
        <v>42476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1440</v>
      </c>
      <c r="O129">
        <v>2064</v>
      </c>
    </row>
    <row r="130" spans="1:15" x14ac:dyDescent="0.25">
      <c r="A130">
        <v>1927972279</v>
      </c>
      <c r="B130" s="1">
        <v>42477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1440</v>
      </c>
      <c r="O130">
        <v>2063</v>
      </c>
    </row>
    <row r="131" spans="1:15" x14ac:dyDescent="0.25">
      <c r="A131">
        <v>1927972279</v>
      </c>
      <c r="B131" s="1">
        <v>42478</v>
      </c>
      <c r="C131">
        <v>244</v>
      </c>
      <c r="D131">
        <v>0.17000000200000001</v>
      </c>
      <c r="E131">
        <v>0.17000000200000001</v>
      </c>
      <c r="F131">
        <v>0</v>
      </c>
      <c r="G131">
        <v>0</v>
      </c>
      <c r="H131">
        <v>0</v>
      </c>
      <c r="I131">
        <v>0.17000000200000001</v>
      </c>
      <c r="J131">
        <v>0</v>
      </c>
      <c r="K131">
        <v>0</v>
      </c>
      <c r="L131">
        <v>0</v>
      </c>
      <c r="M131">
        <v>17</v>
      </c>
      <c r="N131">
        <v>1423</v>
      </c>
      <c r="O131">
        <v>2111</v>
      </c>
    </row>
    <row r="132" spans="1:15" x14ac:dyDescent="0.25">
      <c r="A132">
        <v>1927972279</v>
      </c>
      <c r="B132" s="1">
        <v>42479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1440</v>
      </c>
      <c r="O132">
        <v>2063</v>
      </c>
    </row>
    <row r="133" spans="1:15" x14ac:dyDescent="0.25">
      <c r="A133">
        <v>1927972279</v>
      </c>
      <c r="B133" s="1">
        <v>42480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1440</v>
      </c>
      <c r="O133">
        <v>2063</v>
      </c>
    </row>
    <row r="134" spans="1:15" x14ac:dyDescent="0.25">
      <c r="A134">
        <v>1927972279</v>
      </c>
      <c r="B134" s="1">
        <v>42481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1440</v>
      </c>
      <c r="O134">
        <v>2064</v>
      </c>
    </row>
    <row r="135" spans="1:15" x14ac:dyDescent="0.25">
      <c r="A135">
        <v>1927972279</v>
      </c>
      <c r="B135" s="1">
        <v>42482</v>
      </c>
      <c r="C135">
        <v>149</v>
      </c>
      <c r="D135">
        <v>0.10000000100000001</v>
      </c>
      <c r="E135">
        <v>0.10000000100000001</v>
      </c>
      <c r="F135">
        <v>0</v>
      </c>
      <c r="G135">
        <v>0</v>
      </c>
      <c r="H135">
        <v>0</v>
      </c>
      <c r="I135">
        <v>0.10000000100000001</v>
      </c>
      <c r="J135">
        <v>0</v>
      </c>
      <c r="K135">
        <v>0</v>
      </c>
      <c r="L135">
        <v>0</v>
      </c>
      <c r="M135">
        <v>10</v>
      </c>
      <c r="N135">
        <v>1430</v>
      </c>
      <c r="O135">
        <v>2093</v>
      </c>
    </row>
    <row r="136" spans="1:15" x14ac:dyDescent="0.25">
      <c r="A136">
        <v>1927972279</v>
      </c>
      <c r="B136" s="1">
        <v>42483</v>
      </c>
      <c r="C136">
        <v>2945</v>
      </c>
      <c r="D136">
        <v>2.039999962</v>
      </c>
      <c r="E136">
        <v>2.039999962</v>
      </c>
      <c r="F136">
        <v>0</v>
      </c>
      <c r="G136">
        <v>0</v>
      </c>
      <c r="H136">
        <v>0</v>
      </c>
      <c r="I136">
        <v>2.039999962</v>
      </c>
      <c r="J136">
        <v>0</v>
      </c>
      <c r="K136">
        <v>0</v>
      </c>
      <c r="L136">
        <v>0</v>
      </c>
      <c r="M136">
        <v>145</v>
      </c>
      <c r="N136">
        <v>1295</v>
      </c>
      <c r="O136">
        <v>2499</v>
      </c>
    </row>
    <row r="137" spans="1:15" x14ac:dyDescent="0.25">
      <c r="A137">
        <v>1927972279</v>
      </c>
      <c r="B137" s="1">
        <v>42484</v>
      </c>
      <c r="C137">
        <v>2090</v>
      </c>
      <c r="D137">
        <v>1.4500000479999999</v>
      </c>
      <c r="E137">
        <v>1.4500000479999999</v>
      </c>
      <c r="F137">
        <v>0</v>
      </c>
      <c r="G137">
        <v>7.0000000000000007E-2</v>
      </c>
      <c r="H137">
        <v>0.23999999499999999</v>
      </c>
      <c r="I137">
        <v>1.1399999860000001</v>
      </c>
      <c r="J137">
        <v>0</v>
      </c>
      <c r="K137">
        <v>1</v>
      </c>
      <c r="L137">
        <v>6</v>
      </c>
      <c r="M137">
        <v>75</v>
      </c>
      <c r="N137">
        <v>1358</v>
      </c>
      <c r="O137">
        <v>2324</v>
      </c>
    </row>
    <row r="138" spans="1:15" x14ac:dyDescent="0.25">
      <c r="A138">
        <v>1927972279</v>
      </c>
      <c r="B138" s="1">
        <v>42485</v>
      </c>
      <c r="C138">
        <v>152</v>
      </c>
      <c r="D138">
        <v>0.109999999</v>
      </c>
      <c r="E138">
        <v>0.109999999</v>
      </c>
      <c r="F138">
        <v>0</v>
      </c>
      <c r="G138">
        <v>0</v>
      </c>
      <c r="H138">
        <v>0</v>
      </c>
      <c r="I138">
        <v>0.109999999</v>
      </c>
      <c r="J138">
        <v>0</v>
      </c>
      <c r="K138">
        <v>0</v>
      </c>
      <c r="L138">
        <v>0</v>
      </c>
      <c r="M138">
        <v>12</v>
      </c>
      <c r="N138">
        <v>1303</v>
      </c>
      <c r="O138">
        <v>2100</v>
      </c>
    </row>
    <row r="139" spans="1:15" x14ac:dyDescent="0.25">
      <c r="A139">
        <v>1927972279</v>
      </c>
      <c r="B139" s="1">
        <v>42486</v>
      </c>
      <c r="C139">
        <v>3761</v>
      </c>
      <c r="D139">
        <v>2.5999999049999998</v>
      </c>
      <c r="E139">
        <v>2.5999999049999998</v>
      </c>
      <c r="F139">
        <v>0</v>
      </c>
      <c r="G139">
        <v>0</v>
      </c>
      <c r="H139">
        <v>0</v>
      </c>
      <c r="I139">
        <v>2.5999999049999998</v>
      </c>
      <c r="J139">
        <v>0</v>
      </c>
      <c r="K139">
        <v>0</v>
      </c>
      <c r="L139">
        <v>0</v>
      </c>
      <c r="M139">
        <v>192</v>
      </c>
      <c r="N139">
        <v>1058</v>
      </c>
      <c r="O139">
        <v>2638</v>
      </c>
    </row>
    <row r="140" spans="1:15" x14ac:dyDescent="0.25">
      <c r="A140">
        <v>1927972279</v>
      </c>
      <c r="B140" s="1">
        <v>42487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1440</v>
      </c>
      <c r="O140">
        <v>2063</v>
      </c>
    </row>
    <row r="141" spans="1:15" x14ac:dyDescent="0.25">
      <c r="A141">
        <v>1927972279</v>
      </c>
      <c r="B141" s="1">
        <v>42488</v>
      </c>
      <c r="C141">
        <v>1675</v>
      </c>
      <c r="D141">
        <v>1.1599999670000001</v>
      </c>
      <c r="E141">
        <v>1.1599999670000001</v>
      </c>
      <c r="F141">
        <v>0</v>
      </c>
      <c r="G141">
        <v>0</v>
      </c>
      <c r="H141">
        <v>0</v>
      </c>
      <c r="I141">
        <v>1.1599999670000001</v>
      </c>
      <c r="J141">
        <v>0</v>
      </c>
      <c r="K141">
        <v>0</v>
      </c>
      <c r="L141">
        <v>0</v>
      </c>
      <c r="M141">
        <v>95</v>
      </c>
      <c r="N141">
        <v>1167</v>
      </c>
      <c r="O141">
        <v>2351</v>
      </c>
    </row>
    <row r="142" spans="1:15" x14ac:dyDescent="0.25">
      <c r="A142">
        <v>1927972279</v>
      </c>
      <c r="B142" s="1">
        <v>42489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1440</v>
      </c>
      <c r="O142">
        <v>2063</v>
      </c>
    </row>
    <row r="143" spans="1:15" x14ac:dyDescent="0.25">
      <c r="A143">
        <v>1927972279</v>
      </c>
      <c r="B143" s="1">
        <v>42490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1440</v>
      </c>
      <c r="O143">
        <v>2064</v>
      </c>
    </row>
    <row r="144" spans="1:15" x14ac:dyDescent="0.25">
      <c r="A144">
        <v>1927972279</v>
      </c>
      <c r="B144" s="1">
        <v>42491</v>
      </c>
      <c r="C144">
        <v>2704</v>
      </c>
      <c r="D144">
        <v>1.8700000050000001</v>
      </c>
      <c r="E144">
        <v>1.8700000050000001</v>
      </c>
      <c r="F144">
        <v>0</v>
      </c>
      <c r="G144">
        <v>1.0099999900000001</v>
      </c>
      <c r="H144">
        <v>2.9999998999999999E-2</v>
      </c>
      <c r="I144">
        <v>0.829999983</v>
      </c>
      <c r="J144">
        <v>0</v>
      </c>
      <c r="K144">
        <v>14</v>
      </c>
      <c r="L144">
        <v>1</v>
      </c>
      <c r="M144">
        <v>70</v>
      </c>
      <c r="N144">
        <v>1355</v>
      </c>
      <c r="O144">
        <v>2411</v>
      </c>
    </row>
    <row r="145" spans="1:15" x14ac:dyDescent="0.25">
      <c r="A145">
        <v>1927972279</v>
      </c>
      <c r="B145" s="1">
        <v>42492</v>
      </c>
      <c r="C145">
        <v>3790</v>
      </c>
      <c r="D145">
        <v>2.619999886</v>
      </c>
      <c r="E145">
        <v>2.619999886</v>
      </c>
      <c r="F145">
        <v>0</v>
      </c>
      <c r="G145">
        <v>1.1599999670000001</v>
      </c>
      <c r="H145">
        <v>0.30000001199999998</v>
      </c>
      <c r="I145">
        <v>1.1599999670000001</v>
      </c>
      <c r="J145">
        <v>0</v>
      </c>
      <c r="K145">
        <v>16</v>
      </c>
      <c r="L145">
        <v>8</v>
      </c>
      <c r="M145">
        <v>94</v>
      </c>
      <c r="N145">
        <v>1322</v>
      </c>
      <c r="O145">
        <v>2505</v>
      </c>
    </row>
    <row r="146" spans="1:15" x14ac:dyDescent="0.25">
      <c r="A146">
        <v>1927972279</v>
      </c>
      <c r="B146" s="1">
        <v>42493</v>
      </c>
      <c r="C146">
        <v>1326</v>
      </c>
      <c r="D146">
        <v>0.920000017</v>
      </c>
      <c r="E146">
        <v>0.920000017</v>
      </c>
      <c r="F146">
        <v>0</v>
      </c>
      <c r="G146">
        <v>0.730000019</v>
      </c>
      <c r="H146">
        <v>0</v>
      </c>
      <c r="I146">
        <v>0.18000000699999999</v>
      </c>
      <c r="J146">
        <v>0</v>
      </c>
      <c r="K146">
        <v>10</v>
      </c>
      <c r="L146">
        <v>0</v>
      </c>
      <c r="M146">
        <v>17</v>
      </c>
      <c r="N146">
        <v>1413</v>
      </c>
      <c r="O146">
        <v>2195</v>
      </c>
    </row>
    <row r="147" spans="1:15" x14ac:dyDescent="0.25">
      <c r="A147">
        <v>1927972279</v>
      </c>
      <c r="B147" s="1">
        <v>42494</v>
      </c>
      <c r="C147">
        <v>1786</v>
      </c>
      <c r="D147">
        <v>1.2400000099999999</v>
      </c>
      <c r="E147">
        <v>1.2400000099999999</v>
      </c>
      <c r="F147">
        <v>0</v>
      </c>
      <c r="G147">
        <v>0</v>
      </c>
      <c r="H147">
        <v>0</v>
      </c>
      <c r="I147">
        <v>1.2400000099999999</v>
      </c>
      <c r="J147">
        <v>0</v>
      </c>
      <c r="K147">
        <v>0</v>
      </c>
      <c r="L147">
        <v>0</v>
      </c>
      <c r="M147">
        <v>87</v>
      </c>
      <c r="N147">
        <v>1353</v>
      </c>
      <c r="O147">
        <v>2338</v>
      </c>
    </row>
    <row r="148" spans="1:15" x14ac:dyDescent="0.25">
      <c r="A148">
        <v>1927972279</v>
      </c>
      <c r="B148" s="1">
        <v>42495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1440</v>
      </c>
      <c r="O148">
        <v>2063</v>
      </c>
    </row>
    <row r="149" spans="1:15" x14ac:dyDescent="0.25">
      <c r="A149">
        <v>1927972279</v>
      </c>
      <c r="B149" s="1">
        <v>42496</v>
      </c>
      <c r="C149">
        <v>2091</v>
      </c>
      <c r="D149">
        <v>1.4500000479999999</v>
      </c>
      <c r="E149">
        <v>1.4500000479999999</v>
      </c>
      <c r="F149">
        <v>0</v>
      </c>
      <c r="G149">
        <v>0</v>
      </c>
      <c r="H149">
        <v>0</v>
      </c>
      <c r="I149">
        <v>1.4500000479999999</v>
      </c>
      <c r="J149">
        <v>0</v>
      </c>
      <c r="K149">
        <v>0</v>
      </c>
      <c r="L149">
        <v>0</v>
      </c>
      <c r="M149">
        <v>108</v>
      </c>
      <c r="N149">
        <v>1332</v>
      </c>
      <c r="O149">
        <v>2383</v>
      </c>
    </row>
    <row r="150" spans="1:15" x14ac:dyDescent="0.25">
      <c r="A150">
        <v>1927972279</v>
      </c>
      <c r="B150" s="1">
        <v>42497</v>
      </c>
      <c r="C150">
        <v>1510</v>
      </c>
      <c r="D150">
        <v>1.039999962</v>
      </c>
      <c r="E150">
        <v>1.039999962</v>
      </c>
      <c r="F150">
        <v>0</v>
      </c>
      <c r="G150">
        <v>0</v>
      </c>
      <c r="H150">
        <v>0</v>
      </c>
      <c r="I150">
        <v>1.039999962</v>
      </c>
      <c r="J150">
        <v>0</v>
      </c>
      <c r="K150">
        <v>0</v>
      </c>
      <c r="L150">
        <v>0</v>
      </c>
      <c r="M150">
        <v>48</v>
      </c>
      <c r="N150">
        <v>1392</v>
      </c>
      <c r="O150">
        <v>2229</v>
      </c>
    </row>
    <row r="151" spans="1:15" x14ac:dyDescent="0.25">
      <c r="A151">
        <v>1927972279</v>
      </c>
      <c r="B151" s="1">
        <v>42498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1440</v>
      </c>
      <c r="O151">
        <v>2063</v>
      </c>
    </row>
    <row r="152" spans="1:15" x14ac:dyDescent="0.25">
      <c r="A152">
        <v>1927972279</v>
      </c>
      <c r="B152" s="1">
        <v>42499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1440</v>
      </c>
      <c r="O152">
        <v>2063</v>
      </c>
    </row>
    <row r="153" spans="1:15" x14ac:dyDescent="0.25">
      <c r="A153">
        <v>1927972279</v>
      </c>
      <c r="B153" s="1">
        <v>42500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1440</v>
      </c>
      <c r="O153">
        <v>2063</v>
      </c>
    </row>
    <row r="154" spans="1:15" x14ac:dyDescent="0.25">
      <c r="A154">
        <v>1927972279</v>
      </c>
      <c r="B154" s="1">
        <v>42501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1440</v>
      </c>
      <c r="O154">
        <v>2063</v>
      </c>
    </row>
    <row r="155" spans="1:15" x14ac:dyDescent="0.25">
      <c r="A155">
        <v>1927972279</v>
      </c>
      <c r="B155" s="1">
        <v>42502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966</v>
      </c>
      <c r="O155">
        <v>1383</v>
      </c>
    </row>
    <row r="156" spans="1:15" x14ac:dyDescent="0.25">
      <c r="A156">
        <v>2022484408</v>
      </c>
      <c r="B156" s="1">
        <v>42472</v>
      </c>
      <c r="C156">
        <v>11875</v>
      </c>
      <c r="D156">
        <v>8.3400001530000001</v>
      </c>
      <c r="E156">
        <v>8.3400001530000001</v>
      </c>
      <c r="F156">
        <v>0</v>
      </c>
      <c r="G156">
        <v>3.3099999430000002</v>
      </c>
      <c r="H156">
        <v>0.769999981</v>
      </c>
      <c r="I156">
        <v>4.2600002290000001</v>
      </c>
      <c r="J156">
        <v>0</v>
      </c>
      <c r="K156">
        <v>42</v>
      </c>
      <c r="L156">
        <v>14</v>
      </c>
      <c r="M156">
        <v>227</v>
      </c>
      <c r="N156">
        <v>1157</v>
      </c>
      <c r="O156">
        <v>2390</v>
      </c>
    </row>
    <row r="157" spans="1:15" x14ac:dyDescent="0.25">
      <c r="A157">
        <v>2022484408</v>
      </c>
      <c r="B157" s="1">
        <v>42473</v>
      </c>
      <c r="C157">
        <v>12024</v>
      </c>
      <c r="D157">
        <v>8.5</v>
      </c>
      <c r="E157">
        <v>8.5</v>
      </c>
      <c r="F157">
        <v>0</v>
      </c>
      <c r="G157">
        <v>2.9900000100000002</v>
      </c>
      <c r="H157">
        <v>0.10000000100000001</v>
      </c>
      <c r="I157">
        <v>5.4099998469999999</v>
      </c>
      <c r="J157">
        <v>0</v>
      </c>
      <c r="K157">
        <v>43</v>
      </c>
      <c r="L157">
        <v>5</v>
      </c>
      <c r="M157">
        <v>292</v>
      </c>
      <c r="N157">
        <v>1100</v>
      </c>
      <c r="O157">
        <v>2601</v>
      </c>
    </row>
    <row r="158" spans="1:15" x14ac:dyDescent="0.25">
      <c r="A158">
        <v>2022484408</v>
      </c>
      <c r="B158" s="1">
        <v>42474</v>
      </c>
      <c r="C158">
        <v>10690</v>
      </c>
      <c r="D158">
        <v>7.5</v>
      </c>
      <c r="E158">
        <v>7.5</v>
      </c>
      <c r="F158">
        <v>0</v>
      </c>
      <c r="G158">
        <v>2.4800000190000002</v>
      </c>
      <c r="H158">
        <v>0.209999993</v>
      </c>
      <c r="I158">
        <v>4.8200001720000003</v>
      </c>
      <c r="J158">
        <v>0</v>
      </c>
      <c r="K158">
        <v>32</v>
      </c>
      <c r="L158">
        <v>3</v>
      </c>
      <c r="M158">
        <v>257</v>
      </c>
      <c r="N158">
        <v>1148</v>
      </c>
      <c r="O158">
        <v>2312</v>
      </c>
    </row>
    <row r="159" spans="1:15" x14ac:dyDescent="0.25">
      <c r="A159">
        <v>2022484408</v>
      </c>
      <c r="B159" s="1">
        <v>42475</v>
      </c>
      <c r="C159">
        <v>11034</v>
      </c>
      <c r="D159">
        <v>8.0299997330000004</v>
      </c>
      <c r="E159">
        <v>8.0299997330000004</v>
      </c>
      <c r="F159">
        <v>0</v>
      </c>
      <c r="G159">
        <v>1.940000057</v>
      </c>
      <c r="H159">
        <v>0.310000002</v>
      </c>
      <c r="I159">
        <v>5.7800002099999999</v>
      </c>
      <c r="J159">
        <v>0</v>
      </c>
      <c r="K159">
        <v>27</v>
      </c>
      <c r="L159">
        <v>9</v>
      </c>
      <c r="M159">
        <v>282</v>
      </c>
      <c r="N159">
        <v>1122</v>
      </c>
      <c r="O159">
        <v>2525</v>
      </c>
    </row>
    <row r="160" spans="1:15" x14ac:dyDescent="0.25">
      <c r="A160">
        <v>2022484408</v>
      </c>
      <c r="B160" s="1">
        <v>42476</v>
      </c>
      <c r="C160">
        <v>10100</v>
      </c>
      <c r="D160">
        <v>7.0900001530000001</v>
      </c>
      <c r="E160">
        <v>7.0900001530000001</v>
      </c>
      <c r="F160">
        <v>0</v>
      </c>
      <c r="G160">
        <v>3.1500000950000002</v>
      </c>
      <c r="H160">
        <v>0.55000001200000004</v>
      </c>
      <c r="I160">
        <v>3.3900001049999999</v>
      </c>
      <c r="J160">
        <v>0</v>
      </c>
      <c r="K160">
        <v>41</v>
      </c>
      <c r="L160">
        <v>11</v>
      </c>
      <c r="M160">
        <v>151</v>
      </c>
      <c r="N160">
        <v>1237</v>
      </c>
      <c r="O160">
        <v>2177</v>
      </c>
    </row>
    <row r="161" spans="1:15" x14ac:dyDescent="0.25">
      <c r="A161">
        <v>2022484408</v>
      </c>
      <c r="B161" s="1">
        <v>42477</v>
      </c>
      <c r="C161">
        <v>15112</v>
      </c>
      <c r="D161">
        <v>11.399999619999999</v>
      </c>
      <c r="E161">
        <v>11.399999619999999</v>
      </c>
      <c r="F161">
        <v>0</v>
      </c>
      <c r="G161">
        <v>3.869999886</v>
      </c>
      <c r="H161">
        <v>0.66000002599999996</v>
      </c>
      <c r="I161">
        <v>6.8800001139999996</v>
      </c>
      <c r="J161">
        <v>0</v>
      </c>
      <c r="K161">
        <v>28</v>
      </c>
      <c r="L161">
        <v>29</v>
      </c>
      <c r="M161">
        <v>331</v>
      </c>
      <c r="N161">
        <v>1052</v>
      </c>
      <c r="O161">
        <v>2782</v>
      </c>
    </row>
    <row r="162" spans="1:15" x14ac:dyDescent="0.25">
      <c r="A162">
        <v>2022484408</v>
      </c>
      <c r="B162" s="1">
        <v>42478</v>
      </c>
      <c r="C162">
        <v>14131</v>
      </c>
      <c r="D162">
        <v>10.06999969</v>
      </c>
      <c r="E162">
        <v>10.06999969</v>
      </c>
      <c r="F162">
        <v>0</v>
      </c>
      <c r="G162">
        <v>3.6400001049999999</v>
      </c>
      <c r="H162">
        <v>0.119999997</v>
      </c>
      <c r="I162">
        <v>6.3000001909999996</v>
      </c>
      <c r="J162">
        <v>0</v>
      </c>
      <c r="K162">
        <v>48</v>
      </c>
      <c r="L162">
        <v>3</v>
      </c>
      <c r="M162">
        <v>311</v>
      </c>
      <c r="N162">
        <v>1078</v>
      </c>
      <c r="O162">
        <v>2770</v>
      </c>
    </row>
    <row r="163" spans="1:15" x14ac:dyDescent="0.25">
      <c r="A163">
        <v>2022484408</v>
      </c>
      <c r="B163" s="1">
        <v>42479</v>
      </c>
      <c r="C163">
        <v>11548</v>
      </c>
      <c r="D163">
        <v>8.5299997330000004</v>
      </c>
      <c r="E163">
        <v>8.5299997330000004</v>
      </c>
      <c r="F163">
        <v>0</v>
      </c>
      <c r="G163">
        <v>3.289999962</v>
      </c>
      <c r="H163">
        <v>0.23999999499999999</v>
      </c>
      <c r="I163">
        <v>5</v>
      </c>
      <c r="J163">
        <v>0</v>
      </c>
      <c r="K163">
        <v>31</v>
      </c>
      <c r="L163">
        <v>7</v>
      </c>
      <c r="M163">
        <v>250</v>
      </c>
      <c r="N163">
        <v>1152</v>
      </c>
      <c r="O163">
        <v>2489</v>
      </c>
    </row>
    <row r="164" spans="1:15" x14ac:dyDescent="0.25">
      <c r="A164">
        <v>2022484408</v>
      </c>
      <c r="B164" s="1">
        <v>42480</v>
      </c>
      <c r="C164">
        <v>15112</v>
      </c>
      <c r="D164">
        <v>10.670000079999999</v>
      </c>
      <c r="E164">
        <v>10.670000079999999</v>
      </c>
      <c r="F164">
        <v>0</v>
      </c>
      <c r="G164">
        <v>3.3399999139999998</v>
      </c>
      <c r="H164">
        <v>1.9299999480000001</v>
      </c>
      <c r="I164">
        <v>5.4000000950000002</v>
      </c>
      <c r="J164">
        <v>0</v>
      </c>
      <c r="K164">
        <v>48</v>
      </c>
      <c r="L164">
        <v>63</v>
      </c>
      <c r="M164">
        <v>276</v>
      </c>
      <c r="N164">
        <v>1053</v>
      </c>
      <c r="O164">
        <v>2897</v>
      </c>
    </row>
    <row r="165" spans="1:15" x14ac:dyDescent="0.25">
      <c r="A165">
        <v>2022484408</v>
      </c>
      <c r="B165" s="1">
        <v>42481</v>
      </c>
      <c r="C165">
        <v>12453</v>
      </c>
      <c r="D165">
        <v>8.7399997710000008</v>
      </c>
      <c r="E165">
        <v>8.7399997710000008</v>
      </c>
      <c r="F165">
        <v>0</v>
      </c>
      <c r="G165">
        <v>3.329999924</v>
      </c>
      <c r="H165">
        <v>1.1100000139999999</v>
      </c>
      <c r="I165">
        <v>4.3099999430000002</v>
      </c>
      <c r="J165">
        <v>0</v>
      </c>
      <c r="K165">
        <v>104</v>
      </c>
      <c r="L165">
        <v>53</v>
      </c>
      <c r="M165">
        <v>255</v>
      </c>
      <c r="N165">
        <v>1028</v>
      </c>
      <c r="O165">
        <v>3158</v>
      </c>
    </row>
    <row r="166" spans="1:15" x14ac:dyDescent="0.25">
      <c r="A166">
        <v>2022484408</v>
      </c>
      <c r="B166" s="1">
        <v>42482</v>
      </c>
      <c r="C166">
        <v>12954</v>
      </c>
      <c r="D166">
        <v>9.3299999239999991</v>
      </c>
      <c r="E166">
        <v>9.3299999239999991</v>
      </c>
      <c r="F166">
        <v>0</v>
      </c>
      <c r="G166">
        <v>4.4299998279999997</v>
      </c>
      <c r="H166">
        <v>0.41999998700000002</v>
      </c>
      <c r="I166">
        <v>4.4699997900000001</v>
      </c>
      <c r="J166">
        <v>0</v>
      </c>
      <c r="K166">
        <v>52</v>
      </c>
      <c r="L166">
        <v>10</v>
      </c>
      <c r="M166">
        <v>273</v>
      </c>
      <c r="N166">
        <v>1105</v>
      </c>
      <c r="O166">
        <v>2638</v>
      </c>
    </row>
    <row r="167" spans="1:15" x14ac:dyDescent="0.25">
      <c r="A167">
        <v>2022484408</v>
      </c>
      <c r="B167" s="1">
        <v>42483</v>
      </c>
      <c r="C167">
        <v>6001</v>
      </c>
      <c r="D167">
        <v>4.2100000380000004</v>
      </c>
      <c r="E167">
        <v>4.2100000380000004</v>
      </c>
      <c r="F167">
        <v>0</v>
      </c>
      <c r="G167">
        <v>0</v>
      </c>
      <c r="H167">
        <v>0</v>
      </c>
      <c r="I167">
        <v>4.2100000380000004</v>
      </c>
      <c r="J167">
        <v>0</v>
      </c>
      <c r="K167">
        <v>0</v>
      </c>
      <c r="L167">
        <v>0</v>
      </c>
      <c r="M167">
        <v>249</v>
      </c>
      <c r="N167">
        <v>1191</v>
      </c>
      <c r="O167">
        <v>2069</v>
      </c>
    </row>
    <row r="168" spans="1:15" x14ac:dyDescent="0.25">
      <c r="A168">
        <v>2022484408</v>
      </c>
      <c r="B168" s="1">
        <v>42484</v>
      </c>
      <c r="C168">
        <v>13481</v>
      </c>
      <c r="D168">
        <v>10.27999973</v>
      </c>
      <c r="E168">
        <v>10.27999973</v>
      </c>
      <c r="F168">
        <v>0</v>
      </c>
      <c r="G168">
        <v>4.5500001909999996</v>
      </c>
      <c r="H168">
        <v>1.1499999759999999</v>
      </c>
      <c r="I168">
        <v>4.579999924</v>
      </c>
      <c r="J168">
        <v>0</v>
      </c>
      <c r="K168">
        <v>37</v>
      </c>
      <c r="L168">
        <v>26</v>
      </c>
      <c r="M168">
        <v>216</v>
      </c>
      <c r="N168">
        <v>1161</v>
      </c>
      <c r="O168">
        <v>2529</v>
      </c>
    </row>
    <row r="169" spans="1:15" x14ac:dyDescent="0.25">
      <c r="A169">
        <v>2022484408</v>
      </c>
      <c r="B169" s="1">
        <v>42485</v>
      </c>
      <c r="C169">
        <v>11369</v>
      </c>
      <c r="D169">
        <v>8.0100002289999992</v>
      </c>
      <c r="E169">
        <v>8.0100002289999992</v>
      </c>
      <c r="F169">
        <v>0</v>
      </c>
      <c r="G169">
        <v>3.329999924</v>
      </c>
      <c r="H169">
        <v>0.219999999</v>
      </c>
      <c r="I169">
        <v>4.4600000380000004</v>
      </c>
      <c r="J169">
        <v>0</v>
      </c>
      <c r="K169">
        <v>44</v>
      </c>
      <c r="L169">
        <v>8</v>
      </c>
      <c r="M169">
        <v>217</v>
      </c>
      <c r="N169">
        <v>1171</v>
      </c>
      <c r="O169">
        <v>2470</v>
      </c>
    </row>
    <row r="170" spans="1:15" x14ac:dyDescent="0.25">
      <c r="A170">
        <v>2022484408</v>
      </c>
      <c r="B170" s="1">
        <v>42486</v>
      </c>
      <c r="C170">
        <v>10119</v>
      </c>
      <c r="D170">
        <v>7.1900000569999998</v>
      </c>
      <c r="E170">
        <v>7.1900000569999998</v>
      </c>
      <c r="F170">
        <v>0</v>
      </c>
      <c r="G170">
        <v>1.4299999480000001</v>
      </c>
      <c r="H170">
        <v>0.66000002599999996</v>
      </c>
      <c r="I170">
        <v>5.1100001339999999</v>
      </c>
      <c r="J170">
        <v>0</v>
      </c>
      <c r="K170">
        <v>55</v>
      </c>
      <c r="L170">
        <v>24</v>
      </c>
      <c r="M170">
        <v>275</v>
      </c>
      <c r="N170">
        <v>1086</v>
      </c>
      <c r="O170">
        <v>2793</v>
      </c>
    </row>
    <row r="171" spans="1:15" x14ac:dyDescent="0.25">
      <c r="A171">
        <v>2022484408</v>
      </c>
      <c r="B171" s="1">
        <v>42487</v>
      </c>
      <c r="C171">
        <v>10159</v>
      </c>
      <c r="D171">
        <v>7.1300001139999996</v>
      </c>
      <c r="E171">
        <v>7.1300001139999996</v>
      </c>
      <c r="F171">
        <v>0</v>
      </c>
      <c r="G171">
        <v>1.039999962</v>
      </c>
      <c r="H171">
        <v>0.97000002900000004</v>
      </c>
      <c r="I171">
        <v>5.1199998860000004</v>
      </c>
      <c r="J171">
        <v>0</v>
      </c>
      <c r="K171">
        <v>19</v>
      </c>
      <c r="L171">
        <v>20</v>
      </c>
      <c r="M171">
        <v>282</v>
      </c>
      <c r="N171">
        <v>1119</v>
      </c>
      <c r="O171">
        <v>2463</v>
      </c>
    </row>
    <row r="172" spans="1:15" x14ac:dyDescent="0.25">
      <c r="A172">
        <v>2022484408</v>
      </c>
      <c r="B172" s="1">
        <v>42488</v>
      </c>
      <c r="C172">
        <v>10140</v>
      </c>
      <c r="D172">
        <v>7.1199998860000004</v>
      </c>
      <c r="E172">
        <v>7.1199998860000004</v>
      </c>
      <c r="F172">
        <v>0</v>
      </c>
      <c r="G172">
        <v>0.40999999599999998</v>
      </c>
      <c r="H172">
        <v>1.3300000430000001</v>
      </c>
      <c r="I172">
        <v>5.3899998660000001</v>
      </c>
      <c r="J172">
        <v>0</v>
      </c>
      <c r="K172">
        <v>6</v>
      </c>
      <c r="L172">
        <v>20</v>
      </c>
      <c r="M172">
        <v>291</v>
      </c>
      <c r="N172">
        <v>1123</v>
      </c>
      <c r="O172">
        <v>2296</v>
      </c>
    </row>
    <row r="173" spans="1:15" x14ac:dyDescent="0.25">
      <c r="A173">
        <v>2022484408</v>
      </c>
      <c r="B173" s="1">
        <v>42489</v>
      </c>
      <c r="C173">
        <v>10245</v>
      </c>
      <c r="D173">
        <v>7.1900000569999998</v>
      </c>
      <c r="E173">
        <v>7.1900000569999998</v>
      </c>
      <c r="F173">
        <v>0</v>
      </c>
      <c r="G173">
        <v>0.47999998900000002</v>
      </c>
      <c r="H173">
        <v>1.210000038</v>
      </c>
      <c r="I173">
        <v>5.5</v>
      </c>
      <c r="J173">
        <v>0</v>
      </c>
      <c r="K173">
        <v>21</v>
      </c>
      <c r="L173">
        <v>40</v>
      </c>
      <c r="M173">
        <v>281</v>
      </c>
      <c r="N173">
        <v>1098</v>
      </c>
      <c r="O173">
        <v>2611</v>
      </c>
    </row>
    <row r="174" spans="1:15" x14ac:dyDescent="0.25">
      <c r="A174">
        <v>2022484408</v>
      </c>
      <c r="B174" s="1">
        <v>42490</v>
      </c>
      <c r="C174">
        <v>18387</v>
      </c>
      <c r="D174">
        <v>12.90999985</v>
      </c>
      <c r="E174">
        <v>12.90999985</v>
      </c>
      <c r="F174">
        <v>0</v>
      </c>
      <c r="G174">
        <v>0.939999998</v>
      </c>
      <c r="H174">
        <v>1.3999999759999999</v>
      </c>
      <c r="I174">
        <v>10.56999969</v>
      </c>
      <c r="J174">
        <v>0</v>
      </c>
      <c r="K174">
        <v>13</v>
      </c>
      <c r="L174">
        <v>23</v>
      </c>
      <c r="M174">
        <v>361</v>
      </c>
      <c r="N174">
        <v>1043</v>
      </c>
      <c r="O174">
        <v>2732</v>
      </c>
    </row>
    <row r="175" spans="1:15" x14ac:dyDescent="0.25">
      <c r="A175">
        <v>2022484408</v>
      </c>
      <c r="B175" s="1">
        <v>42491</v>
      </c>
      <c r="C175">
        <v>10538</v>
      </c>
      <c r="D175">
        <v>7.4000000950000002</v>
      </c>
      <c r="E175">
        <v>7.4000000950000002</v>
      </c>
      <c r="F175">
        <v>0</v>
      </c>
      <c r="G175">
        <v>1.940000057</v>
      </c>
      <c r="H175">
        <v>0.959999979</v>
      </c>
      <c r="I175">
        <v>4.5</v>
      </c>
      <c r="J175">
        <v>0</v>
      </c>
      <c r="K175">
        <v>25</v>
      </c>
      <c r="L175">
        <v>28</v>
      </c>
      <c r="M175">
        <v>245</v>
      </c>
      <c r="N175">
        <v>1142</v>
      </c>
      <c r="O175">
        <v>2380</v>
      </c>
    </row>
    <row r="176" spans="1:15" x14ac:dyDescent="0.25">
      <c r="A176">
        <v>2022484408</v>
      </c>
      <c r="B176" s="1">
        <v>42492</v>
      </c>
      <c r="C176">
        <v>10379</v>
      </c>
      <c r="D176">
        <v>7.2899999619999996</v>
      </c>
      <c r="E176">
        <v>7.2899999619999996</v>
      </c>
      <c r="F176">
        <v>0</v>
      </c>
      <c r="G176">
        <v>2.6099998950000001</v>
      </c>
      <c r="H176">
        <v>0.34000000400000002</v>
      </c>
      <c r="I176">
        <v>4.329999924</v>
      </c>
      <c r="J176">
        <v>0</v>
      </c>
      <c r="K176">
        <v>36</v>
      </c>
      <c r="L176">
        <v>8</v>
      </c>
      <c r="M176">
        <v>277</v>
      </c>
      <c r="N176">
        <v>1119</v>
      </c>
      <c r="O176">
        <v>2473</v>
      </c>
    </row>
    <row r="177" spans="1:15" x14ac:dyDescent="0.25">
      <c r="A177">
        <v>2022484408</v>
      </c>
      <c r="B177" s="1">
        <v>42493</v>
      </c>
      <c r="C177">
        <v>12183</v>
      </c>
      <c r="D177">
        <v>8.7399997710000008</v>
      </c>
      <c r="E177">
        <v>8.7399997710000008</v>
      </c>
      <c r="F177">
        <v>0</v>
      </c>
      <c r="G177">
        <v>3.9900000100000002</v>
      </c>
      <c r="H177">
        <v>0.46000000800000002</v>
      </c>
      <c r="I177">
        <v>4.2800002099999999</v>
      </c>
      <c r="J177">
        <v>0</v>
      </c>
      <c r="K177">
        <v>72</v>
      </c>
      <c r="L177">
        <v>14</v>
      </c>
      <c r="M177">
        <v>250</v>
      </c>
      <c r="N177">
        <v>1104</v>
      </c>
      <c r="O177">
        <v>2752</v>
      </c>
    </row>
    <row r="178" spans="1:15" x14ac:dyDescent="0.25">
      <c r="A178">
        <v>2022484408</v>
      </c>
      <c r="B178" s="1">
        <v>42494</v>
      </c>
      <c r="C178">
        <v>11768</v>
      </c>
      <c r="D178">
        <v>8.2899999619999996</v>
      </c>
      <c r="E178">
        <v>8.2899999619999996</v>
      </c>
      <c r="F178">
        <v>0</v>
      </c>
      <c r="G178">
        <v>2.5099999899999998</v>
      </c>
      <c r="H178">
        <v>0.93000000699999996</v>
      </c>
      <c r="I178">
        <v>4.8499999049999998</v>
      </c>
      <c r="J178">
        <v>0</v>
      </c>
      <c r="K178">
        <v>36</v>
      </c>
      <c r="L178">
        <v>27</v>
      </c>
      <c r="M178">
        <v>272</v>
      </c>
      <c r="N178">
        <v>1105</v>
      </c>
      <c r="O178">
        <v>2649</v>
      </c>
    </row>
    <row r="179" spans="1:15" x14ac:dyDescent="0.25">
      <c r="A179">
        <v>2022484408</v>
      </c>
      <c r="B179" s="1">
        <v>42495</v>
      </c>
      <c r="C179">
        <v>11895</v>
      </c>
      <c r="D179">
        <v>8.3500003809999992</v>
      </c>
      <c r="E179">
        <v>8.3500003809999992</v>
      </c>
      <c r="F179">
        <v>0</v>
      </c>
      <c r="G179">
        <v>2.789999962</v>
      </c>
      <c r="H179">
        <v>0.86000001400000003</v>
      </c>
      <c r="I179">
        <v>4.6999998090000004</v>
      </c>
      <c r="J179">
        <v>0</v>
      </c>
      <c r="K179">
        <v>55</v>
      </c>
      <c r="L179">
        <v>20</v>
      </c>
      <c r="M179">
        <v>253</v>
      </c>
      <c r="N179">
        <v>1112</v>
      </c>
      <c r="O179">
        <v>2609</v>
      </c>
    </row>
    <row r="180" spans="1:15" x14ac:dyDescent="0.25">
      <c r="A180">
        <v>2022484408</v>
      </c>
      <c r="B180" s="1">
        <v>42496</v>
      </c>
      <c r="C180">
        <v>10227</v>
      </c>
      <c r="D180">
        <v>7.1799998279999997</v>
      </c>
      <c r="E180">
        <v>7.1799998279999997</v>
      </c>
      <c r="F180">
        <v>0</v>
      </c>
      <c r="G180">
        <v>1.8700000050000001</v>
      </c>
      <c r="H180">
        <v>0.670000017</v>
      </c>
      <c r="I180">
        <v>4.6399998660000001</v>
      </c>
      <c r="J180">
        <v>0</v>
      </c>
      <c r="K180">
        <v>24</v>
      </c>
      <c r="L180">
        <v>17</v>
      </c>
      <c r="M180">
        <v>295</v>
      </c>
      <c r="N180">
        <v>1104</v>
      </c>
      <c r="O180">
        <v>2498</v>
      </c>
    </row>
    <row r="181" spans="1:15" x14ac:dyDescent="0.25">
      <c r="A181">
        <v>2022484408</v>
      </c>
      <c r="B181" s="1">
        <v>42497</v>
      </c>
      <c r="C181">
        <v>6708</v>
      </c>
      <c r="D181">
        <v>4.7100000380000004</v>
      </c>
      <c r="E181">
        <v>4.7100000380000004</v>
      </c>
      <c r="F181">
        <v>0</v>
      </c>
      <c r="G181">
        <v>1.6100000139999999</v>
      </c>
      <c r="H181">
        <v>7.9999998000000003E-2</v>
      </c>
      <c r="I181">
        <v>3.0199999809999998</v>
      </c>
      <c r="J181">
        <v>0</v>
      </c>
      <c r="K181">
        <v>20</v>
      </c>
      <c r="L181">
        <v>2</v>
      </c>
      <c r="M181">
        <v>149</v>
      </c>
      <c r="N181">
        <v>1269</v>
      </c>
      <c r="O181">
        <v>1995</v>
      </c>
    </row>
    <row r="182" spans="1:15" x14ac:dyDescent="0.25">
      <c r="A182">
        <v>2022484408</v>
      </c>
      <c r="B182" s="1">
        <v>42498</v>
      </c>
      <c r="C182">
        <v>3292</v>
      </c>
      <c r="D182">
        <v>2.3099999430000002</v>
      </c>
      <c r="E182">
        <v>2.3099999430000002</v>
      </c>
      <c r="F182">
        <v>0</v>
      </c>
      <c r="G182">
        <v>0</v>
      </c>
      <c r="H182">
        <v>0</v>
      </c>
      <c r="I182">
        <v>2.3099999430000002</v>
      </c>
      <c r="J182">
        <v>0</v>
      </c>
      <c r="K182">
        <v>0</v>
      </c>
      <c r="L182">
        <v>0</v>
      </c>
      <c r="M182">
        <v>135</v>
      </c>
      <c r="N182">
        <v>1305</v>
      </c>
      <c r="O182">
        <v>1848</v>
      </c>
    </row>
    <row r="183" spans="1:15" x14ac:dyDescent="0.25">
      <c r="A183">
        <v>2022484408</v>
      </c>
      <c r="B183" s="1">
        <v>42499</v>
      </c>
      <c r="C183">
        <v>13379</v>
      </c>
      <c r="D183">
        <v>9.3900003430000005</v>
      </c>
      <c r="E183">
        <v>9.3900003430000005</v>
      </c>
      <c r="F183">
        <v>0</v>
      </c>
      <c r="G183">
        <v>2.119999886</v>
      </c>
      <c r="H183">
        <v>1.6299999949999999</v>
      </c>
      <c r="I183">
        <v>5.6399998660000001</v>
      </c>
      <c r="J183">
        <v>0</v>
      </c>
      <c r="K183">
        <v>35</v>
      </c>
      <c r="L183">
        <v>47</v>
      </c>
      <c r="M183">
        <v>297</v>
      </c>
      <c r="N183">
        <v>1061</v>
      </c>
      <c r="O183">
        <v>2709</v>
      </c>
    </row>
    <row r="184" spans="1:15" x14ac:dyDescent="0.25">
      <c r="A184">
        <v>2022484408</v>
      </c>
      <c r="B184" s="1">
        <v>42500</v>
      </c>
      <c r="C184">
        <v>12798</v>
      </c>
      <c r="D184">
        <v>8.9799995419999998</v>
      </c>
      <c r="E184">
        <v>8.9799995419999998</v>
      </c>
      <c r="F184">
        <v>0</v>
      </c>
      <c r="G184">
        <v>2.2200000289999999</v>
      </c>
      <c r="H184">
        <v>1.210000038</v>
      </c>
      <c r="I184">
        <v>5.5599999430000002</v>
      </c>
      <c r="J184">
        <v>0</v>
      </c>
      <c r="K184">
        <v>57</v>
      </c>
      <c r="L184">
        <v>28</v>
      </c>
      <c r="M184">
        <v>271</v>
      </c>
      <c r="N184">
        <v>1084</v>
      </c>
      <c r="O184">
        <v>2797</v>
      </c>
    </row>
    <row r="185" spans="1:15" x14ac:dyDescent="0.25">
      <c r="A185">
        <v>2022484408</v>
      </c>
      <c r="B185" s="1">
        <v>42501</v>
      </c>
      <c r="C185">
        <v>13272</v>
      </c>
      <c r="D185">
        <v>9.3199996949999999</v>
      </c>
      <c r="E185">
        <v>9.3199996949999999</v>
      </c>
      <c r="F185">
        <v>0</v>
      </c>
      <c r="G185">
        <v>4.1799998279999997</v>
      </c>
      <c r="H185">
        <v>1.1499999759999999</v>
      </c>
      <c r="I185">
        <v>3.9900000100000002</v>
      </c>
      <c r="J185">
        <v>0</v>
      </c>
      <c r="K185">
        <v>58</v>
      </c>
      <c r="L185">
        <v>25</v>
      </c>
      <c r="M185">
        <v>224</v>
      </c>
      <c r="N185">
        <v>1133</v>
      </c>
      <c r="O185">
        <v>2544</v>
      </c>
    </row>
    <row r="186" spans="1:15" x14ac:dyDescent="0.25">
      <c r="A186">
        <v>2022484408</v>
      </c>
      <c r="B186" s="1">
        <v>42502</v>
      </c>
      <c r="C186">
        <v>9117</v>
      </c>
      <c r="D186">
        <v>6.4099998469999999</v>
      </c>
      <c r="E186">
        <v>6.4099998469999999</v>
      </c>
      <c r="F186">
        <v>0</v>
      </c>
      <c r="G186">
        <v>1.2799999710000001</v>
      </c>
      <c r="H186">
        <v>0.670000017</v>
      </c>
      <c r="I186">
        <v>4.4400000569999998</v>
      </c>
      <c r="J186">
        <v>0</v>
      </c>
      <c r="K186">
        <v>16</v>
      </c>
      <c r="L186">
        <v>16</v>
      </c>
      <c r="M186">
        <v>236</v>
      </c>
      <c r="N186">
        <v>728</v>
      </c>
      <c r="O186">
        <v>1853</v>
      </c>
    </row>
    <row r="187" spans="1:15" x14ac:dyDescent="0.25">
      <c r="A187">
        <v>2026352035</v>
      </c>
      <c r="B187" s="1">
        <v>42472</v>
      </c>
      <c r="C187">
        <v>4414</v>
      </c>
      <c r="D187">
        <v>2.7400000100000002</v>
      </c>
      <c r="E187">
        <v>2.7400000100000002</v>
      </c>
      <c r="F187">
        <v>0</v>
      </c>
      <c r="G187">
        <v>0.189999998</v>
      </c>
      <c r="H187">
        <v>0.34999999399999998</v>
      </c>
      <c r="I187">
        <v>2.2000000480000002</v>
      </c>
      <c r="J187">
        <v>0</v>
      </c>
      <c r="K187">
        <v>3</v>
      </c>
      <c r="L187">
        <v>8</v>
      </c>
      <c r="M187">
        <v>181</v>
      </c>
      <c r="N187">
        <v>706</v>
      </c>
      <c r="O187">
        <v>1459</v>
      </c>
    </row>
    <row r="188" spans="1:15" x14ac:dyDescent="0.25">
      <c r="A188">
        <v>2026352035</v>
      </c>
      <c r="B188" s="1">
        <v>42473</v>
      </c>
      <c r="C188">
        <v>4993</v>
      </c>
      <c r="D188">
        <v>3.0999999049999998</v>
      </c>
      <c r="E188">
        <v>3.0999999049999998</v>
      </c>
      <c r="F188">
        <v>0</v>
      </c>
      <c r="G188">
        <v>0</v>
      </c>
      <c r="H188">
        <v>0</v>
      </c>
      <c r="I188">
        <v>3.0999999049999998</v>
      </c>
      <c r="J188">
        <v>0</v>
      </c>
      <c r="K188">
        <v>0</v>
      </c>
      <c r="L188">
        <v>0</v>
      </c>
      <c r="M188">
        <v>238</v>
      </c>
      <c r="N188">
        <v>663</v>
      </c>
      <c r="O188">
        <v>1521</v>
      </c>
    </row>
    <row r="189" spans="1:15" x14ac:dyDescent="0.25">
      <c r="A189">
        <v>2026352035</v>
      </c>
      <c r="B189" s="1">
        <v>42474</v>
      </c>
      <c r="C189">
        <v>3335</v>
      </c>
      <c r="D189">
        <v>2.0699999330000001</v>
      </c>
      <c r="E189">
        <v>2.0699999330000001</v>
      </c>
      <c r="F189">
        <v>0</v>
      </c>
      <c r="G189">
        <v>0</v>
      </c>
      <c r="H189">
        <v>0</v>
      </c>
      <c r="I189">
        <v>2.0499999519999998</v>
      </c>
      <c r="J189">
        <v>0</v>
      </c>
      <c r="K189">
        <v>0</v>
      </c>
      <c r="L189">
        <v>0</v>
      </c>
      <c r="M189">
        <v>197</v>
      </c>
      <c r="N189">
        <v>653</v>
      </c>
      <c r="O189">
        <v>1431</v>
      </c>
    </row>
    <row r="190" spans="1:15" x14ac:dyDescent="0.25">
      <c r="A190">
        <v>2026352035</v>
      </c>
      <c r="B190" s="1">
        <v>42475</v>
      </c>
      <c r="C190">
        <v>3821</v>
      </c>
      <c r="D190">
        <v>2.369999886</v>
      </c>
      <c r="E190">
        <v>2.369999886</v>
      </c>
      <c r="F190">
        <v>0</v>
      </c>
      <c r="G190">
        <v>0</v>
      </c>
      <c r="H190">
        <v>0</v>
      </c>
      <c r="I190">
        <v>2.369999886</v>
      </c>
      <c r="J190">
        <v>0</v>
      </c>
      <c r="K190">
        <v>0</v>
      </c>
      <c r="L190">
        <v>0</v>
      </c>
      <c r="M190">
        <v>188</v>
      </c>
      <c r="N190">
        <v>687</v>
      </c>
      <c r="O190">
        <v>1444</v>
      </c>
    </row>
    <row r="191" spans="1:15" x14ac:dyDescent="0.25">
      <c r="A191">
        <v>2026352035</v>
      </c>
      <c r="B191" s="1">
        <v>42476</v>
      </c>
      <c r="C191">
        <v>2547</v>
      </c>
      <c r="D191">
        <v>1.5800000430000001</v>
      </c>
      <c r="E191">
        <v>1.5800000430000001</v>
      </c>
      <c r="F191">
        <v>0</v>
      </c>
      <c r="G191">
        <v>0</v>
      </c>
      <c r="H191">
        <v>0</v>
      </c>
      <c r="I191">
        <v>1.5800000430000001</v>
      </c>
      <c r="J191">
        <v>0</v>
      </c>
      <c r="K191">
        <v>0</v>
      </c>
      <c r="L191">
        <v>0</v>
      </c>
      <c r="M191">
        <v>150</v>
      </c>
      <c r="N191">
        <v>728</v>
      </c>
      <c r="O191">
        <v>1373</v>
      </c>
    </row>
    <row r="192" spans="1:15" x14ac:dyDescent="0.25">
      <c r="A192">
        <v>2026352035</v>
      </c>
      <c r="B192" s="1">
        <v>42477</v>
      </c>
      <c r="C192">
        <v>838</v>
      </c>
      <c r="D192">
        <v>0.519999981</v>
      </c>
      <c r="E192">
        <v>0.519999981</v>
      </c>
      <c r="F192">
        <v>0</v>
      </c>
      <c r="G192">
        <v>0</v>
      </c>
      <c r="H192">
        <v>0</v>
      </c>
      <c r="I192">
        <v>0.519999981</v>
      </c>
      <c r="J192">
        <v>0</v>
      </c>
      <c r="K192">
        <v>0</v>
      </c>
      <c r="L192">
        <v>0</v>
      </c>
      <c r="M192">
        <v>60</v>
      </c>
      <c r="N192">
        <v>1053</v>
      </c>
      <c r="O192">
        <v>1214</v>
      </c>
    </row>
    <row r="193" spans="1:15" x14ac:dyDescent="0.25">
      <c r="A193">
        <v>2026352035</v>
      </c>
      <c r="B193" s="1">
        <v>42478</v>
      </c>
      <c r="C193">
        <v>3325</v>
      </c>
      <c r="D193">
        <v>2.0599999430000002</v>
      </c>
      <c r="E193">
        <v>2.0599999430000002</v>
      </c>
      <c r="F193">
        <v>0</v>
      </c>
      <c r="G193">
        <v>0</v>
      </c>
      <c r="H193">
        <v>0</v>
      </c>
      <c r="I193">
        <v>2.0599999430000002</v>
      </c>
      <c r="J193">
        <v>0</v>
      </c>
      <c r="K193">
        <v>0</v>
      </c>
      <c r="L193">
        <v>0</v>
      </c>
      <c r="M193">
        <v>182</v>
      </c>
      <c r="N193">
        <v>1062</v>
      </c>
      <c r="O193">
        <v>1419</v>
      </c>
    </row>
    <row r="194" spans="1:15" x14ac:dyDescent="0.25">
      <c r="A194">
        <v>2026352035</v>
      </c>
      <c r="B194" s="1">
        <v>42479</v>
      </c>
      <c r="C194">
        <v>2424</v>
      </c>
      <c r="D194">
        <v>1.5</v>
      </c>
      <c r="E194">
        <v>1.5</v>
      </c>
      <c r="F194">
        <v>0</v>
      </c>
      <c r="G194">
        <v>0</v>
      </c>
      <c r="H194">
        <v>0</v>
      </c>
      <c r="I194">
        <v>1.5</v>
      </c>
      <c r="J194">
        <v>0</v>
      </c>
      <c r="K194">
        <v>0</v>
      </c>
      <c r="L194">
        <v>0</v>
      </c>
      <c r="M194">
        <v>141</v>
      </c>
      <c r="N194">
        <v>785</v>
      </c>
      <c r="O194">
        <v>1356</v>
      </c>
    </row>
    <row r="195" spans="1:15" x14ac:dyDescent="0.25">
      <c r="A195">
        <v>2026352035</v>
      </c>
      <c r="B195" s="1">
        <v>42480</v>
      </c>
      <c r="C195">
        <v>7222</v>
      </c>
      <c r="D195">
        <v>4.4800000190000002</v>
      </c>
      <c r="E195">
        <v>4.4800000190000002</v>
      </c>
      <c r="F195">
        <v>0</v>
      </c>
      <c r="G195">
        <v>0</v>
      </c>
      <c r="H195">
        <v>0</v>
      </c>
      <c r="I195">
        <v>4.4800000190000002</v>
      </c>
      <c r="J195">
        <v>0</v>
      </c>
      <c r="K195">
        <v>0</v>
      </c>
      <c r="L195">
        <v>0</v>
      </c>
      <c r="M195">
        <v>327</v>
      </c>
      <c r="N195">
        <v>623</v>
      </c>
      <c r="O195">
        <v>1667</v>
      </c>
    </row>
    <row r="196" spans="1:15" x14ac:dyDescent="0.25">
      <c r="A196">
        <v>2026352035</v>
      </c>
      <c r="B196" s="1">
        <v>42481</v>
      </c>
      <c r="C196">
        <v>2467</v>
      </c>
      <c r="D196">
        <v>1.5299999710000001</v>
      </c>
      <c r="E196">
        <v>1.5299999710000001</v>
      </c>
      <c r="F196">
        <v>0</v>
      </c>
      <c r="G196">
        <v>0</v>
      </c>
      <c r="H196">
        <v>0</v>
      </c>
      <c r="I196">
        <v>1.5299999710000001</v>
      </c>
      <c r="J196">
        <v>0</v>
      </c>
      <c r="K196">
        <v>0</v>
      </c>
      <c r="L196">
        <v>0</v>
      </c>
      <c r="M196">
        <v>153</v>
      </c>
      <c r="N196">
        <v>749</v>
      </c>
      <c r="O196">
        <v>1370</v>
      </c>
    </row>
    <row r="197" spans="1:15" x14ac:dyDescent="0.25">
      <c r="A197">
        <v>2026352035</v>
      </c>
      <c r="B197" s="1">
        <v>42482</v>
      </c>
      <c r="C197">
        <v>2915</v>
      </c>
      <c r="D197">
        <v>1.809999943</v>
      </c>
      <c r="E197">
        <v>1.809999943</v>
      </c>
      <c r="F197">
        <v>0</v>
      </c>
      <c r="G197">
        <v>0</v>
      </c>
      <c r="H197">
        <v>0</v>
      </c>
      <c r="I197">
        <v>1.809999943</v>
      </c>
      <c r="J197">
        <v>0</v>
      </c>
      <c r="K197">
        <v>0</v>
      </c>
      <c r="L197">
        <v>0</v>
      </c>
      <c r="M197">
        <v>162</v>
      </c>
      <c r="N197">
        <v>712</v>
      </c>
      <c r="O197">
        <v>1399</v>
      </c>
    </row>
    <row r="198" spans="1:15" x14ac:dyDescent="0.25">
      <c r="A198">
        <v>2026352035</v>
      </c>
      <c r="B198" s="1">
        <v>42483</v>
      </c>
      <c r="C198">
        <v>12357</v>
      </c>
      <c r="D198">
        <v>7.7100000380000004</v>
      </c>
      <c r="E198">
        <v>7.7100000380000004</v>
      </c>
      <c r="F198">
        <v>0</v>
      </c>
      <c r="G198">
        <v>0</v>
      </c>
      <c r="H198">
        <v>0</v>
      </c>
      <c r="I198">
        <v>7.7100000380000004</v>
      </c>
      <c r="J198">
        <v>0</v>
      </c>
      <c r="K198">
        <v>0</v>
      </c>
      <c r="L198">
        <v>0</v>
      </c>
      <c r="M198">
        <v>432</v>
      </c>
      <c r="N198">
        <v>458</v>
      </c>
      <c r="O198">
        <v>1916</v>
      </c>
    </row>
    <row r="199" spans="1:15" x14ac:dyDescent="0.25">
      <c r="A199">
        <v>2026352035</v>
      </c>
      <c r="B199" s="1">
        <v>42484</v>
      </c>
      <c r="C199">
        <v>3490</v>
      </c>
      <c r="D199">
        <v>2.1600000860000002</v>
      </c>
      <c r="E199">
        <v>2.1600000860000002</v>
      </c>
      <c r="F199">
        <v>0</v>
      </c>
      <c r="G199">
        <v>0</v>
      </c>
      <c r="H199">
        <v>0</v>
      </c>
      <c r="I199">
        <v>2.1600000860000002</v>
      </c>
      <c r="J199">
        <v>0</v>
      </c>
      <c r="K199">
        <v>0</v>
      </c>
      <c r="L199">
        <v>0</v>
      </c>
      <c r="M199">
        <v>164</v>
      </c>
      <c r="N199">
        <v>704</v>
      </c>
      <c r="O199">
        <v>1401</v>
      </c>
    </row>
    <row r="200" spans="1:15" x14ac:dyDescent="0.25">
      <c r="A200">
        <v>2026352035</v>
      </c>
      <c r="B200" s="1">
        <v>42485</v>
      </c>
      <c r="C200">
        <v>6017</v>
      </c>
      <c r="D200">
        <v>3.7300000190000002</v>
      </c>
      <c r="E200">
        <v>3.7300000190000002</v>
      </c>
      <c r="F200">
        <v>0</v>
      </c>
      <c r="G200">
        <v>0</v>
      </c>
      <c r="H200">
        <v>0</v>
      </c>
      <c r="I200">
        <v>3.7300000190000002</v>
      </c>
      <c r="J200">
        <v>0</v>
      </c>
      <c r="K200">
        <v>0</v>
      </c>
      <c r="L200">
        <v>0</v>
      </c>
      <c r="M200">
        <v>260</v>
      </c>
      <c r="N200">
        <v>821</v>
      </c>
      <c r="O200">
        <v>1576</v>
      </c>
    </row>
    <row r="201" spans="1:15" x14ac:dyDescent="0.25">
      <c r="A201">
        <v>2026352035</v>
      </c>
      <c r="B201" s="1">
        <v>42486</v>
      </c>
      <c r="C201">
        <v>5933</v>
      </c>
      <c r="D201">
        <v>3.6800000669999999</v>
      </c>
      <c r="E201">
        <v>3.6800000669999999</v>
      </c>
      <c r="F201">
        <v>0</v>
      </c>
      <c r="G201">
        <v>0</v>
      </c>
      <c r="H201">
        <v>0</v>
      </c>
      <c r="I201">
        <v>3.6800000669999999</v>
      </c>
      <c r="J201">
        <v>0</v>
      </c>
      <c r="K201">
        <v>0</v>
      </c>
      <c r="L201">
        <v>0</v>
      </c>
      <c r="M201">
        <v>288</v>
      </c>
      <c r="N201">
        <v>1018</v>
      </c>
      <c r="O201">
        <v>1595</v>
      </c>
    </row>
    <row r="202" spans="1:15" x14ac:dyDescent="0.25">
      <c r="A202">
        <v>2026352035</v>
      </c>
      <c r="B202" s="1">
        <v>42487</v>
      </c>
      <c r="C202">
        <v>6088</v>
      </c>
      <c r="D202">
        <v>3.7699999809999998</v>
      </c>
      <c r="E202">
        <v>3.7699999809999998</v>
      </c>
      <c r="F202">
        <v>0</v>
      </c>
      <c r="G202">
        <v>0</v>
      </c>
      <c r="H202">
        <v>0</v>
      </c>
      <c r="I202">
        <v>3.7699999809999998</v>
      </c>
      <c r="J202">
        <v>0</v>
      </c>
      <c r="K202">
        <v>0</v>
      </c>
      <c r="L202">
        <v>0</v>
      </c>
      <c r="M202">
        <v>286</v>
      </c>
      <c r="N202">
        <v>586</v>
      </c>
      <c r="O202">
        <v>1593</v>
      </c>
    </row>
    <row r="203" spans="1:15" x14ac:dyDescent="0.25">
      <c r="A203">
        <v>2026352035</v>
      </c>
      <c r="B203" s="1">
        <v>42488</v>
      </c>
      <c r="C203">
        <v>6375</v>
      </c>
      <c r="D203">
        <v>3.9500000480000002</v>
      </c>
      <c r="E203">
        <v>3.9500000480000002</v>
      </c>
      <c r="F203">
        <v>0</v>
      </c>
      <c r="G203">
        <v>0</v>
      </c>
      <c r="H203">
        <v>0</v>
      </c>
      <c r="I203">
        <v>3.9500000480000002</v>
      </c>
      <c r="J203">
        <v>0</v>
      </c>
      <c r="K203">
        <v>0</v>
      </c>
      <c r="L203">
        <v>0</v>
      </c>
      <c r="M203">
        <v>331</v>
      </c>
      <c r="N203">
        <v>626</v>
      </c>
      <c r="O203">
        <v>1649</v>
      </c>
    </row>
    <row r="204" spans="1:15" x14ac:dyDescent="0.25">
      <c r="A204">
        <v>2026352035</v>
      </c>
      <c r="B204" s="1">
        <v>42489</v>
      </c>
      <c r="C204">
        <v>7604</v>
      </c>
      <c r="D204">
        <v>4.7100000380000004</v>
      </c>
      <c r="E204">
        <v>4.7100000380000004</v>
      </c>
      <c r="F204">
        <v>0</v>
      </c>
      <c r="G204">
        <v>0</v>
      </c>
      <c r="H204">
        <v>0</v>
      </c>
      <c r="I204">
        <v>4.7100000380000004</v>
      </c>
      <c r="J204">
        <v>0</v>
      </c>
      <c r="K204">
        <v>0</v>
      </c>
      <c r="L204">
        <v>0</v>
      </c>
      <c r="M204">
        <v>352</v>
      </c>
      <c r="N204">
        <v>492</v>
      </c>
      <c r="O204">
        <v>1692</v>
      </c>
    </row>
    <row r="205" spans="1:15" x14ac:dyDescent="0.25">
      <c r="A205">
        <v>2026352035</v>
      </c>
      <c r="B205" s="1">
        <v>42490</v>
      </c>
      <c r="C205">
        <v>4729</v>
      </c>
      <c r="D205">
        <v>2.9300000669999999</v>
      </c>
      <c r="E205">
        <v>2.9300000669999999</v>
      </c>
      <c r="F205">
        <v>0</v>
      </c>
      <c r="G205">
        <v>0</v>
      </c>
      <c r="H205">
        <v>0</v>
      </c>
      <c r="I205">
        <v>2.9300000669999999</v>
      </c>
      <c r="J205">
        <v>0</v>
      </c>
      <c r="K205">
        <v>0</v>
      </c>
      <c r="L205">
        <v>0</v>
      </c>
      <c r="M205">
        <v>233</v>
      </c>
      <c r="N205">
        <v>594</v>
      </c>
      <c r="O205">
        <v>1506</v>
      </c>
    </row>
    <row r="206" spans="1:15" x14ac:dyDescent="0.25">
      <c r="A206">
        <v>2026352035</v>
      </c>
      <c r="B206" s="1">
        <v>42491</v>
      </c>
      <c r="C206">
        <v>3609</v>
      </c>
      <c r="D206">
        <v>2.2799999710000001</v>
      </c>
      <c r="E206">
        <v>2.2799999710000001</v>
      </c>
      <c r="F206">
        <v>0</v>
      </c>
      <c r="G206">
        <v>0</v>
      </c>
      <c r="H206">
        <v>0</v>
      </c>
      <c r="I206">
        <v>2.2799999710000001</v>
      </c>
      <c r="J206">
        <v>0</v>
      </c>
      <c r="K206">
        <v>0</v>
      </c>
      <c r="L206">
        <v>0</v>
      </c>
      <c r="M206">
        <v>191</v>
      </c>
      <c r="N206">
        <v>716</v>
      </c>
      <c r="O206">
        <v>1447</v>
      </c>
    </row>
    <row r="207" spans="1:15" x14ac:dyDescent="0.25">
      <c r="A207">
        <v>2026352035</v>
      </c>
      <c r="B207" s="1">
        <v>42492</v>
      </c>
      <c r="C207">
        <v>7018</v>
      </c>
      <c r="D207">
        <v>4.3499999049999998</v>
      </c>
      <c r="E207">
        <v>4.3499999049999998</v>
      </c>
      <c r="F207">
        <v>0</v>
      </c>
      <c r="G207">
        <v>0</v>
      </c>
      <c r="H207">
        <v>0</v>
      </c>
      <c r="I207">
        <v>4.3499999049999998</v>
      </c>
      <c r="J207">
        <v>0</v>
      </c>
      <c r="K207">
        <v>0</v>
      </c>
      <c r="L207">
        <v>0</v>
      </c>
      <c r="M207">
        <v>355</v>
      </c>
      <c r="N207">
        <v>716</v>
      </c>
      <c r="O207">
        <v>1690</v>
      </c>
    </row>
    <row r="208" spans="1:15" x14ac:dyDescent="0.25">
      <c r="A208">
        <v>2026352035</v>
      </c>
      <c r="B208" s="1">
        <v>42493</v>
      </c>
      <c r="C208">
        <v>5992</v>
      </c>
      <c r="D208">
        <v>3.7200000289999999</v>
      </c>
      <c r="E208">
        <v>3.7200000289999999</v>
      </c>
      <c r="F208">
        <v>0</v>
      </c>
      <c r="G208">
        <v>0</v>
      </c>
      <c r="H208">
        <v>0</v>
      </c>
      <c r="I208">
        <v>3.7200000289999999</v>
      </c>
      <c r="J208">
        <v>0</v>
      </c>
      <c r="K208">
        <v>0</v>
      </c>
      <c r="L208">
        <v>0</v>
      </c>
      <c r="M208">
        <v>304</v>
      </c>
      <c r="N208">
        <v>981</v>
      </c>
      <c r="O208">
        <v>1604</v>
      </c>
    </row>
    <row r="209" spans="1:15" x14ac:dyDescent="0.25">
      <c r="A209">
        <v>2026352035</v>
      </c>
      <c r="B209" s="1">
        <v>42494</v>
      </c>
      <c r="C209">
        <v>6564</v>
      </c>
      <c r="D209">
        <v>4.0700001720000003</v>
      </c>
      <c r="E209">
        <v>4.0700001720000003</v>
      </c>
      <c r="F209">
        <v>0</v>
      </c>
      <c r="G209">
        <v>0</v>
      </c>
      <c r="H209">
        <v>0</v>
      </c>
      <c r="I209">
        <v>4.0700001720000003</v>
      </c>
      <c r="J209">
        <v>0</v>
      </c>
      <c r="K209">
        <v>0</v>
      </c>
      <c r="L209">
        <v>0</v>
      </c>
      <c r="M209">
        <v>345</v>
      </c>
      <c r="N209">
        <v>530</v>
      </c>
      <c r="O209">
        <v>1658</v>
      </c>
    </row>
    <row r="210" spans="1:15" x14ac:dyDescent="0.25">
      <c r="A210">
        <v>2026352035</v>
      </c>
      <c r="B210" s="1">
        <v>42495</v>
      </c>
      <c r="C210">
        <v>12167</v>
      </c>
      <c r="D210">
        <v>7.5399999619999996</v>
      </c>
      <c r="E210">
        <v>7.5399999619999996</v>
      </c>
      <c r="F210">
        <v>0</v>
      </c>
      <c r="G210">
        <v>0</v>
      </c>
      <c r="H210">
        <v>0</v>
      </c>
      <c r="I210">
        <v>7.5399999619999996</v>
      </c>
      <c r="J210">
        <v>0</v>
      </c>
      <c r="K210">
        <v>0</v>
      </c>
      <c r="L210">
        <v>0</v>
      </c>
      <c r="M210">
        <v>475</v>
      </c>
      <c r="N210">
        <v>479</v>
      </c>
      <c r="O210">
        <v>1926</v>
      </c>
    </row>
    <row r="211" spans="1:15" x14ac:dyDescent="0.25">
      <c r="A211">
        <v>2026352035</v>
      </c>
      <c r="B211" s="1">
        <v>42496</v>
      </c>
      <c r="C211">
        <v>8198</v>
      </c>
      <c r="D211">
        <v>5.079999924</v>
      </c>
      <c r="E211">
        <v>5.079999924</v>
      </c>
      <c r="F211">
        <v>0</v>
      </c>
      <c r="G211">
        <v>0</v>
      </c>
      <c r="H211">
        <v>0</v>
      </c>
      <c r="I211">
        <v>5.079999924</v>
      </c>
      <c r="J211">
        <v>0</v>
      </c>
      <c r="K211">
        <v>0</v>
      </c>
      <c r="L211">
        <v>0</v>
      </c>
      <c r="M211">
        <v>383</v>
      </c>
      <c r="N211">
        <v>511</v>
      </c>
      <c r="O211">
        <v>1736</v>
      </c>
    </row>
    <row r="212" spans="1:15" x14ac:dyDescent="0.25">
      <c r="A212">
        <v>2026352035</v>
      </c>
      <c r="B212" s="1">
        <v>42497</v>
      </c>
      <c r="C212">
        <v>4193</v>
      </c>
      <c r="D212">
        <v>2.5999999049999998</v>
      </c>
      <c r="E212">
        <v>2.5999999049999998</v>
      </c>
      <c r="F212">
        <v>0</v>
      </c>
      <c r="G212">
        <v>0</v>
      </c>
      <c r="H212">
        <v>0</v>
      </c>
      <c r="I212">
        <v>2.5999999049999998</v>
      </c>
      <c r="J212">
        <v>0</v>
      </c>
      <c r="K212">
        <v>0</v>
      </c>
      <c r="L212">
        <v>0</v>
      </c>
      <c r="M212">
        <v>229</v>
      </c>
      <c r="N212">
        <v>665</v>
      </c>
      <c r="O212">
        <v>1491</v>
      </c>
    </row>
    <row r="213" spans="1:15" x14ac:dyDescent="0.25">
      <c r="A213">
        <v>2026352035</v>
      </c>
      <c r="B213" s="1">
        <v>42498</v>
      </c>
      <c r="C213">
        <v>5528</v>
      </c>
      <c r="D213">
        <v>3.4500000480000002</v>
      </c>
      <c r="E213">
        <v>3.4500000480000002</v>
      </c>
      <c r="F213">
        <v>0</v>
      </c>
      <c r="G213">
        <v>0</v>
      </c>
      <c r="H213">
        <v>0</v>
      </c>
      <c r="I213">
        <v>3.4500000480000002</v>
      </c>
      <c r="J213">
        <v>0</v>
      </c>
      <c r="K213">
        <v>0</v>
      </c>
      <c r="L213">
        <v>0</v>
      </c>
      <c r="M213">
        <v>258</v>
      </c>
      <c r="N213">
        <v>610</v>
      </c>
      <c r="O213">
        <v>1555</v>
      </c>
    </row>
    <row r="214" spans="1:15" x14ac:dyDescent="0.25">
      <c r="A214">
        <v>2026352035</v>
      </c>
      <c r="B214" s="1">
        <v>42499</v>
      </c>
      <c r="C214">
        <v>10685</v>
      </c>
      <c r="D214">
        <v>6.6199998860000004</v>
      </c>
      <c r="E214">
        <v>6.6199998860000004</v>
      </c>
      <c r="F214">
        <v>0</v>
      </c>
      <c r="G214">
        <v>0</v>
      </c>
      <c r="H214">
        <v>0</v>
      </c>
      <c r="I214">
        <v>6.5999999049999998</v>
      </c>
      <c r="J214">
        <v>0</v>
      </c>
      <c r="K214">
        <v>0</v>
      </c>
      <c r="L214">
        <v>0</v>
      </c>
      <c r="M214">
        <v>401</v>
      </c>
      <c r="N214">
        <v>543</v>
      </c>
      <c r="O214">
        <v>1869</v>
      </c>
    </row>
    <row r="215" spans="1:15" x14ac:dyDescent="0.25">
      <c r="A215">
        <v>2026352035</v>
      </c>
      <c r="B215" s="1">
        <v>42500</v>
      </c>
      <c r="C215">
        <v>254</v>
      </c>
      <c r="D215">
        <v>0.15999999600000001</v>
      </c>
      <c r="E215">
        <v>0.15999999600000001</v>
      </c>
      <c r="F215">
        <v>0</v>
      </c>
      <c r="G215">
        <v>0</v>
      </c>
      <c r="H215">
        <v>0</v>
      </c>
      <c r="I215">
        <v>0.15999999600000001</v>
      </c>
      <c r="J215">
        <v>0</v>
      </c>
      <c r="K215">
        <v>0</v>
      </c>
      <c r="L215">
        <v>0</v>
      </c>
      <c r="M215">
        <v>17</v>
      </c>
      <c r="N215">
        <v>1002</v>
      </c>
      <c r="O215">
        <v>1141</v>
      </c>
    </row>
    <row r="216" spans="1:15" x14ac:dyDescent="0.25">
      <c r="A216">
        <v>2026352035</v>
      </c>
      <c r="B216" s="1">
        <v>42501</v>
      </c>
      <c r="C216">
        <v>8580</v>
      </c>
      <c r="D216">
        <v>5.3200001720000003</v>
      </c>
      <c r="E216">
        <v>5.3200001720000003</v>
      </c>
      <c r="F216">
        <v>0</v>
      </c>
      <c r="G216">
        <v>0</v>
      </c>
      <c r="H216">
        <v>0</v>
      </c>
      <c r="I216">
        <v>5.3200001720000003</v>
      </c>
      <c r="J216">
        <v>0</v>
      </c>
      <c r="K216">
        <v>0</v>
      </c>
      <c r="L216">
        <v>0</v>
      </c>
      <c r="M216">
        <v>330</v>
      </c>
      <c r="N216">
        <v>569</v>
      </c>
      <c r="O216">
        <v>1698</v>
      </c>
    </row>
    <row r="217" spans="1:15" x14ac:dyDescent="0.25">
      <c r="A217">
        <v>2026352035</v>
      </c>
      <c r="B217" s="1">
        <v>42502</v>
      </c>
      <c r="C217">
        <v>8891</v>
      </c>
      <c r="D217">
        <v>5.5100002290000001</v>
      </c>
      <c r="E217">
        <v>5.5100002290000001</v>
      </c>
      <c r="F217">
        <v>0</v>
      </c>
      <c r="G217">
        <v>0</v>
      </c>
      <c r="H217">
        <v>0</v>
      </c>
      <c r="I217">
        <v>5.5100002290000001</v>
      </c>
      <c r="J217">
        <v>0</v>
      </c>
      <c r="K217">
        <v>0</v>
      </c>
      <c r="L217">
        <v>0</v>
      </c>
      <c r="M217">
        <v>343</v>
      </c>
      <c r="N217">
        <v>330</v>
      </c>
      <c r="O217">
        <v>1364</v>
      </c>
    </row>
    <row r="218" spans="1:15" x14ac:dyDescent="0.25">
      <c r="A218">
        <v>2320127002</v>
      </c>
      <c r="B218" s="1">
        <v>42472</v>
      </c>
      <c r="C218">
        <v>10725</v>
      </c>
      <c r="D218">
        <v>7.4899997709999999</v>
      </c>
      <c r="E218">
        <v>7.4899997709999999</v>
      </c>
      <c r="F218">
        <v>0</v>
      </c>
      <c r="G218">
        <v>1.1699999569999999</v>
      </c>
      <c r="H218">
        <v>0.310000002</v>
      </c>
      <c r="I218">
        <v>6.0100002290000001</v>
      </c>
      <c r="J218">
        <v>0</v>
      </c>
      <c r="K218">
        <v>13</v>
      </c>
      <c r="L218">
        <v>9</v>
      </c>
      <c r="M218">
        <v>306</v>
      </c>
      <c r="N218">
        <v>1112</v>
      </c>
      <c r="O218">
        <v>2124</v>
      </c>
    </row>
    <row r="219" spans="1:15" x14ac:dyDescent="0.25">
      <c r="A219">
        <v>2320127002</v>
      </c>
      <c r="B219" s="1">
        <v>42473</v>
      </c>
      <c r="C219">
        <v>7275</v>
      </c>
      <c r="D219">
        <v>4.9000000950000002</v>
      </c>
      <c r="E219">
        <v>4.9000000950000002</v>
      </c>
      <c r="F219">
        <v>0</v>
      </c>
      <c r="G219">
        <v>0</v>
      </c>
      <c r="H219">
        <v>0</v>
      </c>
      <c r="I219">
        <v>4.9000000950000002</v>
      </c>
      <c r="J219">
        <v>0</v>
      </c>
      <c r="K219">
        <v>0</v>
      </c>
      <c r="L219">
        <v>0</v>
      </c>
      <c r="M219">
        <v>335</v>
      </c>
      <c r="N219">
        <v>1105</v>
      </c>
      <c r="O219">
        <v>2003</v>
      </c>
    </row>
    <row r="220" spans="1:15" x14ac:dyDescent="0.25">
      <c r="A220">
        <v>2320127002</v>
      </c>
      <c r="B220" s="1">
        <v>42474</v>
      </c>
      <c r="C220">
        <v>3973</v>
      </c>
      <c r="D220">
        <v>2.6800000669999999</v>
      </c>
      <c r="E220">
        <v>2.6800000669999999</v>
      </c>
      <c r="F220">
        <v>0</v>
      </c>
      <c r="G220">
        <v>0</v>
      </c>
      <c r="H220">
        <v>0</v>
      </c>
      <c r="I220">
        <v>2.6800000669999999</v>
      </c>
      <c r="J220">
        <v>0</v>
      </c>
      <c r="K220">
        <v>0</v>
      </c>
      <c r="L220">
        <v>0</v>
      </c>
      <c r="M220">
        <v>191</v>
      </c>
      <c r="N220">
        <v>1249</v>
      </c>
      <c r="O220">
        <v>1696</v>
      </c>
    </row>
    <row r="221" spans="1:15" x14ac:dyDescent="0.25">
      <c r="A221">
        <v>2320127002</v>
      </c>
      <c r="B221" s="1">
        <v>42475</v>
      </c>
      <c r="C221">
        <v>5205</v>
      </c>
      <c r="D221">
        <v>3.5099999899999998</v>
      </c>
      <c r="E221">
        <v>3.5099999899999998</v>
      </c>
      <c r="F221">
        <v>0</v>
      </c>
      <c r="G221">
        <v>0</v>
      </c>
      <c r="H221">
        <v>0</v>
      </c>
      <c r="I221">
        <v>3.5099999899999998</v>
      </c>
      <c r="J221">
        <v>0</v>
      </c>
      <c r="K221">
        <v>0</v>
      </c>
      <c r="L221">
        <v>0</v>
      </c>
      <c r="M221">
        <v>245</v>
      </c>
      <c r="N221">
        <v>1195</v>
      </c>
      <c r="O221">
        <v>1801</v>
      </c>
    </row>
    <row r="222" spans="1:15" x14ac:dyDescent="0.25">
      <c r="A222">
        <v>2320127002</v>
      </c>
      <c r="B222" s="1">
        <v>42476</v>
      </c>
      <c r="C222">
        <v>5057</v>
      </c>
      <c r="D222">
        <v>3.4100000860000002</v>
      </c>
      <c r="E222">
        <v>3.4100000860000002</v>
      </c>
      <c r="F222">
        <v>0</v>
      </c>
      <c r="G222">
        <v>0</v>
      </c>
      <c r="H222">
        <v>0</v>
      </c>
      <c r="I222">
        <v>3.4000000950000002</v>
      </c>
      <c r="J222">
        <v>0</v>
      </c>
      <c r="K222">
        <v>0</v>
      </c>
      <c r="L222">
        <v>0</v>
      </c>
      <c r="M222">
        <v>195</v>
      </c>
      <c r="N222">
        <v>1245</v>
      </c>
      <c r="O222">
        <v>1724</v>
      </c>
    </row>
    <row r="223" spans="1:15" x14ac:dyDescent="0.25">
      <c r="A223">
        <v>2320127002</v>
      </c>
      <c r="B223" s="1">
        <v>42477</v>
      </c>
      <c r="C223">
        <v>6198</v>
      </c>
      <c r="D223">
        <v>4.1799998279999997</v>
      </c>
      <c r="E223">
        <v>4.1799998279999997</v>
      </c>
      <c r="F223">
        <v>0</v>
      </c>
      <c r="G223">
        <v>0</v>
      </c>
      <c r="H223">
        <v>0</v>
      </c>
      <c r="I223">
        <v>4.1799998279999997</v>
      </c>
      <c r="J223">
        <v>0</v>
      </c>
      <c r="K223">
        <v>0</v>
      </c>
      <c r="L223">
        <v>0</v>
      </c>
      <c r="M223">
        <v>249</v>
      </c>
      <c r="N223">
        <v>1191</v>
      </c>
      <c r="O223">
        <v>1852</v>
      </c>
    </row>
    <row r="224" spans="1:15" x14ac:dyDescent="0.25">
      <c r="A224">
        <v>2320127002</v>
      </c>
      <c r="B224" s="1">
        <v>42478</v>
      </c>
      <c r="C224">
        <v>6559</v>
      </c>
      <c r="D224">
        <v>4.420000076</v>
      </c>
      <c r="E224">
        <v>4.420000076</v>
      </c>
      <c r="F224">
        <v>0</v>
      </c>
      <c r="G224">
        <v>0</v>
      </c>
      <c r="H224">
        <v>0.25999999000000001</v>
      </c>
      <c r="I224">
        <v>4.1399998660000001</v>
      </c>
      <c r="J224">
        <v>0</v>
      </c>
      <c r="K224">
        <v>0</v>
      </c>
      <c r="L224">
        <v>7</v>
      </c>
      <c r="M224">
        <v>260</v>
      </c>
      <c r="N224">
        <v>1173</v>
      </c>
      <c r="O224">
        <v>1905</v>
      </c>
    </row>
    <row r="225" spans="1:15" x14ac:dyDescent="0.25">
      <c r="A225">
        <v>2320127002</v>
      </c>
      <c r="B225" s="1">
        <v>42479</v>
      </c>
      <c r="C225">
        <v>5997</v>
      </c>
      <c r="D225">
        <v>4.0399999619999996</v>
      </c>
      <c r="E225">
        <v>4.0399999619999996</v>
      </c>
      <c r="F225">
        <v>0</v>
      </c>
      <c r="G225">
        <v>0</v>
      </c>
      <c r="H225">
        <v>0.37999999499999998</v>
      </c>
      <c r="I225">
        <v>3.6600000860000002</v>
      </c>
      <c r="J225">
        <v>0</v>
      </c>
      <c r="K225">
        <v>0</v>
      </c>
      <c r="L225">
        <v>11</v>
      </c>
      <c r="M225">
        <v>228</v>
      </c>
      <c r="N225">
        <v>1201</v>
      </c>
      <c r="O225">
        <v>1811</v>
      </c>
    </row>
    <row r="226" spans="1:15" x14ac:dyDescent="0.25">
      <c r="A226">
        <v>2320127002</v>
      </c>
      <c r="B226" s="1">
        <v>42480</v>
      </c>
      <c r="C226">
        <v>7192</v>
      </c>
      <c r="D226">
        <v>4.8499999049999998</v>
      </c>
      <c r="E226">
        <v>4.8499999049999998</v>
      </c>
      <c r="F226">
        <v>0</v>
      </c>
      <c r="G226">
        <v>0</v>
      </c>
      <c r="H226">
        <v>0.49000000999999999</v>
      </c>
      <c r="I226">
        <v>4.3400001530000001</v>
      </c>
      <c r="J226">
        <v>0</v>
      </c>
      <c r="K226">
        <v>0</v>
      </c>
      <c r="L226">
        <v>11</v>
      </c>
      <c r="M226">
        <v>283</v>
      </c>
      <c r="N226">
        <v>1146</v>
      </c>
      <c r="O226">
        <v>1922</v>
      </c>
    </row>
    <row r="227" spans="1:15" x14ac:dyDescent="0.25">
      <c r="A227">
        <v>2320127002</v>
      </c>
      <c r="B227" s="1">
        <v>42481</v>
      </c>
      <c r="C227">
        <v>3404</v>
      </c>
      <c r="D227">
        <v>2.289999962</v>
      </c>
      <c r="E227">
        <v>2.289999962</v>
      </c>
      <c r="F227">
        <v>0</v>
      </c>
      <c r="G227">
        <v>5.9999998999999998E-2</v>
      </c>
      <c r="H227">
        <v>0.41999998700000002</v>
      </c>
      <c r="I227">
        <v>1.809999943</v>
      </c>
      <c r="J227">
        <v>0</v>
      </c>
      <c r="K227">
        <v>1</v>
      </c>
      <c r="L227">
        <v>10</v>
      </c>
      <c r="M227">
        <v>127</v>
      </c>
      <c r="N227">
        <v>1302</v>
      </c>
      <c r="O227">
        <v>1610</v>
      </c>
    </row>
    <row r="228" spans="1:15" x14ac:dyDescent="0.25">
      <c r="A228">
        <v>2320127002</v>
      </c>
      <c r="B228" s="1">
        <v>42482</v>
      </c>
      <c r="C228">
        <v>5583</v>
      </c>
      <c r="D228">
        <v>3.7599999899999998</v>
      </c>
      <c r="E228">
        <v>3.7599999899999998</v>
      </c>
      <c r="F228">
        <v>0</v>
      </c>
      <c r="G228">
        <v>0</v>
      </c>
      <c r="H228">
        <v>0</v>
      </c>
      <c r="I228">
        <v>3.7599999899999998</v>
      </c>
      <c r="J228">
        <v>0</v>
      </c>
      <c r="K228">
        <v>0</v>
      </c>
      <c r="L228">
        <v>0</v>
      </c>
      <c r="M228">
        <v>266</v>
      </c>
      <c r="N228">
        <v>1174</v>
      </c>
      <c r="O228">
        <v>1851</v>
      </c>
    </row>
    <row r="229" spans="1:15" x14ac:dyDescent="0.25">
      <c r="A229">
        <v>2320127002</v>
      </c>
      <c r="B229" s="1">
        <v>42483</v>
      </c>
      <c r="C229">
        <v>5079</v>
      </c>
      <c r="D229">
        <v>3.420000076</v>
      </c>
      <c r="E229">
        <v>3.420000076</v>
      </c>
      <c r="F229">
        <v>0</v>
      </c>
      <c r="G229">
        <v>0</v>
      </c>
      <c r="H229">
        <v>0</v>
      </c>
      <c r="I229">
        <v>3.420000076</v>
      </c>
      <c r="J229">
        <v>0</v>
      </c>
      <c r="K229">
        <v>0</v>
      </c>
      <c r="L229">
        <v>0</v>
      </c>
      <c r="M229">
        <v>242</v>
      </c>
      <c r="N229">
        <v>1129</v>
      </c>
      <c r="O229">
        <v>1804</v>
      </c>
    </row>
    <row r="230" spans="1:15" x14ac:dyDescent="0.25">
      <c r="A230">
        <v>2320127002</v>
      </c>
      <c r="B230" s="1">
        <v>42484</v>
      </c>
      <c r="C230">
        <v>4165</v>
      </c>
      <c r="D230">
        <v>2.8099999430000002</v>
      </c>
      <c r="E230">
        <v>2.8099999430000002</v>
      </c>
      <c r="F230">
        <v>0</v>
      </c>
      <c r="G230">
        <v>0</v>
      </c>
      <c r="H230">
        <v>0</v>
      </c>
      <c r="I230">
        <v>2.7999999519999998</v>
      </c>
      <c r="J230">
        <v>0</v>
      </c>
      <c r="K230">
        <v>0</v>
      </c>
      <c r="L230">
        <v>0</v>
      </c>
      <c r="M230">
        <v>204</v>
      </c>
      <c r="N230">
        <v>1236</v>
      </c>
      <c r="O230">
        <v>1725</v>
      </c>
    </row>
    <row r="231" spans="1:15" x14ac:dyDescent="0.25">
      <c r="A231">
        <v>2320127002</v>
      </c>
      <c r="B231" s="1">
        <v>42485</v>
      </c>
      <c r="C231">
        <v>3588</v>
      </c>
      <c r="D231">
        <v>2.420000076</v>
      </c>
      <c r="E231">
        <v>2.420000076</v>
      </c>
      <c r="F231">
        <v>0</v>
      </c>
      <c r="G231">
        <v>0.23000000400000001</v>
      </c>
      <c r="H231">
        <v>0.20000000300000001</v>
      </c>
      <c r="I231">
        <v>1.9900000099999999</v>
      </c>
      <c r="J231">
        <v>0</v>
      </c>
      <c r="K231">
        <v>3</v>
      </c>
      <c r="L231">
        <v>5</v>
      </c>
      <c r="M231">
        <v>152</v>
      </c>
      <c r="N231">
        <v>1280</v>
      </c>
      <c r="O231">
        <v>1654</v>
      </c>
    </row>
    <row r="232" spans="1:15" x14ac:dyDescent="0.25">
      <c r="A232">
        <v>2320127002</v>
      </c>
      <c r="B232" s="1">
        <v>42486</v>
      </c>
      <c r="C232">
        <v>3409</v>
      </c>
      <c r="D232">
        <v>2.2999999519999998</v>
      </c>
      <c r="E232">
        <v>2.2999999519999998</v>
      </c>
      <c r="F232">
        <v>0</v>
      </c>
      <c r="G232">
        <v>0</v>
      </c>
      <c r="H232">
        <v>0</v>
      </c>
      <c r="I232">
        <v>2.2999999519999998</v>
      </c>
      <c r="J232">
        <v>0</v>
      </c>
      <c r="K232">
        <v>0</v>
      </c>
      <c r="L232">
        <v>0</v>
      </c>
      <c r="M232">
        <v>147</v>
      </c>
      <c r="N232">
        <v>1293</v>
      </c>
      <c r="O232">
        <v>1632</v>
      </c>
    </row>
    <row r="233" spans="1:15" x14ac:dyDescent="0.25">
      <c r="A233">
        <v>2320127002</v>
      </c>
      <c r="B233" s="1">
        <v>42487</v>
      </c>
      <c r="C233">
        <v>1715</v>
      </c>
      <c r="D233">
        <v>1.1599999670000001</v>
      </c>
      <c r="E233">
        <v>1.1599999670000001</v>
      </c>
      <c r="F233">
        <v>0</v>
      </c>
      <c r="G233">
        <v>0</v>
      </c>
      <c r="H233">
        <v>0</v>
      </c>
      <c r="I233">
        <v>1.1599999670000001</v>
      </c>
      <c r="J233">
        <v>0</v>
      </c>
      <c r="K233">
        <v>0</v>
      </c>
      <c r="L233">
        <v>0</v>
      </c>
      <c r="M233">
        <v>82</v>
      </c>
      <c r="N233">
        <v>1358</v>
      </c>
      <c r="O233">
        <v>1481</v>
      </c>
    </row>
    <row r="234" spans="1:15" x14ac:dyDescent="0.25">
      <c r="A234">
        <v>2320127002</v>
      </c>
      <c r="B234" s="1">
        <v>42488</v>
      </c>
      <c r="C234">
        <v>1532</v>
      </c>
      <c r="D234">
        <v>1.0299999710000001</v>
      </c>
      <c r="E234">
        <v>1.0299999710000001</v>
      </c>
      <c r="F234">
        <v>0</v>
      </c>
      <c r="G234">
        <v>0</v>
      </c>
      <c r="H234">
        <v>0</v>
      </c>
      <c r="I234">
        <v>1.0299999710000001</v>
      </c>
      <c r="J234">
        <v>0</v>
      </c>
      <c r="K234">
        <v>0</v>
      </c>
      <c r="L234">
        <v>0</v>
      </c>
      <c r="M234">
        <v>76</v>
      </c>
      <c r="N234">
        <v>1364</v>
      </c>
      <c r="O234">
        <v>1473</v>
      </c>
    </row>
    <row r="235" spans="1:15" x14ac:dyDescent="0.25">
      <c r="A235">
        <v>2320127002</v>
      </c>
      <c r="B235" s="1">
        <v>42489</v>
      </c>
      <c r="C235">
        <v>924</v>
      </c>
      <c r="D235">
        <v>0.62000000499999997</v>
      </c>
      <c r="E235">
        <v>0.62000000499999997</v>
      </c>
      <c r="F235">
        <v>0</v>
      </c>
      <c r="G235">
        <v>0</v>
      </c>
      <c r="H235">
        <v>0</v>
      </c>
      <c r="I235">
        <v>0.62000000499999997</v>
      </c>
      <c r="J235">
        <v>0</v>
      </c>
      <c r="K235">
        <v>0</v>
      </c>
      <c r="L235">
        <v>0</v>
      </c>
      <c r="M235">
        <v>45</v>
      </c>
      <c r="N235">
        <v>1395</v>
      </c>
      <c r="O235">
        <v>1410</v>
      </c>
    </row>
    <row r="236" spans="1:15" x14ac:dyDescent="0.25">
      <c r="A236">
        <v>2320127002</v>
      </c>
      <c r="B236" s="1">
        <v>42490</v>
      </c>
      <c r="C236">
        <v>4571</v>
      </c>
      <c r="D236">
        <v>3.079999924</v>
      </c>
      <c r="E236">
        <v>3.079999924</v>
      </c>
      <c r="F236">
        <v>0</v>
      </c>
      <c r="G236">
        <v>0</v>
      </c>
      <c r="H236">
        <v>0</v>
      </c>
      <c r="I236">
        <v>3.0699999330000001</v>
      </c>
      <c r="J236">
        <v>0</v>
      </c>
      <c r="K236">
        <v>0</v>
      </c>
      <c r="L236">
        <v>0</v>
      </c>
      <c r="M236">
        <v>234</v>
      </c>
      <c r="N236">
        <v>1206</v>
      </c>
      <c r="O236">
        <v>1779</v>
      </c>
    </row>
    <row r="237" spans="1:15" x14ac:dyDescent="0.25">
      <c r="A237">
        <v>2320127002</v>
      </c>
      <c r="B237" s="1">
        <v>42491</v>
      </c>
      <c r="C237">
        <v>772</v>
      </c>
      <c r="D237">
        <v>0.519999981</v>
      </c>
      <c r="E237">
        <v>0.519999981</v>
      </c>
      <c r="F237">
        <v>0</v>
      </c>
      <c r="G237">
        <v>0</v>
      </c>
      <c r="H237">
        <v>0</v>
      </c>
      <c r="I237">
        <v>0.519999981</v>
      </c>
      <c r="J237">
        <v>0</v>
      </c>
      <c r="K237">
        <v>0</v>
      </c>
      <c r="L237">
        <v>0</v>
      </c>
      <c r="M237">
        <v>40</v>
      </c>
      <c r="N237">
        <v>1400</v>
      </c>
      <c r="O237">
        <v>1403</v>
      </c>
    </row>
    <row r="238" spans="1:15" x14ac:dyDescent="0.25">
      <c r="A238">
        <v>2320127002</v>
      </c>
      <c r="B238" s="1">
        <v>42492</v>
      </c>
      <c r="C238">
        <v>3634</v>
      </c>
      <c r="D238">
        <v>2.4500000480000002</v>
      </c>
      <c r="E238">
        <v>2.4500000480000002</v>
      </c>
      <c r="F238">
        <v>0</v>
      </c>
      <c r="G238">
        <v>0.36000001399999998</v>
      </c>
      <c r="H238">
        <v>0.209999993</v>
      </c>
      <c r="I238">
        <v>1.8799999949999999</v>
      </c>
      <c r="J238">
        <v>0</v>
      </c>
      <c r="K238">
        <v>5</v>
      </c>
      <c r="L238">
        <v>6</v>
      </c>
      <c r="M238">
        <v>123</v>
      </c>
      <c r="N238">
        <v>1306</v>
      </c>
      <c r="O238">
        <v>1613</v>
      </c>
    </row>
    <row r="239" spans="1:15" x14ac:dyDescent="0.25">
      <c r="A239">
        <v>2320127002</v>
      </c>
      <c r="B239" s="1">
        <v>42493</v>
      </c>
      <c r="C239">
        <v>7443</v>
      </c>
      <c r="D239">
        <v>5.0199999809999998</v>
      </c>
      <c r="E239">
        <v>5.0199999809999998</v>
      </c>
      <c r="F239">
        <v>0</v>
      </c>
      <c r="G239">
        <v>1.4900000099999999</v>
      </c>
      <c r="H239">
        <v>0.37000000500000002</v>
      </c>
      <c r="I239">
        <v>3.1600000860000002</v>
      </c>
      <c r="J239">
        <v>0</v>
      </c>
      <c r="K239">
        <v>20</v>
      </c>
      <c r="L239">
        <v>10</v>
      </c>
      <c r="M239">
        <v>206</v>
      </c>
      <c r="N239">
        <v>1204</v>
      </c>
      <c r="O239">
        <v>1878</v>
      </c>
    </row>
    <row r="240" spans="1:15" x14ac:dyDescent="0.25">
      <c r="A240">
        <v>2320127002</v>
      </c>
      <c r="B240" s="1">
        <v>42494</v>
      </c>
      <c r="C240">
        <v>1201</v>
      </c>
      <c r="D240">
        <v>0.810000002</v>
      </c>
      <c r="E240">
        <v>0.810000002</v>
      </c>
      <c r="F240">
        <v>0</v>
      </c>
      <c r="G240">
        <v>0</v>
      </c>
      <c r="H240">
        <v>0</v>
      </c>
      <c r="I240">
        <v>0.810000002</v>
      </c>
      <c r="J240">
        <v>0</v>
      </c>
      <c r="K240">
        <v>0</v>
      </c>
      <c r="L240">
        <v>0</v>
      </c>
      <c r="M240">
        <v>52</v>
      </c>
      <c r="N240">
        <v>1388</v>
      </c>
      <c r="O240">
        <v>1426</v>
      </c>
    </row>
    <row r="241" spans="1:15" x14ac:dyDescent="0.25">
      <c r="A241">
        <v>2320127002</v>
      </c>
      <c r="B241" s="1">
        <v>42495</v>
      </c>
      <c r="C241">
        <v>5202</v>
      </c>
      <c r="D241">
        <v>3.5099999899999998</v>
      </c>
      <c r="E241">
        <v>3.5099999899999998</v>
      </c>
      <c r="F241">
        <v>0</v>
      </c>
      <c r="G241">
        <v>0</v>
      </c>
      <c r="H241">
        <v>0.38999998600000002</v>
      </c>
      <c r="I241">
        <v>3.1099998950000001</v>
      </c>
      <c r="J241">
        <v>0</v>
      </c>
      <c r="K241">
        <v>0</v>
      </c>
      <c r="L241">
        <v>11</v>
      </c>
      <c r="M241">
        <v>223</v>
      </c>
      <c r="N241">
        <v>1206</v>
      </c>
      <c r="O241">
        <v>1780</v>
      </c>
    </row>
    <row r="242" spans="1:15" x14ac:dyDescent="0.25">
      <c r="A242">
        <v>2320127002</v>
      </c>
      <c r="B242" s="1">
        <v>42496</v>
      </c>
      <c r="C242">
        <v>4878</v>
      </c>
      <c r="D242">
        <v>3.289999962</v>
      </c>
      <c r="E242">
        <v>3.289999962</v>
      </c>
      <c r="F242">
        <v>0</v>
      </c>
      <c r="G242">
        <v>0</v>
      </c>
      <c r="H242">
        <v>0</v>
      </c>
      <c r="I242">
        <v>3.289999962</v>
      </c>
      <c r="J242">
        <v>0</v>
      </c>
      <c r="K242">
        <v>0</v>
      </c>
      <c r="L242">
        <v>0</v>
      </c>
      <c r="M242">
        <v>204</v>
      </c>
      <c r="N242">
        <v>1236</v>
      </c>
      <c r="O242">
        <v>1742</v>
      </c>
    </row>
    <row r="243" spans="1:15" x14ac:dyDescent="0.25">
      <c r="A243">
        <v>2320127002</v>
      </c>
      <c r="B243" s="1">
        <v>42497</v>
      </c>
      <c r="C243">
        <v>7379</v>
      </c>
      <c r="D243">
        <v>4.9699997900000001</v>
      </c>
      <c r="E243">
        <v>4.9699997900000001</v>
      </c>
      <c r="F243">
        <v>0</v>
      </c>
      <c r="G243">
        <v>0</v>
      </c>
      <c r="H243">
        <v>0</v>
      </c>
      <c r="I243">
        <v>4.9699997900000001</v>
      </c>
      <c r="J243">
        <v>0</v>
      </c>
      <c r="K243">
        <v>0</v>
      </c>
      <c r="L243">
        <v>0</v>
      </c>
      <c r="M243">
        <v>319</v>
      </c>
      <c r="N243">
        <v>1121</v>
      </c>
      <c r="O243">
        <v>1972</v>
      </c>
    </row>
    <row r="244" spans="1:15" x14ac:dyDescent="0.25">
      <c r="A244">
        <v>2320127002</v>
      </c>
      <c r="B244" s="1">
        <v>42498</v>
      </c>
      <c r="C244">
        <v>5161</v>
      </c>
      <c r="D244">
        <v>3.4800000190000002</v>
      </c>
      <c r="E244">
        <v>3.4800000190000002</v>
      </c>
      <c r="F244">
        <v>0</v>
      </c>
      <c r="G244">
        <v>0</v>
      </c>
      <c r="H244">
        <v>0</v>
      </c>
      <c r="I244">
        <v>3.4700000289999999</v>
      </c>
      <c r="J244">
        <v>0</v>
      </c>
      <c r="K244">
        <v>0</v>
      </c>
      <c r="L244">
        <v>0</v>
      </c>
      <c r="M244">
        <v>247</v>
      </c>
      <c r="N244">
        <v>1193</v>
      </c>
      <c r="O244">
        <v>1821</v>
      </c>
    </row>
    <row r="245" spans="1:15" x14ac:dyDescent="0.25">
      <c r="A245">
        <v>2320127002</v>
      </c>
      <c r="B245" s="1">
        <v>42499</v>
      </c>
      <c r="C245">
        <v>3090</v>
      </c>
      <c r="D245">
        <v>2.079999924</v>
      </c>
      <c r="E245">
        <v>2.079999924</v>
      </c>
      <c r="F245">
        <v>0</v>
      </c>
      <c r="G245">
        <v>0</v>
      </c>
      <c r="H245">
        <v>0</v>
      </c>
      <c r="I245">
        <v>2.079999924</v>
      </c>
      <c r="J245">
        <v>0</v>
      </c>
      <c r="K245">
        <v>0</v>
      </c>
      <c r="L245">
        <v>0</v>
      </c>
      <c r="M245">
        <v>145</v>
      </c>
      <c r="N245">
        <v>1295</v>
      </c>
      <c r="O245">
        <v>1630</v>
      </c>
    </row>
    <row r="246" spans="1:15" x14ac:dyDescent="0.25">
      <c r="A246">
        <v>2320127002</v>
      </c>
      <c r="B246" s="1">
        <v>42500</v>
      </c>
      <c r="C246">
        <v>6227</v>
      </c>
      <c r="D246">
        <v>4.1999998090000004</v>
      </c>
      <c r="E246">
        <v>4.1999998090000004</v>
      </c>
      <c r="F246">
        <v>0</v>
      </c>
      <c r="G246">
        <v>0</v>
      </c>
      <c r="H246">
        <v>0</v>
      </c>
      <c r="I246">
        <v>4.1999998090000004</v>
      </c>
      <c r="J246">
        <v>0</v>
      </c>
      <c r="K246">
        <v>0</v>
      </c>
      <c r="L246">
        <v>0</v>
      </c>
      <c r="M246">
        <v>290</v>
      </c>
      <c r="N246">
        <v>1150</v>
      </c>
      <c r="O246">
        <v>1899</v>
      </c>
    </row>
    <row r="247" spans="1:15" x14ac:dyDescent="0.25">
      <c r="A247">
        <v>2320127002</v>
      </c>
      <c r="B247" s="1">
        <v>42501</v>
      </c>
      <c r="C247">
        <v>6424</v>
      </c>
      <c r="D247">
        <v>4.329999924</v>
      </c>
      <c r="E247">
        <v>4.329999924</v>
      </c>
      <c r="F247">
        <v>0</v>
      </c>
      <c r="G247">
        <v>0</v>
      </c>
      <c r="H247">
        <v>0</v>
      </c>
      <c r="I247">
        <v>4.329999924</v>
      </c>
      <c r="J247">
        <v>0</v>
      </c>
      <c r="K247">
        <v>0</v>
      </c>
      <c r="L247">
        <v>0</v>
      </c>
      <c r="M247">
        <v>300</v>
      </c>
      <c r="N247">
        <v>1140</v>
      </c>
      <c r="O247">
        <v>1903</v>
      </c>
    </row>
    <row r="248" spans="1:15" x14ac:dyDescent="0.25">
      <c r="A248">
        <v>2320127002</v>
      </c>
      <c r="B248" s="1">
        <v>42502</v>
      </c>
      <c r="C248">
        <v>2661</v>
      </c>
      <c r="D248">
        <v>1.789999962</v>
      </c>
      <c r="E248">
        <v>1.789999962</v>
      </c>
      <c r="F248">
        <v>0</v>
      </c>
      <c r="G248">
        <v>0</v>
      </c>
      <c r="H248">
        <v>0</v>
      </c>
      <c r="I248">
        <v>1.789999962</v>
      </c>
      <c r="J248">
        <v>0</v>
      </c>
      <c r="K248">
        <v>0</v>
      </c>
      <c r="L248">
        <v>0</v>
      </c>
      <c r="M248">
        <v>128</v>
      </c>
      <c r="N248">
        <v>830</v>
      </c>
      <c r="O248">
        <v>1125</v>
      </c>
    </row>
    <row r="249" spans="1:15" x14ac:dyDescent="0.25">
      <c r="A249">
        <v>2347167796</v>
      </c>
      <c r="B249" s="1">
        <v>42472</v>
      </c>
      <c r="C249">
        <v>10113</v>
      </c>
      <c r="D249">
        <v>6.829999924</v>
      </c>
      <c r="E249">
        <v>6.829999924</v>
      </c>
      <c r="F249">
        <v>0</v>
      </c>
      <c r="G249">
        <v>2</v>
      </c>
      <c r="H249">
        <v>0.62000000499999997</v>
      </c>
      <c r="I249">
        <v>4.1999998090000004</v>
      </c>
      <c r="J249">
        <v>0</v>
      </c>
      <c r="K249">
        <v>28</v>
      </c>
      <c r="L249">
        <v>13</v>
      </c>
      <c r="M249">
        <v>320</v>
      </c>
      <c r="N249">
        <v>964</v>
      </c>
      <c r="O249">
        <v>2344</v>
      </c>
    </row>
    <row r="250" spans="1:15" x14ac:dyDescent="0.25">
      <c r="A250">
        <v>2347167796</v>
      </c>
      <c r="B250" s="1">
        <v>42473</v>
      </c>
      <c r="C250">
        <v>10352</v>
      </c>
      <c r="D250">
        <v>7.0100002290000001</v>
      </c>
      <c r="E250">
        <v>7.0100002290000001</v>
      </c>
      <c r="F250">
        <v>0</v>
      </c>
      <c r="G250">
        <v>1.6599999670000001</v>
      </c>
      <c r="H250">
        <v>1.940000057</v>
      </c>
      <c r="I250">
        <v>3.4100000860000002</v>
      </c>
      <c r="J250">
        <v>0</v>
      </c>
      <c r="K250">
        <v>19</v>
      </c>
      <c r="L250">
        <v>32</v>
      </c>
      <c r="M250">
        <v>195</v>
      </c>
      <c r="N250">
        <v>676</v>
      </c>
      <c r="O250">
        <v>2038</v>
      </c>
    </row>
    <row r="251" spans="1:15" x14ac:dyDescent="0.25">
      <c r="A251">
        <v>2347167796</v>
      </c>
      <c r="B251" s="1">
        <v>42474</v>
      </c>
      <c r="C251">
        <v>10129</v>
      </c>
      <c r="D251">
        <v>6.6999998090000004</v>
      </c>
      <c r="E251">
        <v>6.6999998090000004</v>
      </c>
      <c r="F251">
        <v>0</v>
      </c>
      <c r="G251">
        <v>0.02</v>
      </c>
      <c r="H251">
        <v>2.7400000100000002</v>
      </c>
      <c r="I251">
        <v>3.9400000569999998</v>
      </c>
      <c r="J251">
        <v>0</v>
      </c>
      <c r="K251">
        <v>1</v>
      </c>
      <c r="L251">
        <v>48</v>
      </c>
      <c r="M251">
        <v>206</v>
      </c>
      <c r="N251">
        <v>705</v>
      </c>
      <c r="O251">
        <v>2010</v>
      </c>
    </row>
    <row r="252" spans="1:15" x14ac:dyDescent="0.25">
      <c r="A252">
        <v>2347167796</v>
      </c>
      <c r="B252" s="1">
        <v>42475</v>
      </c>
      <c r="C252">
        <v>10465</v>
      </c>
      <c r="D252">
        <v>6.920000076</v>
      </c>
      <c r="E252">
        <v>6.920000076</v>
      </c>
      <c r="F252">
        <v>0</v>
      </c>
      <c r="G252">
        <v>7.0000000000000007E-2</v>
      </c>
      <c r="H252">
        <v>1.4199999569999999</v>
      </c>
      <c r="I252">
        <v>5.4299998279999997</v>
      </c>
      <c r="J252">
        <v>0</v>
      </c>
      <c r="K252">
        <v>1</v>
      </c>
      <c r="L252">
        <v>24</v>
      </c>
      <c r="M252">
        <v>284</v>
      </c>
      <c r="N252">
        <v>720</v>
      </c>
      <c r="O252">
        <v>2133</v>
      </c>
    </row>
    <row r="253" spans="1:15" x14ac:dyDescent="0.25">
      <c r="A253">
        <v>2347167796</v>
      </c>
      <c r="B253" s="1">
        <v>42476</v>
      </c>
      <c r="C253">
        <v>22244</v>
      </c>
      <c r="D253">
        <v>15.079999920000001</v>
      </c>
      <c r="E253">
        <v>15.079999920000001</v>
      </c>
      <c r="F253">
        <v>0</v>
      </c>
      <c r="G253">
        <v>5.4499998090000004</v>
      </c>
      <c r="H253">
        <v>4.0999999049999998</v>
      </c>
      <c r="I253">
        <v>5.5300002099999999</v>
      </c>
      <c r="J253">
        <v>0</v>
      </c>
      <c r="K253">
        <v>66</v>
      </c>
      <c r="L253">
        <v>72</v>
      </c>
      <c r="M253">
        <v>268</v>
      </c>
      <c r="N253">
        <v>968</v>
      </c>
      <c r="O253">
        <v>2670</v>
      </c>
    </row>
    <row r="254" spans="1:15" x14ac:dyDescent="0.25">
      <c r="A254">
        <v>2347167796</v>
      </c>
      <c r="B254" s="1">
        <v>42477</v>
      </c>
      <c r="C254">
        <v>5472</v>
      </c>
      <c r="D254">
        <v>3.619999886</v>
      </c>
      <c r="E254">
        <v>3.619999886</v>
      </c>
      <c r="F254">
        <v>0</v>
      </c>
      <c r="G254">
        <v>7.9999998000000003E-2</v>
      </c>
      <c r="H254">
        <v>0.280000001</v>
      </c>
      <c r="I254">
        <v>3.2599999899999998</v>
      </c>
      <c r="J254">
        <v>0</v>
      </c>
      <c r="K254">
        <v>1</v>
      </c>
      <c r="L254">
        <v>7</v>
      </c>
      <c r="M254">
        <v>249</v>
      </c>
      <c r="N254">
        <v>508</v>
      </c>
      <c r="O254">
        <v>1882</v>
      </c>
    </row>
    <row r="255" spans="1:15" x14ac:dyDescent="0.25">
      <c r="A255">
        <v>2347167796</v>
      </c>
      <c r="B255" s="1">
        <v>42478</v>
      </c>
      <c r="C255">
        <v>8247</v>
      </c>
      <c r="D255">
        <v>5.4499998090000004</v>
      </c>
      <c r="E255">
        <v>5.4499998090000004</v>
      </c>
      <c r="F255">
        <v>0</v>
      </c>
      <c r="G255">
        <v>0.790000021</v>
      </c>
      <c r="H255">
        <v>0.86000001400000003</v>
      </c>
      <c r="I255">
        <v>3.789999962</v>
      </c>
      <c r="J255">
        <v>0</v>
      </c>
      <c r="K255">
        <v>11</v>
      </c>
      <c r="L255">
        <v>16</v>
      </c>
      <c r="M255">
        <v>206</v>
      </c>
      <c r="N255">
        <v>678</v>
      </c>
      <c r="O255">
        <v>1944</v>
      </c>
    </row>
    <row r="256" spans="1:15" x14ac:dyDescent="0.25">
      <c r="A256">
        <v>2347167796</v>
      </c>
      <c r="B256" s="1">
        <v>42479</v>
      </c>
      <c r="C256">
        <v>6711</v>
      </c>
      <c r="D256">
        <v>4.4400000569999998</v>
      </c>
      <c r="E256">
        <v>4.4400000569999998</v>
      </c>
      <c r="F256">
        <v>0</v>
      </c>
      <c r="G256">
        <v>0</v>
      </c>
      <c r="H256">
        <v>0</v>
      </c>
      <c r="I256">
        <v>4.4400000569999998</v>
      </c>
      <c r="J256">
        <v>0</v>
      </c>
      <c r="K256">
        <v>0</v>
      </c>
      <c r="L256">
        <v>7</v>
      </c>
      <c r="M256">
        <v>382</v>
      </c>
      <c r="N256">
        <v>648</v>
      </c>
      <c r="O256">
        <v>2346</v>
      </c>
    </row>
    <row r="257" spans="1:15" x14ac:dyDescent="0.25">
      <c r="A257">
        <v>2347167796</v>
      </c>
      <c r="B257" s="1">
        <v>42480</v>
      </c>
      <c r="C257">
        <v>10999</v>
      </c>
      <c r="D257">
        <v>7.2699999809999998</v>
      </c>
      <c r="E257">
        <v>7.2699999809999998</v>
      </c>
      <c r="F257">
        <v>0</v>
      </c>
      <c r="G257">
        <v>0.68000000699999996</v>
      </c>
      <c r="H257">
        <v>1.809999943</v>
      </c>
      <c r="I257">
        <v>4.7800002099999999</v>
      </c>
      <c r="J257">
        <v>0</v>
      </c>
      <c r="K257">
        <v>11</v>
      </c>
      <c r="L257">
        <v>43</v>
      </c>
      <c r="M257">
        <v>269</v>
      </c>
      <c r="N257">
        <v>1011</v>
      </c>
      <c r="O257">
        <v>2198</v>
      </c>
    </row>
    <row r="258" spans="1:15" x14ac:dyDescent="0.25">
      <c r="A258">
        <v>2347167796</v>
      </c>
      <c r="B258" s="1">
        <v>42481</v>
      </c>
      <c r="C258">
        <v>10080</v>
      </c>
      <c r="D258">
        <v>6.75</v>
      </c>
      <c r="E258">
        <v>6.75</v>
      </c>
      <c r="F258">
        <v>0</v>
      </c>
      <c r="G258">
        <v>1.8500000240000001</v>
      </c>
      <c r="H258">
        <v>1.5299999710000001</v>
      </c>
      <c r="I258">
        <v>3.380000114</v>
      </c>
      <c r="J258">
        <v>0</v>
      </c>
      <c r="K258">
        <v>23</v>
      </c>
      <c r="L258">
        <v>26</v>
      </c>
      <c r="M258">
        <v>208</v>
      </c>
      <c r="N258">
        <v>761</v>
      </c>
      <c r="O258">
        <v>2048</v>
      </c>
    </row>
    <row r="259" spans="1:15" x14ac:dyDescent="0.25">
      <c r="A259">
        <v>2347167796</v>
      </c>
      <c r="B259" s="1">
        <v>42482</v>
      </c>
      <c r="C259">
        <v>7804</v>
      </c>
      <c r="D259">
        <v>5.1599998469999999</v>
      </c>
      <c r="E259">
        <v>5.1599998469999999</v>
      </c>
      <c r="F259">
        <v>0</v>
      </c>
      <c r="G259">
        <v>0.560000002</v>
      </c>
      <c r="H259">
        <v>1.6799999480000001</v>
      </c>
      <c r="I259">
        <v>2.920000076</v>
      </c>
      <c r="J259">
        <v>0</v>
      </c>
      <c r="K259">
        <v>9</v>
      </c>
      <c r="L259">
        <v>27</v>
      </c>
      <c r="M259">
        <v>206</v>
      </c>
      <c r="N259">
        <v>781</v>
      </c>
      <c r="O259">
        <v>1946</v>
      </c>
    </row>
    <row r="260" spans="1:15" x14ac:dyDescent="0.25">
      <c r="A260">
        <v>2347167796</v>
      </c>
      <c r="B260" s="1">
        <v>42483</v>
      </c>
      <c r="C260">
        <v>16901</v>
      </c>
      <c r="D260">
        <v>11.369999890000001</v>
      </c>
      <c r="E260">
        <v>11.369999890000001</v>
      </c>
      <c r="F260">
        <v>0</v>
      </c>
      <c r="G260">
        <v>2.7799999710000001</v>
      </c>
      <c r="H260">
        <v>1.4500000479999999</v>
      </c>
      <c r="I260">
        <v>7.1500000950000002</v>
      </c>
      <c r="J260">
        <v>0</v>
      </c>
      <c r="K260">
        <v>32</v>
      </c>
      <c r="L260">
        <v>35</v>
      </c>
      <c r="M260">
        <v>360</v>
      </c>
      <c r="N260">
        <v>591</v>
      </c>
      <c r="O260">
        <v>2629</v>
      </c>
    </row>
    <row r="261" spans="1:15" x14ac:dyDescent="0.25">
      <c r="A261">
        <v>2347167796</v>
      </c>
      <c r="B261" s="1">
        <v>42484</v>
      </c>
      <c r="C261">
        <v>9471</v>
      </c>
      <c r="D261">
        <v>6.2600002290000001</v>
      </c>
      <c r="E261">
        <v>6.2600002290000001</v>
      </c>
      <c r="F261">
        <v>0</v>
      </c>
      <c r="G261">
        <v>0</v>
      </c>
      <c r="H261">
        <v>0</v>
      </c>
      <c r="I261">
        <v>6.2600002290000001</v>
      </c>
      <c r="J261">
        <v>0</v>
      </c>
      <c r="K261">
        <v>0</v>
      </c>
      <c r="L261">
        <v>0</v>
      </c>
      <c r="M261">
        <v>360</v>
      </c>
      <c r="N261">
        <v>584</v>
      </c>
      <c r="O261">
        <v>2187</v>
      </c>
    </row>
    <row r="262" spans="1:15" x14ac:dyDescent="0.25">
      <c r="A262">
        <v>2347167796</v>
      </c>
      <c r="B262" s="1">
        <v>42485</v>
      </c>
      <c r="C262">
        <v>9482</v>
      </c>
      <c r="D262">
        <v>6.3800001139999996</v>
      </c>
      <c r="E262">
        <v>6.3800001139999996</v>
      </c>
      <c r="F262">
        <v>0</v>
      </c>
      <c r="G262">
        <v>1.269999981</v>
      </c>
      <c r="H262">
        <v>0.519999981</v>
      </c>
      <c r="I262">
        <v>4.5999999049999998</v>
      </c>
      <c r="J262">
        <v>0</v>
      </c>
      <c r="K262">
        <v>15</v>
      </c>
      <c r="L262">
        <v>11</v>
      </c>
      <c r="M262">
        <v>277</v>
      </c>
      <c r="N262">
        <v>653</v>
      </c>
      <c r="O262">
        <v>2095</v>
      </c>
    </row>
    <row r="263" spans="1:15" x14ac:dyDescent="0.25">
      <c r="A263">
        <v>2347167796</v>
      </c>
      <c r="B263" s="1">
        <v>42486</v>
      </c>
      <c r="C263">
        <v>5980</v>
      </c>
      <c r="D263">
        <v>3.9500000480000002</v>
      </c>
      <c r="E263">
        <v>3.9500000480000002</v>
      </c>
      <c r="F263">
        <v>0</v>
      </c>
      <c r="G263">
        <v>0</v>
      </c>
      <c r="H263">
        <v>0</v>
      </c>
      <c r="I263">
        <v>3.9500000480000002</v>
      </c>
      <c r="J263">
        <v>0</v>
      </c>
      <c r="K263">
        <v>0</v>
      </c>
      <c r="L263">
        <v>0</v>
      </c>
      <c r="M263">
        <v>227</v>
      </c>
      <c r="N263">
        <v>732</v>
      </c>
      <c r="O263">
        <v>1861</v>
      </c>
    </row>
    <row r="264" spans="1:15" x14ac:dyDescent="0.25">
      <c r="A264">
        <v>2347167796</v>
      </c>
      <c r="B264" s="1">
        <v>42487</v>
      </c>
      <c r="C264">
        <v>11423</v>
      </c>
      <c r="D264">
        <v>7.579999924</v>
      </c>
      <c r="E264">
        <v>7.579999924</v>
      </c>
      <c r="F264">
        <v>0</v>
      </c>
      <c r="G264">
        <v>1.8600000139999999</v>
      </c>
      <c r="H264">
        <v>0.40000000600000002</v>
      </c>
      <c r="I264">
        <v>5.3200001720000003</v>
      </c>
      <c r="J264">
        <v>0</v>
      </c>
      <c r="K264">
        <v>26</v>
      </c>
      <c r="L264">
        <v>9</v>
      </c>
      <c r="M264">
        <v>295</v>
      </c>
      <c r="N264">
        <v>623</v>
      </c>
      <c r="O264">
        <v>2194</v>
      </c>
    </row>
    <row r="265" spans="1:15" x14ac:dyDescent="0.25">
      <c r="A265">
        <v>2347167796</v>
      </c>
      <c r="B265" s="1">
        <v>42488</v>
      </c>
      <c r="C265">
        <v>5439</v>
      </c>
      <c r="D265">
        <v>3.5999999049999998</v>
      </c>
      <c r="E265">
        <v>3.5999999049999998</v>
      </c>
      <c r="F265">
        <v>0</v>
      </c>
      <c r="G265">
        <v>0</v>
      </c>
      <c r="H265">
        <v>0</v>
      </c>
      <c r="I265">
        <v>3.5999999049999998</v>
      </c>
      <c r="J265">
        <v>0</v>
      </c>
      <c r="K265">
        <v>0</v>
      </c>
      <c r="L265">
        <v>0</v>
      </c>
      <c r="M265">
        <v>229</v>
      </c>
      <c r="N265">
        <v>764</v>
      </c>
      <c r="O265">
        <v>1854</v>
      </c>
    </row>
    <row r="266" spans="1:15" x14ac:dyDescent="0.25">
      <c r="A266">
        <v>2347167796</v>
      </c>
      <c r="B266" s="1">
        <v>42489</v>
      </c>
      <c r="C266">
        <v>42</v>
      </c>
      <c r="D266">
        <v>2.9999998999999999E-2</v>
      </c>
      <c r="E266">
        <v>2.9999998999999999E-2</v>
      </c>
      <c r="F266">
        <v>0</v>
      </c>
      <c r="G266">
        <v>0</v>
      </c>
      <c r="H266">
        <v>0</v>
      </c>
      <c r="I266">
        <v>2.9999998999999999E-2</v>
      </c>
      <c r="J266">
        <v>0</v>
      </c>
      <c r="K266">
        <v>0</v>
      </c>
      <c r="L266">
        <v>0</v>
      </c>
      <c r="M266">
        <v>4</v>
      </c>
      <c r="N266">
        <v>2</v>
      </c>
      <c r="O266">
        <v>403</v>
      </c>
    </row>
    <row r="267" spans="1:15" x14ac:dyDescent="0.25">
      <c r="A267">
        <v>2873212765</v>
      </c>
      <c r="B267" s="1">
        <v>42472</v>
      </c>
      <c r="C267">
        <v>8796</v>
      </c>
      <c r="D267">
        <v>5.9099998469999999</v>
      </c>
      <c r="E267">
        <v>5.9099998469999999</v>
      </c>
      <c r="F267">
        <v>0</v>
      </c>
      <c r="G267">
        <v>0.109999999</v>
      </c>
      <c r="H267">
        <v>0.93000000699999996</v>
      </c>
      <c r="I267">
        <v>4.8800001139999996</v>
      </c>
      <c r="J267">
        <v>0</v>
      </c>
      <c r="K267">
        <v>2</v>
      </c>
      <c r="L267">
        <v>21</v>
      </c>
      <c r="M267">
        <v>356</v>
      </c>
      <c r="N267">
        <v>1061</v>
      </c>
      <c r="O267">
        <v>1982</v>
      </c>
    </row>
    <row r="268" spans="1:15" x14ac:dyDescent="0.25">
      <c r="A268">
        <v>2873212765</v>
      </c>
      <c r="B268" s="1">
        <v>42473</v>
      </c>
      <c r="C268">
        <v>7618</v>
      </c>
      <c r="D268">
        <v>5.1199998860000004</v>
      </c>
      <c r="E268">
        <v>5.1199998860000004</v>
      </c>
      <c r="F268">
        <v>0</v>
      </c>
      <c r="G268">
        <v>0</v>
      </c>
      <c r="H268">
        <v>0.219999999</v>
      </c>
      <c r="I268">
        <v>4.8800001139999996</v>
      </c>
      <c r="J268">
        <v>0.02</v>
      </c>
      <c r="K268">
        <v>0</v>
      </c>
      <c r="L268">
        <v>8</v>
      </c>
      <c r="M268">
        <v>404</v>
      </c>
      <c r="N268">
        <v>1028</v>
      </c>
      <c r="O268">
        <v>2004</v>
      </c>
    </row>
    <row r="269" spans="1:15" x14ac:dyDescent="0.25">
      <c r="A269">
        <v>2873212765</v>
      </c>
      <c r="B269" s="1">
        <v>42474</v>
      </c>
      <c r="C269">
        <v>7910</v>
      </c>
      <c r="D269">
        <v>5.3200001720000003</v>
      </c>
      <c r="E269">
        <v>5.3200001720000003</v>
      </c>
      <c r="F269">
        <v>0</v>
      </c>
      <c r="G269">
        <v>0</v>
      </c>
      <c r="H269">
        <v>0</v>
      </c>
      <c r="I269">
        <v>5.3200001720000003</v>
      </c>
      <c r="J269">
        <v>0</v>
      </c>
      <c r="K269">
        <v>0</v>
      </c>
      <c r="L269">
        <v>0</v>
      </c>
      <c r="M269">
        <v>331</v>
      </c>
      <c r="N269">
        <v>1109</v>
      </c>
      <c r="O269">
        <v>1893</v>
      </c>
    </row>
    <row r="270" spans="1:15" x14ac:dyDescent="0.25">
      <c r="A270">
        <v>2873212765</v>
      </c>
      <c r="B270" s="1">
        <v>42475</v>
      </c>
      <c r="C270">
        <v>8482</v>
      </c>
      <c r="D270">
        <v>5.6999998090000004</v>
      </c>
      <c r="E270">
        <v>5.6999998090000004</v>
      </c>
      <c r="F270">
        <v>0</v>
      </c>
      <c r="G270">
        <v>0</v>
      </c>
      <c r="H270">
        <v>0</v>
      </c>
      <c r="I270">
        <v>5.6900000569999998</v>
      </c>
      <c r="J270">
        <v>0.01</v>
      </c>
      <c r="K270">
        <v>0</v>
      </c>
      <c r="L270">
        <v>0</v>
      </c>
      <c r="M270">
        <v>448</v>
      </c>
      <c r="N270">
        <v>992</v>
      </c>
      <c r="O270">
        <v>2063</v>
      </c>
    </row>
    <row r="271" spans="1:15" x14ac:dyDescent="0.25">
      <c r="A271">
        <v>2873212765</v>
      </c>
      <c r="B271" s="1">
        <v>42476</v>
      </c>
      <c r="C271">
        <v>9685</v>
      </c>
      <c r="D271">
        <v>6.6500000950000002</v>
      </c>
      <c r="E271">
        <v>6.6500000950000002</v>
      </c>
      <c r="F271">
        <v>0</v>
      </c>
      <c r="G271">
        <v>3.1099998950000001</v>
      </c>
      <c r="H271">
        <v>0.02</v>
      </c>
      <c r="I271">
        <v>3.5099999899999998</v>
      </c>
      <c r="J271">
        <v>0.01</v>
      </c>
      <c r="K271">
        <v>47</v>
      </c>
      <c r="L271">
        <v>1</v>
      </c>
      <c r="M271">
        <v>305</v>
      </c>
      <c r="N271">
        <v>1087</v>
      </c>
      <c r="O271">
        <v>2148</v>
      </c>
    </row>
    <row r="272" spans="1:15" x14ac:dyDescent="0.25">
      <c r="A272">
        <v>2873212765</v>
      </c>
      <c r="B272" s="1">
        <v>42477</v>
      </c>
      <c r="C272">
        <v>2524</v>
      </c>
      <c r="D272">
        <v>1.7000000479999999</v>
      </c>
      <c r="E272">
        <v>1.7000000479999999</v>
      </c>
      <c r="F272">
        <v>0</v>
      </c>
      <c r="G272">
        <v>0</v>
      </c>
      <c r="H272">
        <v>0.34999999399999998</v>
      </c>
      <c r="I272">
        <v>1.3400000329999999</v>
      </c>
      <c r="J272">
        <v>0</v>
      </c>
      <c r="K272">
        <v>0</v>
      </c>
      <c r="L272">
        <v>8</v>
      </c>
      <c r="M272">
        <v>160</v>
      </c>
      <c r="N272">
        <v>1272</v>
      </c>
      <c r="O272">
        <v>1529</v>
      </c>
    </row>
    <row r="273" spans="1:15" x14ac:dyDescent="0.25">
      <c r="A273">
        <v>2873212765</v>
      </c>
      <c r="B273" s="1">
        <v>42478</v>
      </c>
      <c r="C273">
        <v>7762</v>
      </c>
      <c r="D273">
        <v>5.2399997709999999</v>
      </c>
      <c r="E273">
        <v>5.2399997709999999</v>
      </c>
      <c r="F273">
        <v>0</v>
      </c>
      <c r="G273">
        <v>7.0000000000000007E-2</v>
      </c>
      <c r="H273">
        <v>0.280000001</v>
      </c>
      <c r="I273">
        <v>4.8899998660000001</v>
      </c>
      <c r="J273">
        <v>0</v>
      </c>
      <c r="K273">
        <v>1</v>
      </c>
      <c r="L273">
        <v>6</v>
      </c>
      <c r="M273">
        <v>311</v>
      </c>
      <c r="N273">
        <v>1122</v>
      </c>
      <c r="O273">
        <v>1890</v>
      </c>
    </row>
    <row r="274" spans="1:15" x14ac:dyDescent="0.25">
      <c r="A274">
        <v>2873212765</v>
      </c>
      <c r="B274" s="1">
        <v>42479</v>
      </c>
      <c r="C274">
        <v>7948</v>
      </c>
      <c r="D274">
        <v>5.3699998860000004</v>
      </c>
      <c r="E274">
        <v>5.3699998860000004</v>
      </c>
      <c r="F274">
        <v>0</v>
      </c>
      <c r="G274">
        <v>0</v>
      </c>
      <c r="H274">
        <v>0</v>
      </c>
      <c r="I274">
        <v>5.3600001339999999</v>
      </c>
      <c r="J274">
        <v>0</v>
      </c>
      <c r="K274">
        <v>0</v>
      </c>
      <c r="L274">
        <v>0</v>
      </c>
      <c r="M274">
        <v>389</v>
      </c>
      <c r="N274">
        <v>1051</v>
      </c>
      <c r="O274">
        <v>1956</v>
      </c>
    </row>
    <row r="275" spans="1:15" x14ac:dyDescent="0.25">
      <c r="A275">
        <v>2873212765</v>
      </c>
      <c r="B275" s="1">
        <v>42480</v>
      </c>
      <c r="C275">
        <v>9202</v>
      </c>
      <c r="D275">
        <v>6.3000001909999996</v>
      </c>
      <c r="E275">
        <v>6.3000001909999996</v>
      </c>
      <c r="F275">
        <v>0</v>
      </c>
      <c r="G275">
        <v>1.5099999900000001</v>
      </c>
      <c r="H275">
        <v>0.119999997</v>
      </c>
      <c r="I275">
        <v>4.6599998469999999</v>
      </c>
      <c r="J275">
        <v>0.01</v>
      </c>
      <c r="K275">
        <v>22</v>
      </c>
      <c r="L275">
        <v>5</v>
      </c>
      <c r="M275">
        <v>378</v>
      </c>
      <c r="N275">
        <v>1035</v>
      </c>
      <c r="O275">
        <v>2094</v>
      </c>
    </row>
    <row r="276" spans="1:15" x14ac:dyDescent="0.25">
      <c r="A276">
        <v>2873212765</v>
      </c>
      <c r="B276" s="1">
        <v>42481</v>
      </c>
      <c r="C276">
        <v>8859</v>
      </c>
      <c r="D276">
        <v>5.9800000190000002</v>
      </c>
      <c r="E276">
        <v>5.9800000190000002</v>
      </c>
      <c r="F276">
        <v>0</v>
      </c>
      <c r="G276">
        <v>0.12999999500000001</v>
      </c>
      <c r="H276">
        <v>0.37000000500000002</v>
      </c>
      <c r="I276">
        <v>5.4699997900000001</v>
      </c>
      <c r="J276">
        <v>0.01</v>
      </c>
      <c r="K276">
        <v>2</v>
      </c>
      <c r="L276">
        <v>10</v>
      </c>
      <c r="M276">
        <v>371</v>
      </c>
      <c r="N276">
        <v>1057</v>
      </c>
      <c r="O276">
        <v>1970</v>
      </c>
    </row>
    <row r="277" spans="1:15" x14ac:dyDescent="0.25">
      <c r="A277">
        <v>2873212765</v>
      </c>
      <c r="B277" s="1">
        <v>42482</v>
      </c>
      <c r="C277">
        <v>7286</v>
      </c>
      <c r="D277">
        <v>4.9000000950000002</v>
      </c>
      <c r="E277">
        <v>4.9000000950000002</v>
      </c>
      <c r="F277">
        <v>0</v>
      </c>
      <c r="G277">
        <v>0.46000000800000002</v>
      </c>
      <c r="H277">
        <v>0</v>
      </c>
      <c r="I277">
        <v>4.420000076</v>
      </c>
      <c r="J277">
        <v>0.02</v>
      </c>
      <c r="K277">
        <v>46</v>
      </c>
      <c r="L277">
        <v>0</v>
      </c>
      <c r="M277">
        <v>366</v>
      </c>
      <c r="N277">
        <v>1028</v>
      </c>
      <c r="O277">
        <v>2241</v>
      </c>
    </row>
    <row r="278" spans="1:15" x14ac:dyDescent="0.25">
      <c r="A278">
        <v>2873212765</v>
      </c>
      <c r="B278" s="1">
        <v>42483</v>
      </c>
      <c r="C278">
        <v>9317</v>
      </c>
      <c r="D278">
        <v>6.3499999049999998</v>
      </c>
      <c r="E278">
        <v>6.3499999049999998</v>
      </c>
      <c r="F278">
        <v>0</v>
      </c>
      <c r="G278">
        <v>2.0899999139999998</v>
      </c>
      <c r="H278">
        <v>0.23000000400000001</v>
      </c>
      <c r="I278">
        <v>4.0199999809999998</v>
      </c>
      <c r="J278">
        <v>0.01</v>
      </c>
      <c r="K278">
        <v>28</v>
      </c>
      <c r="L278">
        <v>5</v>
      </c>
      <c r="M278">
        <v>330</v>
      </c>
      <c r="N278">
        <v>1077</v>
      </c>
      <c r="O278">
        <v>2021</v>
      </c>
    </row>
    <row r="279" spans="1:15" x14ac:dyDescent="0.25">
      <c r="A279">
        <v>2873212765</v>
      </c>
      <c r="B279" s="1">
        <v>42484</v>
      </c>
      <c r="C279">
        <v>6873</v>
      </c>
      <c r="D279">
        <v>4.6799998279999997</v>
      </c>
      <c r="E279">
        <v>4.6799998279999997</v>
      </c>
      <c r="F279">
        <v>0</v>
      </c>
      <c r="G279">
        <v>3</v>
      </c>
      <c r="H279">
        <v>5.9999998999999998E-2</v>
      </c>
      <c r="I279">
        <v>1.6200000050000001</v>
      </c>
      <c r="J279">
        <v>0</v>
      </c>
      <c r="K279">
        <v>46</v>
      </c>
      <c r="L279">
        <v>1</v>
      </c>
      <c r="M279">
        <v>190</v>
      </c>
      <c r="N279">
        <v>1203</v>
      </c>
      <c r="O279">
        <v>1898</v>
      </c>
    </row>
    <row r="280" spans="1:15" x14ac:dyDescent="0.25">
      <c r="A280">
        <v>2873212765</v>
      </c>
      <c r="B280" s="1">
        <v>42485</v>
      </c>
      <c r="C280">
        <v>7373</v>
      </c>
      <c r="D280">
        <v>4.9499998090000004</v>
      </c>
      <c r="E280">
        <v>4.9499998090000004</v>
      </c>
      <c r="F280">
        <v>0</v>
      </c>
      <c r="G280">
        <v>0</v>
      </c>
      <c r="H280">
        <v>0</v>
      </c>
      <c r="I280">
        <v>4.9499998090000004</v>
      </c>
      <c r="J280">
        <v>0</v>
      </c>
      <c r="K280">
        <v>0</v>
      </c>
      <c r="L280">
        <v>0</v>
      </c>
      <c r="M280">
        <v>359</v>
      </c>
      <c r="N280">
        <v>1081</v>
      </c>
      <c r="O280">
        <v>1907</v>
      </c>
    </row>
    <row r="281" spans="1:15" x14ac:dyDescent="0.25">
      <c r="A281">
        <v>2873212765</v>
      </c>
      <c r="B281" s="1">
        <v>42486</v>
      </c>
      <c r="C281">
        <v>8242</v>
      </c>
      <c r="D281">
        <v>5.5399999619999996</v>
      </c>
      <c r="E281">
        <v>5.5399999619999996</v>
      </c>
      <c r="F281">
        <v>0</v>
      </c>
      <c r="G281">
        <v>0.119999997</v>
      </c>
      <c r="H281">
        <v>0.18000000699999999</v>
      </c>
      <c r="I281">
        <v>5.2399997709999999</v>
      </c>
      <c r="J281">
        <v>0</v>
      </c>
      <c r="K281">
        <v>2</v>
      </c>
      <c r="L281">
        <v>5</v>
      </c>
      <c r="M281">
        <v>309</v>
      </c>
      <c r="N281">
        <v>1124</v>
      </c>
      <c r="O281">
        <v>1882</v>
      </c>
    </row>
    <row r="282" spans="1:15" x14ac:dyDescent="0.25">
      <c r="A282">
        <v>2873212765</v>
      </c>
      <c r="B282" s="1">
        <v>42487</v>
      </c>
      <c r="C282">
        <v>3516</v>
      </c>
      <c r="D282">
        <v>2.3599998950000001</v>
      </c>
      <c r="E282">
        <v>2.3599998950000001</v>
      </c>
      <c r="F282">
        <v>0</v>
      </c>
      <c r="G282">
        <v>0</v>
      </c>
      <c r="H282">
        <v>0</v>
      </c>
      <c r="I282">
        <v>2.3599998950000001</v>
      </c>
      <c r="J282">
        <v>0</v>
      </c>
      <c r="K282">
        <v>46</v>
      </c>
      <c r="L282">
        <v>0</v>
      </c>
      <c r="M282">
        <v>197</v>
      </c>
      <c r="N282">
        <v>1197</v>
      </c>
      <c r="O282">
        <v>1966</v>
      </c>
    </row>
    <row r="283" spans="1:15" x14ac:dyDescent="0.25">
      <c r="A283">
        <v>2873212765</v>
      </c>
      <c r="B283" s="1">
        <v>42488</v>
      </c>
      <c r="C283">
        <v>7913</v>
      </c>
      <c r="D283">
        <v>5.4099998469999999</v>
      </c>
      <c r="E283">
        <v>5.4099998469999999</v>
      </c>
      <c r="F283">
        <v>0</v>
      </c>
      <c r="G283">
        <v>2.1600000860000002</v>
      </c>
      <c r="H283">
        <v>0.34000000400000002</v>
      </c>
      <c r="I283">
        <v>2.9100000860000002</v>
      </c>
      <c r="J283">
        <v>0</v>
      </c>
      <c r="K283">
        <v>28</v>
      </c>
      <c r="L283">
        <v>7</v>
      </c>
      <c r="M283">
        <v>213</v>
      </c>
      <c r="N283">
        <v>1192</v>
      </c>
      <c r="O283">
        <v>1835</v>
      </c>
    </row>
    <row r="284" spans="1:15" x14ac:dyDescent="0.25">
      <c r="A284">
        <v>2873212765</v>
      </c>
      <c r="B284" s="1">
        <v>42489</v>
      </c>
      <c r="C284">
        <v>7365</v>
      </c>
      <c r="D284">
        <v>4.9499998090000004</v>
      </c>
      <c r="E284">
        <v>4.9499998090000004</v>
      </c>
      <c r="F284">
        <v>0</v>
      </c>
      <c r="G284">
        <v>1.3600000139999999</v>
      </c>
      <c r="H284">
        <v>1.4099999670000001</v>
      </c>
      <c r="I284">
        <v>2.1800000669999999</v>
      </c>
      <c r="J284">
        <v>0</v>
      </c>
      <c r="K284">
        <v>20</v>
      </c>
      <c r="L284">
        <v>23</v>
      </c>
      <c r="M284">
        <v>206</v>
      </c>
      <c r="N284">
        <v>1191</v>
      </c>
      <c r="O284">
        <v>1780</v>
      </c>
    </row>
    <row r="285" spans="1:15" x14ac:dyDescent="0.25">
      <c r="A285">
        <v>2873212765</v>
      </c>
      <c r="B285" s="1">
        <v>42490</v>
      </c>
      <c r="C285">
        <v>8452</v>
      </c>
      <c r="D285">
        <v>5.6799998279999997</v>
      </c>
      <c r="E285">
        <v>5.6799998279999997</v>
      </c>
      <c r="F285">
        <v>0</v>
      </c>
      <c r="G285">
        <v>0.33000001299999998</v>
      </c>
      <c r="H285">
        <v>1.0800000430000001</v>
      </c>
      <c r="I285">
        <v>4.2600002290000001</v>
      </c>
      <c r="J285">
        <v>0.01</v>
      </c>
      <c r="K285">
        <v>5</v>
      </c>
      <c r="L285">
        <v>20</v>
      </c>
      <c r="M285">
        <v>248</v>
      </c>
      <c r="N285">
        <v>1167</v>
      </c>
      <c r="O285">
        <v>1830</v>
      </c>
    </row>
    <row r="286" spans="1:15" x14ac:dyDescent="0.25">
      <c r="A286">
        <v>2873212765</v>
      </c>
      <c r="B286" s="1">
        <v>42491</v>
      </c>
      <c r="C286">
        <v>7399</v>
      </c>
      <c r="D286">
        <v>4.9699997900000001</v>
      </c>
      <c r="E286">
        <v>4.9699997900000001</v>
      </c>
      <c r="F286">
        <v>0</v>
      </c>
      <c r="G286">
        <v>0.49000000999999999</v>
      </c>
      <c r="H286">
        <v>1.039999962</v>
      </c>
      <c r="I286">
        <v>3.4400000569999998</v>
      </c>
      <c r="J286">
        <v>0</v>
      </c>
      <c r="K286">
        <v>7</v>
      </c>
      <c r="L286">
        <v>18</v>
      </c>
      <c r="M286">
        <v>196</v>
      </c>
      <c r="N286">
        <v>1219</v>
      </c>
      <c r="O286">
        <v>1739</v>
      </c>
    </row>
    <row r="287" spans="1:15" x14ac:dyDescent="0.25">
      <c r="A287">
        <v>2873212765</v>
      </c>
      <c r="B287" s="1">
        <v>42492</v>
      </c>
      <c r="C287">
        <v>7525</v>
      </c>
      <c r="D287">
        <v>5.0599999430000002</v>
      </c>
      <c r="E287">
        <v>5.0599999430000002</v>
      </c>
      <c r="F287">
        <v>0</v>
      </c>
      <c r="G287">
        <v>0</v>
      </c>
      <c r="H287">
        <v>0.209999993</v>
      </c>
      <c r="I287">
        <v>4.829999924</v>
      </c>
      <c r="J287">
        <v>0.02</v>
      </c>
      <c r="K287">
        <v>0</v>
      </c>
      <c r="L287">
        <v>7</v>
      </c>
      <c r="M287">
        <v>334</v>
      </c>
      <c r="N287">
        <v>1099</v>
      </c>
      <c r="O287">
        <v>1878</v>
      </c>
    </row>
    <row r="288" spans="1:15" x14ac:dyDescent="0.25">
      <c r="A288">
        <v>2873212765</v>
      </c>
      <c r="B288" s="1">
        <v>42493</v>
      </c>
      <c r="C288">
        <v>7412</v>
      </c>
      <c r="D288">
        <v>4.9800000190000002</v>
      </c>
      <c r="E288">
        <v>4.9800000190000002</v>
      </c>
      <c r="F288">
        <v>0</v>
      </c>
      <c r="G288">
        <v>5.9999998999999998E-2</v>
      </c>
      <c r="H288">
        <v>0.25</v>
      </c>
      <c r="I288">
        <v>4.6599998469999999</v>
      </c>
      <c r="J288">
        <v>0.01</v>
      </c>
      <c r="K288">
        <v>1</v>
      </c>
      <c r="L288">
        <v>6</v>
      </c>
      <c r="M288">
        <v>363</v>
      </c>
      <c r="N288">
        <v>1070</v>
      </c>
      <c r="O288">
        <v>1906</v>
      </c>
    </row>
    <row r="289" spans="1:15" x14ac:dyDescent="0.25">
      <c r="A289">
        <v>2873212765</v>
      </c>
      <c r="B289" s="1">
        <v>42494</v>
      </c>
      <c r="C289">
        <v>8278</v>
      </c>
      <c r="D289">
        <v>5.5599999430000002</v>
      </c>
      <c r="E289">
        <v>5.5599999430000002</v>
      </c>
      <c r="F289">
        <v>0</v>
      </c>
      <c r="G289">
        <v>0</v>
      </c>
      <c r="H289">
        <v>0</v>
      </c>
      <c r="I289">
        <v>5.5599999430000002</v>
      </c>
      <c r="J289">
        <v>0</v>
      </c>
      <c r="K289">
        <v>0</v>
      </c>
      <c r="L289">
        <v>0</v>
      </c>
      <c r="M289">
        <v>420</v>
      </c>
      <c r="N289">
        <v>1020</v>
      </c>
      <c r="O289">
        <v>2015</v>
      </c>
    </row>
    <row r="290" spans="1:15" x14ac:dyDescent="0.25">
      <c r="A290">
        <v>2873212765</v>
      </c>
      <c r="B290" s="1">
        <v>42495</v>
      </c>
      <c r="C290">
        <v>8314</v>
      </c>
      <c r="D290">
        <v>5.6100001339999999</v>
      </c>
      <c r="E290">
        <v>5.6100001339999999</v>
      </c>
      <c r="F290">
        <v>0</v>
      </c>
      <c r="G290">
        <v>0.77999997099999996</v>
      </c>
      <c r="H290">
        <v>0.80000001200000004</v>
      </c>
      <c r="I290">
        <v>4.0300002099999999</v>
      </c>
      <c r="J290">
        <v>0</v>
      </c>
      <c r="K290">
        <v>13</v>
      </c>
      <c r="L290">
        <v>23</v>
      </c>
      <c r="M290">
        <v>311</v>
      </c>
      <c r="N290">
        <v>1093</v>
      </c>
      <c r="O290">
        <v>1971</v>
      </c>
    </row>
    <row r="291" spans="1:15" x14ac:dyDescent="0.25">
      <c r="A291">
        <v>2873212765</v>
      </c>
      <c r="B291" s="1">
        <v>42496</v>
      </c>
      <c r="C291">
        <v>7063</v>
      </c>
      <c r="D291">
        <v>4.75</v>
      </c>
      <c r="E291">
        <v>4.75</v>
      </c>
      <c r="F291">
        <v>0</v>
      </c>
      <c r="G291">
        <v>0</v>
      </c>
      <c r="H291">
        <v>0.119999997</v>
      </c>
      <c r="I291">
        <v>4.6100001339999999</v>
      </c>
      <c r="J291">
        <v>0.01</v>
      </c>
      <c r="K291">
        <v>0</v>
      </c>
      <c r="L291">
        <v>5</v>
      </c>
      <c r="M291">
        <v>370</v>
      </c>
      <c r="N291">
        <v>1065</v>
      </c>
      <c r="O291">
        <v>1910</v>
      </c>
    </row>
    <row r="292" spans="1:15" x14ac:dyDescent="0.25">
      <c r="A292">
        <v>2873212765</v>
      </c>
      <c r="B292" s="1">
        <v>42497</v>
      </c>
      <c r="C292">
        <v>4940</v>
      </c>
      <c r="D292">
        <v>3.380000114</v>
      </c>
      <c r="E292">
        <v>3.380000114</v>
      </c>
      <c r="F292">
        <v>0</v>
      </c>
      <c r="G292">
        <v>2.2799999710000001</v>
      </c>
      <c r="H292">
        <v>0.55000001200000004</v>
      </c>
      <c r="I292">
        <v>0.55000001200000004</v>
      </c>
      <c r="J292">
        <v>0</v>
      </c>
      <c r="K292">
        <v>75</v>
      </c>
      <c r="L292">
        <v>11</v>
      </c>
      <c r="M292">
        <v>52</v>
      </c>
      <c r="N292">
        <v>1302</v>
      </c>
      <c r="O292">
        <v>1897</v>
      </c>
    </row>
    <row r="293" spans="1:15" x14ac:dyDescent="0.25">
      <c r="A293">
        <v>2873212765</v>
      </c>
      <c r="B293" s="1">
        <v>42498</v>
      </c>
      <c r="C293">
        <v>8168</v>
      </c>
      <c r="D293">
        <v>5.5399999619999996</v>
      </c>
      <c r="E293">
        <v>5.5399999619999996</v>
      </c>
      <c r="F293">
        <v>0</v>
      </c>
      <c r="G293">
        <v>2.9000000950000002</v>
      </c>
      <c r="H293">
        <v>0</v>
      </c>
      <c r="I293">
        <v>2.6400001049999999</v>
      </c>
      <c r="J293">
        <v>0</v>
      </c>
      <c r="K293">
        <v>46</v>
      </c>
      <c r="L293">
        <v>0</v>
      </c>
      <c r="M293">
        <v>326</v>
      </c>
      <c r="N293">
        <v>1068</v>
      </c>
      <c r="O293">
        <v>2096</v>
      </c>
    </row>
    <row r="294" spans="1:15" x14ac:dyDescent="0.25">
      <c r="A294">
        <v>2873212765</v>
      </c>
      <c r="B294" s="1">
        <v>42499</v>
      </c>
      <c r="C294">
        <v>7726</v>
      </c>
      <c r="D294">
        <v>5.1900000569999998</v>
      </c>
      <c r="E294">
        <v>5.1900000569999998</v>
      </c>
      <c r="F294">
        <v>0</v>
      </c>
      <c r="G294">
        <v>0</v>
      </c>
      <c r="H294">
        <v>0</v>
      </c>
      <c r="I294">
        <v>5.1900000569999998</v>
      </c>
      <c r="J294">
        <v>0</v>
      </c>
      <c r="K294">
        <v>0</v>
      </c>
      <c r="L294">
        <v>0</v>
      </c>
      <c r="M294">
        <v>345</v>
      </c>
      <c r="N294">
        <v>1095</v>
      </c>
      <c r="O294">
        <v>1906</v>
      </c>
    </row>
    <row r="295" spans="1:15" x14ac:dyDescent="0.25">
      <c r="A295">
        <v>2873212765</v>
      </c>
      <c r="B295" s="1">
        <v>42500</v>
      </c>
      <c r="C295">
        <v>8275</v>
      </c>
      <c r="D295">
        <v>5.5599999430000002</v>
      </c>
      <c r="E295">
        <v>5.5599999430000002</v>
      </c>
      <c r="F295">
        <v>0</v>
      </c>
      <c r="G295">
        <v>0</v>
      </c>
      <c r="H295">
        <v>0</v>
      </c>
      <c r="I295">
        <v>5.5500001909999996</v>
      </c>
      <c r="J295">
        <v>0.01</v>
      </c>
      <c r="K295">
        <v>0</v>
      </c>
      <c r="L295">
        <v>0</v>
      </c>
      <c r="M295">
        <v>373</v>
      </c>
      <c r="N295">
        <v>1067</v>
      </c>
      <c r="O295">
        <v>1962</v>
      </c>
    </row>
    <row r="296" spans="1:15" x14ac:dyDescent="0.25">
      <c r="A296">
        <v>2873212765</v>
      </c>
      <c r="B296" s="1">
        <v>42501</v>
      </c>
      <c r="C296">
        <v>6440</v>
      </c>
      <c r="D296">
        <v>4.329999924</v>
      </c>
      <c r="E296">
        <v>4.329999924</v>
      </c>
      <c r="F296">
        <v>0</v>
      </c>
      <c r="G296">
        <v>0</v>
      </c>
      <c r="H296">
        <v>0</v>
      </c>
      <c r="I296">
        <v>4.3200001720000003</v>
      </c>
      <c r="J296">
        <v>0.01</v>
      </c>
      <c r="K296">
        <v>0</v>
      </c>
      <c r="L296">
        <v>0</v>
      </c>
      <c r="M296">
        <v>319</v>
      </c>
      <c r="N296">
        <v>1121</v>
      </c>
      <c r="O296">
        <v>1826</v>
      </c>
    </row>
    <row r="297" spans="1:15" x14ac:dyDescent="0.25">
      <c r="A297">
        <v>2873212765</v>
      </c>
      <c r="B297" s="1">
        <v>42502</v>
      </c>
      <c r="C297">
        <v>7566</v>
      </c>
      <c r="D297">
        <v>5.1100001339999999</v>
      </c>
      <c r="E297">
        <v>5.1100001339999999</v>
      </c>
      <c r="F297">
        <v>0</v>
      </c>
      <c r="G297">
        <v>0</v>
      </c>
      <c r="H297">
        <v>0</v>
      </c>
      <c r="I297">
        <v>5.1100001339999999</v>
      </c>
      <c r="J297">
        <v>0</v>
      </c>
      <c r="K297">
        <v>0</v>
      </c>
      <c r="L297">
        <v>0</v>
      </c>
      <c r="M297">
        <v>268</v>
      </c>
      <c r="N297">
        <v>720</v>
      </c>
      <c r="O297">
        <v>1431</v>
      </c>
    </row>
    <row r="298" spans="1:15" x14ac:dyDescent="0.25">
      <c r="A298">
        <v>3372868164</v>
      </c>
      <c r="B298" s="1">
        <v>42472</v>
      </c>
      <c r="C298">
        <v>4747</v>
      </c>
      <c r="D298">
        <v>3.2400000100000002</v>
      </c>
      <c r="E298">
        <v>3.2400000100000002</v>
      </c>
      <c r="F298">
        <v>0</v>
      </c>
      <c r="G298">
        <v>0</v>
      </c>
      <c r="H298">
        <v>0</v>
      </c>
      <c r="I298">
        <v>3.2300000190000002</v>
      </c>
      <c r="J298">
        <v>0.01</v>
      </c>
      <c r="K298">
        <v>0</v>
      </c>
      <c r="L298">
        <v>0</v>
      </c>
      <c r="M298">
        <v>280</v>
      </c>
      <c r="N298">
        <v>1160</v>
      </c>
      <c r="O298">
        <v>1788</v>
      </c>
    </row>
    <row r="299" spans="1:15" x14ac:dyDescent="0.25">
      <c r="A299">
        <v>3372868164</v>
      </c>
      <c r="B299" s="1">
        <v>42473</v>
      </c>
      <c r="C299">
        <v>9715</v>
      </c>
      <c r="D299">
        <v>6.6300001139999996</v>
      </c>
      <c r="E299">
        <v>6.6300001139999996</v>
      </c>
      <c r="F299">
        <v>0</v>
      </c>
      <c r="G299">
        <v>0.99000001000000004</v>
      </c>
      <c r="H299">
        <v>0.34000000400000002</v>
      </c>
      <c r="I299">
        <v>5.2699999809999998</v>
      </c>
      <c r="J299">
        <v>0.02</v>
      </c>
      <c r="K299">
        <v>16</v>
      </c>
      <c r="L299">
        <v>8</v>
      </c>
      <c r="M299">
        <v>371</v>
      </c>
      <c r="N299">
        <v>1045</v>
      </c>
      <c r="O299">
        <v>2093</v>
      </c>
    </row>
    <row r="300" spans="1:15" x14ac:dyDescent="0.25">
      <c r="A300">
        <v>3372868164</v>
      </c>
      <c r="B300" s="1">
        <v>42474</v>
      </c>
      <c r="C300">
        <v>8844</v>
      </c>
      <c r="D300">
        <v>6.0300002099999999</v>
      </c>
      <c r="E300">
        <v>6.0300002099999999</v>
      </c>
      <c r="F300">
        <v>0</v>
      </c>
      <c r="G300">
        <v>0.34000000400000002</v>
      </c>
      <c r="H300">
        <v>1.0299999710000001</v>
      </c>
      <c r="I300">
        <v>4.6500000950000002</v>
      </c>
      <c r="J300">
        <v>0.01</v>
      </c>
      <c r="K300">
        <v>6</v>
      </c>
      <c r="L300">
        <v>25</v>
      </c>
      <c r="M300">
        <v>370</v>
      </c>
      <c r="N300">
        <v>1039</v>
      </c>
      <c r="O300">
        <v>2065</v>
      </c>
    </row>
    <row r="301" spans="1:15" x14ac:dyDescent="0.25">
      <c r="A301">
        <v>3372868164</v>
      </c>
      <c r="B301" s="1">
        <v>42475</v>
      </c>
      <c r="C301">
        <v>7451</v>
      </c>
      <c r="D301">
        <v>5.079999924</v>
      </c>
      <c r="E301">
        <v>5.079999924</v>
      </c>
      <c r="F301">
        <v>0</v>
      </c>
      <c r="G301">
        <v>0</v>
      </c>
      <c r="H301">
        <v>0</v>
      </c>
      <c r="I301">
        <v>5.0599999430000002</v>
      </c>
      <c r="J301">
        <v>0.02</v>
      </c>
      <c r="K301">
        <v>0</v>
      </c>
      <c r="L301">
        <v>0</v>
      </c>
      <c r="M301">
        <v>335</v>
      </c>
      <c r="N301">
        <v>1105</v>
      </c>
      <c r="O301">
        <v>1908</v>
      </c>
    </row>
    <row r="302" spans="1:15" x14ac:dyDescent="0.25">
      <c r="A302">
        <v>3372868164</v>
      </c>
      <c r="B302" s="1">
        <v>42476</v>
      </c>
      <c r="C302">
        <v>6905</v>
      </c>
      <c r="D302">
        <v>4.7300000190000002</v>
      </c>
      <c r="E302">
        <v>4.7300000190000002</v>
      </c>
      <c r="F302">
        <v>0</v>
      </c>
      <c r="G302">
        <v>0</v>
      </c>
      <c r="H302">
        <v>0</v>
      </c>
      <c r="I302">
        <v>4.6999998090000004</v>
      </c>
      <c r="J302">
        <v>2.9999998999999999E-2</v>
      </c>
      <c r="K302">
        <v>0</v>
      </c>
      <c r="L302">
        <v>0</v>
      </c>
      <c r="M302">
        <v>356</v>
      </c>
      <c r="N302">
        <v>1084</v>
      </c>
      <c r="O302">
        <v>1908</v>
      </c>
    </row>
    <row r="303" spans="1:15" x14ac:dyDescent="0.25">
      <c r="A303">
        <v>3372868164</v>
      </c>
      <c r="B303" s="1">
        <v>42477</v>
      </c>
      <c r="C303">
        <v>8199</v>
      </c>
      <c r="D303">
        <v>5.8800001139999996</v>
      </c>
      <c r="E303">
        <v>5.8800001139999996</v>
      </c>
      <c r="F303">
        <v>0</v>
      </c>
      <c r="G303">
        <v>1.4099999670000001</v>
      </c>
      <c r="H303">
        <v>0.10000000100000001</v>
      </c>
      <c r="I303">
        <v>4.3600001339999999</v>
      </c>
      <c r="J303">
        <v>0.01</v>
      </c>
      <c r="K303">
        <v>11</v>
      </c>
      <c r="L303">
        <v>2</v>
      </c>
      <c r="M303">
        <v>322</v>
      </c>
      <c r="N303">
        <v>1105</v>
      </c>
      <c r="O303">
        <v>1964</v>
      </c>
    </row>
    <row r="304" spans="1:15" x14ac:dyDescent="0.25">
      <c r="A304">
        <v>3372868164</v>
      </c>
      <c r="B304" s="1">
        <v>42478</v>
      </c>
      <c r="C304">
        <v>6798</v>
      </c>
      <c r="D304">
        <v>4.6399998660000001</v>
      </c>
      <c r="E304">
        <v>4.6399998660000001</v>
      </c>
      <c r="F304">
        <v>0</v>
      </c>
      <c r="G304">
        <v>1.0800000430000001</v>
      </c>
      <c r="H304">
        <v>0.20000000300000001</v>
      </c>
      <c r="I304">
        <v>3.3499999049999998</v>
      </c>
      <c r="J304">
        <v>0</v>
      </c>
      <c r="K304">
        <v>20</v>
      </c>
      <c r="L304">
        <v>7</v>
      </c>
      <c r="M304">
        <v>343</v>
      </c>
      <c r="N304">
        <v>1070</v>
      </c>
      <c r="O304">
        <v>2014</v>
      </c>
    </row>
    <row r="305" spans="1:15" x14ac:dyDescent="0.25">
      <c r="A305">
        <v>3372868164</v>
      </c>
      <c r="B305" s="1">
        <v>42479</v>
      </c>
      <c r="C305">
        <v>7711</v>
      </c>
      <c r="D305">
        <v>5.2600002290000001</v>
      </c>
      <c r="E305">
        <v>5.2600002290000001</v>
      </c>
      <c r="F305">
        <v>0</v>
      </c>
      <c r="G305">
        <v>0</v>
      </c>
      <c r="H305">
        <v>0</v>
      </c>
      <c r="I305">
        <v>5.2399997709999999</v>
      </c>
      <c r="J305">
        <v>0.02</v>
      </c>
      <c r="K305">
        <v>0</v>
      </c>
      <c r="L305">
        <v>0</v>
      </c>
      <c r="M305">
        <v>376</v>
      </c>
      <c r="N305">
        <v>1064</v>
      </c>
      <c r="O305">
        <v>1985</v>
      </c>
    </row>
    <row r="306" spans="1:15" x14ac:dyDescent="0.25">
      <c r="A306">
        <v>3372868164</v>
      </c>
      <c r="B306" s="1">
        <v>42480</v>
      </c>
      <c r="C306">
        <v>4880</v>
      </c>
      <c r="D306">
        <v>3.329999924</v>
      </c>
      <c r="E306">
        <v>3.329999924</v>
      </c>
      <c r="F306">
        <v>0</v>
      </c>
      <c r="G306">
        <v>0.83999997400000004</v>
      </c>
      <c r="H306">
        <v>9.0000003999999995E-2</v>
      </c>
      <c r="I306">
        <v>2.380000114</v>
      </c>
      <c r="J306">
        <v>0.02</v>
      </c>
      <c r="K306">
        <v>15</v>
      </c>
      <c r="L306">
        <v>3</v>
      </c>
      <c r="M306">
        <v>274</v>
      </c>
      <c r="N306">
        <v>1148</v>
      </c>
      <c r="O306">
        <v>1867</v>
      </c>
    </row>
    <row r="307" spans="1:15" x14ac:dyDescent="0.25">
      <c r="A307">
        <v>3372868164</v>
      </c>
      <c r="B307" s="1">
        <v>42481</v>
      </c>
      <c r="C307">
        <v>8857</v>
      </c>
      <c r="D307">
        <v>6.0700001720000003</v>
      </c>
      <c r="E307">
        <v>6.0700001720000003</v>
      </c>
      <c r="F307">
        <v>0</v>
      </c>
      <c r="G307">
        <v>1.1499999759999999</v>
      </c>
      <c r="H307">
        <v>0.25999999000000001</v>
      </c>
      <c r="I307">
        <v>4.6399998660000001</v>
      </c>
      <c r="J307">
        <v>0.01</v>
      </c>
      <c r="K307">
        <v>18</v>
      </c>
      <c r="L307">
        <v>9</v>
      </c>
      <c r="M307">
        <v>376</v>
      </c>
      <c r="N307">
        <v>1037</v>
      </c>
      <c r="O307">
        <v>2124</v>
      </c>
    </row>
    <row r="308" spans="1:15" x14ac:dyDescent="0.25">
      <c r="A308">
        <v>3372868164</v>
      </c>
      <c r="B308" s="1">
        <v>42482</v>
      </c>
      <c r="C308">
        <v>3843</v>
      </c>
      <c r="D308">
        <v>2.619999886</v>
      </c>
      <c r="E308">
        <v>2.619999886</v>
      </c>
      <c r="F308">
        <v>0</v>
      </c>
      <c r="G308">
        <v>0</v>
      </c>
      <c r="H308">
        <v>0</v>
      </c>
      <c r="I308">
        <v>2.6099998950000001</v>
      </c>
      <c r="J308">
        <v>0.01</v>
      </c>
      <c r="K308">
        <v>0</v>
      </c>
      <c r="L308">
        <v>0</v>
      </c>
      <c r="M308">
        <v>206</v>
      </c>
      <c r="N308">
        <v>1234</v>
      </c>
      <c r="O308">
        <v>1669</v>
      </c>
    </row>
    <row r="309" spans="1:15" x14ac:dyDescent="0.25">
      <c r="A309">
        <v>3372868164</v>
      </c>
      <c r="B309" s="1">
        <v>42483</v>
      </c>
      <c r="C309">
        <v>7396</v>
      </c>
      <c r="D309">
        <v>5.0700001720000003</v>
      </c>
      <c r="E309">
        <v>5.0700001720000003</v>
      </c>
      <c r="F309">
        <v>0</v>
      </c>
      <c r="G309">
        <v>1.3999999759999999</v>
      </c>
      <c r="H309">
        <v>7.9999998000000003E-2</v>
      </c>
      <c r="I309">
        <v>3.579999924</v>
      </c>
      <c r="J309">
        <v>0</v>
      </c>
      <c r="K309">
        <v>20</v>
      </c>
      <c r="L309">
        <v>2</v>
      </c>
      <c r="M309">
        <v>303</v>
      </c>
      <c r="N309">
        <v>1115</v>
      </c>
      <c r="O309">
        <v>1995</v>
      </c>
    </row>
    <row r="310" spans="1:15" x14ac:dyDescent="0.25">
      <c r="A310">
        <v>3372868164</v>
      </c>
      <c r="B310" s="1">
        <v>42484</v>
      </c>
      <c r="C310">
        <v>6731</v>
      </c>
      <c r="D310">
        <v>4.5900001530000001</v>
      </c>
      <c r="E310">
        <v>4.5900001530000001</v>
      </c>
      <c r="F310">
        <v>0</v>
      </c>
      <c r="G310">
        <v>0.88999998599999997</v>
      </c>
      <c r="H310">
        <v>0.189999998</v>
      </c>
      <c r="I310">
        <v>3.4900000100000002</v>
      </c>
      <c r="J310">
        <v>0.02</v>
      </c>
      <c r="K310">
        <v>14</v>
      </c>
      <c r="L310">
        <v>7</v>
      </c>
      <c r="M310">
        <v>292</v>
      </c>
      <c r="N310">
        <v>1127</v>
      </c>
      <c r="O310">
        <v>1921</v>
      </c>
    </row>
    <row r="311" spans="1:15" x14ac:dyDescent="0.25">
      <c r="A311">
        <v>3372868164</v>
      </c>
      <c r="B311" s="1">
        <v>42485</v>
      </c>
      <c r="C311">
        <v>5995</v>
      </c>
      <c r="D311">
        <v>4.0900001530000001</v>
      </c>
      <c r="E311">
        <v>4.0900001530000001</v>
      </c>
      <c r="F311">
        <v>0</v>
      </c>
      <c r="G311">
        <v>0</v>
      </c>
      <c r="H311">
        <v>0</v>
      </c>
      <c r="I311">
        <v>4.0900001530000001</v>
      </c>
      <c r="J311">
        <v>0</v>
      </c>
      <c r="K311">
        <v>0</v>
      </c>
      <c r="L311">
        <v>0</v>
      </c>
      <c r="M311">
        <v>416</v>
      </c>
      <c r="N311">
        <v>1024</v>
      </c>
      <c r="O311">
        <v>2010</v>
      </c>
    </row>
    <row r="312" spans="1:15" x14ac:dyDescent="0.25">
      <c r="A312">
        <v>3372868164</v>
      </c>
      <c r="B312" s="1">
        <v>42486</v>
      </c>
      <c r="C312">
        <v>8283</v>
      </c>
      <c r="D312">
        <v>5.7899999619999996</v>
      </c>
      <c r="E312">
        <v>5.7899999619999996</v>
      </c>
      <c r="F312">
        <v>0</v>
      </c>
      <c r="G312">
        <v>1.8500000240000001</v>
      </c>
      <c r="H312">
        <v>5.0000001000000002E-2</v>
      </c>
      <c r="I312">
        <v>3.869999886</v>
      </c>
      <c r="J312">
        <v>0.01</v>
      </c>
      <c r="K312">
        <v>22</v>
      </c>
      <c r="L312">
        <v>2</v>
      </c>
      <c r="M312">
        <v>333</v>
      </c>
      <c r="N312">
        <v>1083</v>
      </c>
      <c r="O312">
        <v>2057</v>
      </c>
    </row>
    <row r="313" spans="1:15" x14ac:dyDescent="0.25">
      <c r="A313">
        <v>3372868164</v>
      </c>
      <c r="B313" s="1">
        <v>42487</v>
      </c>
      <c r="C313">
        <v>7904</v>
      </c>
      <c r="D313">
        <v>5.420000076</v>
      </c>
      <c r="E313">
        <v>5.420000076</v>
      </c>
      <c r="F313">
        <v>0</v>
      </c>
      <c r="G313">
        <v>1.5800000430000001</v>
      </c>
      <c r="H313">
        <v>0.62999999500000003</v>
      </c>
      <c r="I313">
        <v>3.1900000569999998</v>
      </c>
      <c r="J313">
        <v>0.01</v>
      </c>
      <c r="K313">
        <v>24</v>
      </c>
      <c r="L313">
        <v>13</v>
      </c>
      <c r="M313">
        <v>346</v>
      </c>
      <c r="N313">
        <v>1057</v>
      </c>
      <c r="O313">
        <v>2095</v>
      </c>
    </row>
    <row r="314" spans="1:15" x14ac:dyDescent="0.25">
      <c r="A314">
        <v>3372868164</v>
      </c>
      <c r="B314" s="1">
        <v>42488</v>
      </c>
      <c r="C314">
        <v>5512</v>
      </c>
      <c r="D314">
        <v>3.7599999899999998</v>
      </c>
      <c r="E314">
        <v>3.7599999899999998</v>
      </c>
      <c r="F314">
        <v>0</v>
      </c>
      <c r="G314">
        <v>0</v>
      </c>
      <c r="H314">
        <v>0</v>
      </c>
      <c r="I314">
        <v>3.7599999899999998</v>
      </c>
      <c r="J314">
        <v>0</v>
      </c>
      <c r="K314">
        <v>0</v>
      </c>
      <c r="L314">
        <v>0</v>
      </c>
      <c r="M314">
        <v>385</v>
      </c>
      <c r="N314">
        <v>1055</v>
      </c>
      <c r="O314">
        <v>1972</v>
      </c>
    </row>
    <row r="315" spans="1:15" x14ac:dyDescent="0.25">
      <c r="A315">
        <v>3372868164</v>
      </c>
      <c r="B315" s="1">
        <v>42489</v>
      </c>
      <c r="C315">
        <v>9135</v>
      </c>
      <c r="D315">
        <v>6.2300000190000002</v>
      </c>
      <c r="E315">
        <v>6.2300000190000002</v>
      </c>
      <c r="F315">
        <v>0</v>
      </c>
      <c r="G315">
        <v>0</v>
      </c>
      <c r="H315">
        <v>0</v>
      </c>
      <c r="I315">
        <v>6.2199997900000001</v>
      </c>
      <c r="J315">
        <v>0.01</v>
      </c>
      <c r="K315">
        <v>0</v>
      </c>
      <c r="L315">
        <v>0</v>
      </c>
      <c r="M315">
        <v>402</v>
      </c>
      <c r="N315">
        <v>1038</v>
      </c>
      <c r="O315">
        <v>2044</v>
      </c>
    </row>
    <row r="316" spans="1:15" x14ac:dyDescent="0.25">
      <c r="A316">
        <v>3372868164</v>
      </c>
      <c r="B316" s="1">
        <v>42490</v>
      </c>
      <c r="C316">
        <v>5250</v>
      </c>
      <c r="D316">
        <v>3.579999924</v>
      </c>
      <c r="E316">
        <v>3.579999924</v>
      </c>
      <c r="F316">
        <v>0</v>
      </c>
      <c r="G316">
        <v>1.059999943</v>
      </c>
      <c r="H316">
        <v>9.0000003999999995E-2</v>
      </c>
      <c r="I316">
        <v>2.420000076</v>
      </c>
      <c r="J316">
        <v>0.01</v>
      </c>
      <c r="K316">
        <v>17</v>
      </c>
      <c r="L316">
        <v>4</v>
      </c>
      <c r="M316">
        <v>300</v>
      </c>
      <c r="N316">
        <v>1119</v>
      </c>
      <c r="O316">
        <v>1946</v>
      </c>
    </row>
    <row r="317" spans="1:15" x14ac:dyDescent="0.25">
      <c r="A317">
        <v>3372868164</v>
      </c>
      <c r="B317" s="1">
        <v>42491</v>
      </c>
      <c r="C317">
        <v>3077</v>
      </c>
      <c r="D317">
        <v>2.0999999049999998</v>
      </c>
      <c r="E317">
        <v>2.0999999049999998</v>
      </c>
      <c r="F317">
        <v>0</v>
      </c>
      <c r="G317">
        <v>0</v>
      </c>
      <c r="H317">
        <v>0</v>
      </c>
      <c r="I317">
        <v>2.0899999139999998</v>
      </c>
      <c r="J317">
        <v>0</v>
      </c>
      <c r="K317">
        <v>0</v>
      </c>
      <c r="L317">
        <v>0</v>
      </c>
      <c r="M317">
        <v>172</v>
      </c>
      <c r="N317">
        <v>842</v>
      </c>
      <c r="O317">
        <v>1237</v>
      </c>
    </row>
    <row r="318" spans="1:15" x14ac:dyDescent="0.25">
      <c r="A318">
        <v>3977333714</v>
      </c>
      <c r="B318" s="1">
        <v>42472</v>
      </c>
      <c r="C318">
        <v>8856</v>
      </c>
      <c r="D318">
        <v>5.9800000190000002</v>
      </c>
      <c r="E318">
        <v>5.9800000190000002</v>
      </c>
      <c r="F318">
        <v>0</v>
      </c>
      <c r="G318">
        <v>3.0599999430000002</v>
      </c>
      <c r="H318">
        <v>0.91000002599999996</v>
      </c>
      <c r="I318">
        <v>2.0099999899999998</v>
      </c>
      <c r="J318">
        <v>0</v>
      </c>
      <c r="K318">
        <v>44</v>
      </c>
      <c r="L318">
        <v>19</v>
      </c>
      <c r="M318">
        <v>131</v>
      </c>
      <c r="N318">
        <v>777</v>
      </c>
      <c r="O318">
        <v>1450</v>
      </c>
    </row>
    <row r="319" spans="1:15" x14ac:dyDescent="0.25">
      <c r="A319">
        <v>3977333714</v>
      </c>
      <c r="B319" s="1">
        <v>42473</v>
      </c>
      <c r="C319">
        <v>10035</v>
      </c>
      <c r="D319">
        <v>6.7100000380000004</v>
      </c>
      <c r="E319">
        <v>6.7100000380000004</v>
      </c>
      <c r="F319">
        <v>0</v>
      </c>
      <c r="G319">
        <v>2.0299999710000001</v>
      </c>
      <c r="H319">
        <v>2.130000114</v>
      </c>
      <c r="I319">
        <v>2.5499999519999998</v>
      </c>
      <c r="J319">
        <v>0</v>
      </c>
      <c r="K319">
        <v>31</v>
      </c>
      <c r="L319">
        <v>46</v>
      </c>
      <c r="M319">
        <v>153</v>
      </c>
      <c r="N319">
        <v>754</v>
      </c>
      <c r="O319">
        <v>1495</v>
      </c>
    </row>
    <row r="320" spans="1:15" x14ac:dyDescent="0.25">
      <c r="A320">
        <v>3977333714</v>
      </c>
      <c r="B320" s="1">
        <v>42474</v>
      </c>
      <c r="C320">
        <v>7641</v>
      </c>
      <c r="D320">
        <v>5.1100001339999999</v>
      </c>
      <c r="E320">
        <v>5.1100001339999999</v>
      </c>
      <c r="F320">
        <v>0</v>
      </c>
      <c r="G320">
        <v>0.31999999299999998</v>
      </c>
      <c r="H320">
        <v>0.97000002900000004</v>
      </c>
      <c r="I320">
        <v>3.8199999330000001</v>
      </c>
      <c r="J320">
        <v>0</v>
      </c>
      <c r="K320">
        <v>5</v>
      </c>
      <c r="L320">
        <v>23</v>
      </c>
      <c r="M320">
        <v>214</v>
      </c>
      <c r="N320">
        <v>801</v>
      </c>
      <c r="O320">
        <v>1433</v>
      </c>
    </row>
    <row r="321" spans="1:15" x14ac:dyDescent="0.25">
      <c r="A321">
        <v>3977333714</v>
      </c>
      <c r="B321" s="1">
        <v>42475</v>
      </c>
      <c r="C321">
        <v>9010</v>
      </c>
      <c r="D321">
        <v>6.0599999430000002</v>
      </c>
      <c r="E321">
        <v>6.0599999430000002</v>
      </c>
      <c r="F321">
        <v>0</v>
      </c>
      <c r="G321">
        <v>1.0499999520000001</v>
      </c>
      <c r="H321">
        <v>1.75</v>
      </c>
      <c r="I321">
        <v>3.2599999899999998</v>
      </c>
      <c r="J321">
        <v>0</v>
      </c>
      <c r="K321">
        <v>15</v>
      </c>
      <c r="L321">
        <v>42</v>
      </c>
      <c r="M321">
        <v>183</v>
      </c>
      <c r="N321">
        <v>644</v>
      </c>
      <c r="O321">
        <v>1468</v>
      </c>
    </row>
    <row r="322" spans="1:15" x14ac:dyDescent="0.25">
      <c r="A322">
        <v>3977333714</v>
      </c>
      <c r="B322" s="1">
        <v>42476</v>
      </c>
      <c r="C322">
        <v>13459</v>
      </c>
      <c r="D322">
        <v>9</v>
      </c>
      <c r="E322">
        <v>9</v>
      </c>
      <c r="F322">
        <v>0</v>
      </c>
      <c r="G322">
        <v>2.0299999710000001</v>
      </c>
      <c r="H322">
        <v>4</v>
      </c>
      <c r="I322">
        <v>2.9700000289999999</v>
      </c>
      <c r="J322">
        <v>0</v>
      </c>
      <c r="K322">
        <v>31</v>
      </c>
      <c r="L322">
        <v>83</v>
      </c>
      <c r="M322">
        <v>153</v>
      </c>
      <c r="N322">
        <v>663</v>
      </c>
      <c r="O322">
        <v>1625</v>
      </c>
    </row>
    <row r="323" spans="1:15" x14ac:dyDescent="0.25">
      <c r="A323">
        <v>3977333714</v>
      </c>
      <c r="B323" s="1">
        <v>42477</v>
      </c>
      <c r="C323">
        <v>10415</v>
      </c>
      <c r="D323">
        <v>6.9699997900000001</v>
      </c>
      <c r="E323">
        <v>6.9699997900000001</v>
      </c>
      <c r="F323">
        <v>0</v>
      </c>
      <c r="G323">
        <v>0.69999998799999996</v>
      </c>
      <c r="H323">
        <v>2.3499999049999998</v>
      </c>
      <c r="I323">
        <v>3.920000076</v>
      </c>
      <c r="J323">
        <v>0</v>
      </c>
      <c r="K323">
        <v>11</v>
      </c>
      <c r="L323">
        <v>58</v>
      </c>
      <c r="M323">
        <v>205</v>
      </c>
      <c r="N323">
        <v>600</v>
      </c>
      <c r="O323">
        <v>1529</v>
      </c>
    </row>
    <row r="324" spans="1:15" x14ac:dyDescent="0.25">
      <c r="A324">
        <v>3977333714</v>
      </c>
      <c r="B324" s="1">
        <v>42478</v>
      </c>
      <c r="C324">
        <v>11663</v>
      </c>
      <c r="D324">
        <v>7.8000001909999996</v>
      </c>
      <c r="E324">
        <v>7.8000001909999996</v>
      </c>
      <c r="F324">
        <v>0</v>
      </c>
      <c r="G324">
        <v>0.25</v>
      </c>
      <c r="H324">
        <v>3.7300000190000002</v>
      </c>
      <c r="I324">
        <v>3.8199999330000001</v>
      </c>
      <c r="J324">
        <v>0</v>
      </c>
      <c r="K324">
        <v>4</v>
      </c>
      <c r="L324">
        <v>95</v>
      </c>
      <c r="M324">
        <v>214</v>
      </c>
      <c r="N324">
        <v>605</v>
      </c>
      <c r="O324">
        <v>1584</v>
      </c>
    </row>
    <row r="325" spans="1:15" x14ac:dyDescent="0.25">
      <c r="A325">
        <v>3977333714</v>
      </c>
      <c r="B325" s="1">
        <v>42479</v>
      </c>
      <c r="C325">
        <v>12414</v>
      </c>
      <c r="D325">
        <v>8.7799997330000004</v>
      </c>
      <c r="E325">
        <v>8.7799997330000004</v>
      </c>
      <c r="F325">
        <v>0</v>
      </c>
      <c r="G325">
        <v>2.2400000100000002</v>
      </c>
      <c r="H325">
        <v>2.4500000480000002</v>
      </c>
      <c r="I325">
        <v>3.960000038</v>
      </c>
      <c r="J325">
        <v>0</v>
      </c>
      <c r="K325">
        <v>19</v>
      </c>
      <c r="L325">
        <v>67</v>
      </c>
      <c r="M325">
        <v>221</v>
      </c>
      <c r="N325">
        <v>738</v>
      </c>
      <c r="O325">
        <v>1638</v>
      </c>
    </row>
    <row r="326" spans="1:15" x14ac:dyDescent="0.25">
      <c r="A326">
        <v>3977333714</v>
      </c>
      <c r="B326" s="1">
        <v>42480</v>
      </c>
      <c r="C326">
        <v>11658</v>
      </c>
      <c r="D326">
        <v>7.829999924</v>
      </c>
      <c r="E326">
        <v>7.829999924</v>
      </c>
      <c r="F326">
        <v>0</v>
      </c>
      <c r="G326">
        <v>0.20000000300000001</v>
      </c>
      <c r="H326">
        <v>4.3499999049999998</v>
      </c>
      <c r="I326">
        <v>3.2799999710000001</v>
      </c>
      <c r="J326">
        <v>0</v>
      </c>
      <c r="K326">
        <v>2</v>
      </c>
      <c r="L326">
        <v>98</v>
      </c>
      <c r="M326">
        <v>164</v>
      </c>
      <c r="N326">
        <v>845</v>
      </c>
      <c r="O326">
        <v>1554</v>
      </c>
    </row>
    <row r="327" spans="1:15" x14ac:dyDescent="0.25">
      <c r="A327">
        <v>3977333714</v>
      </c>
      <c r="B327" s="1">
        <v>42481</v>
      </c>
      <c r="C327">
        <v>6093</v>
      </c>
      <c r="D327">
        <v>4.079999924</v>
      </c>
      <c r="E327">
        <v>4.079999924</v>
      </c>
      <c r="F327">
        <v>0</v>
      </c>
      <c r="G327">
        <v>0</v>
      </c>
      <c r="H327">
        <v>0</v>
      </c>
      <c r="I327">
        <v>4.0599999430000002</v>
      </c>
      <c r="J327">
        <v>0</v>
      </c>
      <c r="K327">
        <v>0</v>
      </c>
      <c r="L327">
        <v>0</v>
      </c>
      <c r="M327">
        <v>242</v>
      </c>
      <c r="N327">
        <v>712</v>
      </c>
      <c r="O327">
        <v>1397</v>
      </c>
    </row>
    <row r="328" spans="1:15" x14ac:dyDescent="0.25">
      <c r="A328">
        <v>3977333714</v>
      </c>
      <c r="B328" s="1">
        <v>42482</v>
      </c>
      <c r="C328">
        <v>8911</v>
      </c>
      <c r="D328">
        <v>5.9600000380000004</v>
      </c>
      <c r="E328">
        <v>5.9600000380000004</v>
      </c>
      <c r="F328">
        <v>0</v>
      </c>
      <c r="G328">
        <v>2.329999924</v>
      </c>
      <c r="H328">
        <v>0.579999983</v>
      </c>
      <c r="I328">
        <v>3.0599999430000002</v>
      </c>
      <c r="J328">
        <v>0</v>
      </c>
      <c r="K328">
        <v>33</v>
      </c>
      <c r="L328">
        <v>12</v>
      </c>
      <c r="M328">
        <v>188</v>
      </c>
      <c r="N328">
        <v>731</v>
      </c>
      <c r="O328">
        <v>1481</v>
      </c>
    </row>
    <row r="329" spans="1:15" x14ac:dyDescent="0.25">
      <c r="A329">
        <v>3977333714</v>
      </c>
      <c r="B329" s="1">
        <v>42483</v>
      </c>
      <c r="C329">
        <v>12058</v>
      </c>
      <c r="D329">
        <v>8.0699996949999999</v>
      </c>
      <c r="E329">
        <v>8.0699996949999999</v>
      </c>
      <c r="F329">
        <v>0</v>
      </c>
      <c r="G329">
        <v>0</v>
      </c>
      <c r="H329">
        <v>4.2199997900000001</v>
      </c>
      <c r="I329">
        <v>3.8499999049999998</v>
      </c>
      <c r="J329">
        <v>0</v>
      </c>
      <c r="K329">
        <v>0</v>
      </c>
      <c r="L329">
        <v>92</v>
      </c>
      <c r="M329">
        <v>252</v>
      </c>
      <c r="N329">
        <v>724</v>
      </c>
      <c r="O329">
        <v>1638</v>
      </c>
    </row>
    <row r="330" spans="1:15" x14ac:dyDescent="0.25">
      <c r="A330">
        <v>3977333714</v>
      </c>
      <c r="B330" s="1">
        <v>42484</v>
      </c>
      <c r="C330">
        <v>14112</v>
      </c>
      <c r="D330">
        <v>10</v>
      </c>
      <c r="E330">
        <v>10</v>
      </c>
      <c r="F330">
        <v>0</v>
      </c>
      <c r="G330">
        <v>3.2699999809999998</v>
      </c>
      <c r="H330">
        <v>4.5599999430000002</v>
      </c>
      <c r="I330">
        <v>2.170000076</v>
      </c>
      <c r="J330">
        <v>0</v>
      </c>
      <c r="K330">
        <v>30</v>
      </c>
      <c r="L330">
        <v>95</v>
      </c>
      <c r="M330">
        <v>129</v>
      </c>
      <c r="N330">
        <v>660</v>
      </c>
      <c r="O330">
        <v>1655</v>
      </c>
    </row>
    <row r="331" spans="1:15" x14ac:dyDescent="0.25">
      <c r="A331">
        <v>3977333714</v>
      </c>
      <c r="B331" s="1">
        <v>42485</v>
      </c>
      <c r="C331">
        <v>11177</v>
      </c>
      <c r="D331">
        <v>8.4799995419999998</v>
      </c>
      <c r="E331">
        <v>8.4799995419999998</v>
      </c>
      <c r="F331">
        <v>0</v>
      </c>
      <c r="G331">
        <v>5.6199998860000004</v>
      </c>
      <c r="H331">
        <v>0.43000000700000002</v>
      </c>
      <c r="I331">
        <v>2.4100000860000002</v>
      </c>
      <c r="J331">
        <v>0</v>
      </c>
      <c r="K331">
        <v>50</v>
      </c>
      <c r="L331">
        <v>9</v>
      </c>
      <c r="M331">
        <v>133</v>
      </c>
      <c r="N331">
        <v>781</v>
      </c>
      <c r="O331">
        <v>1570</v>
      </c>
    </row>
    <row r="332" spans="1:15" x14ac:dyDescent="0.25">
      <c r="A332">
        <v>3977333714</v>
      </c>
      <c r="B332" s="1">
        <v>42486</v>
      </c>
      <c r="C332">
        <v>11388</v>
      </c>
      <c r="D332">
        <v>7.6199998860000004</v>
      </c>
      <c r="E332">
        <v>7.6199998860000004</v>
      </c>
      <c r="F332">
        <v>0</v>
      </c>
      <c r="G332">
        <v>0.44999998800000002</v>
      </c>
      <c r="H332">
        <v>4.2199997900000001</v>
      </c>
      <c r="I332">
        <v>2.9500000480000002</v>
      </c>
      <c r="J332">
        <v>0</v>
      </c>
      <c r="K332">
        <v>7</v>
      </c>
      <c r="L332">
        <v>95</v>
      </c>
      <c r="M332">
        <v>170</v>
      </c>
      <c r="N332">
        <v>797</v>
      </c>
      <c r="O332">
        <v>1551</v>
      </c>
    </row>
    <row r="333" spans="1:15" x14ac:dyDescent="0.25">
      <c r="A333">
        <v>3977333714</v>
      </c>
      <c r="B333" s="1">
        <v>42487</v>
      </c>
      <c r="C333">
        <v>7193</v>
      </c>
      <c r="D333">
        <v>5.0399999619999996</v>
      </c>
      <c r="E333">
        <v>5.0399999619999996</v>
      </c>
      <c r="F333">
        <v>0</v>
      </c>
      <c r="G333">
        <v>0</v>
      </c>
      <c r="H333">
        <v>0.41999998700000002</v>
      </c>
      <c r="I333">
        <v>4.6199998860000004</v>
      </c>
      <c r="J333">
        <v>0</v>
      </c>
      <c r="K333">
        <v>0</v>
      </c>
      <c r="L333">
        <v>10</v>
      </c>
      <c r="M333">
        <v>176</v>
      </c>
      <c r="N333">
        <v>714</v>
      </c>
      <c r="O333">
        <v>1377</v>
      </c>
    </row>
    <row r="334" spans="1:15" x14ac:dyDescent="0.25">
      <c r="A334">
        <v>3977333714</v>
      </c>
      <c r="B334" s="1">
        <v>42488</v>
      </c>
      <c r="C334">
        <v>7114</v>
      </c>
      <c r="D334">
        <v>4.8800001139999996</v>
      </c>
      <c r="E334">
        <v>4.8800001139999996</v>
      </c>
      <c r="F334">
        <v>0</v>
      </c>
      <c r="G334">
        <v>1.3700000050000001</v>
      </c>
      <c r="H334">
        <v>0.28999999199999998</v>
      </c>
      <c r="I334">
        <v>3.2200000289999999</v>
      </c>
      <c r="J334">
        <v>0</v>
      </c>
      <c r="K334">
        <v>15</v>
      </c>
      <c r="L334">
        <v>8</v>
      </c>
      <c r="M334">
        <v>190</v>
      </c>
      <c r="N334">
        <v>804</v>
      </c>
      <c r="O334">
        <v>1407</v>
      </c>
    </row>
    <row r="335" spans="1:15" x14ac:dyDescent="0.25">
      <c r="A335">
        <v>3977333714</v>
      </c>
      <c r="B335" s="1">
        <v>42489</v>
      </c>
      <c r="C335">
        <v>10645</v>
      </c>
      <c r="D335">
        <v>7.75</v>
      </c>
      <c r="E335">
        <v>7.75</v>
      </c>
      <c r="F335">
        <v>0</v>
      </c>
      <c r="G335">
        <v>3.7400000100000002</v>
      </c>
      <c r="H335">
        <v>1.2999999520000001</v>
      </c>
      <c r="I335">
        <v>2.710000038</v>
      </c>
      <c r="J335">
        <v>0</v>
      </c>
      <c r="K335">
        <v>36</v>
      </c>
      <c r="L335">
        <v>32</v>
      </c>
      <c r="M335">
        <v>150</v>
      </c>
      <c r="N335">
        <v>744</v>
      </c>
      <c r="O335">
        <v>1545</v>
      </c>
    </row>
    <row r="336" spans="1:15" x14ac:dyDescent="0.25">
      <c r="A336">
        <v>3977333714</v>
      </c>
      <c r="B336" s="1">
        <v>42490</v>
      </c>
      <c r="C336">
        <v>13238</v>
      </c>
      <c r="D336">
        <v>9.1999998089999995</v>
      </c>
      <c r="E336">
        <v>9.1999998089999995</v>
      </c>
      <c r="F336">
        <v>0</v>
      </c>
      <c r="G336">
        <v>3.6900000569999998</v>
      </c>
      <c r="H336">
        <v>2.0999999049999998</v>
      </c>
      <c r="I336">
        <v>3.4100000860000002</v>
      </c>
      <c r="J336">
        <v>0</v>
      </c>
      <c r="K336">
        <v>43</v>
      </c>
      <c r="L336">
        <v>52</v>
      </c>
      <c r="M336">
        <v>194</v>
      </c>
      <c r="N336">
        <v>687</v>
      </c>
      <c r="O336">
        <v>1650</v>
      </c>
    </row>
    <row r="337" spans="1:15" x14ac:dyDescent="0.25">
      <c r="A337">
        <v>3977333714</v>
      </c>
      <c r="B337" s="1">
        <v>42491</v>
      </c>
      <c r="C337">
        <v>10414</v>
      </c>
      <c r="D337">
        <v>7.0700001720000003</v>
      </c>
      <c r="E337">
        <v>7.0700001720000003</v>
      </c>
      <c r="F337">
        <v>0</v>
      </c>
      <c r="G337">
        <v>2.670000076</v>
      </c>
      <c r="H337">
        <v>1.980000019</v>
      </c>
      <c r="I337">
        <v>2.4100000860000002</v>
      </c>
      <c r="J337">
        <v>0</v>
      </c>
      <c r="K337">
        <v>41</v>
      </c>
      <c r="L337">
        <v>40</v>
      </c>
      <c r="M337">
        <v>124</v>
      </c>
      <c r="N337">
        <v>691</v>
      </c>
      <c r="O337">
        <v>1501</v>
      </c>
    </row>
    <row r="338" spans="1:15" x14ac:dyDescent="0.25">
      <c r="A338">
        <v>3977333714</v>
      </c>
      <c r="B338" s="1">
        <v>42492</v>
      </c>
      <c r="C338">
        <v>16520</v>
      </c>
      <c r="D338">
        <v>11.05000019</v>
      </c>
      <c r="E338">
        <v>11.05000019</v>
      </c>
      <c r="F338">
        <v>0</v>
      </c>
      <c r="G338">
        <v>1.539999962</v>
      </c>
      <c r="H338">
        <v>6.4800000190000002</v>
      </c>
      <c r="I338">
        <v>3.0199999809999998</v>
      </c>
      <c r="J338">
        <v>0</v>
      </c>
      <c r="K338">
        <v>24</v>
      </c>
      <c r="L338">
        <v>143</v>
      </c>
      <c r="M338">
        <v>176</v>
      </c>
      <c r="N338">
        <v>713</v>
      </c>
      <c r="O338">
        <v>1760</v>
      </c>
    </row>
    <row r="339" spans="1:15" x14ac:dyDescent="0.25">
      <c r="A339">
        <v>3977333714</v>
      </c>
      <c r="B339" s="1">
        <v>42493</v>
      </c>
      <c r="C339">
        <v>14335</v>
      </c>
      <c r="D339">
        <v>9.5900001530000001</v>
      </c>
      <c r="E339">
        <v>9.5900001530000001</v>
      </c>
      <c r="F339">
        <v>0</v>
      </c>
      <c r="G339">
        <v>3.3199999330000001</v>
      </c>
      <c r="H339">
        <v>1.7400000099999999</v>
      </c>
      <c r="I339">
        <v>4.5300002099999999</v>
      </c>
      <c r="J339">
        <v>0</v>
      </c>
      <c r="K339">
        <v>47</v>
      </c>
      <c r="L339">
        <v>41</v>
      </c>
      <c r="M339">
        <v>258</v>
      </c>
      <c r="N339">
        <v>594</v>
      </c>
      <c r="O339">
        <v>1710</v>
      </c>
    </row>
    <row r="340" spans="1:15" x14ac:dyDescent="0.25">
      <c r="A340">
        <v>3977333714</v>
      </c>
      <c r="B340" s="1">
        <v>42494</v>
      </c>
      <c r="C340">
        <v>13559</v>
      </c>
      <c r="D340">
        <v>9.4399995800000003</v>
      </c>
      <c r="E340">
        <v>9.4399995800000003</v>
      </c>
      <c r="F340">
        <v>0</v>
      </c>
      <c r="G340">
        <v>1.809999943</v>
      </c>
      <c r="H340">
        <v>4.579999924</v>
      </c>
      <c r="I340">
        <v>2.8900001049999999</v>
      </c>
      <c r="J340">
        <v>0</v>
      </c>
      <c r="K340">
        <v>14</v>
      </c>
      <c r="L340">
        <v>96</v>
      </c>
      <c r="M340">
        <v>142</v>
      </c>
      <c r="N340">
        <v>852</v>
      </c>
      <c r="O340">
        <v>1628</v>
      </c>
    </row>
    <row r="341" spans="1:15" x14ac:dyDescent="0.25">
      <c r="A341">
        <v>3977333714</v>
      </c>
      <c r="B341" s="1">
        <v>42495</v>
      </c>
      <c r="C341">
        <v>12312</v>
      </c>
      <c r="D341">
        <v>8.5799999239999991</v>
      </c>
      <c r="E341">
        <v>8.5799999239999991</v>
      </c>
      <c r="F341">
        <v>0</v>
      </c>
      <c r="G341">
        <v>1.7599999900000001</v>
      </c>
      <c r="H341">
        <v>4.1100001339999999</v>
      </c>
      <c r="I341">
        <v>2.710000038</v>
      </c>
      <c r="J341">
        <v>0</v>
      </c>
      <c r="K341">
        <v>14</v>
      </c>
      <c r="L341">
        <v>88</v>
      </c>
      <c r="M341">
        <v>178</v>
      </c>
      <c r="N341">
        <v>680</v>
      </c>
      <c r="O341">
        <v>1618</v>
      </c>
    </row>
    <row r="342" spans="1:15" x14ac:dyDescent="0.25">
      <c r="A342">
        <v>3977333714</v>
      </c>
      <c r="B342" s="1">
        <v>42496</v>
      </c>
      <c r="C342">
        <v>11677</v>
      </c>
      <c r="D342">
        <v>8.2799997330000004</v>
      </c>
      <c r="E342">
        <v>8.2799997330000004</v>
      </c>
      <c r="F342">
        <v>0</v>
      </c>
      <c r="G342">
        <v>3.1099998950000001</v>
      </c>
      <c r="H342">
        <v>2.5099999899999998</v>
      </c>
      <c r="I342">
        <v>2.670000076</v>
      </c>
      <c r="J342">
        <v>0</v>
      </c>
      <c r="K342">
        <v>29</v>
      </c>
      <c r="L342">
        <v>55</v>
      </c>
      <c r="M342">
        <v>168</v>
      </c>
      <c r="N342">
        <v>676</v>
      </c>
      <c r="O342">
        <v>1590</v>
      </c>
    </row>
    <row r="343" spans="1:15" x14ac:dyDescent="0.25">
      <c r="A343">
        <v>3977333714</v>
      </c>
      <c r="B343" s="1">
        <v>42497</v>
      </c>
      <c r="C343">
        <v>11550</v>
      </c>
      <c r="D343">
        <v>7.7300000190000002</v>
      </c>
      <c r="E343">
        <v>7.7300000190000002</v>
      </c>
      <c r="F343">
        <v>0</v>
      </c>
      <c r="G343">
        <v>0</v>
      </c>
      <c r="H343">
        <v>4.1300001139999996</v>
      </c>
      <c r="I343">
        <v>3.5899999139999998</v>
      </c>
      <c r="J343">
        <v>0</v>
      </c>
      <c r="K343">
        <v>0</v>
      </c>
      <c r="L343">
        <v>86</v>
      </c>
      <c r="M343">
        <v>208</v>
      </c>
      <c r="N343">
        <v>703</v>
      </c>
      <c r="O343">
        <v>1574</v>
      </c>
    </row>
    <row r="344" spans="1:15" x14ac:dyDescent="0.25">
      <c r="A344">
        <v>3977333714</v>
      </c>
      <c r="B344" s="1">
        <v>42498</v>
      </c>
      <c r="C344">
        <v>13585</v>
      </c>
      <c r="D344">
        <v>9.0900001530000001</v>
      </c>
      <c r="E344">
        <v>9.0900001530000001</v>
      </c>
      <c r="F344">
        <v>0</v>
      </c>
      <c r="G344">
        <v>0.68000000699999996</v>
      </c>
      <c r="H344">
        <v>5.2399997709999999</v>
      </c>
      <c r="I344">
        <v>3.170000076</v>
      </c>
      <c r="J344">
        <v>0</v>
      </c>
      <c r="K344">
        <v>9</v>
      </c>
      <c r="L344">
        <v>116</v>
      </c>
      <c r="M344">
        <v>171</v>
      </c>
      <c r="N344">
        <v>688</v>
      </c>
      <c r="O344">
        <v>1633</v>
      </c>
    </row>
    <row r="345" spans="1:15" x14ac:dyDescent="0.25">
      <c r="A345">
        <v>3977333714</v>
      </c>
      <c r="B345" s="1">
        <v>42499</v>
      </c>
      <c r="C345">
        <v>14687</v>
      </c>
      <c r="D345">
        <v>10.079999920000001</v>
      </c>
      <c r="E345">
        <v>10.079999920000001</v>
      </c>
      <c r="F345">
        <v>0</v>
      </c>
      <c r="G345">
        <v>0.769999981</v>
      </c>
      <c r="H345">
        <v>5.5999999049999998</v>
      </c>
      <c r="I345">
        <v>3.5499999519999998</v>
      </c>
      <c r="J345">
        <v>0</v>
      </c>
      <c r="K345">
        <v>8</v>
      </c>
      <c r="L345">
        <v>122</v>
      </c>
      <c r="M345">
        <v>151</v>
      </c>
      <c r="N345">
        <v>1159</v>
      </c>
      <c r="O345">
        <v>1667</v>
      </c>
    </row>
    <row r="346" spans="1:15" x14ac:dyDescent="0.25">
      <c r="A346">
        <v>3977333714</v>
      </c>
      <c r="B346" s="1">
        <v>42500</v>
      </c>
      <c r="C346">
        <v>13072</v>
      </c>
      <c r="D346">
        <v>8.7799997330000004</v>
      </c>
      <c r="E346">
        <v>8.7799997330000004</v>
      </c>
      <c r="F346">
        <v>0</v>
      </c>
      <c r="G346">
        <v>7.0000000000000007E-2</v>
      </c>
      <c r="H346">
        <v>5.4000000950000002</v>
      </c>
      <c r="I346">
        <v>3.3099999430000002</v>
      </c>
      <c r="J346">
        <v>0</v>
      </c>
      <c r="K346">
        <v>1</v>
      </c>
      <c r="L346">
        <v>115</v>
      </c>
      <c r="M346">
        <v>196</v>
      </c>
      <c r="N346">
        <v>676</v>
      </c>
      <c r="O346">
        <v>1630</v>
      </c>
    </row>
    <row r="347" spans="1:15" x14ac:dyDescent="0.25">
      <c r="A347">
        <v>3977333714</v>
      </c>
      <c r="B347" s="1">
        <v>42501</v>
      </c>
      <c r="C347">
        <v>746</v>
      </c>
      <c r="D347">
        <v>0.5</v>
      </c>
      <c r="E347">
        <v>0.5</v>
      </c>
      <c r="F347">
        <v>0</v>
      </c>
      <c r="G347">
        <v>0.37000000500000002</v>
      </c>
      <c r="H347">
        <v>0</v>
      </c>
      <c r="I347">
        <v>0.12999999500000001</v>
      </c>
      <c r="J347">
        <v>0</v>
      </c>
      <c r="K347">
        <v>4</v>
      </c>
      <c r="L347">
        <v>0</v>
      </c>
      <c r="M347">
        <v>9</v>
      </c>
      <c r="N347">
        <v>13</v>
      </c>
      <c r="O347">
        <v>52</v>
      </c>
    </row>
    <row r="348" spans="1:15" x14ac:dyDescent="0.25">
      <c r="A348">
        <v>4020332650</v>
      </c>
      <c r="B348" s="1">
        <v>42472</v>
      </c>
      <c r="C348">
        <v>8539</v>
      </c>
      <c r="D348">
        <v>6.1199998860000004</v>
      </c>
      <c r="E348">
        <v>6.1199998860000004</v>
      </c>
      <c r="F348">
        <v>0</v>
      </c>
      <c r="G348">
        <v>0.15000000599999999</v>
      </c>
      <c r="H348">
        <v>0.23999999499999999</v>
      </c>
      <c r="I348">
        <v>5.6799998279999997</v>
      </c>
      <c r="J348">
        <v>0</v>
      </c>
      <c r="K348">
        <v>4</v>
      </c>
      <c r="L348">
        <v>15</v>
      </c>
      <c r="M348">
        <v>331</v>
      </c>
      <c r="N348">
        <v>712</v>
      </c>
      <c r="O348">
        <v>3654</v>
      </c>
    </row>
    <row r="349" spans="1:15" x14ac:dyDescent="0.25">
      <c r="A349">
        <v>4020332650</v>
      </c>
      <c r="B349" s="1">
        <v>42473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1440</v>
      </c>
      <c r="O349">
        <v>1981</v>
      </c>
    </row>
    <row r="350" spans="1:15" x14ac:dyDescent="0.25">
      <c r="A350">
        <v>4020332650</v>
      </c>
      <c r="B350" s="1">
        <v>42474</v>
      </c>
      <c r="C350">
        <v>108</v>
      </c>
      <c r="D350">
        <v>7.9999998000000003E-2</v>
      </c>
      <c r="E350">
        <v>7.9999998000000003E-2</v>
      </c>
      <c r="F350">
        <v>0</v>
      </c>
      <c r="G350">
        <v>0</v>
      </c>
      <c r="H350">
        <v>0</v>
      </c>
      <c r="I350">
        <v>2.9999998999999999E-2</v>
      </c>
      <c r="J350">
        <v>0</v>
      </c>
      <c r="K350">
        <v>0</v>
      </c>
      <c r="L350">
        <v>0</v>
      </c>
      <c r="M350">
        <v>3</v>
      </c>
      <c r="N350">
        <v>1437</v>
      </c>
      <c r="O350">
        <v>2011</v>
      </c>
    </row>
    <row r="351" spans="1:15" x14ac:dyDescent="0.25">
      <c r="A351">
        <v>4020332650</v>
      </c>
      <c r="B351" s="1">
        <v>42475</v>
      </c>
      <c r="C351">
        <v>1882</v>
      </c>
      <c r="D351">
        <v>1.3500000240000001</v>
      </c>
      <c r="E351">
        <v>1.3500000240000001</v>
      </c>
      <c r="F351">
        <v>0</v>
      </c>
      <c r="G351">
        <v>0.209999993</v>
      </c>
      <c r="H351">
        <v>0.36000001399999998</v>
      </c>
      <c r="I351">
        <v>0.769999981</v>
      </c>
      <c r="J351">
        <v>0</v>
      </c>
      <c r="K351">
        <v>36</v>
      </c>
      <c r="L351">
        <v>18</v>
      </c>
      <c r="M351">
        <v>87</v>
      </c>
      <c r="N351">
        <v>1299</v>
      </c>
      <c r="O351">
        <v>2951</v>
      </c>
    </row>
    <row r="352" spans="1:15" x14ac:dyDescent="0.25">
      <c r="A352">
        <v>4020332650</v>
      </c>
      <c r="B352" s="1">
        <v>42476</v>
      </c>
      <c r="C352">
        <v>1982</v>
      </c>
      <c r="D352">
        <v>1.4199999569999999</v>
      </c>
      <c r="E352">
        <v>1.4199999569999999</v>
      </c>
      <c r="F352">
        <v>0</v>
      </c>
      <c r="G352">
        <v>0.44999998800000002</v>
      </c>
      <c r="H352">
        <v>0.37000000500000002</v>
      </c>
      <c r="I352">
        <v>0.58999997400000004</v>
      </c>
      <c r="J352">
        <v>0</v>
      </c>
      <c r="K352">
        <v>65</v>
      </c>
      <c r="L352">
        <v>21</v>
      </c>
      <c r="M352">
        <v>55</v>
      </c>
      <c r="N352">
        <v>1222</v>
      </c>
      <c r="O352">
        <v>3051</v>
      </c>
    </row>
    <row r="353" spans="1:15" x14ac:dyDescent="0.25">
      <c r="A353">
        <v>4020332650</v>
      </c>
      <c r="B353" s="1">
        <v>42477</v>
      </c>
      <c r="C353">
        <v>16</v>
      </c>
      <c r="D353">
        <v>0.01</v>
      </c>
      <c r="E353">
        <v>0.01</v>
      </c>
      <c r="F353">
        <v>0</v>
      </c>
      <c r="G353">
        <v>0</v>
      </c>
      <c r="H353">
        <v>0</v>
      </c>
      <c r="I353">
        <v>0.01</v>
      </c>
      <c r="J353">
        <v>0</v>
      </c>
      <c r="K353">
        <v>0</v>
      </c>
      <c r="L353">
        <v>0</v>
      </c>
      <c r="M353">
        <v>2</v>
      </c>
      <c r="N353">
        <v>1438</v>
      </c>
      <c r="O353">
        <v>1990</v>
      </c>
    </row>
    <row r="354" spans="1:15" x14ac:dyDescent="0.25">
      <c r="A354">
        <v>4020332650</v>
      </c>
      <c r="B354" s="1">
        <v>42478</v>
      </c>
      <c r="C354">
        <v>62</v>
      </c>
      <c r="D354">
        <v>3.9999999000000001E-2</v>
      </c>
      <c r="E354">
        <v>3.9999999000000001E-2</v>
      </c>
      <c r="F354">
        <v>0</v>
      </c>
      <c r="G354">
        <v>0</v>
      </c>
      <c r="H354">
        <v>0</v>
      </c>
      <c r="I354">
        <v>3.9999999000000001E-2</v>
      </c>
      <c r="J354">
        <v>0</v>
      </c>
      <c r="K354">
        <v>0</v>
      </c>
      <c r="L354">
        <v>0</v>
      </c>
      <c r="M354">
        <v>2</v>
      </c>
      <c r="N354">
        <v>1438</v>
      </c>
      <c r="O354">
        <v>1995</v>
      </c>
    </row>
    <row r="355" spans="1:15" x14ac:dyDescent="0.25">
      <c r="A355">
        <v>4020332650</v>
      </c>
      <c r="B355" s="1">
        <v>42479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1440</v>
      </c>
      <c r="O355">
        <v>1980</v>
      </c>
    </row>
    <row r="356" spans="1:15" x14ac:dyDescent="0.25">
      <c r="A356">
        <v>4020332650</v>
      </c>
      <c r="B356" s="1">
        <v>42480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1440</v>
      </c>
      <c r="O356">
        <v>1980</v>
      </c>
    </row>
    <row r="357" spans="1:15" x14ac:dyDescent="0.25">
      <c r="A357">
        <v>4020332650</v>
      </c>
      <c r="B357" s="1">
        <v>42481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1440</v>
      </c>
      <c r="O357">
        <v>1980</v>
      </c>
    </row>
    <row r="358" spans="1:15" x14ac:dyDescent="0.25">
      <c r="A358">
        <v>4020332650</v>
      </c>
      <c r="B358" s="1">
        <v>42482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1440</v>
      </c>
      <c r="O358">
        <v>1980</v>
      </c>
    </row>
    <row r="359" spans="1:15" x14ac:dyDescent="0.25">
      <c r="A359">
        <v>4020332650</v>
      </c>
      <c r="B359" s="1">
        <v>42483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1440</v>
      </c>
      <c r="O359">
        <v>1980</v>
      </c>
    </row>
    <row r="360" spans="1:15" x14ac:dyDescent="0.25">
      <c r="A360">
        <v>4020332650</v>
      </c>
      <c r="B360" s="1">
        <v>42484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1440</v>
      </c>
      <c r="O360">
        <v>1980</v>
      </c>
    </row>
    <row r="361" spans="1:15" x14ac:dyDescent="0.25">
      <c r="A361">
        <v>4020332650</v>
      </c>
      <c r="B361" s="1">
        <v>42485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1440</v>
      </c>
      <c r="O361">
        <v>1980</v>
      </c>
    </row>
    <row r="362" spans="1:15" x14ac:dyDescent="0.25">
      <c r="A362">
        <v>4020332650</v>
      </c>
      <c r="B362" s="1">
        <v>42486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1440</v>
      </c>
      <c r="O362">
        <v>1980</v>
      </c>
    </row>
    <row r="363" spans="1:15" x14ac:dyDescent="0.25">
      <c r="A363">
        <v>4020332650</v>
      </c>
      <c r="B363" s="1">
        <v>42487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1440</v>
      </c>
      <c r="O363">
        <v>1980</v>
      </c>
    </row>
    <row r="364" spans="1:15" x14ac:dyDescent="0.25">
      <c r="A364">
        <v>4020332650</v>
      </c>
      <c r="B364" s="1">
        <v>42488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1440</v>
      </c>
      <c r="O364">
        <v>1980</v>
      </c>
    </row>
    <row r="365" spans="1:15" x14ac:dyDescent="0.25">
      <c r="A365">
        <v>4020332650</v>
      </c>
      <c r="B365" s="1">
        <v>42489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1440</v>
      </c>
      <c r="O365">
        <v>1980</v>
      </c>
    </row>
    <row r="366" spans="1:15" x14ac:dyDescent="0.25">
      <c r="A366">
        <v>4020332650</v>
      </c>
      <c r="B366" s="1">
        <v>42490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1440</v>
      </c>
      <c r="O366">
        <v>1980</v>
      </c>
    </row>
    <row r="367" spans="1:15" x14ac:dyDescent="0.25">
      <c r="A367">
        <v>4020332650</v>
      </c>
      <c r="B367" s="1">
        <v>42491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1440</v>
      </c>
      <c r="O367">
        <v>1980</v>
      </c>
    </row>
    <row r="368" spans="1:15" x14ac:dyDescent="0.25">
      <c r="A368">
        <v>4020332650</v>
      </c>
      <c r="B368" s="1">
        <v>42492</v>
      </c>
      <c r="C368">
        <v>475</v>
      </c>
      <c r="D368">
        <v>0.34000000400000002</v>
      </c>
      <c r="E368">
        <v>0.34000000400000002</v>
      </c>
      <c r="F368">
        <v>0</v>
      </c>
      <c r="G368">
        <v>0</v>
      </c>
      <c r="H368">
        <v>3.9999999000000001E-2</v>
      </c>
      <c r="I368">
        <v>0.28999999199999998</v>
      </c>
      <c r="J368">
        <v>0</v>
      </c>
      <c r="K368">
        <v>0</v>
      </c>
      <c r="L368">
        <v>11</v>
      </c>
      <c r="M368">
        <v>31</v>
      </c>
      <c r="N368">
        <v>1350</v>
      </c>
      <c r="O368">
        <v>2207</v>
      </c>
    </row>
    <row r="369" spans="1:15" x14ac:dyDescent="0.25">
      <c r="A369">
        <v>4020332650</v>
      </c>
      <c r="B369" s="1">
        <v>42493</v>
      </c>
      <c r="C369">
        <v>4496</v>
      </c>
      <c r="D369">
        <v>3.2200000289999999</v>
      </c>
      <c r="E369">
        <v>3.2200000289999999</v>
      </c>
      <c r="F369">
        <v>0</v>
      </c>
      <c r="G369">
        <v>0</v>
      </c>
      <c r="H369">
        <v>0</v>
      </c>
      <c r="I369">
        <v>3.1500000950000002</v>
      </c>
      <c r="J369">
        <v>5.0000001000000002E-2</v>
      </c>
      <c r="K369">
        <v>0</v>
      </c>
      <c r="L369">
        <v>0</v>
      </c>
      <c r="M369">
        <v>174</v>
      </c>
      <c r="N369">
        <v>950</v>
      </c>
      <c r="O369">
        <v>2828</v>
      </c>
    </row>
    <row r="370" spans="1:15" x14ac:dyDescent="0.25">
      <c r="A370">
        <v>4020332650</v>
      </c>
      <c r="B370" s="1">
        <v>42494</v>
      </c>
      <c r="C370">
        <v>10252</v>
      </c>
      <c r="D370">
        <v>7.3499999049999998</v>
      </c>
      <c r="E370">
        <v>7.3499999049999998</v>
      </c>
      <c r="F370">
        <v>0</v>
      </c>
      <c r="G370">
        <v>0.670000017</v>
      </c>
      <c r="H370">
        <v>1.039999962</v>
      </c>
      <c r="I370">
        <v>5.579999924</v>
      </c>
      <c r="J370">
        <v>0</v>
      </c>
      <c r="K370">
        <v>13</v>
      </c>
      <c r="L370">
        <v>46</v>
      </c>
      <c r="M370">
        <v>346</v>
      </c>
      <c r="N370">
        <v>531</v>
      </c>
      <c r="O370">
        <v>3879</v>
      </c>
    </row>
    <row r="371" spans="1:15" x14ac:dyDescent="0.25">
      <c r="A371">
        <v>4020332650</v>
      </c>
      <c r="B371" s="1">
        <v>42495</v>
      </c>
      <c r="C371">
        <v>11728</v>
      </c>
      <c r="D371">
        <v>8.4300003050000001</v>
      </c>
      <c r="E371">
        <v>8.4300003050000001</v>
      </c>
      <c r="F371">
        <v>0</v>
      </c>
      <c r="G371">
        <v>2.619999886</v>
      </c>
      <c r="H371">
        <v>1.6799999480000001</v>
      </c>
      <c r="I371">
        <v>4.0399999619999996</v>
      </c>
      <c r="J371">
        <v>7.0000000000000007E-2</v>
      </c>
      <c r="K371">
        <v>38</v>
      </c>
      <c r="L371">
        <v>42</v>
      </c>
      <c r="M371">
        <v>196</v>
      </c>
      <c r="N371">
        <v>916</v>
      </c>
      <c r="O371">
        <v>3429</v>
      </c>
    </row>
    <row r="372" spans="1:15" x14ac:dyDescent="0.25">
      <c r="A372">
        <v>4020332650</v>
      </c>
      <c r="B372" s="1">
        <v>42496</v>
      </c>
      <c r="C372">
        <v>4369</v>
      </c>
      <c r="D372">
        <v>3.130000114</v>
      </c>
      <c r="E372">
        <v>3.130000114</v>
      </c>
      <c r="F372">
        <v>0</v>
      </c>
      <c r="G372">
        <v>0</v>
      </c>
      <c r="H372">
        <v>0</v>
      </c>
      <c r="I372">
        <v>3.0999999049999998</v>
      </c>
      <c r="J372">
        <v>0.01</v>
      </c>
      <c r="K372">
        <v>0</v>
      </c>
      <c r="L372">
        <v>0</v>
      </c>
      <c r="M372">
        <v>177</v>
      </c>
      <c r="N372">
        <v>855</v>
      </c>
      <c r="O372">
        <v>2704</v>
      </c>
    </row>
    <row r="373" spans="1:15" x14ac:dyDescent="0.25">
      <c r="A373">
        <v>4020332650</v>
      </c>
      <c r="B373" s="1">
        <v>42497</v>
      </c>
      <c r="C373">
        <v>6132</v>
      </c>
      <c r="D373">
        <v>4.4000000950000002</v>
      </c>
      <c r="E373">
        <v>4.4000000950000002</v>
      </c>
      <c r="F373">
        <v>0</v>
      </c>
      <c r="G373">
        <v>0</v>
      </c>
      <c r="H373">
        <v>0</v>
      </c>
      <c r="I373">
        <v>3.579999924</v>
      </c>
      <c r="J373">
        <v>0</v>
      </c>
      <c r="K373">
        <v>0</v>
      </c>
      <c r="L373">
        <v>0</v>
      </c>
      <c r="M373">
        <v>184</v>
      </c>
      <c r="N373">
        <v>1256</v>
      </c>
      <c r="O373">
        <v>2975</v>
      </c>
    </row>
    <row r="374" spans="1:15" x14ac:dyDescent="0.25">
      <c r="A374">
        <v>4020332650</v>
      </c>
      <c r="B374" s="1">
        <v>42498</v>
      </c>
      <c r="C374">
        <v>5862</v>
      </c>
      <c r="D374">
        <v>4.1999998090000004</v>
      </c>
      <c r="E374">
        <v>4.1999998090000004</v>
      </c>
      <c r="F374">
        <v>0</v>
      </c>
      <c r="G374">
        <v>0</v>
      </c>
      <c r="H374">
        <v>0</v>
      </c>
      <c r="I374">
        <v>4.1500000950000002</v>
      </c>
      <c r="J374">
        <v>0</v>
      </c>
      <c r="K374">
        <v>0</v>
      </c>
      <c r="L374">
        <v>0</v>
      </c>
      <c r="M374">
        <v>263</v>
      </c>
      <c r="N374">
        <v>775</v>
      </c>
      <c r="O374">
        <v>3089</v>
      </c>
    </row>
    <row r="375" spans="1:15" x14ac:dyDescent="0.25">
      <c r="A375">
        <v>4020332650</v>
      </c>
      <c r="B375" s="1">
        <v>42499</v>
      </c>
      <c r="C375">
        <v>4556</v>
      </c>
      <c r="D375">
        <v>3.2699999809999998</v>
      </c>
      <c r="E375">
        <v>3.2699999809999998</v>
      </c>
      <c r="F375">
        <v>0</v>
      </c>
      <c r="G375">
        <v>0.20000000300000001</v>
      </c>
      <c r="H375">
        <v>0.119999997</v>
      </c>
      <c r="I375">
        <v>2.9400000569999998</v>
      </c>
      <c r="J375">
        <v>0</v>
      </c>
      <c r="K375">
        <v>3</v>
      </c>
      <c r="L375">
        <v>5</v>
      </c>
      <c r="M375">
        <v>173</v>
      </c>
      <c r="N375">
        <v>1225</v>
      </c>
      <c r="O375">
        <v>2785</v>
      </c>
    </row>
    <row r="376" spans="1:15" x14ac:dyDescent="0.25">
      <c r="A376">
        <v>4020332650</v>
      </c>
      <c r="B376" s="1">
        <v>42500</v>
      </c>
      <c r="C376">
        <v>5546</v>
      </c>
      <c r="D376">
        <v>3.9800000190000002</v>
      </c>
      <c r="E376">
        <v>3.9800000190000002</v>
      </c>
      <c r="F376">
        <v>0</v>
      </c>
      <c r="G376">
        <v>0</v>
      </c>
      <c r="H376">
        <v>0</v>
      </c>
      <c r="I376">
        <v>3.869999886</v>
      </c>
      <c r="J376">
        <v>3.9999999000000001E-2</v>
      </c>
      <c r="K376">
        <v>0</v>
      </c>
      <c r="L376">
        <v>0</v>
      </c>
      <c r="M376">
        <v>206</v>
      </c>
      <c r="N376">
        <v>774</v>
      </c>
      <c r="O376">
        <v>2926</v>
      </c>
    </row>
    <row r="377" spans="1:15" x14ac:dyDescent="0.25">
      <c r="A377">
        <v>4020332650</v>
      </c>
      <c r="B377" s="1">
        <v>42501</v>
      </c>
      <c r="C377">
        <v>3689</v>
      </c>
      <c r="D377">
        <v>2.6500000950000002</v>
      </c>
      <c r="E377">
        <v>2.6500000950000002</v>
      </c>
      <c r="F377">
        <v>0</v>
      </c>
      <c r="G377">
        <v>0.109999999</v>
      </c>
      <c r="H377">
        <v>0.17000000200000001</v>
      </c>
      <c r="I377">
        <v>2.329999924</v>
      </c>
      <c r="J377">
        <v>0</v>
      </c>
      <c r="K377">
        <v>2</v>
      </c>
      <c r="L377">
        <v>8</v>
      </c>
      <c r="M377">
        <v>134</v>
      </c>
      <c r="N377">
        <v>1296</v>
      </c>
      <c r="O377">
        <v>2645</v>
      </c>
    </row>
    <row r="378" spans="1:15" x14ac:dyDescent="0.25">
      <c r="A378">
        <v>4020332650</v>
      </c>
      <c r="B378" s="1">
        <v>42502</v>
      </c>
      <c r="C378">
        <v>590</v>
      </c>
      <c r="D378">
        <v>0.41999998700000002</v>
      </c>
      <c r="E378">
        <v>0.41999998700000002</v>
      </c>
      <c r="F378">
        <v>0</v>
      </c>
      <c r="G378">
        <v>0</v>
      </c>
      <c r="H378">
        <v>0</v>
      </c>
      <c r="I378">
        <v>0.40999999599999998</v>
      </c>
      <c r="J378">
        <v>0</v>
      </c>
      <c r="K378">
        <v>0</v>
      </c>
      <c r="L378">
        <v>0</v>
      </c>
      <c r="M378">
        <v>21</v>
      </c>
      <c r="N378">
        <v>721</v>
      </c>
      <c r="O378">
        <v>1120</v>
      </c>
    </row>
    <row r="379" spans="1:15" x14ac:dyDescent="0.25">
      <c r="A379">
        <v>4057192912</v>
      </c>
      <c r="B379" s="1">
        <v>42472</v>
      </c>
      <c r="C379">
        <v>5394</v>
      </c>
      <c r="D379">
        <v>4.0300002099999999</v>
      </c>
      <c r="E379">
        <v>4.0300002099999999</v>
      </c>
      <c r="F379">
        <v>0</v>
      </c>
      <c r="G379">
        <v>0</v>
      </c>
      <c r="H379">
        <v>0</v>
      </c>
      <c r="I379">
        <v>3.9400000569999998</v>
      </c>
      <c r="J379">
        <v>0</v>
      </c>
      <c r="K379">
        <v>0</v>
      </c>
      <c r="L379">
        <v>0</v>
      </c>
      <c r="M379">
        <v>164</v>
      </c>
      <c r="N379">
        <v>1276</v>
      </c>
      <c r="O379">
        <v>2286</v>
      </c>
    </row>
    <row r="380" spans="1:15" x14ac:dyDescent="0.25">
      <c r="A380">
        <v>4057192912</v>
      </c>
      <c r="B380" s="1">
        <v>42473</v>
      </c>
      <c r="C380">
        <v>5974</v>
      </c>
      <c r="D380">
        <v>4.4699997900000001</v>
      </c>
      <c r="E380">
        <v>4.4699997900000001</v>
      </c>
      <c r="F380">
        <v>0</v>
      </c>
      <c r="G380">
        <v>0</v>
      </c>
      <c r="H380">
        <v>0</v>
      </c>
      <c r="I380">
        <v>4.3699998860000004</v>
      </c>
      <c r="J380">
        <v>0</v>
      </c>
      <c r="K380">
        <v>0</v>
      </c>
      <c r="L380">
        <v>0</v>
      </c>
      <c r="M380">
        <v>160</v>
      </c>
      <c r="N380">
        <v>1280</v>
      </c>
      <c r="O380">
        <v>2306</v>
      </c>
    </row>
    <row r="381" spans="1:15" x14ac:dyDescent="0.25">
      <c r="A381">
        <v>4057192912</v>
      </c>
      <c r="B381" s="1">
        <v>42474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1440</v>
      </c>
      <c r="O381">
        <v>1776</v>
      </c>
    </row>
    <row r="382" spans="1:15" x14ac:dyDescent="0.25">
      <c r="A382">
        <v>4057192912</v>
      </c>
      <c r="B382" s="1">
        <v>42475</v>
      </c>
      <c r="C382">
        <v>3984</v>
      </c>
      <c r="D382">
        <v>2.9500000480000002</v>
      </c>
      <c r="E382">
        <v>2.9500000480000002</v>
      </c>
      <c r="F382">
        <v>0</v>
      </c>
      <c r="G382">
        <v>0.209999993</v>
      </c>
      <c r="H382">
        <v>0.25999999000000001</v>
      </c>
      <c r="I382">
        <v>2.4400000569999998</v>
      </c>
      <c r="J382">
        <v>0</v>
      </c>
      <c r="K382">
        <v>3</v>
      </c>
      <c r="L382">
        <v>6</v>
      </c>
      <c r="M382">
        <v>88</v>
      </c>
      <c r="N382">
        <v>873</v>
      </c>
      <c r="O382">
        <v>1527</v>
      </c>
    </row>
    <row r="383" spans="1:15" x14ac:dyDescent="0.25">
      <c r="A383">
        <v>4319703577</v>
      </c>
      <c r="B383" s="1">
        <v>42472</v>
      </c>
      <c r="C383">
        <v>7753</v>
      </c>
      <c r="D383">
        <v>5.1999998090000004</v>
      </c>
      <c r="E383">
        <v>5.1999998090000004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1440</v>
      </c>
      <c r="O383">
        <v>2115</v>
      </c>
    </row>
    <row r="384" spans="1:15" x14ac:dyDescent="0.25">
      <c r="A384">
        <v>4319703577</v>
      </c>
      <c r="B384" s="1">
        <v>42473</v>
      </c>
      <c r="C384">
        <v>8204</v>
      </c>
      <c r="D384">
        <v>5.5</v>
      </c>
      <c r="E384">
        <v>5.5</v>
      </c>
      <c r="F384">
        <v>0</v>
      </c>
      <c r="G384">
        <v>0.52999997099999996</v>
      </c>
      <c r="H384">
        <v>0.58999997400000004</v>
      </c>
      <c r="I384">
        <v>1.309999943</v>
      </c>
      <c r="J384">
        <v>0</v>
      </c>
      <c r="K384">
        <v>8</v>
      </c>
      <c r="L384">
        <v>15</v>
      </c>
      <c r="M384">
        <v>96</v>
      </c>
      <c r="N384">
        <v>1234</v>
      </c>
      <c r="O384">
        <v>2135</v>
      </c>
    </row>
    <row r="385" spans="1:15" x14ac:dyDescent="0.25">
      <c r="A385">
        <v>4319703577</v>
      </c>
      <c r="B385" s="1">
        <v>42474</v>
      </c>
      <c r="C385">
        <v>10210</v>
      </c>
      <c r="D385">
        <v>6.8800001139999996</v>
      </c>
      <c r="E385">
        <v>6.8800001139999996</v>
      </c>
      <c r="F385">
        <v>0</v>
      </c>
      <c r="G385">
        <v>0.109999999</v>
      </c>
      <c r="H385">
        <v>0.33000001299999998</v>
      </c>
      <c r="I385">
        <v>6.4400000569999998</v>
      </c>
      <c r="J385">
        <v>0</v>
      </c>
      <c r="K385">
        <v>1</v>
      </c>
      <c r="L385">
        <v>9</v>
      </c>
      <c r="M385">
        <v>339</v>
      </c>
      <c r="N385">
        <v>589</v>
      </c>
      <c r="O385">
        <v>2302</v>
      </c>
    </row>
    <row r="386" spans="1:15" x14ac:dyDescent="0.25">
      <c r="A386">
        <v>4319703577</v>
      </c>
      <c r="B386" s="1">
        <v>42475</v>
      </c>
      <c r="C386">
        <v>5664</v>
      </c>
      <c r="D386">
        <v>3.7999999519999998</v>
      </c>
      <c r="E386">
        <v>3.7999999519999998</v>
      </c>
      <c r="F386">
        <v>0</v>
      </c>
      <c r="G386">
        <v>0</v>
      </c>
      <c r="H386">
        <v>0</v>
      </c>
      <c r="I386">
        <v>3.7999999519999998</v>
      </c>
      <c r="J386">
        <v>0</v>
      </c>
      <c r="K386">
        <v>0</v>
      </c>
      <c r="L386">
        <v>0</v>
      </c>
      <c r="M386">
        <v>228</v>
      </c>
      <c r="N386">
        <v>752</v>
      </c>
      <c r="O386">
        <v>1985</v>
      </c>
    </row>
    <row r="387" spans="1:15" x14ac:dyDescent="0.25">
      <c r="A387">
        <v>4319703577</v>
      </c>
      <c r="B387" s="1">
        <v>42476</v>
      </c>
      <c r="C387">
        <v>4744</v>
      </c>
      <c r="D387">
        <v>3.1800000669999999</v>
      </c>
      <c r="E387">
        <v>3.1800000669999999</v>
      </c>
      <c r="F387">
        <v>0</v>
      </c>
      <c r="G387">
        <v>0</v>
      </c>
      <c r="H387">
        <v>0</v>
      </c>
      <c r="I387">
        <v>3.1800000669999999</v>
      </c>
      <c r="J387">
        <v>0</v>
      </c>
      <c r="K387">
        <v>0</v>
      </c>
      <c r="L387">
        <v>0</v>
      </c>
      <c r="M387">
        <v>194</v>
      </c>
      <c r="N387">
        <v>724</v>
      </c>
      <c r="O387">
        <v>1884</v>
      </c>
    </row>
    <row r="388" spans="1:15" x14ac:dyDescent="0.25">
      <c r="A388">
        <v>4319703577</v>
      </c>
      <c r="B388" s="1">
        <v>42477</v>
      </c>
      <c r="C388">
        <v>29</v>
      </c>
      <c r="D388">
        <v>0.02</v>
      </c>
      <c r="E388">
        <v>0.02</v>
      </c>
      <c r="F388">
        <v>0</v>
      </c>
      <c r="G388">
        <v>0</v>
      </c>
      <c r="H388">
        <v>0</v>
      </c>
      <c r="I388">
        <v>0.02</v>
      </c>
      <c r="J388">
        <v>0</v>
      </c>
      <c r="K388">
        <v>0</v>
      </c>
      <c r="L388">
        <v>0</v>
      </c>
      <c r="M388">
        <v>3</v>
      </c>
      <c r="N388">
        <v>1363</v>
      </c>
      <c r="O388">
        <v>1464</v>
      </c>
    </row>
    <row r="389" spans="1:15" x14ac:dyDescent="0.25">
      <c r="A389">
        <v>4319703577</v>
      </c>
      <c r="B389" s="1">
        <v>42478</v>
      </c>
      <c r="C389">
        <v>2276</v>
      </c>
      <c r="D389">
        <v>1.5499999520000001</v>
      </c>
      <c r="E389">
        <v>1.5499999520000001</v>
      </c>
      <c r="F389">
        <v>0</v>
      </c>
      <c r="G389">
        <v>7.0000000000000007E-2</v>
      </c>
      <c r="H389">
        <v>0.33000001299999998</v>
      </c>
      <c r="I389">
        <v>1.1200000050000001</v>
      </c>
      <c r="J389">
        <v>0</v>
      </c>
      <c r="K389">
        <v>1</v>
      </c>
      <c r="L389">
        <v>9</v>
      </c>
      <c r="M389">
        <v>58</v>
      </c>
      <c r="N389">
        <v>824</v>
      </c>
      <c r="O389">
        <v>1632</v>
      </c>
    </row>
    <row r="390" spans="1:15" x14ac:dyDescent="0.25">
      <c r="A390">
        <v>4319703577</v>
      </c>
      <c r="B390" s="1">
        <v>42479</v>
      </c>
      <c r="C390">
        <v>8925</v>
      </c>
      <c r="D390">
        <v>5.9899997709999999</v>
      </c>
      <c r="E390">
        <v>5.9899997709999999</v>
      </c>
      <c r="F390">
        <v>0</v>
      </c>
      <c r="G390">
        <v>0</v>
      </c>
      <c r="H390">
        <v>0</v>
      </c>
      <c r="I390">
        <v>5.9899997709999999</v>
      </c>
      <c r="J390">
        <v>0</v>
      </c>
      <c r="K390">
        <v>0</v>
      </c>
      <c r="L390">
        <v>0</v>
      </c>
      <c r="M390">
        <v>311</v>
      </c>
      <c r="N390">
        <v>604</v>
      </c>
      <c r="O390">
        <v>2200</v>
      </c>
    </row>
    <row r="391" spans="1:15" x14ac:dyDescent="0.25">
      <c r="A391">
        <v>4319703577</v>
      </c>
      <c r="B391" s="1">
        <v>42480</v>
      </c>
      <c r="C391">
        <v>8954</v>
      </c>
      <c r="D391">
        <v>6.0100002290000001</v>
      </c>
      <c r="E391">
        <v>6.0100002290000001</v>
      </c>
      <c r="F391">
        <v>0</v>
      </c>
      <c r="G391">
        <v>0</v>
      </c>
      <c r="H391">
        <v>0.68000000699999996</v>
      </c>
      <c r="I391">
        <v>5.3099999430000002</v>
      </c>
      <c r="J391">
        <v>0</v>
      </c>
      <c r="K391">
        <v>0</v>
      </c>
      <c r="L391">
        <v>18</v>
      </c>
      <c r="M391">
        <v>306</v>
      </c>
      <c r="N391">
        <v>671</v>
      </c>
      <c r="O391">
        <v>2220</v>
      </c>
    </row>
    <row r="392" spans="1:15" x14ac:dyDescent="0.25">
      <c r="A392">
        <v>4319703577</v>
      </c>
      <c r="B392" s="1">
        <v>42481</v>
      </c>
      <c r="C392">
        <v>3702</v>
      </c>
      <c r="D392">
        <v>2.4800000190000002</v>
      </c>
      <c r="E392">
        <v>2.4800000190000002</v>
      </c>
      <c r="F392">
        <v>0</v>
      </c>
      <c r="G392">
        <v>0</v>
      </c>
      <c r="H392">
        <v>0</v>
      </c>
      <c r="I392">
        <v>0.34999999399999998</v>
      </c>
      <c r="J392">
        <v>0</v>
      </c>
      <c r="K392">
        <v>0</v>
      </c>
      <c r="L392">
        <v>0</v>
      </c>
      <c r="M392">
        <v>34</v>
      </c>
      <c r="N392">
        <v>1265</v>
      </c>
      <c r="O392">
        <v>1792</v>
      </c>
    </row>
    <row r="393" spans="1:15" x14ac:dyDescent="0.25">
      <c r="A393">
        <v>4319703577</v>
      </c>
      <c r="B393" s="1">
        <v>42482</v>
      </c>
      <c r="C393">
        <v>4500</v>
      </c>
      <c r="D393">
        <v>3.0199999809999998</v>
      </c>
      <c r="E393">
        <v>3.0199999809999998</v>
      </c>
      <c r="F393">
        <v>0</v>
      </c>
      <c r="G393">
        <v>5.9999998999999998E-2</v>
      </c>
      <c r="H393">
        <v>0.810000002</v>
      </c>
      <c r="I393">
        <v>2.1500000950000002</v>
      </c>
      <c r="J393">
        <v>0</v>
      </c>
      <c r="K393">
        <v>1</v>
      </c>
      <c r="L393">
        <v>19</v>
      </c>
      <c r="M393">
        <v>176</v>
      </c>
      <c r="N393">
        <v>709</v>
      </c>
      <c r="O393">
        <v>1886</v>
      </c>
    </row>
    <row r="394" spans="1:15" x14ac:dyDescent="0.25">
      <c r="A394">
        <v>4319703577</v>
      </c>
      <c r="B394" s="1">
        <v>42483</v>
      </c>
      <c r="C394">
        <v>4935</v>
      </c>
      <c r="D394">
        <v>3.3099999430000002</v>
      </c>
      <c r="E394">
        <v>3.3099999430000002</v>
      </c>
      <c r="F394">
        <v>0</v>
      </c>
      <c r="G394">
        <v>0</v>
      </c>
      <c r="H394">
        <v>0</v>
      </c>
      <c r="I394">
        <v>3.3099999430000002</v>
      </c>
      <c r="J394">
        <v>0</v>
      </c>
      <c r="K394">
        <v>0</v>
      </c>
      <c r="L394">
        <v>0</v>
      </c>
      <c r="M394">
        <v>233</v>
      </c>
      <c r="N394">
        <v>546</v>
      </c>
      <c r="O394">
        <v>1945</v>
      </c>
    </row>
    <row r="395" spans="1:15" x14ac:dyDescent="0.25">
      <c r="A395">
        <v>4319703577</v>
      </c>
      <c r="B395" s="1">
        <v>42484</v>
      </c>
      <c r="C395">
        <v>4081</v>
      </c>
      <c r="D395">
        <v>2.7400000100000002</v>
      </c>
      <c r="E395">
        <v>2.7400000100000002</v>
      </c>
      <c r="F395">
        <v>0</v>
      </c>
      <c r="G395">
        <v>5.9999998999999998E-2</v>
      </c>
      <c r="H395">
        <v>0.20000000300000001</v>
      </c>
      <c r="I395">
        <v>2.4700000289999999</v>
      </c>
      <c r="J395">
        <v>0</v>
      </c>
      <c r="K395">
        <v>1</v>
      </c>
      <c r="L395">
        <v>5</v>
      </c>
      <c r="M395">
        <v>191</v>
      </c>
      <c r="N395">
        <v>692</v>
      </c>
      <c r="O395">
        <v>1880</v>
      </c>
    </row>
    <row r="396" spans="1:15" x14ac:dyDescent="0.25">
      <c r="A396">
        <v>4319703577</v>
      </c>
      <c r="B396" s="1">
        <v>42485</v>
      </c>
      <c r="C396">
        <v>9259</v>
      </c>
      <c r="D396">
        <v>6.2100000380000004</v>
      </c>
      <c r="E396">
        <v>6.2100000380000004</v>
      </c>
      <c r="F396">
        <v>0</v>
      </c>
      <c r="G396">
        <v>0</v>
      </c>
      <c r="H396">
        <v>0.280000001</v>
      </c>
      <c r="I396">
        <v>5.9299998279999997</v>
      </c>
      <c r="J396">
        <v>0</v>
      </c>
      <c r="K396">
        <v>0</v>
      </c>
      <c r="L396">
        <v>8</v>
      </c>
      <c r="M396">
        <v>390</v>
      </c>
      <c r="N396">
        <v>544</v>
      </c>
      <c r="O396">
        <v>2314</v>
      </c>
    </row>
    <row r="397" spans="1:15" x14ac:dyDescent="0.25">
      <c r="A397">
        <v>4319703577</v>
      </c>
      <c r="B397" s="1">
        <v>42486</v>
      </c>
      <c r="C397">
        <v>9899</v>
      </c>
      <c r="D397">
        <v>6.6399998660000001</v>
      </c>
      <c r="E397">
        <v>6.6399998660000001</v>
      </c>
      <c r="F397">
        <v>0</v>
      </c>
      <c r="G397">
        <v>0.56999999300000004</v>
      </c>
      <c r="H397">
        <v>0.920000017</v>
      </c>
      <c r="I397">
        <v>5.1500000950000002</v>
      </c>
      <c r="J397">
        <v>0</v>
      </c>
      <c r="K397">
        <v>8</v>
      </c>
      <c r="L397">
        <v>21</v>
      </c>
      <c r="M397">
        <v>288</v>
      </c>
      <c r="N397">
        <v>649</v>
      </c>
      <c r="O397">
        <v>2236</v>
      </c>
    </row>
    <row r="398" spans="1:15" x14ac:dyDescent="0.25">
      <c r="A398">
        <v>4319703577</v>
      </c>
      <c r="B398" s="1">
        <v>42487</v>
      </c>
      <c r="C398">
        <v>10780</v>
      </c>
      <c r="D398">
        <v>7.2300000190000002</v>
      </c>
      <c r="E398">
        <v>7.2300000190000002</v>
      </c>
      <c r="F398">
        <v>0</v>
      </c>
      <c r="G398">
        <v>0.40999999599999998</v>
      </c>
      <c r="H398">
        <v>1.9199999569999999</v>
      </c>
      <c r="I398">
        <v>4.9099998469999999</v>
      </c>
      <c r="J398">
        <v>0</v>
      </c>
      <c r="K398">
        <v>6</v>
      </c>
      <c r="L398">
        <v>47</v>
      </c>
      <c r="M398">
        <v>300</v>
      </c>
      <c r="N398">
        <v>680</v>
      </c>
      <c r="O398">
        <v>2324</v>
      </c>
    </row>
    <row r="399" spans="1:15" x14ac:dyDescent="0.25">
      <c r="A399">
        <v>4319703577</v>
      </c>
      <c r="B399" s="1">
        <v>42488</v>
      </c>
      <c r="C399">
        <v>10817</v>
      </c>
      <c r="D399">
        <v>7.2800002099999999</v>
      </c>
      <c r="E399">
        <v>7.2800002099999999</v>
      </c>
      <c r="F399">
        <v>0</v>
      </c>
      <c r="G399">
        <v>1.0099999900000001</v>
      </c>
      <c r="H399">
        <v>0.33000001299999998</v>
      </c>
      <c r="I399">
        <v>5.9400000569999998</v>
      </c>
      <c r="J399">
        <v>0</v>
      </c>
      <c r="K399">
        <v>13</v>
      </c>
      <c r="L399">
        <v>8</v>
      </c>
      <c r="M399">
        <v>359</v>
      </c>
      <c r="N399">
        <v>552</v>
      </c>
      <c r="O399">
        <v>2367</v>
      </c>
    </row>
    <row r="400" spans="1:15" x14ac:dyDescent="0.25">
      <c r="A400">
        <v>4319703577</v>
      </c>
      <c r="B400" s="1">
        <v>42489</v>
      </c>
      <c r="C400">
        <v>7990</v>
      </c>
      <c r="D400">
        <v>5.3600001339999999</v>
      </c>
      <c r="E400">
        <v>5.3600001339999999</v>
      </c>
      <c r="F400">
        <v>0</v>
      </c>
      <c r="G400">
        <v>0.44999998800000002</v>
      </c>
      <c r="H400">
        <v>0.790000021</v>
      </c>
      <c r="I400">
        <v>4.1199998860000004</v>
      </c>
      <c r="J400">
        <v>0</v>
      </c>
      <c r="K400">
        <v>6</v>
      </c>
      <c r="L400">
        <v>18</v>
      </c>
      <c r="M400">
        <v>289</v>
      </c>
      <c r="N400">
        <v>624</v>
      </c>
      <c r="O400">
        <v>2175</v>
      </c>
    </row>
    <row r="401" spans="1:15" x14ac:dyDescent="0.25">
      <c r="A401">
        <v>4319703577</v>
      </c>
      <c r="B401" s="1">
        <v>42490</v>
      </c>
      <c r="C401">
        <v>8221</v>
      </c>
      <c r="D401">
        <v>5.5199999809999998</v>
      </c>
      <c r="E401">
        <v>5.5199999809999998</v>
      </c>
      <c r="F401">
        <v>0</v>
      </c>
      <c r="G401">
        <v>0.40000000600000002</v>
      </c>
      <c r="H401">
        <v>1.6100000139999999</v>
      </c>
      <c r="I401">
        <v>3.5099999899999998</v>
      </c>
      <c r="J401">
        <v>0</v>
      </c>
      <c r="K401">
        <v>6</v>
      </c>
      <c r="L401">
        <v>38</v>
      </c>
      <c r="M401">
        <v>196</v>
      </c>
      <c r="N401">
        <v>695</v>
      </c>
      <c r="O401">
        <v>2092</v>
      </c>
    </row>
    <row r="402" spans="1:15" x14ac:dyDescent="0.25">
      <c r="A402">
        <v>4319703577</v>
      </c>
      <c r="B402" s="1">
        <v>42491</v>
      </c>
      <c r="C402">
        <v>1251</v>
      </c>
      <c r="D402">
        <v>0.83999997400000004</v>
      </c>
      <c r="E402">
        <v>0.83999997400000004</v>
      </c>
      <c r="F402">
        <v>0</v>
      </c>
      <c r="G402">
        <v>0</v>
      </c>
      <c r="H402">
        <v>0</v>
      </c>
      <c r="I402">
        <v>0.83999997400000004</v>
      </c>
      <c r="J402">
        <v>0</v>
      </c>
      <c r="K402">
        <v>0</v>
      </c>
      <c r="L402">
        <v>0</v>
      </c>
      <c r="M402">
        <v>67</v>
      </c>
      <c r="N402">
        <v>836</v>
      </c>
      <c r="O402">
        <v>1593</v>
      </c>
    </row>
    <row r="403" spans="1:15" x14ac:dyDescent="0.25">
      <c r="A403">
        <v>4319703577</v>
      </c>
      <c r="B403" s="1">
        <v>42492</v>
      </c>
      <c r="C403">
        <v>9261</v>
      </c>
      <c r="D403">
        <v>6.2399997709999999</v>
      </c>
      <c r="E403">
        <v>6.2399997709999999</v>
      </c>
      <c r="F403">
        <v>0</v>
      </c>
      <c r="G403">
        <v>0</v>
      </c>
      <c r="H403">
        <v>0.439999998</v>
      </c>
      <c r="I403">
        <v>5.7100000380000004</v>
      </c>
      <c r="J403">
        <v>0</v>
      </c>
      <c r="K403">
        <v>0</v>
      </c>
      <c r="L403">
        <v>11</v>
      </c>
      <c r="M403">
        <v>344</v>
      </c>
      <c r="N403">
        <v>585</v>
      </c>
      <c r="O403">
        <v>2270</v>
      </c>
    </row>
    <row r="404" spans="1:15" x14ac:dyDescent="0.25">
      <c r="A404">
        <v>4319703577</v>
      </c>
      <c r="B404" s="1">
        <v>42493</v>
      </c>
      <c r="C404">
        <v>9648</v>
      </c>
      <c r="D404">
        <v>6.4699997900000001</v>
      </c>
      <c r="E404">
        <v>6.4699997900000001</v>
      </c>
      <c r="F404">
        <v>0</v>
      </c>
      <c r="G404">
        <v>0.579999983</v>
      </c>
      <c r="H404">
        <v>1.0700000519999999</v>
      </c>
      <c r="I404">
        <v>4.829999924</v>
      </c>
      <c r="J404">
        <v>0</v>
      </c>
      <c r="K404">
        <v>8</v>
      </c>
      <c r="L404">
        <v>26</v>
      </c>
      <c r="M404">
        <v>287</v>
      </c>
      <c r="N404">
        <v>669</v>
      </c>
      <c r="O404">
        <v>2235</v>
      </c>
    </row>
    <row r="405" spans="1:15" x14ac:dyDescent="0.25">
      <c r="A405">
        <v>4319703577</v>
      </c>
      <c r="B405" s="1">
        <v>42494</v>
      </c>
      <c r="C405">
        <v>10429</v>
      </c>
      <c r="D405">
        <v>7.0199999809999998</v>
      </c>
      <c r="E405">
        <v>7.0199999809999998</v>
      </c>
      <c r="F405">
        <v>0</v>
      </c>
      <c r="G405">
        <v>0.58999997400000004</v>
      </c>
      <c r="H405">
        <v>0.579999983</v>
      </c>
      <c r="I405">
        <v>5.8499999049999998</v>
      </c>
      <c r="J405">
        <v>0</v>
      </c>
      <c r="K405">
        <v>8</v>
      </c>
      <c r="L405">
        <v>13</v>
      </c>
      <c r="M405">
        <v>313</v>
      </c>
      <c r="N405">
        <v>1106</v>
      </c>
      <c r="O405">
        <v>2282</v>
      </c>
    </row>
    <row r="406" spans="1:15" x14ac:dyDescent="0.25">
      <c r="A406">
        <v>4319703577</v>
      </c>
      <c r="B406" s="1">
        <v>42495</v>
      </c>
      <c r="C406">
        <v>13658</v>
      </c>
      <c r="D406">
        <v>9.4899997710000008</v>
      </c>
      <c r="E406">
        <v>9.4899997710000008</v>
      </c>
      <c r="F406">
        <v>0</v>
      </c>
      <c r="G406">
        <v>2.630000114</v>
      </c>
      <c r="H406">
        <v>1.4099999670000001</v>
      </c>
      <c r="I406">
        <v>5.4499998090000004</v>
      </c>
      <c r="J406">
        <v>0</v>
      </c>
      <c r="K406">
        <v>27</v>
      </c>
      <c r="L406">
        <v>34</v>
      </c>
      <c r="M406">
        <v>328</v>
      </c>
      <c r="N406">
        <v>957</v>
      </c>
      <c r="O406">
        <v>2530</v>
      </c>
    </row>
    <row r="407" spans="1:15" x14ac:dyDescent="0.25">
      <c r="A407">
        <v>4319703577</v>
      </c>
      <c r="B407" s="1">
        <v>42496</v>
      </c>
      <c r="C407">
        <v>9524</v>
      </c>
      <c r="D407">
        <v>6.420000076</v>
      </c>
      <c r="E407">
        <v>6.420000076</v>
      </c>
      <c r="F407">
        <v>0</v>
      </c>
      <c r="G407">
        <v>0.40999999599999998</v>
      </c>
      <c r="H407">
        <v>0.469999999</v>
      </c>
      <c r="I407">
        <v>5.4600000380000004</v>
      </c>
      <c r="J407">
        <v>0</v>
      </c>
      <c r="K407">
        <v>6</v>
      </c>
      <c r="L407">
        <v>11</v>
      </c>
      <c r="M407">
        <v>314</v>
      </c>
      <c r="N407">
        <v>692</v>
      </c>
      <c r="O407">
        <v>2266</v>
      </c>
    </row>
    <row r="408" spans="1:15" x14ac:dyDescent="0.25">
      <c r="A408">
        <v>4319703577</v>
      </c>
      <c r="B408" s="1">
        <v>42497</v>
      </c>
      <c r="C408">
        <v>7937</v>
      </c>
      <c r="D408">
        <v>5.329999924</v>
      </c>
      <c r="E408">
        <v>5.329999924</v>
      </c>
      <c r="F408">
        <v>0</v>
      </c>
      <c r="G408">
        <v>0.189999998</v>
      </c>
      <c r="H408">
        <v>1.0499999520000001</v>
      </c>
      <c r="I408">
        <v>4.079999924</v>
      </c>
      <c r="J408">
        <v>0</v>
      </c>
      <c r="K408">
        <v>3</v>
      </c>
      <c r="L408">
        <v>28</v>
      </c>
      <c r="M408">
        <v>279</v>
      </c>
      <c r="N408">
        <v>586</v>
      </c>
      <c r="O408">
        <v>2158</v>
      </c>
    </row>
    <row r="409" spans="1:15" x14ac:dyDescent="0.25">
      <c r="A409">
        <v>4319703577</v>
      </c>
      <c r="B409" s="1">
        <v>42498</v>
      </c>
      <c r="C409">
        <v>3672</v>
      </c>
      <c r="D409">
        <v>2.460000038</v>
      </c>
      <c r="E409">
        <v>2.460000038</v>
      </c>
      <c r="F409">
        <v>0</v>
      </c>
      <c r="G409">
        <v>0</v>
      </c>
      <c r="H409">
        <v>0</v>
      </c>
      <c r="I409">
        <v>2.460000038</v>
      </c>
      <c r="J409">
        <v>0</v>
      </c>
      <c r="K409">
        <v>0</v>
      </c>
      <c r="L409">
        <v>0</v>
      </c>
      <c r="M409">
        <v>153</v>
      </c>
      <c r="N409">
        <v>603</v>
      </c>
      <c r="O409">
        <v>1792</v>
      </c>
    </row>
    <row r="410" spans="1:15" x14ac:dyDescent="0.25">
      <c r="A410">
        <v>4319703577</v>
      </c>
      <c r="B410" s="1">
        <v>42499</v>
      </c>
      <c r="C410">
        <v>10378</v>
      </c>
      <c r="D410">
        <v>6.9600000380000004</v>
      </c>
      <c r="E410">
        <v>6.9600000380000004</v>
      </c>
      <c r="F410">
        <v>0</v>
      </c>
      <c r="G410">
        <v>0.14000000100000001</v>
      </c>
      <c r="H410">
        <v>0.560000002</v>
      </c>
      <c r="I410">
        <v>6.25</v>
      </c>
      <c r="J410">
        <v>0</v>
      </c>
      <c r="K410">
        <v>2</v>
      </c>
      <c r="L410">
        <v>14</v>
      </c>
      <c r="M410">
        <v>374</v>
      </c>
      <c r="N410">
        <v>490</v>
      </c>
      <c r="O410">
        <v>2345</v>
      </c>
    </row>
    <row r="411" spans="1:15" x14ac:dyDescent="0.25">
      <c r="A411">
        <v>4319703577</v>
      </c>
      <c r="B411" s="1">
        <v>42500</v>
      </c>
      <c r="C411">
        <v>9487</v>
      </c>
      <c r="D411">
        <v>6.3699998860000004</v>
      </c>
      <c r="E411">
        <v>6.3699998860000004</v>
      </c>
      <c r="F411">
        <v>0</v>
      </c>
      <c r="G411">
        <v>0.209999993</v>
      </c>
      <c r="H411">
        <v>0.46000000800000002</v>
      </c>
      <c r="I411">
        <v>5.6999998090000004</v>
      </c>
      <c r="J411">
        <v>0</v>
      </c>
      <c r="K411">
        <v>3</v>
      </c>
      <c r="L411">
        <v>12</v>
      </c>
      <c r="M411">
        <v>329</v>
      </c>
      <c r="N411">
        <v>555</v>
      </c>
      <c r="O411">
        <v>2260</v>
      </c>
    </row>
    <row r="412" spans="1:15" x14ac:dyDescent="0.25">
      <c r="A412">
        <v>4319703577</v>
      </c>
      <c r="B412" s="1">
        <v>42501</v>
      </c>
      <c r="C412">
        <v>9129</v>
      </c>
      <c r="D412">
        <v>6.1300001139999996</v>
      </c>
      <c r="E412">
        <v>6.1300001139999996</v>
      </c>
      <c r="F412">
        <v>0</v>
      </c>
      <c r="G412">
        <v>0.20000000300000001</v>
      </c>
      <c r="H412">
        <v>0.74000001000000004</v>
      </c>
      <c r="I412">
        <v>5.1799998279999997</v>
      </c>
      <c r="J412">
        <v>0</v>
      </c>
      <c r="K412">
        <v>3</v>
      </c>
      <c r="L412">
        <v>18</v>
      </c>
      <c r="M412">
        <v>311</v>
      </c>
      <c r="N412">
        <v>574</v>
      </c>
      <c r="O412">
        <v>2232</v>
      </c>
    </row>
    <row r="413" spans="1:15" x14ac:dyDescent="0.25">
      <c r="A413">
        <v>4319703577</v>
      </c>
      <c r="B413" s="1">
        <v>42502</v>
      </c>
      <c r="C413">
        <v>17</v>
      </c>
      <c r="D413">
        <v>0.01</v>
      </c>
      <c r="E413">
        <v>0.01</v>
      </c>
      <c r="F413">
        <v>0</v>
      </c>
      <c r="G413">
        <v>0</v>
      </c>
      <c r="H413">
        <v>0</v>
      </c>
      <c r="I413">
        <v>0.01</v>
      </c>
      <c r="J413">
        <v>0</v>
      </c>
      <c r="K413">
        <v>0</v>
      </c>
      <c r="L413">
        <v>0</v>
      </c>
      <c r="M413">
        <v>2</v>
      </c>
      <c r="N413">
        <v>0</v>
      </c>
      <c r="O413">
        <v>257</v>
      </c>
    </row>
    <row r="414" spans="1:15" x14ac:dyDescent="0.25">
      <c r="A414">
        <v>4388161847</v>
      </c>
      <c r="B414" s="1">
        <v>42472</v>
      </c>
      <c r="C414">
        <v>10122</v>
      </c>
      <c r="D414">
        <v>7.7800002099999999</v>
      </c>
      <c r="E414">
        <v>7.7800002099999999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1440</v>
      </c>
      <c r="O414">
        <v>2955</v>
      </c>
    </row>
    <row r="415" spans="1:15" x14ac:dyDescent="0.25">
      <c r="A415">
        <v>4388161847</v>
      </c>
      <c r="B415" s="1">
        <v>42473</v>
      </c>
      <c r="C415">
        <v>10993</v>
      </c>
      <c r="D415">
        <v>8.4499998089999995</v>
      </c>
      <c r="E415">
        <v>8.4499998089999995</v>
      </c>
      <c r="F415">
        <v>0</v>
      </c>
      <c r="G415">
        <v>5.9999998999999998E-2</v>
      </c>
      <c r="H415">
        <v>0.62999999500000003</v>
      </c>
      <c r="I415">
        <v>3.880000114</v>
      </c>
      <c r="J415">
        <v>0</v>
      </c>
      <c r="K415">
        <v>1</v>
      </c>
      <c r="L415">
        <v>14</v>
      </c>
      <c r="M415">
        <v>150</v>
      </c>
      <c r="N415">
        <v>1275</v>
      </c>
      <c r="O415">
        <v>3092</v>
      </c>
    </row>
    <row r="416" spans="1:15" x14ac:dyDescent="0.25">
      <c r="A416">
        <v>4388161847</v>
      </c>
      <c r="B416" s="1">
        <v>42474</v>
      </c>
      <c r="C416">
        <v>8863</v>
      </c>
      <c r="D416">
        <v>6.8200001720000003</v>
      </c>
      <c r="E416">
        <v>6.8200001720000003</v>
      </c>
      <c r="F416">
        <v>0</v>
      </c>
      <c r="G416">
        <v>0.12999999500000001</v>
      </c>
      <c r="H416">
        <v>1.0700000519999999</v>
      </c>
      <c r="I416">
        <v>5.6199998860000004</v>
      </c>
      <c r="J416">
        <v>0</v>
      </c>
      <c r="K416">
        <v>10</v>
      </c>
      <c r="L416">
        <v>35</v>
      </c>
      <c r="M416">
        <v>219</v>
      </c>
      <c r="N416">
        <v>945</v>
      </c>
      <c r="O416">
        <v>2998</v>
      </c>
    </row>
    <row r="417" spans="1:15" x14ac:dyDescent="0.25">
      <c r="A417">
        <v>4388161847</v>
      </c>
      <c r="B417" s="1">
        <v>42475</v>
      </c>
      <c r="C417">
        <v>8758</v>
      </c>
      <c r="D417">
        <v>6.7300000190000002</v>
      </c>
      <c r="E417">
        <v>6.7300000190000002</v>
      </c>
      <c r="F417">
        <v>0</v>
      </c>
      <c r="G417">
        <v>0</v>
      </c>
      <c r="H417">
        <v>0</v>
      </c>
      <c r="I417">
        <v>6.7300000190000002</v>
      </c>
      <c r="J417">
        <v>0</v>
      </c>
      <c r="K417">
        <v>0</v>
      </c>
      <c r="L417">
        <v>0</v>
      </c>
      <c r="M417">
        <v>299</v>
      </c>
      <c r="N417">
        <v>837</v>
      </c>
      <c r="O417">
        <v>3066</v>
      </c>
    </row>
    <row r="418" spans="1:15" x14ac:dyDescent="0.25">
      <c r="A418">
        <v>4388161847</v>
      </c>
      <c r="B418" s="1">
        <v>42476</v>
      </c>
      <c r="C418">
        <v>6580</v>
      </c>
      <c r="D418">
        <v>5.0599999430000002</v>
      </c>
      <c r="E418">
        <v>5.0599999430000002</v>
      </c>
      <c r="F418">
        <v>0</v>
      </c>
      <c r="G418">
        <v>0.209999993</v>
      </c>
      <c r="H418">
        <v>0.40000000600000002</v>
      </c>
      <c r="I418">
        <v>4.4499998090000004</v>
      </c>
      <c r="J418">
        <v>0</v>
      </c>
      <c r="K418">
        <v>6</v>
      </c>
      <c r="L418">
        <v>9</v>
      </c>
      <c r="M418">
        <v>253</v>
      </c>
      <c r="N418">
        <v>609</v>
      </c>
      <c r="O418">
        <v>3073</v>
      </c>
    </row>
    <row r="419" spans="1:15" x14ac:dyDescent="0.25">
      <c r="A419">
        <v>4388161847</v>
      </c>
      <c r="B419" s="1">
        <v>42477</v>
      </c>
      <c r="C419">
        <v>4660</v>
      </c>
      <c r="D419">
        <v>3.579999924</v>
      </c>
      <c r="E419">
        <v>3.579999924</v>
      </c>
      <c r="F419">
        <v>0</v>
      </c>
      <c r="G419">
        <v>0</v>
      </c>
      <c r="H419">
        <v>0</v>
      </c>
      <c r="I419">
        <v>3.579999924</v>
      </c>
      <c r="J419">
        <v>0</v>
      </c>
      <c r="K419">
        <v>0</v>
      </c>
      <c r="L419">
        <v>0</v>
      </c>
      <c r="M419">
        <v>201</v>
      </c>
      <c r="N419">
        <v>721</v>
      </c>
      <c r="O419">
        <v>2572</v>
      </c>
    </row>
    <row r="420" spans="1:15" x14ac:dyDescent="0.25">
      <c r="A420">
        <v>4388161847</v>
      </c>
      <c r="B420" s="1">
        <v>42478</v>
      </c>
      <c r="C420">
        <v>11009</v>
      </c>
      <c r="D420">
        <v>9.1000003809999992</v>
      </c>
      <c r="E420">
        <v>9.1000003809999992</v>
      </c>
      <c r="F420">
        <v>0</v>
      </c>
      <c r="G420">
        <v>3.5599999430000002</v>
      </c>
      <c r="H420">
        <v>0.40000000600000002</v>
      </c>
      <c r="I420">
        <v>5.1399998660000001</v>
      </c>
      <c r="J420">
        <v>0</v>
      </c>
      <c r="K420">
        <v>27</v>
      </c>
      <c r="L420">
        <v>8</v>
      </c>
      <c r="M420">
        <v>239</v>
      </c>
      <c r="N420">
        <v>1017</v>
      </c>
      <c r="O420">
        <v>3274</v>
      </c>
    </row>
    <row r="421" spans="1:15" x14ac:dyDescent="0.25">
      <c r="A421">
        <v>4388161847</v>
      </c>
      <c r="B421" s="1">
        <v>42479</v>
      </c>
      <c r="C421">
        <v>10181</v>
      </c>
      <c r="D421">
        <v>7.829999924</v>
      </c>
      <c r="E421">
        <v>7.829999924</v>
      </c>
      <c r="F421">
        <v>0</v>
      </c>
      <c r="G421">
        <v>1.3700000050000001</v>
      </c>
      <c r="H421">
        <v>0.689999998</v>
      </c>
      <c r="I421">
        <v>5.7699999809999998</v>
      </c>
      <c r="J421">
        <v>0</v>
      </c>
      <c r="K421">
        <v>20</v>
      </c>
      <c r="L421">
        <v>16</v>
      </c>
      <c r="M421">
        <v>249</v>
      </c>
      <c r="N421">
        <v>704</v>
      </c>
      <c r="O421">
        <v>3015</v>
      </c>
    </row>
    <row r="422" spans="1:15" x14ac:dyDescent="0.25">
      <c r="A422">
        <v>4388161847</v>
      </c>
      <c r="B422" s="1">
        <v>42480</v>
      </c>
      <c r="C422">
        <v>10553</v>
      </c>
      <c r="D422">
        <v>8.1199998860000004</v>
      </c>
      <c r="E422">
        <v>8.1199998860000004</v>
      </c>
      <c r="F422">
        <v>0</v>
      </c>
      <c r="G422">
        <v>1.1000000240000001</v>
      </c>
      <c r="H422">
        <v>1.7200000289999999</v>
      </c>
      <c r="I422">
        <v>5.2899999619999996</v>
      </c>
      <c r="J422">
        <v>0</v>
      </c>
      <c r="K422">
        <v>19</v>
      </c>
      <c r="L422">
        <v>42</v>
      </c>
      <c r="M422">
        <v>228</v>
      </c>
      <c r="N422">
        <v>696</v>
      </c>
      <c r="O422">
        <v>3083</v>
      </c>
    </row>
    <row r="423" spans="1:15" x14ac:dyDescent="0.25">
      <c r="A423">
        <v>4388161847</v>
      </c>
      <c r="B423" s="1">
        <v>42481</v>
      </c>
      <c r="C423">
        <v>10055</v>
      </c>
      <c r="D423">
        <v>7.7300000190000002</v>
      </c>
      <c r="E423">
        <v>7.7300000190000002</v>
      </c>
      <c r="F423">
        <v>0</v>
      </c>
      <c r="G423">
        <v>0.37000000500000002</v>
      </c>
      <c r="H423">
        <v>0.38999998600000002</v>
      </c>
      <c r="I423">
        <v>6.9800000190000002</v>
      </c>
      <c r="J423">
        <v>0</v>
      </c>
      <c r="K423">
        <v>7</v>
      </c>
      <c r="L423">
        <v>12</v>
      </c>
      <c r="M423">
        <v>272</v>
      </c>
      <c r="N423">
        <v>853</v>
      </c>
      <c r="O423">
        <v>3069</v>
      </c>
    </row>
    <row r="424" spans="1:15" x14ac:dyDescent="0.25">
      <c r="A424">
        <v>4388161847</v>
      </c>
      <c r="B424" s="1">
        <v>42482</v>
      </c>
      <c r="C424">
        <v>12139</v>
      </c>
      <c r="D424">
        <v>9.3400001530000001</v>
      </c>
      <c r="E424">
        <v>9.3400001530000001</v>
      </c>
      <c r="F424">
        <v>0</v>
      </c>
      <c r="G424">
        <v>3.2999999519999998</v>
      </c>
      <c r="H424">
        <v>1.1100000139999999</v>
      </c>
      <c r="I424">
        <v>4.920000076</v>
      </c>
      <c r="J424">
        <v>0</v>
      </c>
      <c r="K424">
        <v>77</v>
      </c>
      <c r="L424">
        <v>25</v>
      </c>
      <c r="M424">
        <v>220</v>
      </c>
      <c r="N424">
        <v>945</v>
      </c>
      <c r="O424">
        <v>3544</v>
      </c>
    </row>
    <row r="425" spans="1:15" x14ac:dyDescent="0.25">
      <c r="A425">
        <v>4388161847</v>
      </c>
      <c r="B425" s="1">
        <v>42483</v>
      </c>
      <c r="C425">
        <v>13236</v>
      </c>
      <c r="D425">
        <v>10.18000031</v>
      </c>
      <c r="E425">
        <v>10.18000031</v>
      </c>
      <c r="F425">
        <v>0</v>
      </c>
      <c r="G425">
        <v>4.5</v>
      </c>
      <c r="H425">
        <v>0.31999999299999998</v>
      </c>
      <c r="I425">
        <v>5.3499999049999998</v>
      </c>
      <c r="J425">
        <v>0</v>
      </c>
      <c r="K425">
        <v>58</v>
      </c>
      <c r="L425">
        <v>5</v>
      </c>
      <c r="M425">
        <v>215</v>
      </c>
      <c r="N425">
        <v>749</v>
      </c>
      <c r="O425">
        <v>3306</v>
      </c>
    </row>
    <row r="426" spans="1:15" x14ac:dyDescent="0.25">
      <c r="A426">
        <v>4388161847</v>
      </c>
      <c r="B426" s="1">
        <v>42484</v>
      </c>
      <c r="C426">
        <v>10243</v>
      </c>
      <c r="D426">
        <v>7.8800001139999996</v>
      </c>
      <c r="E426">
        <v>7.8800001139999996</v>
      </c>
      <c r="F426">
        <v>0</v>
      </c>
      <c r="G426">
        <v>1.0800000430000001</v>
      </c>
      <c r="H426">
        <v>0.50999998999999996</v>
      </c>
      <c r="I426">
        <v>6.3000001909999996</v>
      </c>
      <c r="J426">
        <v>0</v>
      </c>
      <c r="K426">
        <v>14</v>
      </c>
      <c r="L426">
        <v>8</v>
      </c>
      <c r="M426">
        <v>239</v>
      </c>
      <c r="N426">
        <v>584</v>
      </c>
      <c r="O426">
        <v>2885</v>
      </c>
    </row>
    <row r="427" spans="1:15" x14ac:dyDescent="0.25">
      <c r="A427">
        <v>4388161847</v>
      </c>
      <c r="B427" s="1">
        <v>42485</v>
      </c>
      <c r="C427">
        <v>12961</v>
      </c>
      <c r="D427">
        <v>9.9700002669999996</v>
      </c>
      <c r="E427">
        <v>9.9700002669999996</v>
      </c>
      <c r="F427">
        <v>0</v>
      </c>
      <c r="G427">
        <v>0.730000019</v>
      </c>
      <c r="H427">
        <v>1.3999999759999999</v>
      </c>
      <c r="I427">
        <v>7.8400001530000001</v>
      </c>
      <c r="J427">
        <v>0</v>
      </c>
      <c r="K427">
        <v>11</v>
      </c>
      <c r="L427">
        <v>31</v>
      </c>
      <c r="M427">
        <v>301</v>
      </c>
      <c r="N427">
        <v>1054</v>
      </c>
      <c r="O427">
        <v>3288</v>
      </c>
    </row>
    <row r="428" spans="1:15" x14ac:dyDescent="0.25">
      <c r="A428">
        <v>4388161847</v>
      </c>
      <c r="B428" s="1">
        <v>42486</v>
      </c>
      <c r="C428">
        <v>9461</v>
      </c>
      <c r="D428">
        <v>7.2800002099999999</v>
      </c>
      <c r="E428">
        <v>7.2800002099999999</v>
      </c>
      <c r="F428">
        <v>0</v>
      </c>
      <c r="G428">
        <v>0.939999998</v>
      </c>
      <c r="H428">
        <v>1.059999943</v>
      </c>
      <c r="I428">
        <v>5.2699999809999998</v>
      </c>
      <c r="J428">
        <v>0</v>
      </c>
      <c r="K428">
        <v>14</v>
      </c>
      <c r="L428">
        <v>23</v>
      </c>
      <c r="M428">
        <v>224</v>
      </c>
      <c r="N428">
        <v>673</v>
      </c>
      <c r="O428">
        <v>2929</v>
      </c>
    </row>
    <row r="429" spans="1:15" x14ac:dyDescent="0.25">
      <c r="A429">
        <v>4388161847</v>
      </c>
      <c r="B429" s="1">
        <v>42487</v>
      </c>
      <c r="C429">
        <v>11193</v>
      </c>
      <c r="D429">
        <v>8.6099996569999995</v>
      </c>
      <c r="E429">
        <v>8.6099996569999995</v>
      </c>
      <c r="F429">
        <v>0</v>
      </c>
      <c r="G429">
        <v>0.69999998799999996</v>
      </c>
      <c r="H429">
        <v>2.5099999899999998</v>
      </c>
      <c r="I429">
        <v>5.3899998660000001</v>
      </c>
      <c r="J429">
        <v>0</v>
      </c>
      <c r="K429">
        <v>11</v>
      </c>
      <c r="L429">
        <v>48</v>
      </c>
      <c r="M429">
        <v>241</v>
      </c>
      <c r="N429">
        <v>684</v>
      </c>
      <c r="O429">
        <v>3074</v>
      </c>
    </row>
    <row r="430" spans="1:15" x14ac:dyDescent="0.25">
      <c r="A430">
        <v>4388161847</v>
      </c>
      <c r="B430" s="1">
        <v>42488</v>
      </c>
      <c r="C430">
        <v>10074</v>
      </c>
      <c r="D430">
        <v>7.75</v>
      </c>
      <c r="E430">
        <v>7.75</v>
      </c>
      <c r="F430">
        <v>0</v>
      </c>
      <c r="G430">
        <v>1.289999962</v>
      </c>
      <c r="H430">
        <v>0.43000000700000002</v>
      </c>
      <c r="I430">
        <v>6.0300002099999999</v>
      </c>
      <c r="J430">
        <v>0</v>
      </c>
      <c r="K430">
        <v>19</v>
      </c>
      <c r="L430">
        <v>9</v>
      </c>
      <c r="M430">
        <v>234</v>
      </c>
      <c r="N430">
        <v>878</v>
      </c>
      <c r="O430">
        <v>2969</v>
      </c>
    </row>
    <row r="431" spans="1:15" x14ac:dyDescent="0.25">
      <c r="A431">
        <v>4388161847</v>
      </c>
      <c r="B431" s="1">
        <v>42489</v>
      </c>
      <c r="C431">
        <v>9232</v>
      </c>
      <c r="D431">
        <v>7.0999999049999998</v>
      </c>
      <c r="E431">
        <v>7.0999999049999998</v>
      </c>
      <c r="F431">
        <v>0</v>
      </c>
      <c r="G431">
        <v>0.80000001200000004</v>
      </c>
      <c r="H431">
        <v>0.88999998599999997</v>
      </c>
      <c r="I431">
        <v>5.420000076</v>
      </c>
      <c r="J431">
        <v>0</v>
      </c>
      <c r="K431">
        <v>13</v>
      </c>
      <c r="L431">
        <v>16</v>
      </c>
      <c r="M431">
        <v>236</v>
      </c>
      <c r="N431">
        <v>1175</v>
      </c>
      <c r="O431">
        <v>2979</v>
      </c>
    </row>
    <row r="432" spans="1:15" x14ac:dyDescent="0.25">
      <c r="A432">
        <v>4388161847</v>
      </c>
      <c r="B432" s="1">
        <v>42490</v>
      </c>
      <c r="C432">
        <v>12533</v>
      </c>
      <c r="D432">
        <v>9.6400003430000005</v>
      </c>
      <c r="E432">
        <v>9.6400003430000005</v>
      </c>
      <c r="F432">
        <v>0</v>
      </c>
      <c r="G432">
        <v>0.69999998799999996</v>
      </c>
      <c r="H432">
        <v>2</v>
      </c>
      <c r="I432">
        <v>6.9400000569999998</v>
      </c>
      <c r="J432">
        <v>0</v>
      </c>
      <c r="K432">
        <v>14</v>
      </c>
      <c r="L432">
        <v>43</v>
      </c>
      <c r="M432">
        <v>300</v>
      </c>
      <c r="N432">
        <v>537</v>
      </c>
      <c r="O432">
        <v>3283</v>
      </c>
    </row>
    <row r="433" spans="1:15" x14ac:dyDescent="0.25">
      <c r="A433">
        <v>4388161847</v>
      </c>
      <c r="B433" s="1">
        <v>42491</v>
      </c>
      <c r="C433">
        <v>10255</v>
      </c>
      <c r="D433">
        <v>7.8899998660000001</v>
      </c>
      <c r="E433">
        <v>7.8899998660000001</v>
      </c>
      <c r="F433">
        <v>0</v>
      </c>
      <c r="G433">
        <v>1.0099999900000001</v>
      </c>
      <c r="H433">
        <v>0.68000000699999996</v>
      </c>
      <c r="I433">
        <v>6.1999998090000004</v>
      </c>
      <c r="J433">
        <v>0</v>
      </c>
      <c r="K433">
        <v>12</v>
      </c>
      <c r="L433">
        <v>15</v>
      </c>
      <c r="M433">
        <v>241</v>
      </c>
      <c r="N433">
        <v>579</v>
      </c>
      <c r="O433">
        <v>2926</v>
      </c>
    </row>
    <row r="434" spans="1:15" x14ac:dyDescent="0.25">
      <c r="A434">
        <v>4388161847</v>
      </c>
      <c r="B434" s="1">
        <v>42492</v>
      </c>
      <c r="C434">
        <v>10096</v>
      </c>
      <c r="D434">
        <v>8.3999996190000008</v>
      </c>
      <c r="E434">
        <v>8.3999996190000008</v>
      </c>
      <c r="F434">
        <v>0</v>
      </c>
      <c r="G434">
        <v>3.7699999809999998</v>
      </c>
      <c r="H434">
        <v>7.9999998000000003E-2</v>
      </c>
      <c r="I434">
        <v>4.5500001909999996</v>
      </c>
      <c r="J434">
        <v>0</v>
      </c>
      <c r="K434">
        <v>33</v>
      </c>
      <c r="L434">
        <v>4</v>
      </c>
      <c r="M434">
        <v>204</v>
      </c>
      <c r="N434">
        <v>935</v>
      </c>
      <c r="O434">
        <v>3147</v>
      </c>
    </row>
    <row r="435" spans="1:15" x14ac:dyDescent="0.25">
      <c r="A435">
        <v>4388161847</v>
      </c>
      <c r="B435" s="1">
        <v>42493</v>
      </c>
      <c r="C435">
        <v>12727</v>
      </c>
      <c r="D435">
        <v>9.7899999619999996</v>
      </c>
      <c r="E435">
        <v>9.7899999619999996</v>
      </c>
      <c r="F435">
        <v>0</v>
      </c>
      <c r="G435">
        <v>1.1299999949999999</v>
      </c>
      <c r="H435">
        <v>0.77999997099999996</v>
      </c>
      <c r="I435">
        <v>7.8800001139999996</v>
      </c>
      <c r="J435">
        <v>0</v>
      </c>
      <c r="K435">
        <v>18</v>
      </c>
      <c r="L435">
        <v>18</v>
      </c>
      <c r="M435">
        <v>306</v>
      </c>
      <c r="N435">
        <v>984</v>
      </c>
      <c r="O435">
        <v>3290</v>
      </c>
    </row>
    <row r="436" spans="1:15" x14ac:dyDescent="0.25">
      <c r="A436">
        <v>4388161847</v>
      </c>
      <c r="B436" s="1">
        <v>42494</v>
      </c>
      <c r="C436">
        <v>12375</v>
      </c>
      <c r="D436">
        <v>9.5200004580000002</v>
      </c>
      <c r="E436">
        <v>9.5200004580000002</v>
      </c>
      <c r="F436">
        <v>0</v>
      </c>
      <c r="G436">
        <v>2.789999962</v>
      </c>
      <c r="H436">
        <v>0.93000000699999996</v>
      </c>
      <c r="I436">
        <v>5.8000001909999996</v>
      </c>
      <c r="J436">
        <v>0</v>
      </c>
      <c r="K436">
        <v>35</v>
      </c>
      <c r="L436">
        <v>21</v>
      </c>
      <c r="M436">
        <v>251</v>
      </c>
      <c r="N436">
        <v>632</v>
      </c>
      <c r="O436">
        <v>3162</v>
      </c>
    </row>
    <row r="437" spans="1:15" x14ac:dyDescent="0.25">
      <c r="A437">
        <v>4388161847</v>
      </c>
      <c r="B437" s="1">
        <v>42495</v>
      </c>
      <c r="C437">
        <v>9603</v>
      </c>
      <c r="D437">
        <v>7.3800001139999996</v>
      </c>
      <c r="E437">
        <v>7.3800001139999996</v>
      </c>
      <c r="F437">
        <v>0</v>
      </c>
      <c r="G437">
        <v>0.62999999500000003</v>
      </c>
      <c r="H437">
        <v>1.6699999569999999</v>
      </c>
      <c r="I437">
        <v>5.0900001530000001</v>
      </c>
      <c r="J437">
        <v>0</v>
      </c>
      <c r="K437">
        <v>12</v>
      </c>
      <c r="L437">
        <v>39</v>
      </c>
      <c r="M437">
        <v>199</v>
      </c>
      <c r="N437">
        <v>896</v>
      </c>
      <c r="O437">
        <v>2899</v>
      </c>
    </row>
    <row r="438" spans="1:15" x14ac:dyDescent="0.25">
      <c r="A438">
        <v>4388161847</v>
      </c>
      <c r="B438" s="1">
        <v>42496</v>
      </c>
      <c r="C438">
        <v>13175</v>
      </c>
      <c r="D438">
        <v>10.130000109999999</v>
      </c>
      <c r="E438">
        <v>10.130000109999999</v>
      </c>
      <c r="F438">
        <v>0</v>
      </c>
      <c r="G438">
        <v>2.1099998950000001</v>
      </c>
      <c r="H438">
        <v>2.0899999139999998</v>
      </c>
      <c r="I438">
        <v>5.9299998279999997</v>
      </c>
      <c r="J438">
        <v>0</v>
      </c>
      <c r="K438">
        <v>33</v>
      </c>
      <c r="L438">
        <v>45</v>
      </c>
      <c r="M438">
        <v>262</v>
      </c>
      <c r="N438">
        <v>1100</v>
      </c>
      <c r="O438">
        <v>3425</v>
      </c>
    </row>
    <row r="439" spans="1:15" x14ac:dyDescent="0.25">
      <c r="A439">
        <v>4388161847</v>
      </c>
      <c r="B439" s="1">
        <v>42497</v>
      </c>
      <c r="C439">
        <v>22770</v>
      </c>
      <c r="D439">
        <v>17.540000920000001</v>
      </c>
      <c r="E439">
        <v>17.540000920000001</v>
      </c>
      <c r="F439">
        <v>0</v>
      </c>
      <c r="G439">
        <v>9.4499998089999995</v>
      </c>
      <c r="H439">
        <v>2.7699999809999998</v>
      </c>
      <c r="I439">
        <v>5.329999924</v>
      </c>
      <c r="J439">
        <v>0</v>
      </c>
      <c r="K439">
        <v>120</v>
      </c>
      <c r="L439">
        <v>56</v>
      </c>
      <c r="M439">
        <v>260</v>
      </c>
      <c r="N439">
        <v>508</v>
      </c>
      <c r="O439">
        <v>4022</v>
      </c>
    </row>
    <row r="440" spans="1:15" x14ac:dyDescent="0.25">
      <c r="A440">
        <v>4388161847</v>
      </c>
      <c r="B440" s="1">
        <v>42498</v>
      </c>
      <c r="C440">
        <v>17298</v>
      </c>
      <c r="D440">
        <v>14.380000109999999</v>
      </c>
      <c r="E440">
        <v>14.380000109999999</v>
      </c>
      <c r="F440">
        <v>0</v>
      </c>
      <c r="G440">
        <v>9.8900003430000005</v>
      </c>
      <c r="H440">
        <v>1.2599999900000001</v>
      </c>
      <c r="I440">
        <v>3.2300000190000002</v>
      </c>
      <c r="J440">
        <v>0</v>
      </c>
      <c r="K440">
        <v>107</v>
      </c>
      <c r="L440">
        <v>38</v>
      </c>
      <c r="M440">
        <v>178</v>
      </c>
      <c r="N440">
        <v>576</v>
      </c>
      <c r="O440">
        <v>3934</v>
      </c>
    </row>
    <row r="441" spans="1:15" x14ac:dyDescent="0.25">
      <c r="A441">
        <v>4388161847</v>
      </c>
      <c r="B441" s="1">
        <v>42499</v>
      </c>
      <c r="C441">
        <v>10218</v>
      </c>
      <c r="D441">
        <v>7.8600001339999999</v>
      </c>
      <c r="E441">
        <v>7.8600001339999999</v>
      </c>
      <c r="F441">
        <v>0</v>
      </c>
      <c r="G441">
        <v>0.34000000400000002</v>
      </c>
      <c r="H441">
        <v>0.730000019</v>
      </c>
      <c r="I441">
        <v>6.7899999619999996</v>
      </c>
      <c r="J441">
        <v>0</v>
      </c>
      <c r="K441">
        <v>6</v>
      </c>
      <c r="L441">
        <v>19</v>
      </c>
      <c r="M441">
        <v>258</v>
      </c>
      <c r="N441">
        <v>1020</v>
      </c>
      <c r="O441">
        <v>3013</v>
      </c>
    </row>
    <row r="442" spans="1:15" x14ac:dyDescent="0.25">
      <c r="A442">
        <v>4388161847</v>
      </c>
      <c r="B442" s="1">
        <v>42500</v>
      </c>
      <c r="C442">
        <v>10299</v>
      </c>
      <c r="D442">
        <v>7.920000076</v>
      </c>
      <c r="E442">
        <v>7.920000076</v>
      </c>
      <c r="F442">
        <v>0</v>
      </c>
      <c r="G442">
        <v>0.810000002</v>
      </c>
      <c r="H442">
        <v>0.64999997600000003</v>
      </c>
      <c r="I442">
        <v>6.4600000380000004</v>
      </c>
      <c r="J442">
        <v>0</v>
      </c>
      <c r="K442">
        <v>13</v>
      </c>
      <c r="L442">
        <v>14</v>
      </c>
      <c r="M442">
        <v>267</v>
      </c>
      <c r="N442">
        <v>648</v>
      </c>
      <c r="O442">
        <v>3061</v>
      </c>
    </row>
    <row r="443" spans="1:15" x14ac:dyDescent="0.25">
      <c r="A443">
        <v>4388161847</v>
      </c>
      <c r="B443" s="1">
        <v>42501</v>
      </c>
      <c r="C443">
        <v>10201</v>
      </c>
      <c r="D443">
        <v>7.8400001530000001</v>
      </c>
      <c r="E443">
        <v>7.8400001530000001</v>
      </c>
      <c r="F443">
        <v>0</v>
      </c>
      <c r="G443">
        <v>0.52999997099999996</v>
      </c>
      <c r="H443">
        <v>0.790000021</v>
      </c>
      <c r="I443">
        <v>6.5300002099999999</v>
      </c>
      <c r="J443">
        <v>0</v>
      </c>
      <c r="K443">
        <v>8</v>
      </c>
      <c r="L443">
        <v>18</v>
      </c>
      <c r="M443">
        <v>256</v>
      </c>
      <c r="N443">
        <v>858</v>
      </c>
      <c r="O443">
        <v>2954</v>
      </c>
    </row>
    <row r="444" spans="1:15" x14ac:dyDescent="0.25">
      <c r="A444">
        <v>4388161847</v>
      </c>
      <c r="B444" s="1">
        <v>42502</v>
      </c>
      <c r="C444">
        <v>3369</v>
      </c>
      <c r="D444">
        <v>2.5899999139999998</v>
      </c>
      <c r="E444">
        <v>2.5899999139999998</v>
      </c>
      <c r="F444">
        <v>0</v>
      </c>
      <c r="G444">
        <v>0</v>
      </c>
      <c r="H444">
        <v>0</v>
      </c>
      <c r="I444">
        <v>2.5899999139999998</v>
      </c>
      <c r="J444">
        <v>0</v>
      </c>
      <c r="K444">
        <v>0</v>
      </c>
      <c r="L444">
        <v>0</v>
      </c>
      <c r="M444">
        <v>108</v>
      </c>
      <c r="N444">
        <v>825</v>
      </c>
      <c r="O444">
        <v>1623</v>
      </c>
    </row>
    <row r="445" spans="1:15" x14ac:dyDescent="0.25">
      <c r="A445">
        <v>4445114986</v>
      </c>
      <c r="B445" s="1">
        <v>42472</v>
      </c>
      <c r="C445">
        <v>3276</v>
      </c>
      <c r="D445">
        <v>2.2000000480000002</v>
      </c>
      <c r="E445">
        <v>2.2000000480000002</v>
      </c>
      <c r="F445">
        <v>0</v>
      </c>
      <c r="G445">
        <v>0</v>
      </c>
      <c r="H445">
        <v>0</v>
      </c>
      <c r="I445">
        <v>2.2000000480000002</v>
      </c>
      <c r="J445">
        <v>0</v>
      </c>
      <c r="K445">
        <v>0</v>
      </c>
      <c r="L445">
        <v>0</v>
      </c>
      <c r="M445">
        <v>196</v>
      </c>
      <c r="N445">
        <v>787</v>
      </c>
      <c r="O445">
        <v>2113</v>
      </c>
    </row>
    <row r="446" spans="1:15" x14ac:dyDescent="0.25">
      <c r="A446">
        <v>4445114986</v>
      </c>
      <c r="B446" s="1">
        <v>42473</v>
      </c>
      <c r="C446">
        <v>2961</v>
      </c>
      <c r="D446">
        <v>1.9900000099999999</v>
      </c>
      <c r="E446">
        <v>1.9900000099999999</v>
      </c>
      <c r="F446">
        <v>0</v>
      </c>
      <c r="G446">
        <v>0</v>
      </c>
      <c r="H446">
        <v>0</v>
      </c>
      <c r="I446">
        <v>1.9900000099999999</v>
      </c>
      <c r="J446">
        <v>0</v>
      </c>
      <c r="K446">
        <v>0</v>
      </c>
      <c r="L446">
        <v>0</v>
      </c>
      <c r="M446">
        <v>194</v>
      </c>
      <c r="N446">
        <v>840</v>
      </c>
      <c r="O446">
        <v>2095</v>
      </c>
    </row>
    <row r="447" spans="1:15" x14ac:dyDescent="0.25">
      <c r="A447">
        <v>4445114986</v>
      </c>
      <c r="B447" s="1">
        <v>42474</v>
      </c>
      <c r="C447">
        <v>3974</v>
      </c>
      <c r="D447">
        <v>2.670000076</v>
      </c>
      <c r="E447">
        <v>2.670000076</v>
      </c>
      <c r="F447">
        <v>0</v>
      </c>
      <c r="G447">
        <v>0</v>
      </c>
      <c r="H447">
        <v>0</v>
      </c>
      <c r="I447">
        <v>2.670000076</v>
      </c>
      <c r="J447">
        <v>0</v>
      </c>
      <c r="K447">
        <v>0</v>
      </c>
      <c r="L447">
        <v>0</v>
      </c>
      <c r="M447">
        <v>231</v>
      </c>
      <c r="N447">
        <v>717</v>
      </c>
      <c r="O447">
        <v>2194</v>
      </c>
    </row>
    <row r="448" spans="1:15" x14ac:dyDescent="0.25">
      <c r="A448">
        <v>4445114986</v>
      </c>
      <c r="B448" s="1">
        <v>42475</v>
      </c>
      <c r="C448">
        <v>7198</v>
      </c>
      <c r="D448">
        <v>4.829999924</v>
      </c>
      <c r="E448">
        <v>4.829999924</v>
      </c>
      <c r="F448">
        <v>0</v>
      </c>
      <c r="G448">
        <v>0</v>
      </c>
      <c r="H448">
        <v>0</v>
      </c>
      <c r="I448">
        <v>4.829999924</v>
      </c>
      <c r="J448">
        <v>0</v>
      </c>
      <c r="K448">
        <v>0</v>
      </c>
      <c r="L448">
        <v>0</v>
      </c>
      <c r="M448">
        <v>350</v>
      </c>
      <c r="N448">
        <v>711</v>
      </c>
      <c r="O448">
        <v>2496</v>
      </c>
    </row>
    <row r="449" spans="1:15" x14ac:dyDescent="0.25">
      <c r="A449">
        <v>4445114986</v>
      </c>
      <c r="B449" s="1">
        <v>42476</v>
      </c>
      <c r="C449">
        <v>3945</v>
      </c>
      <c r="D449">
        <v>2.6500000950000002</v>
      </c>
      <c r="E449">
        <v>2.6500000950000002</v>
      </c>
      <c r="F449">
        <v>0</v>
      </c>
      <c r="G449">
        <v>0</v>
      </c>
      <c r="H449">
        <v>0</v>
      </c>
      <c r="I449">
        <v>2.6500000950000002</v>
      </c>
      <c r="J449">
        <v>0</v>
      </c>
      <c r="K449">
        <v>0</v>
      </c>
      <c r="L449">
        <v>0</v>
      </c>
      <c r="M449">
        <v>225</v>
      </c>
      <c r="N449">
        <v>716</v>
      </c>
      <c r="O449">
        <v>2180</v>
      </c>
    </row>
    <row r="450" spans="1:15" x14ac:dyDescent="0.25">
      <c r="A450">
        <v>4445114986</v>
      </c>
      <c r="B450" s="1">
        <v>42477</v>
      </c>
      <c r="C450">
        <v>2268</v>
      </c>
      <c r="D450">
        <v>1.519999981</v>
      </c>
      <c r="E450">
        <v>1.519999981</v>
      </c>
      <c r="F450">
        <v>0</v>
      </c>
      <c r="G450">
        <v>0</v>
      </c>
      <c r="H450">
        <v>0</v>
      </c>
      <c r="I450">
        <v>1.519999981</v>
      </c>
      <c r="J450">
        <v>0</v>
      </c>
      <c r="K450">
        <v>0</v>
      </c>
      <c r="L450">
        <v>0</v>
      </c>
      <c r="M450">
        <v>114</v>
      </c>
      <c r="N450">
        <v>1219</v>
      </c>
      <c r="O450">
        <v>1933</v>
      </c>
    </row>
    <row r="451" spans="1:15" x14ac:dyDescent="0.25">
      <c r="A451">
        <v>4445114986</v>
      </c>
      <c r="B451" s="1">
        <v>42478</v>
      </c>
      <c r="C451">
        <v>6155</v>
      </c>
      <c r="D451">
        <v>4.2399997709999999</v>
      </c>
      <c r="E451">
        <v>4.2399997709999999</v>
      </c>
      <c r="F451">
        <v>0</v>
      </c>
      <c r="G451">
        <v>2</v>
      </c>
      <c r="H451">
        <v>0.28999999199999998</v>
      </c>
      <c r="I451">
        <v>1.9500000479999999</v>
      </c>
      <c r="J451">
        <v>0</v>
      </c>
      <c r="K451">
        <v>25</v>
      </c>
      <c r="L451">
        <v>6</v>
      </c>
      <c r="M451">
        <v>162</v>
      </c>
      <c r="N451">
        <v>1247</v>
      </c>
      <c r="O451">
        <v>2248</v>
      </c>
    </row>
    <row r="452" spans="1:15" x14ac:dyDescent="0.25">
      <c r="A452">
        <v>4445114986</v>
      </c>
      <c r="B452" s="1">
        <v>42479</v>
      </c>
      <c r="C452">
        <v>2064</v>
      </c>
      <c r="D452">
        <v>1.3899999860000001</v>
      </c>
      <c r="E452">
        <v>1.3899999860000001</v>
      </c>
      <c r="F452">
        <v>0</v>
      </c>
      <c r="G452">
        <v>0</v>
      </c>
      <c r="H452">
        <v>0</v>
      </c>
      <c r="I452">
        <v>1.3899999860000001</v>
      </c>
      <c r="J452">
        <v>0</v>
      </c>
      <c r="K452">
        <v>0</v>
      </c>
      <c r="L452">
        <v>0</v>
      </c>
      <c r="M452">
        <v>121</v>
      </c>
      <c r="N452">
        <v>895</v>
      </c>
      <c r="O452">
        <v>1954</v>
      </c>
    </row>
    <row r="453" spans="1:15" x14ac:dyDescent="0.25">
      <c r="A453">
        <v>4445114986</v>
      </c>
      <c r="B453" s="1">
        <v>42480</v>
      </c>
      <c r="C453">
        <v>2072</v>
      </c>
      <c r="D453">
        <v>1.3899999860000001</v>
      </c>
      <c r="E453">
        <v>1.3899999860000001</v>
      </c>
      <c r="F453">
        <v>0</v>
      </c>
      <c r="G453">
        <v>0</v>
      </c>
      <c r="H453">
        <v>0</v>
      </c>
      <c r="I453">
        <v>1.3899999860000001</v>
      </c>
      <c r="J453">
        <v>0</v>
      </c>
      <c r="K453">
        <v>0</v>
      </c>
      <c r="L453">
        <v>0</v>
      </c>
      <c r="M453">
        <v>137</v>
      </c>
      <c r="N453">
        <v>841</v>
      </c>
      <c r="O453">
        <v>1974</v>
      </c>
    </row>
    <row r="454" spans="1:15" x14ac:dyDescent="0.25">
      <c r="A454">
        <v>4445114986</v>
      </c>
      <c r="B454" s="1">
        <v>42481</v>
      </c>
      <c r="C454">
        <v>3809</v>
      </c>
      <c r="D454">
        <v>2.5599999430000002</v>
      </c>
      <c r="E454">
        <v>2.5599999430000002</v>
      </c>
      <c r="F454">
        <v>0</v>
      </c>
      <c r="G454">
        <v>0</v>
      </c>
      <c r="H454">
        <v>0</v>
      </c>
      <c r="I454">
        <v>2.539999962</v>
      </c>
      <c r="J454">
        <v>0</v>
      </c>
      <c r="K454">
        <v>0</v>
      </c>
      <c r="L454">
        <v>0</v>
      </c>
      <c r="M454">
        <v>215</v>
      </c>
      <c r="N454">
        <v>756</v>
      </c>
      <c r="O454">
        <v>2150</v>
      </c>
    </row>
    <row r="455" spans="1:15" x14ac:dyDescent="0.25">
      <c r="A455">
        <v>4445114986</v>
      </c>
      <c r="B455" s="1">
        <v>42482</v>
      </c>
      <c r="C455">
        <v>6831</v>
      </c>
      <c r="D455">
        <v>4.579999924</v>
      </c>
      <c r="E455">
        <v>4.579999924</v>
      </c>
      <c r="F455">
        <v>0</v>
      </c>
      <c r="G455">
        <v>0</v>
      </c>
      <c r="H455">
        <v>0</v>
      </c>
      <c r="I455">
        <v>4.579999924</v>
      </c>
      <c r="J455">
        <v>0</v>
      </c>
      <c r="K455">
        <v>0</v>
      </c>
      <c r="L455">
        <v>0</v>
      </c>
      <c r="M455">
        <v>317</v>
      </c>
      <c r="N455">
        <v>706</v>
      </c>
      <c r="O455">
        <v>2432</v>
      </c>
    </row>
    <row r="456" spans="1:15" x14ac:dyDescent="0.25">
      <c r="A456">
        <v>4445114986</v>
      </c>
      <c r="B456" s="1">
        <v>42483</v>
      </c>
      <c r="C456">
        <v>4363</v>
      </c>
      <c r="D456">
        <v>2.9300000669999999</v>
      </c>
      <c r="E456">
        <v>2.9300000669999999</v>
      </c>
      <c r="F456">
        <v>0</v>
      </c>
      <c r="G456">
        <v>0</v>
      </c>
      <c r="H456">
        <v>0</v>
      </c>
      <c r="I456">
        <v>2.9300000669999999</v>
      </c>
      <c r="J456">
        <v>0</v>
      </c>
      <c r="K456">
        <v>0</v>
      </c>
      <c r="L456">
        <v>0</v>
      </c>
      <c r="M456">
        <v>201</v>
      </c>
      <c r="N456">
        <v>1239</v>
      </c>
      <c r="O456">
        <v>2149</v>
      </c>
    </row>
    <row r="457" spans="1:15" x14ac:dyDescent="0.25">
      <c r="A457">
        <v>4445114986</v>
      </c>
      <c r="B457" s="1">
        <v>42484</v>
      </c>
      <c r="C457">
        <v>5002</v>
      </c>
      <c r="D457">
        <v>3.3599998950000001</v>
      </c>
      <c r="E457">
        <v>3.3599998950000001</v>
      </c>
      <c r="F457">
        <v>0</v>
      </c>
      <c r="G457">
        <v>0</v>
      </c>
      <c r="H457">
        <v>0</v>
      </c>
      <c r="I457">
        <v>3.3599998950000001</v>
      </c>
      <c r="J457">
        <v>0</v>
      </c>
      <c r="K457">
        <v>0</v>
      </c>
      <c r="L457">
        <v>0</v>
      </c>
      <c r="M457">
        <v>244</v>
      </c>
      <c r="N457">
        <v>1196</v>
      </c>
      <c r="O457">
        <v>2247</v>
      </c>
    </row>
    <row r="458" spans="1:15" x14ac:dyDescent="0.25">
      <c r="A458">
        <v>4445114986</v>
      </c>
      <c r="B458" s="1">
        <v>42485</v>
      </c>
      <c r="C458">
        <v>3385</v>
      </c>
      <c r="D458">
        <v>2.2699999809999998</v>
      </c>
      <c r="E458">
        <v>2.2699999809999998</v>
      </c>
      <c r="F458">
        <v>0</v>
      </c>
      <c r="G458">
        <v>0</v>
      </c>
      <c r="H458">
        <v>0</v>
      </c>
      <c r="I458">
        <v>2.2699999809999998</v>
      </c>
      <c r="J458">
        <v>0</v>
      </c>
      <c r="K458">
        <v>0</v>
      </c>
      <c r="L458">
        <v>0</v>
      </c>
      <c r="M458">
        <v>179</v>
      </c>
      <c r="N458">
        <v>916</v>
      </c>
      <c r="O458">
        <v>2070</v>
      </c>
    </row>
    <row r="459" spans="1:15" x14ac:dyDescent="0.25">
      <c r="A459">
        <v>4445114986</v>
      </c>
      <c r="B459" s="1">
        <v>42486</v>
      </c>
      <c r="C459">
        <v>6326</v>
      </c>
      <c r="D459">
        <v>4.4099998469999999</v>
      </c>
      <c r="E459">
        <v>4.4099998469999999</v>
      </c>
      <c r="F459">
        <v>0</v>
      </c>
      <c r="G459">
        <v>2.4100000860000002</v>
      </c>
      <c r="H459">
        <v>3.9999999000000001E-2</v>
      </c>
      <c r="I459">
        <v>1.960000038</v>
      </c>
      <c r="J459">
        <v>0</v>
      </c>
      <c r="K459">
        <v>29</v>
      </c>
      <c r="L459">
        <v>1</v>
      </c>
      <c r="M459">
        <v>180</v>
      </c>
      <c r="N459">
        <v>839</v>
      </c>
      <c r="O459">
        <v>2291</v>
      </c>
    </row>
    <row r="460" spans="1:15" x14ac:dyDescent="0.25">
      <c r="A460">
        <v>4445114986</v>
      </c>
      <c r="B460" s="1">
        <v>42487</v>
      </c>
      <c r="C460">
        <v>7243</v>
      </c>
      <c r="D460">
        <v>5.0300002099999999</v>
      </c>
      <c r="E460">
        <v>5.0300002099999999</v>
      </c>
      <c r="F460">
        <v>0</v>
      </c>
      <c r="G460">
        <v>2.619999886</v>
      </c>
      <c r="H460">
        <v>2.9999998999999999E-2</v>
      </c>
      <c r="I460">
        <v>2.380000114</v>
      </c>
      <c r="J460">
        <v>0</v>
      </c>
      <c r="K460">
        <v>32</v>
      </c>
      <c r="L460">
        <v>1</v>
      </c>
      <c r="M460">
        <v>194</v>
      </c>
      <c r="N460">
        <v>839</v>
      </c>
      <c r="O460">
        <v>2361</v>
      </c>
    </row>
    <row r="461" spans="1:15" x14ac:dyDescent="0.25">
      <c r="A461">
        <v>4445114986</v>
      </c>
      <c r="B461" s="1">
        <v>42488</v>
      </c>
      <c r="C461">
        <v>4493</v>
      </c>
      <c r="D461">
        <v>3.0099999899999998</v>
      </c>
      <c r="E461">
        <v>3.0099999899999998</v>
      </c>
      <c r="F461">
        <v>0</v>
      </c>
      <c r="G461">
        <v>0</v>
      </c>
      <c r="H461">
        <v>0</v>
      </c>
      <c r="I461">
        <v>3.0099999899999998</v>
      </c>
      <c r="J461">
        <v>0</v>
      </c>
      <c r="K461">
        <v>0</v>
      </c>
      <c r="L461">
        <v>0</v>
      </c>
      <c r="M461">
        <v>236</v>
      </c>
      <c r="N461">
        <v>762</v>
      </c>
      <c r="O461">
        <v>2203</v>
      </c>
    </row>
    <row r="462" spans="1:15" x14ac:dyDescent="0.25">
      <c r="A462">
        <v>4445114986</v>
      </c>
      <c r="B462" s="1">
        <v>42489</v>
      </c>
      <c r="C462">
        <v>4676</v>
      </c>
      <c r="D462">
        <v>3.1400001049999999</v>
      </c>
      <c r="E462">
        <v>3.1400001049999999</v>
      </c>
      <c r="F462">
        <v>0</v>
      </c>
      <c r="G462">
        <v>0</v>
      </c>
      <c r="H462">
        <v>0</v>
      </c>
      <c r="I462">
        <v>3.130000114</v>
      </c>
      <c r="J462">
        <v>0</v>
      </c>
      <c r="K462">
        <v>0</v>
      </c>
      <c r="L462">
        <v>0</v>
      </c>
      <c r="M462">
        <v>226</v>
      </c>
      <c r="N462">
        <v>1106</v>
      </c>
      <c r="O462">
        <v>2196</v>
      </c>
    </row>
    <row r="463" spans="1:15" x14ac:dyDescent="0.25">
      <c r="A463">
        <v>4445114986</v>
      </c>
      <c r="B463" s="1">
        <v>42490</v>
      </c>
      <c r="C463">
        <v>6222</v>
      </c>
      <c r="D463">
        <v>4.1799998279999997</v>
      </c>
      <c r="E463">
        <v>4.1799998279999997</v>
      </c>
      <c r="F463">
        <v>0</v>
      </c>
      <c r="G463">
        <v>0</v>
      </c>
      <c r="H463">
        <v>0</v>
      </c>
      <c r="I463">
        <v>4.1799998279999997</v>
      </c>
      <c r="J463">
        <v>0</v>
      </c>
      <c r="K463">
        <v>0</v>
      </c>
      <c r="L463">
        <v>0</v>
      </c>
      <c r="M463">
        <v>290</v>
      </c>
      <c r="N463">
        <v>797</v>
      </c>
      <c r="O463">
        <v>2363</v>
      </c>
    </row>
    <row r="464" spans="1:15" x14ac:dyDescent="0.25">
      <c r="A464">
        <v>4445114986</v>
      </c>
      <c r="B464" s="1">
        <v>42491</v>
      </c>
      <c r="C464">
        <v>5232</v>
      </c>
      <c r="D464">
        <v>3.5099999899999998</v>
      </c>
      <c r="E464">
        <v>3.5099999899999998</v>
      </c>
      <c r="F464">
        <v>0</v>
      </c>
      <c r="G464">
        <v>0</v>
      </c>
      <c r="H464">
        <v>0</v>
      </c>
      <c r="I464">
        <v>3.5099999899999998</v>
      </c>
      <c r="J464">
        <v>0</v>
      </c>
      <c r="K464">
        <v>0</v>
      </c>
      <c r="L464">
        <v>0</v>
      </c>
      <c r="M464">
        <v>240</v>
      </c>
      <c r="N464">
        <v>741</v>
      </c>
      <c r="O464">
        <v>2246</v>
      </c>
    </row>
    <row r="465" spans="1:15" x14ac:dyDescent="0.25">
      <c r="A465">
        <v>4445114986</v>
      </c>
      <c r="B465" s="1">
        <v>42492</v>
      </c>
      <c r="C465">
        <v>6910</v>
      </c>
      <c r="D465">
        <v>4.75</v>
      </c>
      <c r="E465">
        <v>4.75</v>
      </c>
      <c r="F465">
        <v>0</v>
      </c>
      <c r="G465">
        <v>2.210000038</v>
      </c>
      <c r="H465">
        <v>0.189999998</v>
      </c>
      <c r="I465">
        <v>2.3499999049999998</v>
      </c>
      <c r="J465">
        <v>0</v>
      </c>
      <c r="K465">
        <v>27</v>
      </c>
      <c r="L465">
        <v>4</v>
      </c>
      <c r="M465">
        <v>200</v>
      </c>
      <c r="N465">
        <v>667</v>
      </c>
      <c r="O465">
        <v>2336</v>
      </c>
    </row>
    <row r="466" spans="1:15" x14ac:dyDescent="0.25">
      <c r="A466">
        <v>4445114986</v>
      </c>
      <c r="B466" s="1">
        <v>42493</v>
      </c>
      <c r="C466">
        <v>7502</v>
      </c>
      <c r="D466">
        <v>5.1799998279999997</v>
      </c>
      <c r="E466">
        <v>5.1799998279999997</v>
      </c>
      <c r="F466">
        <v>0</v>
      </c>
      <c r="G466">
        <v>2.4800000190000002</v>
      </c>
      <c r="H466">
        <v>0.109999999</v>
      </c>
      <c r="I466">
        <v>2.579999924</v>
      </c>
      <c r="J466">
        <v>0</v>
      </c>
      <c r="K466">
        <v>30</v>
      </c>
      <c r="L466">
        <v>2</v>
      </c>
      <c r="M466">
        <v>233</v>
      </c>
      <c r="N466">
        <v>725</v>
      </c>
      <c r="O466">
        <v>2421</v>
      </c>
    </row>
    <row r="467" spans="1:15" x14ac:dyDescent="0.25">
      <c r="A467">
        <v>4445114986</v>
      </c>
      <c r="B467" s="1">
        <v>42494</v>
      </c>
      <c r="C467">
        <v>2923</v>
      </c>
      <c r="D467">
        <v>1.960000038</v>
      </c>
      <c r="E467">
        <v>1.960000038</v>
      </c>
      <c r="F467">
        <v>0</v>
      </c>
      <c r="G467">
        <v>0</v>
      </c>
      <c r="H467">
        <v>0</v>
      </c>
      <c r="I467">
        <v>1.960000038</v>
      </c>
      <c r="J467">
        <v>0</v>
      </c>
      <c r="K467">
        <v>0</v>
      </c>
      <c r="L467">
        <v>0</v>
      </c>
      <c r="M467">
        <v>180</v>
      </c>
      <c r="N467">
        <v>897</v>
      </c>
      <c r="O467">
        <v>2070</v>
      </c>
    </row>
    <row r="468" spans="1:15" x14ac:dyDescent="0.25">
      <c r="A468">
        <v>4445114986</v>
      </c>
      <c r="B468" s="1">
        <v>42495</v>
      </c>
      <c r="C468">
        <v>3800</v>
      </c>
      <c r="D468">
        <v>2.5499999519999998</v>
      </c>
      <c r="E468">
        <v>2.5499999519999998</v>
      </c>
      <c r="F468">
        <v>0</v>
      </c>
      <c r="G468">
        <v>0.119999997</v>
      </c>
      <c r="H468">
        <v>0.23999999499999999</v>
      </c>
      <c r="I468">
        <v>2.1800000669999999</v>
      </c>
      <c r="J468">
        <v>0</v>
      </c>
      <c r="K468">
        <v>2</v>
      </c>
      <c r="L468">
        <v>6</v>
      </c>
      <c r="M468">
        <v>185</v>
      </c>
      <c r="N468">
        <v>734</v>
      </c>
      <c r="O468">
        <v>2120</v>
      </c>
    </row>
    <row r="469" spans="1:15" x14ac:dyDescent="0.25">
      <c r="A469">
        <v>4445114986</v>
      </c>
      <c r="B469" s="1">
        <v>42496</v>
      </c>
      <c r="C469">
        <v>4514</v>
      </c>
      <c r="D469">
        <v>3.0299999710000001</v>
      </c>
      <c r="E469">
        <v>3.0299999710000001</v>
      </c>
      <c r="F469">
        <v>0</v>
      </c>
      <c r="G469">
        <v>0</v>
      </c>
      <c r="H469">
        <v>0</v>
      </c>
      <c r="I469">
        <v>3.0299999710000001</v>
      </c>
      <c r="J469">
        <v>0</v>
      </c>
      <c r="K469">
        <v>0</v>
      </c>
      <c r="L469">
        <v>0</v>
      </c>
      <c r="M469">
        <v>229</v>
      </c>
      <c r="N469">
        <v>809</v>
      </c>
      <c r="O469">
        <v>2211</v>
      </c>
    </row>
    <row r="470" spans="1:15" x14ac:dyDescent="0.25">
      <c r="A470">
        <v>4445114986</v>
      </c>
      <c r="B470" s="1">
        <v>42497</v>
      </c>
      <c r="C470">
        <v>5183</v>
      </c>
      <c r="D470">
        <v>3.5899999139999998</v>
      </c>
      <c r="E470">
        <v>3.5899999139999998</v>
      </c>
      <c r="F470">
        <v>0</v>
      </c>
      <c r="G470">
        <v>2.130000114</v>
      </c>
      <c r="H470">
        <v>0.189999998</v>
      </c>
      <c r="I470">
        <v>1.25</v>
      </c>
      <c r="J470">
        <v>0</v>
      </c>
      <c r="K470">
        <v>26</v>
      </c>
      <c r="L470">
        <v>4</v>
      </c>
      <c r="M470">
        <v>108</v>
      </c>
      <c r="N470">
        <v>866</v>
      </c>
      <c r="O470">
        <v>2123</v>
      </c>
    </row>
    <row r="471" spans="1:15" x14ac:dyDescent="0.25">
      <c r="A471">
        <v>4445114986</v>
      </c>
      <c r="B471" s="1">
        <v>42498</v>
      </c>
      <c r="C471">
        <v>7303</v>
      </c>
      <c r="D471">
        <v>4.9000000950000002</v>
      </c>
      <c r="E471">
        <v>4.9000000950000002</v>
      </c>
      <c r="F471">
        <v>0</v>
      </c>
      <c r="G471">
        <v>0</v>
      </c>
      <c r="H471">
        <v>0.25</v>
      </c>
      <c r="I471">
        <v>4.6500000950000002</v>
      </c>
      <c r="J471">
        <v>0</v>
      </c>
      <c r="K471">
        <v>0</v>
      </c>
      <c r="L471">
        <v>8</v>
      </c>
      <c r="M471">
        <v>308</v>
      </c>
      <c r="N471">
        <v>733</v>
      </c>
      <c r="O471">
        <v>2423</v>
      </c>
    </row>
    <row r="472" spans="1:15" x14ac:dyDescent="0.25">
      <c r="A472">
        <v>4445114986</v>
      </c>
      <c r="B472" s="1">
        <v>42499</v>
      </c>
      <c r="C472">
        <v>5275</v>
      </c>
      <c r="D472">
        <v>3.539999962</v>
      </c>
      <c r="E472">
        <v>3.539999962</v>
      </c>
      <c r="F472">
        <v>0</v>
      </c>
      <c r="G472">
        <v>0</v>
      </c>
      <c r="H472">
        <v>0</v>
      </c>
      <c r="I472">
        <v>3.539999962</v>
      </c>
      <c r="J472">
        <v>0</v>
      </c>
      <c r="K472">
        <v>0</v>
      </c>
      <c r="L472">
        <v>0</v>
      </c>
      <c r="M472">
        <v>266</v>
      </c>
      <c r="N472">
        <v>641</v>
      </c>
      <c r="O472">
        <v>2281</v>
      </c>
    </row>
    <row r="473" spans="1:15" x14ac:dyDescent="0.25">
      <c r="A473">
        <v>4445114986</v>
      </c>
      <c r="B473" s="1">
        <v>42500</v>
      </c>
      <c r="C473">
        <v>3915</v>
      </c>
      <c r="D473">
        <v>2.630000114</v>
      </c>
      <c r="E473">
        <v>2.630000114</v>
      </c>
      <c r="F473">
        <v>0</v>
      </c>
      <c r="G473">
        <v>0</v>
      </c>
      <c r="H473">
        <v>0</v>
      </c>
      <c r="I473">
        <v>2.630000114</v>
      </c>
      <c r="J473">
        <v>0</v>
      </c>
      <c r="K473">
        <v>0</v>
      </c>
      <c r="L473">
        <v>0</v>
      </c>
      <c r="M473">
        <v>231</v>
      </c>
      <c r="N473">
        <v>783</v>
      </c>
      <c r="O473">
        <v>2181</v>
      </c>
    </row>
    <row r="474" spans="1:15" x14ac:dyDescent="0.25">
      <c r="A474">
        <v>4445114986</v>
      </c>
      <c r="B474" s="1">
        <v>42501</v>
      </c>
      <c r="C474">
        <v>9105</v>
      </c>
      <c r="D474">
        <v>6.1100001339999999</v>
      </c>
      <c r="E474">
        <v>6.1100001339999999</v>
      </c>
      <c r="F474">
        <v>0</v>
      </c>
      <c r="G474">
        <v>2.25</v>
      </c>
      <c r="H474">
        <v>1</v>
      </c>
      <c r="I474">
        <v>2.8599998950000001</v>
      </c>
      <c r="J474">
        <v>0</v>
      </c>
      <c r="K474">
        <v>34</v>
      </c>
      <c r="L474">
        <v>22</v>
      </c>
      <c r="M474">
        <v>232</v>
      </c>
      <c r="N474">
        <v>622</v>
      </c>
      <c r="O474">
        <v>2499</v>
      </c>
    </row>
    <row r="475" spans="1:15" x14ac:dyDescent="0.25">
      <c r="A475">
        <v>4445114986</v>
      </c>
      <c r="B475" s="1">
        <v>42502</v>
      </c>
      <c r="C475">
        <v>768</v>
      </c>
      <c r="D475">
        <v>0.519999981</v>
      </c>
      <c r="E475">
        <v>0.519999981</v>
      </c>
      <c r="F475">
        <v>0</v>
      </c>
      <c r="G475">
        <v>0</v>
      </c>
      <c r="H475">
        <v>0</v>
      </c>
      <c r="I475">
        <v>0.519999981</v>
      </c>
      <c r="J475">
        <v>0</v>
      </c>
      <c r="K475">
        <v>0</v>
      </c>
      <c r="L475">
        <v>0</v>
      </c>
      <c r="M475">
        <v>58</v>
      </c>
      <c r="N475">
        <v>380</v>
      </c>
      <c r="O475">
        <v>1212</v>
      </c>
    </row>
    <row r="476" spans="1:15" x14ac:dyDescent="0.25">
      <c r="A476">
        <v>4558609924</v>
      </c>
      <c r="B476" s="1">
        <v>42472</v>
      </c>
      <c r="C476">
        <v>5135</v>
      </c>
      <c r="D476">
        <v>3.3900001049999999</v>
      </c>
      <c r="E476">
        <v>3.3900001049999999</v>
      </c>
      <c r="F476">
        <v>0</v>
      </c>
      <c r="G476">
        <v>0</v>
      </c>
      <c r="H476">
        <v>0</v>
      </c>
      <c r="I476">
        <v>3.3900001049999999</v>
      </c>
      <c r="J476">
        <v>0</v>
      </c>
      <c r="K476">
        <v>0</v>
      </c>
      <c r="L476">
        <v>0</v>
      </c>
      <c r="M476">
        <v>318</v>
      </c>
      <c r="N476">
        <v>1122</v>
      </c>
      <c r="O476">
        <v>1909</v>
      </c>
    </row>
    <row r="477" spans="1:15" x14ac:dyDescent="0.25">
      <c r="A477">
        <v>4558609924</v>
      </c>
      <c r="B477" s="1">
        <v>42473</v>
      </c>
      <c r="C477">
        <v>4978</v>
      </c>
      <c r="D477">
        <v>3.289999962</v>
      </c>
      <c r="E477">
        <v>3.289999962</v>
      </c>
      <c r="F477">
        <v>0</v>
      </c>
      <c r="G477">
        <v>1.2400000099999999</v>
      </c>
      <c r="H477">
        <v>0.439999998</v>
      </c>
      <c r="I477">
        <v>1.6100000139999999</v>
      </c>
      <c r="J477">
        <v>0</v>
      </c>
      <c r="K477">
        <v>19</v>
      </c>
      <c r="L477">
        <v>7</v>
      </c>
      <c r="M477">
        <v>127</v>
      </c>
      <c r="N477">
        <v>1287</v>
      </c>
      <c r="O477">
        <v>1722</v>
      </c>
    </row>
    <row r="478" spans="1:15" x14ac:dyDescent="0.25">
      <c r="A478">
        <v>4558609924</v>
      </c>
      <c r="B478" s="1">
        <v>42474</v>
      </c>
      <c r="C478">
        <v>6799</v>
      </c>
      <c r="D478">
        <v>4.4899997709999999</v>
      </c>
      <c r="E478">
        <v>4.4899997709999999</v>
      </c>
      <c r="F478">
        <v>0</v>
      </c>
      <c r="G478">
        <v>0</v>
      </c>
      <c r="H478">
        <v>0</v>
      </c>
      <c r="I478">
        <v>4.4899997709999999</v>
      </c>
      <c r="J478">
        <v>0</v>
      </c>
      <c r="K478">
        <v>0</v>
      </c>
      <c r="L478">
        <v>0</v>
      </c>
      <c r="M478">
        <v>279</v>
      </c>
      <c r="N478">
        <v>1161</v>
      </c>
      <c r="O478">
        <v>1922</v>
      </c>
    </row>
    <row r="479" spans="1:15" x14ac:dyDescent="0.25">
      <c r="A479">
        <v>4558609924</v>
      </c>
      <c r="B479" s="1">
        <v>42475</v>
      </c>
      <c r="C479">
        <v>7795</v>
      </c>
      <c r="D479">
        <v>5.1500000950000002</v>
      </c>
      <c r="E479">
        <v>5.1500000950000002</v>
      </c>
      <c r="F479">
        <v>0</v>
      </c>
      <c r="G479">
        <v>0.58999997400000004</v>
      </c>
      <c r="H479">
        <v>0.83999997400000004</v>
      </c>
      <c r="I479">
        <v>3.7300000190000002</v>
      </c>
      <c r="J479">
        <v>0</v>
      </c>
      <c r="K479">
        <v>17</v>
      </c>
      <c r="L479">
        <v>30</v>
      </c>
      <c r="M479">
        <v>262</v>
      </c>
      <c r="N479">
        <v>1131</v>
      </c>
      <c r="O479">
        <v>2121</v>
      </c>
    </row>
    <row r="480" spans="1:15" x14ac:dyDescent="0.25">
      <c r="A480">
        <v>4558609924</v>
      </c>
      <c r="B480" s="1">
        <v>42476</v>
      </c>
      <c r="C480">
        <v>7289</v>
      </c>
      <c r="D480">
        <v>4.8200001720000003</v>
      </c>
      <c r="E480">
        <v>4.8200001720000003</v>
      </c>
      <c r="F480">
        <v>0</v>
      </c>
      <c r="G480">
        <v>0.55000001200000004</v>
      </c>
      <c r="H480">
        <v>0.75</v>
      </c>
      <c r="I480">
        <v>3.5</v>
      </c>
      <c r="J480">
        <v>0</v>
      </c>
      <c r="K480">
        <v>8</v>
      </c>
      <c r="L480">
        <v>12</v>
      </c>
      <c r="M480">
        <v>308</v>
      </c>
      <c r="N480">
        <v>1112</v>
      </c>
      <c r="O480">
        <v>1997</v>
      </c>
    </row>
    <row r="481" spans="1:15" x14ac:dyDescent="0.25">
      <c r="A481">
        <v>4558609924</v>
      </c>
      <c r="B481" s="1">
        <v>42477</v>
      </c>
      <c r="C481">
        <v>9634</v>
      </c>
      <c r="D481">
        <v>6.4000000950000002</v>
      </c>
      <c r="E481">
        <v>6.4000000950000002</v>
      </c>
      <c r="F481">
        <v>0</v>
      </c>
      <c r="G481">
        <v>0.55000001200000004</v>
      </c>
      <c r="H481">
        <v>1.1399999860000001</v>
      </c>
      <c r="I481">
        <v>4.7100000380000004</v>
      </c>
      <c r="J481">
        <v>0</v>
      </c>
      <c r="K481">
        <v>7</v>
      </c>
      <c r="L481">
        <v>19</v>
      </c>
      <c r="M481">
        <v>304</v>
      </c>
      <c r="N481">
        <v>1110</v>
      </c>
      <c r="O481">
        <v>2117</v>
      </c>
    </row>
    <row r="482" spans="1:15" x14ac:dyDescent="0.25">
      <c r="A482">
        <v>4558609924</v>
      </c>
      <c r="B482" s="1">
        <v>42478</v>
      </c>
      <c r="C482">
        <v>8940</v>
      </c>
      <c r="D482">
        <v>5.9099998469999999</v>
      </c>
      <c r="E482">
        <v>5.9099998469999999</v>
      </c>
      <c r="F482">
        <v>0</v>
      </c>
      <c r="G482">
        <v>0.980000019</v>
      </c>
      <c r="H482">
        <v>0.93000000699999996</v>
      </c>
      <c r="I482">
        <v>4</v>
      </c>
      <c r="J482">
        <v>0</v>
      </c>
      <c r="K482">
        <v>14</v>
      </c>
      <c r="L482">
        <v>15</v>
      </c>
      <c r="M482">
        <v>331</v>
      </c>
      <c r="N482">
        <v>1080</v>
      </c>
      <c r="O482">
        <v>2116</v>
      </c>
    </row>
    <row r="483" spans="1:15" x14ac:dyDescent="0.25">
      <c r="A483">
        <v>4558609924</v>
      </c>
      <c r="B483" s="1">
        <v>42479</v>
      </c>
      <c r="C483">
        <v>5401</v>
      </c>
      <c r="D483">
        <v>3.5699999330000001</v>
      </c>
      <c r="E483">
        <v>3.5699999330000001</v>
      </c>
      <c r="F483">
        <v>0</v>
      </c>
      <c r="G483">
        <v>5.0000001000000002E-2</v>
      </c>
      <c r="H483">
        <v>0.36000001399999998</v>
      </c>
      <c r="I483">
        <v>3.1600000860000002</v>
      </c>
      <c r="J483">
        <v>0</v>
      </c>
      <c r="K483">
        <v>1</v>
      </c>
      <c r="L483">
        <v>9</v>
      </c>
      <c r="M483">
        <v>248</v>
      </c>
      <c r="N483">
        <v>1182</v>
      </c>
      <c r="O483">
        <v>1876</v>
      </c>
    </row>
    <row r="484" spans="1:15" x14ac:dyDescent="0.25">
      <c r="A484">
        <v>4558609924</v>
      </c>
      <c r="B484" s="1">
        <v>42480</v>
      </c>
      <c r="C484">
        <v>4803</v>
      </c>
      <c r="D484">
        <v>3.170000076</v>
      </c>
      <c r="E484">
        <v>3.170000076</v>
      </c>
      <c r="F484">
        <v>0</v>
      </c>
      <c r="G484">
        <v>0</v>
      </c>
      <c r="H484">
        <v>0</v>
      </c>
      <c r="I484">
        <v>3.170000076</v>
      </c>
      <c r="J484">
        <v>0</v>
      </c>
      <c r="K484">
        <v>0</v>
      </c>
      <c r="L484">
        <v>0</v>
      </c>
      <c r="M484">
        <v>222</v>
      </c>
      <c r="N484">
        <v>1218</v>
      </c>
      <c r="O484">
        <v>1788</v>
      </c>
    </row>
    <row r="485" spans="1:15" x14ac:dyDescent="0.25">
      <c r="A485">
        <v>4558609924</v>
      </c>
      <c r="B485" s="1">
        <v>42481</v>
      </c>
      <c r="C485">
        <v>13743</v>
      </c>
      <c r="D485">
        <v>9.0799999239999991</v>
      </c>
      <c r="E485">
        <v>9.0799999239999991</v>
      </c>
      <c r="F485">
        <v>0</v>
      </c>
      <c r="G485">
        <v>0.41999998700000002</v>
      </c>
      <c r="H485">
        <v>0.97000002900000004</v>
      </c>
      <c r="I485">
        <v>7.6999998090000004</v>
      </c>
      <c r="J485">
        <v>0</v>
      </c>
      <c r="K485">
        <v>6</v>
      </c>
      <c r="L485">
        <v>21</v>
      </c>
      <c r="M485">
        <v>432</v>
      </c>
      <c r="N485">
        <v>844</v>
      </c>
      <c r="O485">
        <v>2486</v>
      </c>
    </row>
    <row r="486" spans="1:15" x14ac:dyDescent="0.25">
      <c r="A486">
        <v>4558609924</v>
      </c>
      <c r="B486" s="1">
        <v>42482</v>
      </c>
      <c r="C486">
        <v>9601</v>
      </c>
      <c r="D486">
        <v>6.3499999049999998</v>
      </c>
      <c r="E486">
        <v>6.3499999049999998</v>
      </c>
      <c r="F486">
        <v>0</v>
      </c>
      <c r="G486">
        <v>1.3700000050000001</v>
      </c>
      <c r="H486">
        <v>1.5</v>
      </c>
      <c r="I486">
        <v>3.4700000289999999</v>
      </c>
      <c r="J486">
        <v>0</v>
      </c>
      <c r="K486">
        <v>20</v>
      </c>
      <c r="L486">
        <v>25</v>
      </c>
      <c r="M486">
        <v>273</v>
      </c>
      <c r="N486">
        <v>1122</v>
      </c>
      <c r="O486">
        <v>2094</v>
      </c>
    </row>
    <row r="487" spans="1:15" x14ac:dyDescent="0.25">
      <c r="A487">
        <v>4558609924</v>
      </c>
      <c r="B487" s="1">
        <v>42483</v>
      </c>
      <c r="C487">
        <v>6890</v>
      </c>
      <c r="D487">
        <v>4.5500001909999996</v>
      </c>
      <c r="E487">
        <v>4.5500001909999996</v>
      </c>
      <c r="F487">
        <v>0</v>
      </c>
      <c r="G487">
        <v>0.34000000400000002</v>
      </c>
      <c r="H487">
        <v>0.20000000300000001</v>
      </c>
      <c r="I487">
        <v>4.0100002290000001</v>
      </c>
      <c r="J487">
        <v>0</v>
      </c>
      <c r="K487">
        <v>5</v>
      </c>
      <c r="L487">
        <v>5</v>
      </c>
      <c r="M487">
        <v>308</v>
      </c>
      <c r="N487">
        <v>1122</v>
      </c>
      <c r="O487">
        <v>2085</v>
      </c>
    </row>
    <row r="488" spans="1:15" x14ac:dyDescent="0.25">
      <c r="A488">
        <v>4558609924</v>
      </c>
      <c r="B488" s="1">
        <v>42484</v>
      </c>
      <c r="C488">
        <v>8563</v>
      </c>
      <c r="D488">
        <v>5.6599998469999999</v>
      </c>
      <c r="E488">
        <v>5.6599998469999999</v>
      </c>
      <c r="F488">
        <v>0</v>
      </c>
      <c r="G488">
        <v>0</v>
      </c>
      <c r="H488">
        <v>0</v>
      </c>
      <c r="I488">
        <v>5.6500000950000002</v>
      </c>
      <c r="J488">
        <v>0</v>
      </c>
      <c r="K488">
        <v>0</v>
      </c>
      <c r="L488">
        <v>0</v>
      </c>
      <c r="M488">
        <v>395</v>
      </c>
      <c r="N488">
        <v>1045</v>
      </c>
      <c r="O488">
        <v>2173</v>
      </c>
    </row>
    <row r="489" spans="1:15" x14ac:dyDescent="0.25">
      <c r="A489">
        <v>4558609924</v>
      </c>
      <c r="B489" s="1">
        <v>42485</v>
      </c>
      <c r="C489">
        <v>8095</v>
      </c>
      <c r="D489">
        <v>5.3499999049999998</v>
      </c>
      <c r="E489">
        <v>5.3499999049999998</v>
      </c>
      <c r="F489">
        <v>0</v>
      </c>
      <c r="G489">
        <v>0.58999997400000004</v>
      </c>
      <c r="H489">
        <v>0.25</v>
      </c>
      <c r="I489">
        <v>4.5100002290000001</v>
      </c>
      <c r="J489">
        <v>0</v>
      </c>
      <c r="K489">
        <v>18</v>
      </c>
      <c r="L489">
        <v>10</v>
      </c>
      <c r="M489">
        <v>340</v>
      </c>
      <c r="N489">
        <v>993</v>
      </c>
      <c r="O489">
        <v>2225</v>
      </c>
    </row>
    <row r="490" spans="1:15" x14ac:dyDescent="0.25">
      <c r="A490">
        <v>4558609924</v>
      </c>
      <c r="B490" s="1">
        <v>42486</v>
      </c>
      <c r="C490">
        <v>9148</v>
      </c>
      <c r="D490">
        <v>6.0500001909999996</v>
      </c>
      <c r="E490">
        <v>6.0500001909999996</v>
      </c>
      <c r="F490">
        <v>0</v>
      </c>
      <c r="G490">
        <v>0.43000000700000002</v>
      </c>
      <c r="H490">
        <v>2.0299999710000001</v>
      </c>
      <c r="I490">
        <v>3.5899999139999998</v>
      </c>
      <c r="J490">
        <v>0</v>
      </c>
      <c r="K490">
        <v>12</v>
      </c>
      <c r="L490">
        <v>41</v>
      </c>
      <c r="M490">
        <v>283</v>
      </c>
      <c r="N490">
        <v>1062</v>
      </c>
      <c r="O490">
        <v>2223</v>
      </c>
    </row>
    <row r="491" spans="1:15" x14ac:dyDescent="0.25">
      <c r="A491">
        <v>4558609924</v>
      </c>
      <c r="B491" s="1">
        <v>42487</v>
      </c>
      <c r="C491">
        <v>9557</v>
      </c>
      <c r="D491">
        <v>6.3200001720000003</v>
      </c>
      <c r="E491">
        <v>6.3200001720000003</v>
      </c>
      <c r="F491">
        <v>0</v>
      </c>
      <c r="G491">
        <v>1.960000038</v>
      </c>
      <c r="H491">
        <v>0.88999998599999997</v>
      </c>
      <c r="I491">
        <v>3.460000038</v>
      </c>
      <c r="J491">
        <v>0</v>
      </c>
      <c r="K491">
        <v>27</v>
      </c>
      <c r="L491">
        <v>14</v>
      </c>
      <c r="M491">
        <v>312</v>
      </c>
      <c r="N491">
        <v>1087</v>
      </c>
      <c r="O491">
        <v>2098</v>
      </c>
    </row>
    <row r="492" spans="1:15" x14ac:dyDescent="0.25">
      <c r="A492">
        <v>4558609924</v>
      </c>
      <c r="B492" s="1">
        <v>42488</v>
      </c>
      <c r="C492">
        <v>9451</v>
      </c>
      <c r="D492">
        <v>6.25</v>
      </c>
      <c r="E492">
        <v>6.25</v>
      </c>
      <c r="F492">
        <v>0</v>
      </c>
      <c r="G492">
        <v>0.02</v>
      </c>
      <c r="H492">
        <v>0.27000001099999998</v>
      </c>
      <c r="I492">
        <v>5.9499998090000004</v>
      </c>
      <c r="J492">
        <v>0</v>
      </c>
      <c r="K492">
        <v>1</v>
      </c>
      <c r="L492">
        <v>11</v>
      </c>
      <c r="M492">
        <v>367</v>
      </c>
      <c r="N492">
        <v>985</v>
      </c>
      <c r="O492">
        <v>2185</v>
      </c>
    </row>
    <row r="493" spans="1:15" x14ac:dyDescent="0.25">
      <c r="A493">
        <v>4558609924</v>
      </c>
      <c r="B493" s="1">
        <v>42489</v>
      </c>
      <c r="C493">
        <v>7833</v>
      </c>
      <c r="D493">
        <v>5.1799998279999997</v>
      </c>
      <c r="E493">
        <v>5.1799998279999997</v>
      </c>
      <c r="F493">
        <v>0</v>
      </c>
      <c r="G493">
        <v>1.019999981</v>
      </c>
      <c r="H493">
        <v>1.8500000240000001</v>
      </c>
      <c r="I493">
        <v>2.3099999430000002</v>
      </c>
      <c r="J493">
        <v>0</v>
      </c>
      <c r="K493">
        <v>15</v>
      </c>
      <c r="L493">
        <v>29</v>
      </c>
      <c r="M493">
        <v>197</v>
      </c>
      <c r="N493">
        <v>1096</v>
      </c>
      <c r="O493">
        <v>1918</v>
      </c>
    </row>
    <row r="494" spans="1:15" x14ac:dyDescent="0.25">
      <c r="A494">
        <v>4558609924</v>
      </c>
      <c r="B494" s="1">
        <v>42490</v>
      </c>
      <c r="C494">
        <v>10319</v>
      </c>
      <c r="D494">
        <v>6.8200001720000003</v>
      </c>
      <c r="E494">
        <v>6.8200001720000003</v>
      </c>
      <c r="F494">
        <v>0</v>
      </c>
      <c r="G494">
        <v>0.469999999</v>
      </c>
      <c r="H494">
        <v>1.8899999860000001</v>
      </c>
      <c r="I494">
        <v>4.4600000380000004</v>
      </c>
      <c r="J494">
        <v>0</v>
      </c>
      <c r="K494">
        <v>7</v>
      </c>
      <c r="L494">
        <v>29</v>
      </c>
      <c r="M494">
        <v>293</v>
      </c>
      <c r="N494">
        <v>1111</v>
      </c>
      <c r="O494">
        <v>2105</v>
      </c>
    </row>
    <row r="495" spans="1:15" x14ac:dyDescent="0.25">
      <c r="A495">
        <v>4558609924</v>
      </c>
      <c r="B495" s="1">
        <v>42491</v>
      </c>
      <c r="C495">
        <v>3428</v>
      </c>
      <c r="D495">
        <v>2.2699999809999998</v>
      </c>
      <c r="E495">
        <v>2.2699999809999998</v>
      </c>
      <c r="F495">
        <v>0</v>
      </c>
      <c r="G495">
        <v>0</v>
      </c>
      <c r="H495">
        <v>0</v>
      </c>
      <c r="I495">
        <v>2.2699999809999998</v>
      </c>
      <c r="J495">
        <v>0</v>
      </c>
      <c r="K495">
        <v>0</v>
      </c>
      <c r="L495">
        <v>0</v>
      </c>
      <c r="M495">
        <v>190</v>
      </c>
      <c r="N495">
        <v>1121</v>
      </c>
      <c r="O495">
        <v>1692</v>
      </c>
    </row>
    <row r="496" spans="1:15" x14ac:dyDescent="0.25">
      <c r="A496">
        <v>4558609924</v>
      </c>
      <c r="B496" s="1">
        <v>42492</v>
      </c>
      <c r="C496">
        <v>7891</v>
      </c>
      <c r="D496">
        <v>5.2199997900000001</v>
      </c>
      <c r="E496">
        <v>5.2199997900000001</v>
      </c>
      <c r="F496">
        <v>0</v>
      </c>
      <c r="G496">
        <v>0</v>
      </c>
      <c r="H496">
        <v>0</v>
      </c>
      <c r="I496">
        <v>5.2199997900000001</v>
      </c>
      <c r="J496">
        <v>0</v>
      </c>
      <c r="K496">
        <v>0</v>
      </c>
      <c r="L496">
        <v>0</v>
      </c>
      <c r="M496">
        <v>383</v>
      </c>
      <c r="N496">
        <v>1057</v>
      </c>
      <c r="O496">
        <v>2066</v>
      </c>
    </row>
    <row r="497" spans="1:15" x14ac:dyDescent="0.25">
      <c r="A497">
        <v>4558609924</v>
      </c>
      <c r="B497" s="1">
        <v>42493</v>
      </c>
      <c r="C497">
        <v>5267</v>
      </c>
      <c r="D497">
        <v>3.4800000190000002</v>
      </c>
      <c r="E497">
        <v>3.4800000190000002</v>
      </c>
      <c r="F497">
        <v>0</v>
      </c>
      <c r="G497">
        <v>0.60000002399999997</v>
      </c>
      <c r="H497">
        <v>0.280000001</v>
      </c>
      <c r="I497">
        <v>2.5999999049999998</v>
      </c>
      <c r="J497">
        <v>0</v>
      </c>
      <c r="K497">
        <v>21</v>
      </c>
      <c r="L497">
        <v>10</v>
      </c>
      <c r="M497">
        <v>237</v>
      </c>
      <c r="N497">
        <v>1172</v>
      </c>
      <c r="O497">
        <v>1953</v>
      </c>
    </row>
    <row r="498" spans="1:15" x14ac:dyDescent="0.25">
      <c r="A498">
        <v>4558609924</v>
      </c>
      <c r="B498" s="1">
        <v>42494</v>
      </c>
      <c r="C498">
        <v>5232</v>
      </c>
      <c r="D498">
        <v>3.460000038</v>
      </c>
      <c r="E498">
        <v>3.460000038</v>
      </c>
      <c r="F498">
        <v>0</v>
      </c>
      <c r="G498">
        <v>0</v>
      </c>
      <c r="H498">
        <v>0</v>
      </c>
      <c r="I498">
        <v>3.460000038</v>
      </c>
      <c r="J498">
        <v>0</v>
      </c>
      <c r="K498">
        <v>0</v>
      </c>
      <c r="L498">
        <v>0</v>
      </c>
      <c r="M498">
        <v>252</v>
      </c>
      <c r="N498">
        <v>1188</v>
      </c>
      <c r="O498">
        <v>1842</v>
      </c>
    </row>
    <row r="499" spans="1:15" x14ac:dyDescent="0.25">
      <c r="A499">
        <v>4558609924</v>
      </c>
      <c r="B499" s="1">
        <v>42495</v>
      </c>
      <c r="C499">
        <v>10611</v>
      </c>
      <c r="D499">
        <v>7.0100002290000001</v>
      </c>
      <c r="E499">
        <v>7.0100002290000001</v>
      </c>
      <c r="F499">
        <v>0</v>
      </c>
      <c r="G499">
        <v>1.0099999900000001</v>
      </c>
      <c r="H499">
        <v>0.5</v>
      </c>
      <c r="I499">
        <v>5.5100002290000001</v>
      </c>
      <c r="J499">
        <v>0</v>
      </c>
      <c r="K499">
        <v>14</v>
      </c>
      <c r="L499">
        <v>8</v>
      </c>
      <c r="M499">
        <v>370</v>
      </c>
      <c r="N499">
        <v>1048</v>
      </c>
      <c r="O499">
        <v>2262</v>
      </c>
    </row>
    <row r="500" spans="1:15" x14ac:dyDescent="0.25">
      <c r="A500">
        <v>4558609924</v>
      </c>
      <c r="B500" s="1">
        <v>42496</v>
      </c>
      <c r="C500">
        <v>3755</v>
      </c>
      <c r="D500">
        <v>2.4800000190000002</v>
      </c>
      <c r="E500">
        <v>2.4800000190000002</v>
      </c>
      <c r="F500">
        <v>0</v>
      </c>
      <c r="G500">
        <v>0</v>
      </c>
      <c r="H500">
        <v>0</v>
      </c>
      <c r="I500">
        <v>2.4800000190000002</v>
      </c>
      <c r="J500">
        <v>0</v>
      </c>
      <c r="K500">
        <v>0</v>
      </c>
      <c r="L500">
        <v>0</v>
      </c>
      <c r="M500">
        <v>202</v>
      </c>
      <c r="N500">
        <v>1238</v>
      </c>
      <c r="O500">
        <v>1722</v>
      </c>
    </row>
    <row r="501" spans="1:15" x14ac:dyDescent="0.25">
      <c r="A501">
        <v>4558609924</v>
      </c>
      <c r="B501" s="1">
        <v>42497</v>
      </c>
      <c r="C501">
        <v>8237</v>
      </c>
      <c r="D501">
        <v>5.4400000569999998</v>
      </c>
      <c r="E501">
        <v>5.4400000569999998</v>
      </c>
      <c r="F501">
        <v>0</v>
      </c>
      <c r="G501">
        <v>1.6100000139999999</v>
      </c>
      <c r="H501">
        <v>1</v>
      </c>
      <c r="I501">
        <v>2.829999924</v>
      </c>
      <c r="J501">
        <v>0</v>
      </c>
      <c r="K501">
        <v>23</v>
      </c>
      <c r="L501">
        <v>16</v>
      </c>
      <c r="M501">
        <v>233</v>
      </c>
      <c r="N501">
        <v>1116</v>
      </c>
      <c r="O501">
        <v>1973</v>
      </c>
    </row>
    <row r="502" spans="1:15" x14ac:dyDescent="0.25">
      <c r="A502">
        <v>4558609924</v>
      </c>
      <c r="B502" s="1">
        <v>42498</v>
      </c>
      <c r="C502">
        <v>6543</v>
      </c>
      <c r="D502">
        <v>4.329999924</v>
      </c>
      <c r="E502">
        <v>4.329999924</v>
      </c>
      <c r="F502">
        <v>0</v>
      </c>
      <c r="G502">
        <v>1.7999999520000001</v>
      </c>
      <c r="H502">
        <v>0.5</v>
      </c>
      <c r="I502">
        <v>2.0199999809999998</v>
      </c>
      <c r="J502">
        <v>0</v>
      </c>
      <c r="K502">
        <v>66</v>
      </c>
      <c r="L502">
        <v>35</v>
      </c>
      <c r="M502">
        <v>238</v>
      </c>
      <c r="N502">
        <v>1019</v>
      </c>
      <c r="O502">
        <v>2666</v>
      </c>
    </row>
    <row r="503" spans="1:15" x14ac:dyDescent="0.25">
      <c r="A503">
        <v>4558609924</v>
      </c>
      <c r="B503" s="1">
        <v>42499</v>
      </c>
      <c r="C503">
        <v>11451</v>
      </c>
      <c r="D503">
        <v>7.5700001720000003</v>
      </c>
      <c r="E503">
        <v>7.5700001720000003</v>
      </c>
      <c r="F503">
        <v>0</v>
      </c>
      <c r="G503">
        <v>0.43000000700000002</v>
      </c>
      <c r="H503">
        <v>1.6200000050000001</v>
      </c>
      <c r="I503">
        <v>5.5199999809999998</v>
      </c>
      <c r="J503">
        <v>0</v>
      </c>
      <c r="K503">
        <v>6</v>
      </c>
      <c r="L503">
        <v>30</v>
      </c>
      <c r="M503">
        <v>339</v>
      </c>
      <c r="N503">
        <v>1065</v>
      </c>
      <c r="O503">
        <v>2223</v>
      </c>
    </row>
    <row r="504" spans="1:15" x14ac:dyDescent="0.25">
      <c r="A504">
        <v>4558609924</v>
      </c>
      <c r="B504" s="1">
        <v>42500</v>
      </c>
      <c r="C504">
        <v>6435</v>
      </c>
      <c r="D504">
        <v>4.25</v>
      </c>
      <c r="E504">
        <v>4.25</v>
      </c>
      <c r="F504">
        <v>0</v>
      </c>
      <c r="G504">
        <v>0.74000001000000004</v>
      </c>
      <c r="H504">
        <v>1.1200000050000001</v>
      </c>
      <c r="I504">
        <v>2.3900001049999999</v>
      </c>
      <c r="J504">
        <v>0</v>
      </c>
      <c r="K504">
        <v>11</v>
      </c>
      <c r="L504">
        <v>18</v>
      </c>
      <c r="M504">
        <v>220</v>
      </c>
      <c r="N504">
        <v>1191</v>
      </c>
      <c r="O504">
        <v>1889</v>
      </c>
    </row>
    <row r="505" spans="1:15" x14ac:dyDescent="0.25">
      <c r="A505">
        <v>4558609924</v>
      </c>
      <c r="B505" s="1">
        <v>42501</v>
      </c>
      <c r="C505">
        <v>9108</v>
      </c>
      <c r="D505">
        <v>6.0199999809999998</v>
      </c>
      <c r="E505">
        <v>6.0199999809999998</v>
      </c>
      <c r="F505">
        <v>0</v>
      </c>
      <c r="G505">
        <v>0.25999999000000001</v>
      </c>
      <c r="H505">
        <v>1.8200000519999999</v>
      </c>
      <c r="I505">
        <v>3.9400000569999998</v>
      </c>
      <c r="J505">
        <v>0</v>
      </c>
      <c r="K505">
        <v>4</v>
      </c>
      <c r="L505">
        <v>31</v>
      </c>
      <c r="M505">
        <v>324</v>
      </c>
      <c r="N505">
        <v>1081</v>
      </c>
      <c r="O505">
        <v>2131</v>
      </c>
    </row>
    <row r="506" spans="1:15" x14ac:dyDescent="0.25">
      <c r="A506">
        <v>4558609924</v>
      </c>
      <c r="B506" s="1">
        <v>42502</v>
      </c>
      <c r="C506">
        <v>6307</v>
      </c>
      <c r="D506">
        <v>4.170000076</v>
      </c>
      <c r="E506">
        <v>4.170000076</v>
      </c>
      <c r="F506">
        <v>0</v>
      </c>
      <c r="G506">
        <v>0</v>
      </c>
      <c r="H506">
        <v>0</v>
      </c>
      <c r="I506">
        <v>4.170000076</v>
      </c>
      <c r="J506">
        <v>0</v>
      </c>
      <c r="K506">
        <v>0</v>
      </c>
      <c r="L506">
        <v>0</v>
      </c>
      <c r="M506">
        <v>247</v>
      </c>
      <c r="N506">
        <v>736</v>
      </c>
      <c r="O506">
        <v>1452</v>
      </c>
    </row>
    <row r="507" spans="1:15" x14ac:dyDescent="0.25">
      <c r="A507">
        <v>4702921684</v>
      </c>
      <c r="B507" s="1">
        <v>42472</v>
      </c>
      <c r="C507">
        <v>7213</v>
      </c>
      <c r="D507">
        <v>5.8800001139999996</v>
      </c>
      <c r="E507">
        <v>5.8800001139999996</v>
      </c>
      <c r="F507">
        <v>0</v>
      </c>
      <c r="G507">
        <v>0</v>
      </c>
      <c r="H507">
        <v>0</v>
      </c>
      <c r="I507">
        <v>5.8499999049999998</v>
      </c>
      <c r="J507">
        <v>0</v>
      </c>
      <c r="K507">
        <v>0</v>
      </c>
      <c r="L507">
        <v>0</v>
      </c>
      <c r="M507">
        <v>263</v>
      </c>
      <c r="N507">
        <v>718</v>
      </c>
      <c r="O507">
        <v>2947</v>
      </c>
    </row>
    <row r="508" spans="1:15" x14ac:dyDescent="0.25">
      <c r="A508">
        <v>4702921684</v>
      </c>
      <c r="B508" s="1">
        <v>42473</v>
      </c>
      <c r="C508">
        <v>6877</v>
      </c>
      <c r="D508">
        <v>5.579999924</v>
      </c>
      <c r="E508">
        <v>5.579999924</v>
      </c>
      <c r="F508">
        <v>0</v>
      </c>
      <c r="G508">
        <v>0</v>
      </c>
      <c r="H508">
        <v>0</v>
      </c>
      <c r="I508">
        <v>5.579999924</v>
      </c>
      <c r="J508">
        <v>0</v>
      </c>
      <c r="K508">
        <v>0</v>
      </c>
      <c r="L508">
        <v>0</v>
      </c>
      <c r="M508">
        <v>258</v>
      </c>
      <c r="N508">
        <v>777</v>
      </c>
      <c r="O508">
        <v>2898</v>
      </c>
    </row>
    <row r="509" spans="1:15" x14ac:dyDescent="0.25">
      <c r="A509">
        <v>4702921684</v>
      </c>
      <c r="B509" s="1">
        <v>42474</v>
      </c>
      <c r="C509">
        <v>7860</v>
      </c>
      <c r="D509">
        <v>6.3699998860000004</v>
      </c>
      <c r="E509">
        <v>6.3699998860000004</v>
      </c>
      <c r="F509">
        <v>0</v>
      </c>
      <c r="G509">
        <v>0</v>
      </c>
      <c r="H509">
        <v>0</v>
      </c>
      <c r="I509">
        <v>6.3699998860000004</v>
      </c>
      <c r="J509">
        <v>0</v>
      </c>
      <c r="K509">
        <v>0</v>
      </c>
      <c r="L509">
        <v>0</v>
      </c>
      <c r="M509">
        <v>271</v>
      </c>
      <c r="N509">
        <v>772</v>
      </c>
      <c r="O509">
        <v>2984</v>
      </c>
    </row>
    <row r="510" spans="1:15" x14ac:dyDescent="0.25">
      <c r="A510">
        <v>4702921684</v>
      </c>
      <c r="B510" s="1">
        <v>42475</v>
      </c>
      <c r="C510">
        <v>6506</v>
      </c>
      <c r="D510">
        <v>5.2800002099999999</v>
      </c>
      <c r="E510">
        <v>5.2800002099999999</v>
      </c>
      <c r="F510">
        <v>0</v>
      </c>
      <c r="G510">
        <v>7.0000000000000007E-2</v>
      </c>
      <c r="H510">
        <v>0.41999998700000002</v>
      </c>
      <c r="I510">
        <v>4.7899999619999996</v>
      </c>
      <c r="J510">
        <v>0</v>
      </c>
      <c r="K510">
        <v>1</v>
      </c>
      <c r="L510">
        <v>8</v>
      </c>
      <c r="M510">
        <v>256</v>
      </c>
      <c r="N510">
        <v>944</v>
      </c>
      <c r="O510">
        <v>2896</v>
      </c>
    </row>
    <row r="511" spans="1:15" x14ac:dyDescent="0.25">
      <c r="A511">
        <v>4702921684</v>
      </c>
      <c r="B511" s="1">
        <v>42476</v>
      </c>
      <c r="C511">
        <v>11140</v>
      </c>
      <c r="D511">
        <v>9.0299997330000004</v>
      </c>
      <c r="E511">
        <v>9.0299997330000004</v>
      </c>
      <c r="F511">
        <v>0</v>
      </c>
      <c r="G511">
        <v>0.23999999499999999</v>
      </c>
      <c r="H511">
        <v>1.25</v>
      </c>
      <c r="I511">
        <v>7.5399999619999996</v>
      </c>
      <c r="J511">
        <v>0</v>
      </c>
      <c r="K511">
        <v>3</v>
      </c>
      <c r="L511">
        <v>24</v>
      </c>
      <c r="M511">
        <v>335</v>
      </c>
      <c r="N511">
        <v>556</v>
      </c>
      <c r="O511">
        <v>3328</v>
      </c>
    </row>
    <row r="512" spans="1:15" x14ac:dyDescent="0.25">
      <c r="A512">
        <v>4702921684</v>
      </c>
      <c r="B512" s="1">
        <v>42477</v>
      </c>
      <c r="C512">
        <v>12692</v>
      </c>
      <c r="D512">
        <v>10.289999959999999</v>
      </c>
      <c r="E512">
        <v>10.289999959999999</v>
      </c>
      <c r="F512">
        <v>0</v>
      </c>
      <c r="G512">
        <v>0.959999979</v>
      </c>
      <c r="H512">
        <v>3.460000038</v>
      </c>
      <c r="I512">
        <v>5.8800001139999996</v>
      </c>
      <c r="J512">
        <v>0</v>
      </c>
      <c r="K512">
        <v>12</v>
      </c>
      <c r="L512">
        <v>66</v>
      </c>
      <c r="M512">
        <v>302</v>
      </c>
      <c r="N512">
        <v>437</v>
      </c>
      <c r="O512">
        <v>3394</v>
      </c>
    </row>
    <row r="513" spans="1:15" x14ac:dyDescent="0.25">
      <c r="A513">
        <v>4702921684</v>
      </c>
      <c r="B513" s="1">
        <v>42478</v>
      </c>
      <c r="C513">
        <v>9105</v>
      </c>
      <c r="D513">
        <v>7.3800001139999996</v>
      </c>
      <c r="E513">
        <v>7.3800001139999996</v>
      </c>
      <c r="F513">
        <v>0</v>
      </c>
      <c r="G513">
        <v>1.8200000519999999</v>
      </c>
      <c r="H513">
        <v>1.4900000099999999</v>
      </c>
      <c r="I513">
        <v>4.0700001720000003</v>
      </c>
      <c r="J513">
        <v>0</v>
      </c>
      <c r="K513">
        <v>22</v>
      </c>
      <c r="L513">
        <v>30</v>
      </c>
      <c r="M513">
        <v>191</v>
      </c>
      <c r="N513">
        <v>890</v>
      </c>
      <c r="O513">
        <v>3013</v>
      </c>
    </row>
    <row r="514" spans="1:15" x14ac:dyDescent="0.25">
      <c r="A514">
        <v>4702921684</v>
      </c>
      <c r="B514" s="1">
        <v>42479</v>
      </c>
      <c r="C514">
        <v>6708</v>
      </c>
      <c r="D514">
        <v>5.4400000569999998</v>
      </c>
      <c r="E514">
        <v>5.4400000569999998</v>
      </c>
      <c r="F514">
        <v>0</v>
      </c>
      <c r="G514">
        <v>0.87999999500000003</v>
      </c>
      <c r="H514">
        <v>0.37000000500000002</v>
      </c>
      <c r="I514">
        <v>4.1900000569999998</v>
      </c>
      <c r="J514">
        <v>0</v>
      </c>
      <c r="K514">
        <v>10</v>
      </c>
      <c r="L514">
        <v>8</v>
      </c>
      <c r="M514">
        <v>179</v>
      </c>
      <c r="N514">
        <v>757</v>
      </c>
      <c r="O514">
        <v>2812</v>
      </c>
    </row>
    <row r="515" spans="1:15" x14ac:dyDescent="0.25">
      <c r="A515">
        <v>4702921684</v>
      </c>
      <c r="B515" s="1">
        <v>42480</v>
      </c>
      <c r="C515">
        <v>8793</v>
      </c>
      <c r="D515">
        <v>7.1300001139999996</v>
      </c>
      <c r="E515">
        <v>7.1300001139999996</v>
      </c>
      <c r="F515">
        <v>0</v>
      </c>
      <c r="G515">
        <v>0.15999999600000001</v>
      </c>
      <c r="H515">
        <v>1.230000019</v>
      </c>
      <c r="I515">
        <v>5.7300000190000002</v>
      </c>
      <c r="J515">
        <v>0</v>
      </c>
      <c r="K515">
        <v>2</v>
      </c>
      <c r="L515">
        <v>29</v>
      </c>
      <c r="M515">
        <v>260</v>
      </c>
      <c r="N515">
        <v>717</v>
      </c>
      <c r="O515">
        <v>3061</v>
      </c>
    </row>
    <row r="516" spans="1:15" x14ac:dyDescent="0.25">
      <c r="A516">
        <v>4702921684</v>
      </c>
      <c r="B516" s="1">
        <v>42481</v>
      </c>
      <c r="C516">
        <v>6530</v>
      </c>
      <c r="D516">
        <v>5.3000001909999996</v>
      </c>
      <c r="E516">
        <v>5.3000001909999996</v>
      </c>
      <c r="F516">
        <v>0</v>
      </c>
      <c r="G516">
        <v>0.310000002</v>
      </c>
      <c r="H516">
        <v>2.0499999519999998</v>
      </c>
      <c r="I516">
        <v>2.9400000569999998</v>
      </c>
      <c r="J516">
        <v>0</v>
      </c>
      <c r="K516">
        <v>4</v>
      </c>
      <c r="L516">
        <v>41</v>
      </c>
      <c r="M516">
        <v>144</v>
      </c>
      <c r="N516">
        <v>901</v>
      </c>
      <c r="O516">
        <v>2729</v>
      </c>
    </row>
    <row r="517" spans="1:15" x14ac:dyDescent="0.25">
      <c r="A517">
        <v>4702921684</v>
      </c>
      <c r="B517" s="1">
        <v>42482</v>
      </c>
      <c r="C517">
        <v>1664</v>
      </c>
      <c r="D517">
        <v>1.3500000240000001</v>
      </c>
      <c r="E517">
        <v>1.3500000240000001</v>
      </c>
      <c r="F517">
        <v>0</v>
      </c>
      <c r="G517">
        <v>0</v>
      </c>
      <c r="H517">
        <v>0</v>
      </c>
      <c r="I517">
        <v>1.3500000240000001</v>
      </c>
      <c r="J517">
        <v>0</v>
      </c>
      <c r="K517">
        <v>0</v>
      </c>
      <c r="L517">
        <v>0</v>
      </c>
      <c r="M517">
        <v>72</v>
      </c>
      <c r="N517">
        <v>1341</v>
      </c>
      <c r="O517">
        <v>2241</v>
      </c>
    </row>
    <row r="518" spans="1:15" x14ac:dyDescent="0.25">
      <c r="A518">
        <v>4702921684</v>
      </c>
      <c r="B518" s="1">
        <v>42483</v>
      </c>
      <c r="C518">
        <v>15126</v>
      </c>
      <c r="D518">
        <v>12.27000046</v>
      </c>
      <c r="E518">
        <v>12.27000046</v>
      </c>
      <c r="F518">
        <v>0</v>
      </c>
      <c r="G518">
        <v>0.75999998999999996</v>
      </c>
      <c r="H518">
        <v>3.2400000100000002</v>
      </c>
      <c r="I518">
        <v>8.2700004580000002</v>
      </c>
      <c r="J518">
        <v>0</v>
      </c>
      <c r="K518">
        <v>9</v>
      </c>
      <c r="L518">
        <v>66</v>
      </c>
      <c r="M518">
        <v>408</v>
      </c>
      <c r="N518">
        <v>469</v>
      </c>
      <c r="O518">
        <v>3691</v>
      </c>
    </row>
    <row r="519" spans="1:15" x14ac:dyDescent="0.25">
      <c r="A519">
        <v>4702921684</v>
      </c>
      <c r="B519" s="1">
        <v>42484</v>
      </c>
      <c r="C519">
        <v>15050</v>
      </c>
      <c r="D519">
        <v>12.22000027</v>
      </c>
      <c r="E519">
        <v>12.22000027</v>
      </c>
      <c r="F519">
        <v>0</v>
      </c>
      <c r="G519">
        <v>1.2000000479999999</v>
      </c>
      <c r="H519">
        <v>5.1199998860000004</v>
      </c>
      <c r="I519">
        <v>5.8800001139999996</v>
      </c>
      <c r="J519">
        <v>0</v>
      </c>
      <c r="K519">
        <v>15</v>
      </c>
      <c r="L519">
        <v>95</v>
      </c>
      <c r="M519">
        <v>281</v>
      </c>
      <c r="N519">
        <v>542</v>
      </c>
      <c r="O519">
        <v>3538</v>
      </c>
    </row>
    <row r="520" spans="1:15" x14ac:dyDescent="0.25">
      <c r="A520">
        <v>4702921684</v>
      </c>
      <c r="B520" s="1">
        <v>42485</v>
      </c>
      <c r="C520">
        <v>9167</v>
      </c>
      <c r="D520">
        <v>7.4299998279999997</v>
      </c>
      <c r="E520">
        <v>7.4299998279999997</v>
      </c>
      <c r="F520">
        <v>0</v>
      </c>
      <c r="G520">
        <v>0.49000000999999999</v>
      </c>
      <c r="H520">
        <v>0.81999999300000004</v>
      </c>
      <c r="I520">
        <v>6.1100001339999999</v>
      </c>
      <c r="J520">
        <v>0</v>
      </c>
      <c r="K520">
        <v>6</v>
      </c>
      <c r="L520">
        <v>15</v>
      </c>
      <c r="M520">
        <v>270</v>
      </c>
      <c r="N520">
        <v>730</v>
      </c>
      <c r="O520">
        <v>3064</v>
      </c>
    </row>
    <row r="521" spans="1:15" x14ac:dyDescent="0.25">
      <c r="A521">
        <v>4702921684</v>
      </c>
      <c r="B521" s="1">
        <v>42486</v>
      </c>
      <c r="C521">
        <v>6108</v>
      </c>
      <c r="D521">
        <v>4.9499998090000004</v>
      </c>
      <c r="E521">
        <v>4.9499998090000004</v>
      </c>
      <c r="F521">
        <v>0</v>
      </c>
      <c r="G521">
        <v>7.0000000000000007E-2</v>
      </c>
      <c r="H521">
        <v>0.34999999399999998</v>
      </c>
      <c r="I521">
        <v>4.5399999619999996</v>
      </c>
      <c r="J521">
        <v>0</v>
      </c>
      <c r="K521">
        <v>1</v>
      </c>
      <c r="L521">
        <v>8</v>
      </c>
      <c r="M521">
        <v>216</v>
      </c>
      <c r="N521">
        <v>765</v>
      </c>
      <c r="O521">
        <v>2784</v>
      </c>
    </row>
    <row r="522" spans="1:15" x14ac:dyDescent="0.25">
      <c r="A522">
        <v>4702921684</v>
      </c>
      <c r="B522" s="1">
        <v>42487</v>
      </c>
      <c r="C522">
        <v>7047</v>
      </c>
      <c r="D522">
        <v>5.7199997900000001</v>
      </c>
      <c r="E522">
        <v>5.7199997900000001</v>
      </c>
      <c r="F522">
        <v>0</v>
      </c>
      <c r="G522">
        <v>9.0000003999999995E-2</v>
      </c>
      <c r="H522">
        <v>0.80000001200000004</v>
      </c>
      <c r="I522">
        <v>4.7800002099999999</v>
      </c>
      <c r="J522">
        <v>0</v>
      </c>
      <c r="K522">
        <v>1</v>
      </c>
      <c r="L522">
        <v>16</v>
      </c>
      <c r="M522">
        <v>238</v>
      </c>
      <c r="N522">
        <v>733</v>
      </c>
      <c r="O522">
        <v>2908</v>
      </c>
    </row>
    <row r="523" spans="1:15" x14ac:dyDescent="0.25">
      <c r="A523">
        <v>4702921684</v>
      </c>
      <c r="B523" s="1">
        <v>42488</v>
      </c>
      <c r="C523">
        <v>9023</v>
      </c>
      <c r="D523">
        <v>7.3200001720000003</v>
      </c>
      <c r="E523">
        <v>7.3200001720000003</v>
      </c>
      <c r="F523">
        <v>0</v>
      </c>
      <c r="G523">
        <v>1.1299999949999999</v>
      </c>
      <c r="H523">
        <v>0.41999998700000002</v>
      </c>
      <c r="I523">
        <v>5.7699999809999998</v>
      </c>
      <c r="J523">
        <v>0</v>
      </c>
      <c r="K523">
        <v>14</v>
      </c>
      <c r="L523">
        <v>9</v>
      </c>
      <c r="M523">
        <v>232</v>
      </c>
      <c r="N523">
        <v>738</v>
      </c>
      <c r="O523">
        <v>3033</v>
      </c>
    </row>
    <row r="524" spans="1:15" x14ac:dyDescent="0.25">
      <c r="A524">
        <v>4702921684</v>
      </c>
      <c r="B524" s="1">
        <v>42489</v>
      </c>
      <c r="C524">
        <v>9930</v>
      </c>
      <c r="D524">
        <v>8.0500001910000005</v>
      </c>
      <c r="E524">
        <v>8.0500001910000005</v>
      </c>
      <c r="F524">
        <v>0</v>
      </c>
      <c r="G524">
        <v>1.059999943</v>
      </c>
      <c r="H524">
        <v>0.920000017</v>
      </c>
      <c r="I524">
        <v>6.0700001720000003</v>
      </c>
      <c r="J524">
        <v>0</v>
      </c>
      <c r="K524">
        <v>12</v>
      </c>
      <c r="L524">
        <v>19</v>
      </c>
      <c r="M524">
        <v>267</v>
      </c>
      <c r="N524">
        <v>692</v>
      </c>
      <c r="O524">
        <v>3165</v>
      </c>
    </row>
    <row r="525" spans="1:15" x14ac:dyDescent="0.25">
      <c r="A525">
        <v>4702921684</v>
      </c>
      <c r="B525" s="1">
        <v>42490</v>
      </c>
      <c r="C525">
        <v>10144</v>
      </c>
      <c r="D525">
        <v>8.2299995419999998</v>
      </c>
      <c r="E525">
        <v>8.2299995419999998</v>
      </c>
      <c r="F525">
        <v>0</v>
      </c>
      <c r="G525">
        <v>0.31999999299999998</v>
      </c>
      <c r="H525">
        <v>2.0299999710000001</v>
      </c>
      <c r="I525">
        <v>5.8800001139999996</v>
      </c>
      <c r="J525">
        <v>0</v>
      </c>
      <c r="K525">
        <v>4</v>
      </c>
      <c r="L525">
        <v>36</v>
      </c>
      <c r="M525">
        <v>263</v>
      </c>
      <c r="N525">
        <v>728</v>
      </c>
      <c r="O525">
        <v>3115</v>
      </c>
    </row>
    <row r="526" spans="1:15" x14ac:dyDescent="0.25">
      <c r="A526">
        <v>4702921684</v>
      </c>
      <c r="B526" s="1">
        <v>42491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1440</v>
      </c>
      <c r="O526">
        <v>2017</v>
      </c>
    </row>
    <row r="527" spans="1:15" x14ac:dyDescent="0.25">
      <c r="A527">
        <v>4702921684</v>
      </c>
      <c r="B527" s="1">
        <v>42492</v>
      </c>
      <c r="C527">
        <v>7245</v>
      </c>
      <c r="D527">
        <v>5.920000076</v>
      </c>
      <c r="E527">
        <v>5.920000076</v>
      </c>
      <c r="F527">
        <v>0</v>
      </c>
      <c r="G527">
        <v>0.37999999499999998</v>
      </c>
      <c r="H527">
        <v>1.7400000099999999</v>
      </c>
      <c r="I527">
        <v>3.7599999899999998</v>
      </c>
      <c r="J527">
        <v>0</v>
      </c>
      <c r="K527">
        <v>5</v>
      </c>
      <c r="L527">
        <v>40</v>
      </c>
      <c r="M527">
        <v>195</v>
      </c>
      <c r="N527">
        <v>1131</v>
      </c>
      <c r="O527">
        <v>2859</v>
      </c>
    </row>
    <row r="528" spans="1:15" x14ac:dyDescent="0.25">
      <c r="A528">
        <v>4702921684</v>
      </c>
      <c r="B528" s="1">
        <v>42493</v>
      </c>
      <c r="C528">
        <v>9454</v>
      </c>
      <c r="D528">
        <v>7.670000076</v>
      </c>
      <c r="E528">
        <v>7.670000076</v>
      </c>
      <c r="F528">
        <v>0</v>
      </c>
      <c r="G528">
        <v>0</v>
      </c>
      <c r="H528">
        <v>0</v>
      </c>
      <c r="I528">
        <v>7.670000076</v>
      </c>
      <c r="J528">
        <v>0</v>
      </c>
      <c r="K528">
        <v>0</v>
      </c>
      <c r="L528">
        <v>0</v>
      </c>
      <c r="M528">
        <v>313</v>
      </c>
      <c r="N528">
        <v>729</v>
      </c>
      <c r="O528">
        <v>3145</v>
      </c>
    </row>
    <row r="529" spans="1:15" x14ac:dyDescent="0.25">
      <c r="A529">
        <v>4702921684</v>
      </c>
      <c r="B529" s="1">
        <v>42494</v>
      </c>
      <c r="C529">
        <v>8161</v>
      </c>
      <c r="D529">
        <v>6.6199998860000004</v>
      </c>
      <c r="E529">
        <v>6.6199998860000004</v>
      </c>
      <c r="F529">
        <v>0</v>
      </c>
      <c r="G529">
        <v>0.34000000400000002</v>
      </c>
      <c r="H529">
        <v>0.730000019</v>
      </c>
      <c r="I529">
        <v>5.5399999619999996</v>
      </c>
      <c r="J529">
        <v>0</v>
      </c>
      <c r="K529">
        <v>4</v>
      </c>
      <c r="L529">
        <v>15</v>
      </c>
      <c r="M529">
        <v>251</v>
      </c>
      <c r="N529">
        <v>757</v>
      </c>
      <c r="O529">
        <v>3004</v>
      </c>
    </row>
    <row r="530" spans="1:15" x14ac:dyDescent="0.25">
      <c r="A530">
        <v>4702921684</v>
      </c>
      <c r="B530" s="1">
        <v>42495</v>
      </c>
      <c r="C530">
        <v>8614</v>
      </c>
      <c r="D530">
        <v>6.9899997709999999</v>
      </c>
      <c r="E530">
        <v>6.9899997709999999</v>
      </c>
      <c r="F530">
        <v>0</v>
      </c>
      <c r="G530">
        <v>0.670000017</v>
      </c>
      <c r="H530">
        <v>0.219999999</v>
      </c>
      <c r="I530">
        <v>6.0900001530000001</v>
      </c>
      <c r="J530">
        <v>0</v>
      </c>
      <c r="K530">
        <v>8</v>
      </c>
      <c r="L530">
        <v>5</v>
      </c>
      <c r="M530">
        <v>241</v>
      </c>
      <c r="N530">
        <v>745</v>
      </c>
      <c r="O530">
        <v>3006</v>
      </c>
    </row>
    <row r="531" spans="1:15" x14ac:dyDescent="0.25">
      <c r="A531">
        <v>4702921684</v>
      </c>
      <c r="B531" s="1">
        <v>42496</v>
      </c>
      <c r="C531">
        <v>6943</v>
      </c>
      <c r="D531">
        <v>5.6300001139999996</v>
      </c>
      <c r="E531">
        <v>5.6300001139999996</v>
      </c>
      <c r="F531">
        <v>0</v>
      </c>
      <c r="G531">
        <v>7.9999998000000003E-2</v>
      </c>
      <c r="H531">
        <v>0.66000002599999996</v>
      </c>
      <c r="I531">
        <v>4.8699998860000004</v>
      </c>
      <c r="J531">
        <v>0</v>
      </c>
      <c r="K531">
        <v>1</v>
      </c>
      <c r="L531">
        <v>16</v>
      </c>
      <c r="M531">
        <v>207</v>
      </c>
      <c r="N531">
        <v>682</v>
      </c>
      <c r="O531">
        <v>2859</v>
      </c>
    </row>
    <row r="532" spans="1:15" x14ac:dyDescent="0.25">
      <c r="A532">
        <v>4702921684</v>
      </c>
      <c r="B532" s="1">
        <v>42497</v>
      </c>
      <c r="C532">
        <v>14370</v>
      </c>
      <c r="D532">
        <v>11.649999619999999</v>
      </c>
      <c r="E532">
        <v>11.649999619999999</v>
      </c>
      <c r="F532">
        <v>0</v>
      </c>
      <c r="G532">
        <v>0.37000000500000002</v>
      </c>
      <c r="H532">
        <v>2.3099999430000002</v>
      </c>
      <c r="I532">
        <v>8.9700002669999996</v>
      </c>
      <c r="J532">
        <v>0</v>
      </c>
      <c r="K532">
        <v>5</v>
      </c>
      <c r="L532">
        <v>46</v>
      </c>
      <c r="M532">
        <v>439</v>
      </c>
      <c r="N532">
        <v>577</v>
      </c>
      <c r="O532">
        <v>3683</v>
      </c>
    </row>
    <row r="533" spans="1:15" x14ac:dyDescent="0.25">
      <c r="A533">
        <v>4702921684</v>
      </c>
      <c r="B533" s="1">
        <v>42498</v>
      </c>
      <c r="C533">
        <v>12857</v>
      </c>
      <c r="D533">
        <v>10.43000031</v>
      </c>
      <c r="E533">
        <v>10.43000031</v>
      </c>
      <c r="F533">
        <v>0</v>
      </c>
      <c r="G533">
        <v>0.68000000699999996</v>
      </c>
      <c r="H533">
        <v>6.2100000380000004</v>
      </c>
      <c r="I533">
        <v>3.539999962</v>
      </c>
      <c r="J533">
        <v>0</v>
      </c>
      <c r="K533">
        <v>9</v>
      </c>
      <c r="L533">
        <v>125</v>
      </c>
      <c r="M533">
        <v>192</v>
      </c>
      <c r="N533">
        <v>1019</v>
      </c>
      <c r="O533">
        <v>3287</v>
      </c>
    </row>
    <row r="534" spans="1:15" x14ac:dyDescent="0.25">
      <c r="A534">
        <v>4702921684</v>
      </c>
      <c r="B534" s="1">
        <v>42499</v>
      </c>
      <c r="C534">
        <v>8232</v>
      </c>
      <c r="D534">
        <v>6.6799998279999997</v>
      </c>
      <c r="E534">
        <v>6.6799998279999997</v>
      </c>
      <c r="F534">
        <v>0</v>
      </c>
      <c r="G534">
        <v>0</v>
      </c>
      <c r="H534">
        <v>0.56999999300000004</v>
      </c>
      <c r="I534">
        <v>6.0999999049999998</v>
      </c>
      <c r="J534">
        <v>0</v>
      </c>
      <c r="K534">
        <v>0</v>
      </c>
      <c r="L534">
        <v>12</v>
      </c>
      <c r="M534">
        <v>253</v>
      </c>
      <c r="N534">
        <v>746</v>
      </c>
      <c r="O534">
        <v>2990</v>
      </c>
    </row>
    <row r="535" spans="1:15" x14ac:dyDescent="0.25">
      <c r="A535">
        <v>4702921684</v>
      </c>
      <c r="B535" s="1">
        <v>42500</v>
      </c>
      <c r="C535">
        <v>10613</v>
      </c>
      <c r="D535">
        <v>8.6099996569999995</v>
      </c>
      <c r="E535">
        <v>8.6099996569999995</v>
      </c>
      <c r="F535">
        <v>0</v>
      </c>
      <c r="G535">
        <v>7.9999998000000003E-2</v>
      </c>
      <c r="H535">
        <v>1.8799999949999999</v>
      </c>
      <c r="I535">
        <v>6.6500000950000002</v>
      </c>
      <c r="J535">
        <v>0</v>
      </c>
      <c r="K535">
        <v>1</v>
      </c>
      <c r="L535">
        <v>37</v>
      </c>
      <c r="M535">
        <v>262</v>
      </c>
      <c r="N535">
        <v>701</v>
      </c>
      <c r="O535">
        <v>3172</v>
      </c>
    </row>
    <row r="536" spans="1:15" x14ac:dyDescent="0.25">
      <c r="A536">
        <v>4702921684</v>
      </c>
      <c r="B536" s="1">
        <v>42501</v>
      </c>
      <c r="C536">
        <v>9810</v>
      </c>
      <c r="D536">
        <v>7.9600000380000004</v>
      </c>
      <c r="E536">
        <v>7.9600000380000004</v>
      </c>
      <c r="F536">
        <v>0</v>
      </c>
      <c r="G536">
        <v>0.77999997099999996</v>
      </c>
      <c r="H536">
        <v>2.1600000860000002</v>
      </c>
      <c r="I536">
        <v>4.9800000190000002</v>
      </c>
      <c r="J536">
        <v>0</v>
      </c>
      <c r="K536">
        <v>10</v>
      </c>
      <c r="L536">
        <v>41</v>
      </c>
      <c r="M536">
        <v>235</v>
      </c>
      <c r="N536">
        <v>784</v>
      </c>
      <c r="O536">
        <v>3069</v>
      </c>
    </row>
    <row r="537" spans="1:15" x14ac:dyDescent="0.25">
      <c r="A537">
        <v>4702921684</v>
      </c>
      <c r="B537" s="1">
        <v>42502</v>
      </c>
      <c r="C537">
        <v>2752</v>
      </c>
      <c r="D537">
        <v>2.2300000190000002</v>
      </c>
      <c r="E537">
        <v>2.2300000190000002</v>
      </c>
      <c r="F537">
        <v>0</v>
      </c>
      <c r="G537">
        <v>0</v>
      </c>
      <c r="H537">
        <v>0</v>
      </c>
      <c r="I537">
        <v>2.2300000190000002</v>
      </c>
      <c r="J537">
        <v>0</v>
      </c>
      <c r="K537">
        <v>0</v>
      </c>
      <c r="L537">
        <v>0</v>
      </c>
      <c r="M537">
        <v>68</v>
      </c>
      <c r="N537">
        <v>241</v>
      </c>
      <c r="O537">
        <v>1240</v>
      </c>
    </row>
    <row r="538" spans="1:15" x14ac:dyDescent="0.25">
      <c r="A538">
        <v>5553957443</v>
      </c>
      <c r="B538" s="1">
        <v>42472</v>
      </c>
      <c r="C538">
        <v>11596</v>
      </c>
      <c r="D538">
        <v>7.5700001720000003</v>
      </c>
      <c r="E538">
        <v>7.5700001720000003</v>
      </c>
      <c r="F538">
        <v>0</v>
      </c>
      <c r="G538">
        <v>1.3700000050000001</v>
      </c>
      <c r="H538">
        <v>0.790000021</v>
      </c>
      <c r="I538">
        <v>5.4099998469999999</v>
      </c>
      <c r="J538">
        <v>0</v>
      </c>
      <c r="K538">
        <v>19</v>
      </c>
      <c r="L538">
        <v>13</v>
      </c>
      <c r="M538">
        <v>277</v>
      </c>
      <c r="N538">
        <v>767</v>
      </c>
      <c r="O538">
        <v>2026</v>
      </c>
    </row>
    <row r="539" spans="1:15" x14ac:dyDescent="0.25">
      <c r="A539">
        <v>5553957443</v>
      </c>
      <c r="B539" s="1">
        <v>42473</v>
      </c>
      <c r="C539">
        <v>4832</v>
      </c>
      <c r="D539">
        <v>3.1600000860000002</v>
      </c>
      <c r="E539">
        <v>3.1600000860000002</v>
      </c>
      <c r="F539">
        <v>0</v>
      </c>
      <c r="G539">
        <v>0</v>
      </c>
      <c r="H539">
        <v>0</v>
      </c>
      <c r="I539">
        <v>3.1600000860000002</v>
      </c>
      <c r="J539">
        <v>0</v>
      </c>
      <c r="K539">
        <v>0</v>
      </c>
      <c r="L539">
        <v>0</v>
      </c>
      <c r="M539">
        <v>226</v>
      </c>
      <c r="N539">
        <v>647</v>
      </c>
      <c r="O539">
        <v>1718</v>
      </c>
    </row>
    <row r="540" spans="1:15" x14ac:dyDescent="0.25">
      <c r="A540">
        <v>5553957443</v>
      </c>
      <c r="B540" s="1">
        <v>42474</v>
      </c>
      <c r="C540">
        <v>17022</v>
      </c>
      <c r="D540">
        <v>11.119999890000001</v>
      </c>
      <c r="E540">
        <v>11.119999890000001</v>
      </c>
      <c r="F540">
        <v>0</v>
      </c>
      <c r="G540">
        <v>4</v>
      </c>
      <c r="H540">
        <v>2.4500000480000002</v>
      </c>
      <c r="I540">
        <v>4.670000076</v>
      </c>
      <c r="J540">
        <v>0</v>
      </c>
      <c r="K540">
        <v>61</v>
      </c>
      <c r="L540">
        <v>41</v>
      </c>
      <c r="M540">
        <v>256</v>
      </c>
      <c r="N540">
        <v>693</v>
      </c>
      <c r="O540">
        <v>2324</v>
      </c>
    </row>
    <row r="541" spans="1:15" x14ac:dyDescent="0.25">
      <c r="A541">
        <v>5553957443</v>
      </c>
      <c r="B541" s="1">
        <v>42475</v>
      </c>
      <c r="C541">
        <v>16556</v>
      </c>
      <c r="D541">
        <v>10.85999966</v>
      </c>
      <c r="E541">
        <v>10.85999966</v>
      </c>
      <c r="F541">
        <v>0</v>
      </c>
      <c r="G541">
        <v>4.1599998469999999</v>
      </c>
      <c r="H541">
        <v>1.980000019</v>
      </c>
      <c r="I541">
        <v>4.7100000380000004</v>
      </c>
      <c r="J541">
        <v>0</v>
      </c>
      <c r="K541">
        <v>58</v>
      </c>
      <c r="L541">
        <v>38</v>
      </c>
      <c r="M541">
        <v>239</v>
      </c>
      <c r="N541">
        <v>689</v>
      </c>
      <c r="O541">
        <v>2254</v>
      </c>
    </row>
    <row r="542" spans="1:15" x14ac:dyDescent="0.25">
      <c r="A542">
        <v>5553957443</v>
      </c>
      <c r="B542" s="1">
        <v>42476</v>
      </c>
      <c r="C542">
        <v>5771</v>
      </c>
      <c r="D542">
        <v>3.7699999809999998</v>
      </c>
      <c r="E542">
        <v>3.7699999809999998</v>
      </c>
      <c r="F542">
        <v>0</v>
      </c>
      <c r="G542">
        <v>0</v>
      </c>
      <c r="H542">
        <v>0</v>
      </c>
      <c r="I542">
        <v>3.7699999809999998</v>
      </c>
      <c r="J542">
        <v>0</v>
      </c>
      <c r="K542">
        <v>0</v>
      </c>
      <c r="L542">
        <v>0</v>
      </c>
      <c r="M542">
        <v>288</v>
      </c>
      <c r="N542">
        <v>521</v>
      </c>
      <c r="O542">
        <v>1831</v>
      </c>
    </row>
    <row r="543" spans="1:15" x14ac:dyDescent="0.25">
      <c r="A543">
        <v>5553957443</v>
      </c>
      <c r="B543" s="1">
        <v>42477</v>
      </c>
      <c r="C543">
        <v>655</v>
      </c>
      <c r="D543">
        <v>0.43000000700000002</v>
      </c>
      <c r="E543">
        <v>0.43000000700000002</v>
      </c>
      <c r="F543">
        <v>0</v>
      </c>
      <c r="G543">
        <v>0</v>
      </c>
      <c r="H543">
        <v>0</v>
      </c>
      <c r="I543">
        <v>0.43000000700000002</v>
      </c>
      <c r="J543">
        <v>0</v>
      </c>
      <c r="K543">
        <v>0</v>
      </c>
      <c r="L543">
        <v>0</v>
      </c>
      <c r="M543">
        <v>46</v>
      </c>
      <c r="N543">
        <v>943</v>
      </c>
      <c r="O543">
        <v>1397</v>
      </c>
    </row>
    <row r="544" spans="1:15" x14ac:dyDescent="0.25">
      <c r="A544">
        <v>5553957443</v>
      </c>
      <c r="B544" s="1">
        <v>42478</v>
      </c>
      <c r="C544">
        <v>3727</v>
      </c>
      <c r="D544">
        <v>2.4300000669999999</v>
      </c>
      <c r="E544">
        <v>2.4300000669999999</v>
      </c>
      <c r="F544">
        <v>0</v>
      </c>
      <c r="G544">
        <v>0</v>
      </c>
      <c r="H544">
        <v>0</v>
      </c>
      <c r="I544">
        <v>2.4300000669999999</v>
      </c>
      <c r="J544">
        <v>0</v>
      </c>
      <c r="K544">
        <v>0</v>
      </c>
      <c r="L544">
        <v>0</v>
      </c>
      <c r="M544">
        <v>206</v>
      </c>
      <c r="N544">
        <v>622</v>
      </c>
      <c r="O544">
        <v>1683</v>
      </c>
    </row>
    <row r="545" spans="1:15" x14ac:dyDescent="0.25">
      <c r="A545">
        <v>5553957443</v>
      </c>
      <c r="B545" s="1">
        <v>42479</v>
      </c>
      <c r="C545">
        <v>15482</v>
      </c>
      <c r="D545">
        <v>10.10999966</v>
      </c>
      <c r="E545">
        <v>10.10999966</v>
      </c>
      <c r="F545">
        <v>0</v>
      </c>
      <c r="G545">
        <v>4.2800002099999999</v>
      </c>
      <c r="H545">
        <v>1.6599999670000001</v>
      </c>
      <c r="I545">
        <v>4.1799998279999997</v>
      </c>
      <c r="J545">
        <v>0</v>
      </c>
      <c r="K545">
        <v>69</v>
      </c>
      <c r="L545">
        <v>28</v>
      </c>
      <c r="M545">
        <v>249</v>
      </c>
      <c r="N545">
        <v>756</v>
      </c>
      <c r="O545">
        <v>2284</v>
      </c>
    </row>
    <row r="546" spans="1:15" x14ac:dyDescent="0.25">
      <c r="A546">
        <v>5553957443</v>
      </c>
      <c r="B546" s="1">
        <v>42480</v>
      </c>
      <c r="C546">
        <v>2713</v>
      </c>
      <c r="D546">
        <v>1.769999981</v>
      </c>
      <c r="E546">
        <v>1.769999981</v>
      </c>
      <c r="F546">
        <v>0</v>
      </c>
      <c r="G546">
        <v>0</v>
      </c>
      <c r="H546">
        <v>0</v>
      </c>
      <c r="I546">
        <v>1.769999981</v>
      </c>
      <c r="J546">
        <v>0</v>
      </c>
      <c r="K546">
        <v>0</v>
      </c>
      <c r="L546">
        <v>0</v>
      </c>
      <c r="M546">
        <v>148</v>
      </c>
      <c r="N546">
        <v>598</v>
      </c>
      <c r="O546">
        <v>1570</v>
      </c>
    </row>
    <row r="547" spans="1:15" x14ac:dyDescent="0.25">
      <c r="A547">
        <v>5553957443</v>
      </c>
      <c r="B547" s="1">
        <v>42481</v>
      </c>
      <c r="C547">
        <v>12346</v>
      </c>
      <c r="D547">
        <v>8.0600004199999997</v>
      </c>
      <c r="E547">
        <v>8.0600004199999997</v>
      </c>
      <c r="F547">
        <v>0</v>
      </c>
      <c r="G547">
        <v>2.9500000480000002</v>
      </c>
      <c r="H547">
        <v>2.1600000860000002</v>
      </c>
      <c r="I547">
        <v>2.960000038</v>
      </c>
      <c r="J547">
        <v>0</v>
      </c>
      <c r="K547">
        <v>47</v>
      </c>
      <c r="L547">
        <v>42</v>
      </c>
      <c r="M547">
        <v>177</v>
      </c>
      <c r="N547">
        <v>801</v>
      </c>
      <c r="O547">
        <v>2066</v>
      </c>
    </row>
    <row r="548" spans="1:15" x14ac:dyDescent="0.25">
      <c r="A548">
        <v>5553957443</v>
      </c>
      <c r="B548" s="1">
        <v>42482</v>
      </c>
      <c r="C548">
        <v>11682</v>
      </c>
      <c r="D548">
        <v>7.6300001139999996</v>
      </c>
      <c r="E548">
        <v>7.6300001139999996</v>
      </c>
      <c r="F548">
        <v>0</v>
      </c>
      <c r="G548">
        <v>1.3799999949999999</v>
      </c>
      <c r="H548">
        <v>0.62999999500000003</v>
      </c>
      <c r="I548">
        <v>5.5999999049999998</v>
      </c>
      <c r="J548">
        <v>0</v>
      </c>
      <c r="K548">
        <v>25</v>
      </c>
      <c r="L548">
        <v>16</v>
      </c>
      <c r="M548">
        <v>270</v>
      </c>
      <c r="N548">
        <v>781</v>
      </c>
      <c r="O548">
        <v>2105</v>
      </c>
    </row>
    <row r="549" spans="1:15" x14ac:dyDescent="0.25">
      <c r="A549">
        <v>5553957443</v>
      </c>
      <c r="B549" s="1">
        <v>42483</v>
      </c>
      <c r="C549">
        <v>4112</v>
      </c>
      <c r="D549">
        <v>2.6900000569999998</v>
      </c>
      <c r="E549">
        <v>2.6900000569999998</v>
      </c>
      <c r="F549">
        <v>0</v>
      </c>
      <c r="G549">
        <v>0</v>
      </c>
      <c r="H549">
        <v>0</v>
      </c>
      <c r="I549">
        <v>2.6800000669999999</v>
      </c>
      <c r="J549">
        <v>0</v>
      </c>
      <c r="K549">
        <v>0</v>
      </c>
      <c r="L549">
        <v>0</v>
      </c>
      <c r="M549">
        <v>272</v>
      </c>
      <c r="N549">
        <v>443</v>
      </c>
      <c r="O549">
        <v>1776</v>
      </c>
    </row>
    <row r="550" spans="1:15" x14ac:dyDescent="0.25">
      <c r="A550">
        <v>5553957443</v>
      </c>
      <c r="B550" s="1">
        <v>42484</v>
      </c>
      <c r="C550">
        <v>1807</v>
      </c>
      <c r="D550">
        <v>1.1799999480000001</v>
      </c>
      <c r="E550">
        <v>1.1799999480000001</v>
      </c>
      <c r="F550">
        <v>0</v>
      </c>
      <c r="G550">
        <v>0</v>
      </c>
      <c r="H550">
        <v>0</v>
      </c>
      <c r="I550">
        <v>1.1799999480000001</v>
      </c>
      <c r="J550">
        <v>0</v>
      </c>
      <c r="K550">
        <v>0</v>
      </c>
      <c r="L550">
        <v>0</v>
      </c>
      <c r="M550">
        <v>104</v>
      </c>
      <c r="N550">
        <v>582</v>
      </c>
      <c r="O550">
        <v>1507</v>
      </c>
    </row>
    <row r="551" spans="1:15" x14ac:dyDescent="0.25">
      <c r="A551">
        <v>5553957443</v>
      </c>
      <c r="B551" s="1">
        <v>42485</v>
      </c>
      <c r="C551">
        <v>10946</v>
      </c>
      <c r="D551">
        <v>7.1900000569999998</v>
      </c>
      <c r="E551">
        <v>7.1900000569999998</v>
      </c>
      <c r="F551">
        <v>0</v>
      </c>
      <c r="G551">
        <v>2.9300000669999999</v>
      </c>
      <c r="H551">
        <v>0.56999999300000004</v>
      </c>
      <c r="I551">
        <v>3.6900000569999998</v>
      </c>
      <c r="J551">
        <v>0</v>
      </c>
      <c r="K551">
        <v>51</v>
      </c>
      <c r="L551">
        <v>11</v>
      </c>
      <c r="M551">
        <v>201</v>
      </c>
      <c r="N551">
        <v>732</v>
      </c>
      <c r="O551">
        <v>2033</v>
      </c>
    </row>
    <row r="552" spans="1:15" x14ac:dyDescent="0.25">
      <c r="A552">
        <v>5553957443</v>
      </c>
      <c r="B552" s="1">
        <v>42486</v>
      </c>
      <c r="C552">
        <v>11886</v>
      </c>
      <c r="D552">
        <v>7.7600002290000001</v>
      </c>
      <c r="E552">
        <v>7.7600002290000001</v>
      </c>
      <c r="F552">
        <v>0</v>
      </c>
      <c r="G552">
        <v>2.369999886</v>
      </c>
      <c r="H552">
        <v>0.93000000699999996</v>
      </c>
      <c r="I552">
        <v>4.4600000380000004</v>
      </c>
      <c r="J552">
        <v>0</v>
      </c>
      <c r="K552">
        <v>40</v>
      </c>
      <c r="L552">
        <v>18</v>
      </c>
      <c r="M552">
        <v>238</v>
      </c>
      <c r="N552">
        <v>750</v>
      </c>
      <c r="O552">
        <v>2093</v>
      </c>
    </row>
    <row r="553" spans="1:15" x14ac:dyDescent="0.25">
      <c r="A553">
        <v>5553957443</v>
      </c>
      <c r="B553" s="1">
        <v>42487</v>
      </c>
      <c r="C553">
        <v>10538</v>
      </c>
      <c r="D553">
        <v>6.8800001139999996</v>
      </c>
      <c r="E553">
        <v>6.8800001139999996</v>
      </c>
      <c r="F553">
        <v>0</v>
      </c>
      <c r="G553">
        <v>1.1399999860000001</v>
      </c>
      <c r="H553">
        <v>1</v>
      </c>
      <c r="I553">
        <v>4.7399997709999999</v>
      </c>
      <c r="J553">
        <v>0</v>
      </c>
      <c r="K553">
        <v>16</v>
      </c>
      <c r="L553">
        <v>16</v>
      </c>
      <c r="M553">
        <v>206</v>
      </c>
      <c r="N553">
        <v>745</v>
      </c>
      <c r="O553">
        <v>1922</v>
      </c>
    </row>
    <row r="554" spans="1:15" x14ac:dyDescent="0.25">
      <c r="A554">
        <v>5553957443</v>
      </c>
      <c r="B554" s="1">
        <v>42488</v>
      </c>
      <c r="C554">
        <v>11393</v>
      </c>
      <c r="D554">
        <v>7.6300001139999996</v>
      </c>
      <c r="E554">
        <v>7.6300001139999996</v>
      </c>
      <c r="F554">
        <v>0</v>
      </c>
      <c r="G554">
        <v>3.710000038</v>
      </c>
      <c r="H554">
        <v>0.75</v>
      </c>
      <c r="I554">
        <v>3.170000076</v>
      </c>
      <c r="J554">
        <v>0</v>
      </c>
      <c r="K554">
        <v>49</v>
      </c>
      <c r="L554">
        <v>13</v>
      </c>
      <c r="M554">
        <v>165</v>
      </c>
      <c r="N554">
        <v>727</v>
      </c>
      <c r="O554">
        <v>1999</v>
      </c>
    </row>
    <row r="555" spans="1:15" x14ac:dyDescent="0.25">
      <c r="A555">
        <v>5553957443</v>
      </c>
      <c r="B555" s="1">
        <v>42489</v>
      </c>
      <c r="C555">
        <v>12764</v>
      </c>
      <c r="D555">
        <v>8.3299999239999991</v>
      </c>
      <c r="E555">
        <v>8.3299999239999991</v>
      </c>
      <c r="F555">
        <v>0</v>
      </c>
      <c r="G555">
        <v>2.789999962</v>
      </c>
      <c r="H555">
        <v>0.63999998599999997</v>
      </c>
      <c r="I555">
        <v>4.9099998469999999</v>
      </c>
      <c r="J555">
        <v>0</v>
      </c>
      <c r="K555">
        <v>46</v>
      </c>
      <c r="L555">
        <v>15</v>
      </c>
      <c r="M555">
        <v>270</v>
      </c>
      <c r="N555">
        <v>709</v>
      </c>
      <c r="O555">
        <v>2169</v>
      </c>
    </row>
    <row r="556" spans="1:15" x14ac:dyDescent="0.25">
      <c r="A556">
        <v>5553957443</v>
      </c>
      <c r="B556" s="1">
        <v>42490</v>
      </c>
      <c r="C556">
        <v>1202</v>
      </c>
      <c r="D556">
        <v>0.77999997099999996</v>
      </c>
      <c r="E556">
        <v>0.77999997099999996</v>
      </c>
      <c r="F556">
        <v>0</v>
      </c>
      <c r="G556">
        <v>0</v>
      </c>
      <c r="H556">
        <v>0</v>
      </c>
      <c r="I556">
        <v>0.77999997099999996</v>
      </c>
      <c r="J556">
        <v>0</v>
      </c>
      <c r="K556">
        <v>0</v>
      </c>
      <c r="L556">
        <v>0</v>
      </c>
      <c r="M556">
        <v>84</v>
      </c>
      <c r="N556">
        <v>506</v>
      </c>
      <c r="O556">
        <v>1463</v>
      </c>
    </row>
    <row r="557" spans="1:15" x14ac:dyDescent="0.25">
      <c r="A557">
        <v>5553957443</v>
      </c>
      <c r="B557" s="1">
        <v>42491</v>
      </c>
      <c r="C557">
        <v>5164</v>
      </c>
      <c r="D557">
        <v>3.369999886</v>
      </c>
      <c r="E557">
        <v>3.369999886</v>
      </c>
      <c r="F557">
        <v>0</v>
      </c>
      <c r="G557">
        <v>0</v>
      </c>
      <c r="H557">
        <v>0</v>
      </c>
      <c r="I557">
        <v>3.369999886</v>
      </c>
      <c r="J557">
        <v>0</v>
      </c>
      <c r="K557">
        <v>0</v>
      </c>
      <c r="L557">
        <v>0</v>
      </c>
      <c r="M557">
        <v>237</v>
      </c>
      <c r="N557">
        <v>436</v>
      </c>
      <c r="O557">
        <v>1747</v>
      </c>
    </row>
    <row r="558" spans="1:15" x14ac:dyDescent="0.25">
      <c r="A558">
        <v>5553957443</v>
      </c>
      <c r="B558" s="1">
        <v>42492</v>
      </c>
      <c r="C558">
        <v>9769</v>
      </c>
      <c r="D558">
        <v>6.3800001139999996</v>
      </c>
      <c r="E558">
        <v>6.3800001139999996</v>
      </c>
      <c r="F558">
        <v>0</v>
      </c>
      <c r="G558">
        <v>1.059999943</v>
      </c>
      <c r="H558">
        <v>0.40999999599999998</v>
      </c>
      <c r="I558">
        <v>4.9000000950000002</v>
      </c>
      <c r="J558">
        <v>0</v>
      </c>
      <c r="K558">
        <v>23</v>
      </c>
      <c r="L558">
        <v>9</v>
      </c>
      <c r="M558">
        <v>227</v>
      </c>
      <c r="N558">
        <v>724</v>
      </c>
      <c r="O558">
        <v>1996</v>
      </c>
    </row>
    <row r="559" spans="1:15" x14ac:dyDescent="0.25">
      <c r="A559">
        <v>5553957443</v>
      </c>
      <c r="B559" s="1">
        <v>42493</v>
      </c>
      <c r="C559">
        <v>12848</v>
      </c>
      <c r="D559">
        <v>8.3900003430000005</v>
      </c>
      <c r="E559">
        <v>8.3900003430000005</v>
      </c>
      <c r="F559">
        <v>0</v>
      </c>
      <c r="G559">
        <v>1.5</v>
      </c>
      <c r="H559">
        <v>1.2000000479999999</v>
      </c>
      <c r="I559">
        <v>5.6799998279999997</v>
      </c>
      <c r="J559">
        <v>0</v>
      </c>
      <c r="K559">
        <v>26</v>
      </c>
      <c r="L559">
        <v>29</v>
      </c>
      <c r="M559">
        <v>247</v>
      </c>
      <c r="N559">
        <v>812</v>
      </c>
      <c r="O559">
        <v>2116</v>
      </c>
    </row>
    <row r="560" spans="1:15" x14ac:dyDescent="0.25">
      <c r="A560">
        <v>5553957443</v>
      </c>
      <c r="B560" s="1">
        <v>42494</v>
      </c>
      <c r="C560">
        <v>4249</v>
      </c>
      <c r="D560">
        <v>2.7699999809999998</v>
      </c>
      <c r="E560">
        <v>2.7699999809999998</v>
      </c>
      <c r="F560">
        <v>0</v>
      </c>
      <c r="G560">
        <v>0</v>
      </c>
      <c r="H560">
        <v>0</v>
      </c>
      <c r="I560">
        <v>2.7699999809999998</v>
      </c>
      <c r="J560">
        <v>0</v>
      </c>
      <c r="K560">
        <v>0</v>
      </c>
      <c r="L560">
        <v>0</v>
      </c>
      <c r="M560">
        <v>224</v>
      </c>
      <c r="N560">
        <v>651</v>
      </c>
      <c r="O560">
        <v>1698</v>
      </c>
    </row>
    <row r="561" spans="1:15" x14ac:dyDescent="0.25">
      <c r="A561">
        <v>5553957443</v>
      </c>
      <c r="B561" s="1">
        <v>42495</v>
      </c>
      <c r="C561">
        <v>14331</v>
      </c>
      <c r="D561">
        <v>9.5100002289999992</v>
      </c>
      <c r="E561">
        <v>9.5100002289999992</v>
      </c>
      <c r="F561">
        <v>0</v>
      </c>
      <c r="G561">
        <v>3.4300000669999999</v>
      </c>
      <c r="H561">
        <v>1.6599999670000001</v>
      </c>
      <c r="I561">
        <v>4.4299998279999997</v>
      </c>
      <c r="J561">
        <v>0</v>
      </c>
      <c r="K561">
        <v>44</v>
      </c>
      <c r="L561">
        <v>29</v>
      </c>
      <c r="M561">
        <v>241</v>
      </c>
      <c r="N561">
        <v>692</v>
      </c>
      <c r="O561">
        <v>2156</v>
      </c>
    </row>
    <row r="562" spans="1:15" x14ac:dyDescent="0.25">
      <c r="A562">
        <v>5553957443</v>
      </c>
      <c r="B562" s="1">
        <v>42496</v>
      </c>
      <c r="C562">
        <v>9632</v>
      </c>
      <c r="D562">
        <v>6.2899999619999996</v>
      </c>
      <c r="E562">
        <v>6.2899999619999996</v>
      </c>
      <c r="F562">
        <v>0</v>
      </c>
      <c r="G562">
        <v>1.519999981</v>
      </c>
      <c r="H562">
        <v>0.540000021</v>
      </c>
      <c r="I562">
        <v>4.2300000190000002</v>
      </c>
      <c r="J562">
        <v>0</v>
      </c>
      <c r="K562">
        <v>21</v>
      </c>
      <c r="L562">
        <v>9</v>
      </c>
      <c r="M562">
        <v>229</v>
      </c>
      <c r="N562">
        <v>761</v>
      </c>
      <c r="O562">
        <v>1916</v>
      </c>
    </row>
    <row r="563" spans="1:15" x14ac:dyDescent="0.25">
      <c r="A563">
        <v>5553957443</v>
      </c>
      <c r="B563" s="1">
        <v>42497</v>
      </c>
      <c r="C563">
        <v>1868</v>
      </c>
      <c r="D563">
        <v>1.2200000289999999</v>
      </c>
      <c r="E563">
        <v>1.2200000289999999</v>
      </c>
      <c r="F563">
        <v>0</v>
      </c>
      <c r="G563">
        <v>0</v>
      </c>
      <c r="H563">
        <v>0</v>
      </c>
      <c r="I563">
        <v>1.2200000289999999</v>
      </c>
      <c r="J563">
        <v>0</v>
      </c>
      <c r="K563">
        <v>0</v>
      </c>
      <c r="L563">
        <v>0</v>
      </c>
      <c r="M563">
        <v>96</v>
      </c>
      <c r="N563">
        <v>902</v>
      </c>
      <c r="O563">
        <v>1494</v>
      </c>
    </row>
    <row r="564" spans="1:15" x14ac:dyDescent="0.25">
      <c r="A564">
        <v>5553957443</v>
      </c>
      <c r="B564" s="1">
        <v>42498</v>
      </c>
      <c r="C564">
        <v>6083</v>
      </c>
      <c r="D564">
        <v>4</v>
      </c>
      <c r="E564">
        <v>4</v>
      </c>
      <c r="F564">
        <v>0</v>
      </c>
      <c r="G564">
        <v>0.219999999</v>
      </c>
      <c r="H564">
        <v>0.469999999</v>
      </c>
      <c r="I564">
        <v>3.2999999519999998</v>
      </c>
      <c r="J564">
        <v>0</v>
      </c>
      <c r="K564">
        <v>3</v>
      </c>
      <c r="L564">
        <v>8</v>
      </c>
      <c r="M564">
        <v>210</v>
      </c>
      <c r="N564">
        <v>505</v>
      </c>
      <c r="O564">
        <v>1762</v>
      </c>
    </row>
    <row r="565" spans="1:15" x14ac:dyDescent="0.25">
      <c r="A565">
        <v>5553957443</v>
      </c>
      <c r="B565" s="1">
        <v>42499</v>
      </c>
      <c r="C565">
        <v>11611</v>
      </c>
      <c r="D565">
        <v>7.579999924</v>
      </c>
      <c r="E565">
        <v>7.579999924</v>
      </c>
      <c r="F565">
        <v>0</v>
      </c>
      <c r="G565">
        <v>2.130000114</v>
      </c>
      <c r="H565">
        <v>0.88999998599999997</v>
      </c>
      <c r="I565">
        <v>4.5599999430000002</v>
      </c>
      <c r="J565">
        <v>0</v>
      </c>
      <c r="K565">
        <v>59</v>
      </c>
      <c r="L565">
        <v>22</v>
      </c>
      <c r="M565">
        <v>251</v>
      </c>
      <c r="N565">
        <v>667</v>
      </c>
      <c r="O565">
        <v>2272</v>
      </c>
    </row>
    <row r="566" spans="1:15" x14ac:dyDescent="0.25">
      <c r="A566">
        <v>5553957443</v>
      </c>
      <c r="B566" s="1">
        <v>42500</v>
      </c>
      <c r="C566">
        <v>16358</v>
      </c>
      <c r="D566">
        <v>10.710000040000001</v>
      </c>
      <c r="E566">
        <v>10.710000040000001</v>
      </c>
      <c r="F566">
        <v>0</v>
      </c>
      <c r="G566">
        <v>3.869999886</v>
      </c>
      <c r="H566">
        <v>1.6100000139999999</v>
      </c>
      <c r="I566">
        <v>5.1999998090000004</v>
      </c>
      <c r="J566">
        <v>0</v>
      </c>
      <c r="K566">
        <v>61</v>
      </c>
      <c r="L566">
        <v>40</v>
      </c>
      <c r="M566">
        <v>265</v>
      </c>
      <c r="N566">
        <v>707</v>
      </c>
      <c r="O566">
        <v>2335</v>
      </c>
    </row>
    <row r="567" spans="1:15" x14ac:dyDescent="0.25">
      <c r="A567">
        <v>5553957443</v>
      </c>
      <c r="B567" s="1">
        <v>42501</v>
      </c>
      <c r="C567">
        <v>4926</v>
      </c>
      <c r="D567">
        <v>3.2200000289999999</v>
      </c>
      <c r="E567">
        <v>3.2200000289999999</v>
      </c>
      <c r="F567">
        <v>0</v>
      </c>
      <c r="G567">
        <v>0</v>
      </c>
      <c r="H567">
        <v>0</v>
      </c>
      <c r="I567">
        <v>3.2200000289999999</v>
      </c>
      <c r="J567">
        <v>0</v>
      </c>
      <c r="K567">
        <v>0</v>
      </c>
      <c r="L567">
        <v>0</v>
      </c>
      <c r="M567">
        <v>195</v>
      </c>
      <c r="N567">
        <v>628</v>
      </c>
      <c r="O567">
        <v>1693</v>
      </c>
    </row>
    <row r="568" spans="1:15" x14ac:dyDescent="0.25">
      <c r="A568">
        <v>5553957443</v>
      </c>
      <c r="B568" s="1">
        <v>42502</v>
      </c>
      <c r="C568">
        <v>3121</v>
      </c>
      <c r="D568">
        <v>2.039999962</v>
      </c>
      <c r="E568">
        <v>2.039999962</v>
      </c>
      <c r="F568">
        <v>0</v>
      </c>
      <c r="G568">
        <v>0.579999983</v>
      </c>
      <c r="H568">
        <v>0.40000000600000002</v>
      </c>
      <c r="I568">
        <v>1.059999943</v>
      </c>
      <c r="J568">
        <v>0</v>
      </c>
      <c r="K568">
        <v>8</v>
      </c>
      <c r="L568">
        <v>6</v>
      </c>
      <c r="M568">
        <v>48</v>
      </c>
      <c r="N568">
        <v>222</v>
      </c>
      <c r="O568">
        <v>741</v>
      </c>
    </row>
    <row r="569" spans="1:15" x14ac:dyDescent="0.25">
      <c r="A569">
        <v>5577150313</v>
      </c>
      <c r="B569" s="1">
        <v>42472</v>
      </c>
      <c r="C569">
        <v>8135</v>
      </c>
      <c r="D569">
        <v>6.079999924</v>
      </c>
      <c r="E569">
        <v>6.079999924</v>
      </c>
      <c r="F569">
        <v>0</v>
      </c>
      <c r="G569">
        <v>3.5999999049999998</v>
      </c>
      <c r="H569">
        <v>0.37999999499999998</v>
      </c>
      <c r="I569">
        <v>2.0999999049999998</v>
      </c>
      <c r="J569">
        <v>0</v>
      </c>
      <c r="K569">
        <v>86</v>
      </c>
      <c r="L569">
        <v>16</v>
      </c>
      <c r="M569">
        <v>140</v>
      </c>
      <c r="N569">
        <v>728</v>
      </c>
      <c r="O569">
        <v>3405</v>
      </c>
    </row>
    <row r="570" spans="1:15" x14ac:dyDescent="0.25">
      <c r="A570">
        <v>5577150313</v>
      </c>
      <c r="B570" s="1">
        <v>42473</v>
      </c>
      <c r="C570">
        <v>5077</v>
      </c>
      <c r="D570">
        <v>3.789999962</v>
      </c>
      <c r="E570">
        <v>3.789999962</v>
      </c>
      <c r="F570">
        <v>0</v>
      </c>
      <c r="G570">
        <v>0.31999999299999998</v>
      </c>
      <c r="H570">
        <v>0.219999999</v>
      </c>
      <c r="I570">
        <v>3.25</v>
      </c>
      <c r="J570">
        <v>0</v>
      </c>
      <c r="K570">
        <v>15</v>
      </c>
      <c r="L570">
        <v>11</v>
      </c>
      <c r="M570">
        <v>144</v>
      </c>
      <c r="N570">
        <v>776</v>
      </c>
      <c r="O570">
        <v>2551</v>
      </c>
    </row>
    <row r="571" spans="1:15" x14ac:dyDescent="0.25">
      <c r="A571">
        <v>5577150313</v>
      </c>
      <c r="B571" s="1">
        <v>42474</v>
      </c>
      <c r="C571">
        <v>8596</v>
      </c>
      <c r="D571">
        <v>6.420000076</v>
      </c>
      <c r="E571">
        <v>6.420000076</v>
      </c>
      <c r="F571">
        <v>0</v>
      </c>
      <c r="G571">
        <v>3.329999924</v>
      </c>
      <c r="H571">
        <v>0.310000002</v>
      </c>
      <c r="I571">
        <v>2.7799999710000001</v>
      </c>
      <c r="J571">
        <v>0</v>
      </c>
      <c r="K571">
        <v>118</v>
      </c>
      <c r="L571">
        <v>30</v>
      </c>
      <c r="M571">
        <v>176</v>
      </c>
      <c r="N571">
        <v>662</v>
      </c>
      <c r="O571">
        <v>4022</v>
      </c>
    </row>
    <row r="572" spans="1:15" x14ac:dyDescent="0.25">
      <c r="A572">
        <v>5577150313</v>
      </c>
      <c r="B572" s="1">
        <v>42475</v>
      </c>
      <c r="C572">
        <v>12087</v>
      </c>
      <c r="D572">
        <v>9.0799999239999991</v>
      </c>
      <c r="E572">
        <v>9.0799999239999991</v>
      </c>
      <c r="F572">
        <v>0</v>
      </c>
      <c r="G572">
        <v>3.920000076</v>
      </c>
      <c r="H572">
        <v>1.6000000240000001</v>
      </c>
      <c r="I572">
        <v>3.5599999430000002</v>
      </c>
      <c r="J572">
        <v>0</v>
      </c>
      <c r="K572">
        <v>115</v>
      </c>
      <c r="L572">
        <v>54</v>
      </c>
      <c r="M572">
        <v>199</v>
      </c>
      <c r="N572">
        <v>695</v>
      </c>
      <c r="O572">
        <v>4005</v>
      </c>
    </row>
    <row r="573" spans="1:15" x14ac:dyDescent="0.25">
      <c r="A573">
        <v>5577150313</v>
      </c>
      <c r="B573" s="1">
        <v>42476</v>
      </c>
      <c r="C573">
        <v>14269</v>
      </c>
      <c r="D573">
        <v>10.65999985</v>
      </c>
      <c r="E573">
        <v>10.65999985</v>
      </c>
      <c r="F573">
        <v>0</v>
      </c>
      <c r="G573">
        <v>6.6399998660000001</v>
      </c>
      <c r="H573">
        <v>1.2799999710000001</v>
      </c>
      <c r="I573">
        <v>2.7300000190000002</v>
      </c>
      <c r="J573">
        <v>0</v>
      </c>
      <c r="K573">
        <v>184</v>
      </c>
      <c r="L573">
        <v>56</v>
      </c>
      <c r="M573">
        <v>158</v>
      </c>
      <c r="N573">
        <v>472</v>
      </c>
      <c r="O573">
        <v>4274</v>
      </c>
    </row>
    <row r="574" spans="1:15" x14ac:dyDescent="0.25">
      <c r="A574">
        <v>5577150313</v>
      </c>
      <c r="B574" s="1">
        <v>42477</v>
      </c>
      <c r="C574">
        <v>12231</v>
      </c>
      <c r="D574">
        <v>9.1400003430000005</v>
      </c>
      <c r="E574">
        <v>9.1400003430000005</v>
      </c>
      <c r="F574">
        <v>0</v>
      </c>
      <c r="G574">
        <v>5.9800000190000002</v>
      </c>
      <c r="H574">
        <v>0.829999983</v>
      </c>
      <c r="I574">
        <v>2.3199999330000001</v>
      </c>
      <c r="J574">
        <v>0</v>
      </c>
      <c r="K574">
        <v>200</v>
      </c>
      <c r="L574">
        <v>37</v>
      </c>
      <c r="M574">
        <v>159</v>
      </c>
      <c r="N574">
        <v>525</v>
      </c>
      <c r="O574">
        <v>4552</v>
      </c>
    </row>
    <row r="575" spans="1:15" x14ac:dyDescent="0.25">
      <c r="A575">
        <v>5577150313</v>
      </c>
      <c r="B575" s="1">
        <v>42478</v>
      </c>
      <c r="C575">
        <v>9893</v>
      </c>
      <c r="D575">
        <v>7.3899998660000001</v>
      </c>
      <c r="E575">
        <v>7.3899998660000001</v>
      </c>
      <c r="F575">
        <v>0</v>
      </c>
      <c r="G575">
        <v>4.8600001339999999</v>
      </c>
      <c r="H575">
        <v>0.72000002900000004</v>
      </c>
      <c r="I575">
        <v>1.8200000519999999</v>
      </c>
      <c r="J575">
        <v>0</v>
      </c>
      <c r="K575">
        <v>114</v>
      </c>
      <c r="L575">
        <v>32</v>
      </c>
      <c r="M575">
        <v>130</v>
      </c>
      <c r="N575">
        <v>623</v>
      </c>
      <c r="O575">
        <v>3625</v>
      </c>
    </row>
    <row r="576" spans="1:15" x14ac:dyDescent="0.25">
      <c r="A576">
        <v>5577150313</v>
      </c>
      <c r="B576" s="1">
        <v>42479</v>
      </c>
      <c r="C576">
        <v>12574</v>
      </c>
      <c r="D576">
        <v>9.4200000760000009</v>
      </c>
      <c r="E576">
        <v>9.4200000760000009</v>
      </c>
      <c r="F576">
        <v>0</v>
      </c>
      <c r="G576">
        <v>7.0199999809999998</v>
      </c>
      <c r="H576">
        <v>0.63999998599999997</v>
      </c>
      <c r="I576">
        <v>1.7599999900000001</v>
      </c>
      <c r="J576">
        <v>0</v>
      </c>
      <c r="K576">
        <v>108</v>
      </c>
      <c r="L576">
        <v>23</v>
      </c>
      <c r="M576">
        <v>111</v>
      </c>
      <c r="N576">
        <v>733</v>
      </c>
      <c r="O576">
        <v>3501</v>
      </c>
    </row>
    <row r="577" spans="1:15" x14ac:dyDescent="0.25">
      <c r="A577">
        <v>5577150313</v>
      </c>
      <c r="B577" s="1">
        <v>42480</v>
      </c>
      <c r="C577">
        <v>8330</v>
      </c>
      <c r="D577">
        <v>6.2199997900000001</v>
      </c>
      <c r="E577">
        <v>6.2199997900000001</v>
      </c>
      <c r="F577">
        <v>0</v>
      </c>
      <c r="G577">
        <v>4.1199998860000004</v>
      </c>
      <c r="H577">
        <v>0.34000000400000002</v>
      </c>
      <c r="I577">
        <v>1.7599999900000001</v>
      </c>
      <c r="J577">
        <v>0</v>
      </c>
      <c r="K577">
        <v>87</v>
      </c>
      <c r="L577">
        <v>16</v>
      </c>
      <c r="M577">
        <v>113</v>
      </c>
      <c r="N577">
        <v>773</v>
      </c>
      <c r="O577">
        <v>3192</v>
      </c>
    </row>
    <row r="578" spans="1:15" x14ac:dyDescent="0.25">
      <c r="A578">
        <v>5577150313</v>
      </c>
      <c r="B578" s="1">
        <v>42481</v>
      </c>
      <c r="C578">
        <v>10830</v>
      </c>
      <c r="D578">
        <v>8.0900001530000001</v>
      </c>
      <c r="E578">
        <v>8.0900001530000001</v>
      </c>
      <c r="F578">
        <v>0</v>
      </c>
      <c r="G578">
        <v>3.6500000950000002</v>
      </c>
      <c r="H578">
        <v>1.6599999670000001</v>
      </c>
      <c r="I578">
        <v>2.7799999710000001</v>
      </c>
      <c r="J578">
        <v>0</v>
      </c>
      <c r="K578">
        <v>110</v>
      </c>
      <c r="L578">
        <v>74</v>
      </c>
      <c r="M578">
        <v>175</v>
      </c>
      <c r="N578">
        <v>670</v>
      </c>
      <c r="O578">
        <v>4018</v>
      </c>
    </row>
    <row r="579" spans="1:15" x14ac:dyDescent="0.25">
      <c r="A579">
        <v>5577150313</v>
      </c>
      <c r="B579" s="1">
        <v>42482</v>
      </c>
      <c r="C579">
        <v>9172</v>
      </c>
      <c r="D579">
        <v>6.8499999049999998</v>
      </c>
      <c r="E579">
        <v>6.8499999049999998</v>
      </c>
      <c r="F579">
        <v>0</v>
      </c>
      <c r="G579">
        <v>2.420000076</v>
      </c>
      <c r="H579">
        <v>0.790000021</v>
      </c>
      <c r="I579">
        <v>3.2999999519999998</v>
      </c>
      <c r="J579">
        <v>0</v>
      </c>
      <c r="K579">
        <v>62</v>
      </c>
      <c r="L579">
        <v>30</v>
      </c>
      <c r="M579">
        <v>200</v>
      </c>
      <c r="N579">
        <v>823</v>
      </c>
      <c r="O579">
        <v>3329</v>
      </c>
    </row>
    <row r="580" spans="1:15" x14ac:dyDescent="0.25">
      <c r="A580">
        <v>5577150313</v>
      </c>
      <c r="B580" s="1">
        <v>42483</v>
      </c>
      <c r="C580">
        <v>7638</v>
      </c>
      <c r="D580">
        <v>5.7100000380000004</v>
      </c>
      <c r="E580">
        <v>5.7100000380000004</v>
      </c>
      <c r="F580">
        <v>0</v>
      </c>
      <c r="G580">
        <v>1.210000038</v>
      </c>
      <c r="H580">
        <v>0.36000001399999998</v>
      </c>
      <c r="I580">
        <v>4.1399998660000001</v>
      </c>
      <c r="J580">
        <v>0</v>
      </c>
      <c r="K580">
        <v>24</v>
      </c>
      <c r="L580">
        <v>24</v>
      </c>
      <c r="M580">
        <v>223</v>
      </c>
      <c r="N580">
        <v>627</v>
      </c>
      <c r="O580">
        <v>3152</v>
      </c>
    </row>
    <row r="581" spans="1:15" x14ac:dyDescent="0.25">
      <c r="A581">
        <v>5577150313</v>
      </c>
      <c r="B581" s="1">
        <v>42484</v>
      </c>
      <c r="C581">
        <v>15764</v>
      </c>
      <c r="D581">
        <v>11.77999973</v>
      </c>
      <c r="E581">
        <v>11.77999973</v>
      </c>
      <c r="F581">
        <v>0</v>
      </c>
      <c r="G581">
        <v>7.6500000950000002</v>
      </c>
      <c r="H581">
        <v>2.1500000950000002</v>
      </c>
      <c r="I581">
        <v>1.980000019</v>
      </c>
      <c r="J581">
        <v>0</v>
      </c>
      <c r="K581">
        <v>210</v>
      </c>
      <c r="L581">
        <v>65</v>
      </c>
      <c r="M581">
        <v>141</v>
      </c>
      <c r="N581">
        <v>425</v>
      </c>
      <c r="O581">
        <v>4392</v>
      </c>
    </row>
    <row r="582" spans="1:15" x14ac:dyDescent="0.25">
      <c r="A582">
        <v>5577150313</v>
      </c>
      <c r="B582" s="1">
        <v>42485</v>
      </c>
      <c r="C582">
        <v>6393</v>
      </c>
      <c r="D582">
        <v>4.7800002099999999</v>
      </c>
      <c r="E582">
        <v>4.7800002099999999</v>
      </c>
      <c r="F582">
        <v>0</v>
      </c>
      <c r="G582">
        <v>1.3500000240000001</v>
      </c>
      <c r="H582">
        <v>0.670000017</v>
      </c>
      <c r="I582">
        <v>2.7599999899999998</v>
      </c>
      <c r="J582">
        <v>0</v>
      </c>
      <c r="K582">
        <v>61</v>
      </c>
      <c r="L582">
        <v>38</v>
      </c>
      <c r="M582">
        <v>214</v>
      </c>
      <c r="N582">
        <v>743</v>
      </c>
      <c r="O582">
        <v>3374</v>
      </c>
    </row>
    <row r="583" spans="1:15" x14ac:dyDescent="0.25">
      <c r="A583">
        <v>5577150313</v>
      </c>
      <c r="B583" s="1">
        <v>42486</v>
      </c>
      <c r="C583">
        <v>5325</v>
      </c>
      <c r="D583">
        <v>3.9800000190000002</v>
      </c>
      <c r="E583">
        <v>3.9800000190000002</v>
      </c>
      <c r="F583">
        <v>0</v>
      </c>
      <c r="G583">
        <v>0.85000002399999997</v>
      </c>
      <c r="H583">
        <v>0.64999997600000003</v>
      </c>
      <c r="I583">
        <v>2.4700000289999999</v>
      </c>
      <c r="J583">
        <v>0</v>
      </c>
      <c r="K583">
        <v>38</v>
      </c>
      <c r="L583">
        <v>32</v>
      </c>
      <c r="M583">
        <v>181</v>
      </c>
      <c r="N583">
        <v>759</v>
      </c>
      <c r="O583">
        <v>3088</v>
      </c>
    </row>
    <row r="584" spans="1:15" x14ac:dyDescent="0.25">
      <c r="A584">
        <v>5577150313</v>
      </c>
      <c r="B584" s="1">
        <v>42487</v>
      </c>
      <c r="C584">
        <v>6805</v>
      </c>
      <c r="D584">
        <v>5.1399998660000001</v>
      </c>
      <c r="E584">
        <v>5.1399998660000001</v>
      </c>
      <c r="F584">
        <v>0</v>
      </c>
      <c r="G584">
        <v>1.809999943</v>
      </c>
      <c r="H584">
        <v>0.40000000600000002</v>
      </c>
      <c r="I584">
        <v>2.9300000669999999</v>
      </c>
      <c r="J584">
        <v>0</v>
      </c>
      <c r="K584">
        <v>63</v>
      </c>
      <c r="L584">
        <v>16</v>
      </c>
      <c r="M584">
        <v>190</v>
      </c>
      <c r="N584">
        <v>773</v>
      </c>
      <c r="O584">
        <v>3294</v>
      </c>
    </row>
    <row r="585" spans="1:15" x14ac:dyDescent="0.25">
      <c r="A585">
        <v>5577150313</v>
      </c>
      <c r="B585" s="1">
        <v>42488</v>
      </c>
      <c r="C585">
        <v>9841</v>
      </c>
      <c r="D585">
        <v>7.4299998279999997</v>
      </c>
      <c r="E585">
        <v>7.4299998279999997</v>
      </c>
      <c r="F585">
        <v>0</v>
      </c>
      <c r="G585">
        <v>3.25</v>
      </c>
      <c r="H585">
        <v>1.1699999569999999</v>
      </c>
      <c r="I585">
        <v>3.0099999899999998</v>
      </c>
      <c r="J585">
        <v>0</v>
      </c>
      <c r="K585">
        <v>99</v>
      </c>
      <c r="L585">
        <v>51</v>
      </c>
      <c r="M585">
        <v>141</v>
      </c>
      <c r="N585">
        <v>692</v>
      </c>
      <c r="O585">
        <v>3580</v>
      </c>
    </row>
    <row r="586" spans="1:15" x14ac:dyDescent="0.25">
      <c r="A586">
        <v>5577150313</v>
      </c>
      <c r="B586" s="1">
        <v>42489</v>
      </c>
      <c r="C586">
        <v>7924</v>
      </c>
      <c r="D586">
        <v>5.920000076</v>
      </c>
      <c r="E586">
        <v>5.920000076</v>
      </c>
      <c r="F586">
        <v>0</v>
      </c>
      <c r="G586">
        <v>2.8399999139999998</v>
      </c>
      <c r="H586">
        <v>0.61000001400000003</v>
      </c>
      <c r="I586">
        <v>2.4700000289999999</v>
      </c>
      <c r="J586">
        <v>0</v>
      </c>
      <c r="K586">
        <v>97</v>
      </c>
      <c r="L586">
        <v>36</v>
      </c>
      <c r="M586">
        <v>165</v>
      </c>
      <c r="N586">
        <v>739</v>
      </c>
      <c r="O586">
        <v>3544</v>
      </c>
    </row>
    <row r="587" spans="1:15" x14ac:dyDescent="0.25">
      <c r="A587">
        <v>5577150313</v>
      </c>
      <c r="B587" s="1">
        <v>42490</v>
      </c>
      <c r="C587">
        <v>12363</v>
      </c>
      <c r="D587">
        <v>9.2399997710000008</v>
      </c>
      <c r="E587">
        <v>9.2399997710000008</v>
      </c>
      <c r="F587">
        <v>0</v>
      </c>
      <c r="G587">
        <v>5.829999924</v>
      </c>
      <c r="H587">
        <v>0.790000021</v>
      </c>
      <c r="I587">
        <v>2.6099998950000001</v>
      </c>
      <c r="J587">
        <v>0</v>
      </c>
      <c r="K587">
        <v>207</v>
      </c>
      <c r="L587">
        <v>45</v>
      </c>
      <c r="M587">
        <v>163</v>
      </c>
      <c r="N587">
        <v>621</v>
      </c>
      <c r="O587">
        <v>4501</v>
      </c>
    </row>
    <row r="588" spans="1:15" x14ac:dyDescent="0.25">
      <c r="A588">
        <v>5577150313</v>
      </c>
      <c r="B588" s="1">
        <v>42491</v>
      </c>
      <c r="C588">
        <v>13368</v>
      </c>
      <c r="D588">
        <v>9.9899997710000008</v>
      </c>
      <c r="E588">
        <v>9.9899997710000008</v>
      </c>
      <c r="F588">
        <v>0</v>
      </c>
      <c r="G588">
        <v>5.3099999430000002</v>
      </c>
      <c r="H588">
        <v>1.440000057</v>
      </c>
      <c r="I588">
        <v>3.2400000100000002</v>
      </c>
      <c r="J588">
        <v>0</v>
      </c>
      <c r="K588">
        <v>194</v>
      </c>
      <c r="L588">
        <v>72</v>
      </c>
      <c r="M588">
        <v>178</v>
      </c>
      <c r="N588">
        <v>499</v>
      </c>
      <c r="O588">
        <v>4546</v>
      </c>
    </row>
    <row r="589" spans="1:15" x14ac:dyDescent="0.25">
      <c r="A589">
        <v>5577150313</v>
      </c>
      <c r="B589" s="1">
        <v>42492</v>
      </c>
      <c r="C589">
        <v>7439</v>
      </c>
      <c r="D589">
        <v>5.5599999430000002</v>
      </c>
      <c r="E589">
        <v>5.5599999430000002</v>
      </c>
      <c r="F589">
        <v>0</v>
      </c>
      <c r="G589">
        <v>1.1200000050000001</v>
      </c>
      <c r="H589">
        <v>0.34999999399999998</v>
      </c>
      <c r="I589">
        <v>4.0700001720000003</v>
      </c>
      <c r="J589">
        <v>0</v>
      </c>
      <c r="K589">
        <v>37</v>
      </c>
      <c r="L589">
        <v>20</v>
      </c>
      <c r="M589">
        <v>235</v>
      </c>
      <c r="N589">
        <v>732</v>
      </c>
      <c r="O589">
        <v>3014</v>
      </c>
    </row>
    <row r="590" spans="1:15" x14ac:dyDescent="0.25">
      <c r="A590">
        <v>5577150313</v>
      </c>
      <c r="B590" s="1">
        <v>42493</v>
      </c>
      <c r="C590">
        <v>11045</v>
      </c>
      <c r="D590">
        <v>8.25</v>
      </c>
      <c r="E590">
        <v>8.25</v>
      </c>
      <c r="F590">
        <v>0</v>
      </c>
      <c r="G590">
        <v>4.5199999809999998</v>
      </c>
      <c r="H590">
        <v>0.15000000599999999</v>
      </c>
      <c r="I590">
        <v>3.5699999330000001</v>
      </c>
      <c r="J590">
        <v>0</v>
      </c>
      <c r="K590">
        <v>97</v>
      </c>
      <c r="L590">
        <v>8</v>
      </c>
      <c r="M590">
        <v>212</v>
      </c>
      <c r="N590">
        <v>580</v>
      </c>
      <c r="O590">
        <v>3795</v>
      </c>
    </row>
    <row r="591" spans="1:15" x14ac:dyDescent="0.25">
      <c r="A591">
        <v>5577150313</v>
      </c>
      <c r="B591" s="1">
        <v>42494</v>
      </c>
      <c r="C591">
        <v>5206</v>
      </c>
      <c r="D591">
        <v>3.8900001049999999</v>
      </c>
      <c r="E591">
        <v>3.8900001049999999</v>
      </c>
      <c r="F591">
        <v>0</v>
      </c>
      <c r="G591">
        <v>1.559999943</v>
      </c>
      <c r="H591">
        <v>0.25</v>
      </c>
      <c r="I591">
        <v>2.079999924</v>
      </c>
      <c r="J591">
        <v>0</v>
      </c>
      <c r="K591">
        <v>25</v>
      </c>
      <c r="L591">
        <v>9</v>
      </c>
      <c r="M591">
        <v>141</v>
      </c>
      <c r="N591">
        <v>631</v>
      </c>
      <c r="O591">
        <v>2755</v>
      </c>
    </row>
    <row r="592" spans="1:15" x14ac:dyDescent="0.25">
      <c r="A592">
        <v>5577150313</v>
      </c>
      <c r="B592" s="1">
        <v>42495</v>
      </c>
      <c r="C592">
        <v>7550</v>
      </c>
      <c r="D592">
        <v>5.6399998660000001</v>
      </c>
      <c r="E592">
        <v>5.6399998660000001</v>
      </c>
      <c r="F592">
        <v>0</v>
      </c>
      <c r="G592">
        <v>2.5</v>
      </c>
      <c r="H592">
        <v>0.469999999</v>
      </c>
      <c r="I592">
        <v>2.670000076</v>
      </c>
      <c r="J592">
        <v>0</v>
      </c>
      <c r="K592">
        <v>45</v>
      </c>
      <c r="L592">
        <v>21</v>
      </c>
      <c r="M592">
        <v>143</v>
      </c>
      <c r="N592">
        <v>1153</v>
      </c>
      <c r="O592">
        <v>3004</v>
      </c>
    </row>
    <row r="593" spans="1:15" x14ac:dyDescent="0.25">
      <c r="A593">
        <v>5577150313</v>
      </c>
      <c r="B593" s="1">
        <v>42496</v>
      </c>
      <c r="C593">
        <v>4950</v>
      </c>
      <c r="D593">
        <v>3.7000000480000002</v>
      </c>
      <c r="E593">
        <v>3.7000000480000002</v>
      </c>
      <c r="F593">
        <v>0</v>
      </c>
      <c r="G593">
        <v>1.9299999480000001</v>
      </c>
      <c r="H593">
        <v>0.31999999299999998</v>
      </c>
      <c r="I593">
        <v>1.4500000479999999</v>
      </c>
      <c r="J593">
        <v>0</v>
      </c>
      <c r="K593">
        <v>41</v>
      </c>
      <c r="L593">
        <v>16</v>
      </c>
      <c r="M593">
        <v>79</v>
      </c>
      <c r="N593">
        <v>1304</v>
      </c>
      <c r="O593">
        <v>2643</v>
      </c>
    </row>
    <row r="594" spans="1:15" x14ac:dyDescent="0.25">
      <c r="A594">
        <v>5577150313</v>
      </c>
      <c r="B594" s="1">
        <v>42497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1440</v>
      </c>
      <c r="O594">
        <v>1819</v>
      </c>
    </row>
    <row r="595" spans="1:15" x14ac:dyDescent="0.25">
      <c r="A595">
        <v>5577150313</v>
      </c>
      <c r="B595" s="1">
        <v>42498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1440</v>
      </c>
      <c r="O595">
        <v>1819</v>
      </c>
    </row>
    <row r="596" spans="1:15" x14ac:dyDescent="0.25">
      <c r="A596">
        <v>5577150313</v>
      </c>
      <c r="B596" s="1">
        <v>42499</v>
      </c>
      <c r="C596">
        <v>3421</v>
      </c>
      <c r="D596">
        <v>2.5599999430000002</v>
      </c>
      <c r="E596">
        <v>2.5599999430000002</v>
      </c>
      <c r="F596">
        <v>0</v>
      </c>
      <c r="G596">
        <v>1.4299999480000001</v>
      </c>
      <c r="H596">
        <v>0.14000000100000001</v>
      </c>
      <c r="I596">
        <v>0.99000001000000004</v>
      </c>
      <c r="J596">
        <v>0</v>
      </c>
      <c r="K596">
        <v>34</v>
      </c>
      <c r="L596">
        <v>11</v>
      </c>
      <c r="M596">
        <v>70</v>
      </c>
      <c r="N596">
        <v>1099</v>
      </c>
      <c r="O596">
        <v>2489</v>
      </c>
    </row>
    <row r="597" spans="1:15" x14ac:dyDescent="0.25">
      <c r="A597">
        <v>5577150313</v>
      </c>
      <c r="B597" s="1">
        <v>42500</v>
      </c>
      <c r="C597">
        <v>8869</v>
      </c>
      <c r="D597">
        <v>6.6500000950000002</v>
      </c>
      <c r="E597">
        <v>6.6500000950000002</v>
      </c>
      <c r="F597">
        <v>0</v>
      </c>
      <c r="G597">
        <v>2.5599999430000002</v>
      </c>
      <c r="H597">
        <v>0.75</v>
      </c>
      <c r="I597">
        <v>3.3499999049999998</v>
      </c>
      <c r="J597">
        <v>0</v>
      </c>
      <c r="K597">
        <v>104</v>
      </c>
      <c r="L597">
        <v>37</v>
      </c>
      <c r="M597">
        <v>194</v>
      </c>
      <c r="N597">
        <v>639</v>
      </c>
      <c r="O597">
        <v>3841</v>
      </c>
    </row>
    <row r="598" spans="1:15" x14ac:dyDescent="0.25">
      <c r="A598">
        <v>5577150313</v>
      </c>
      <c r="B598" s="1">
        <v>42501</v>
      </c>
      <c r="C598">
        <v>4038</v>
      </c>
      <c r="D598">
        <v>3.039999962</v>
      </c>
      <c r="E598">
        <v>3.039999962</v>
      </c>
      <c r="F598">
        <v>0</v>
      </c>
      <c r="G598">
        <v>1.8300000430000001</v>
      </c>
      <c r="H598">
        <v>0.30000001199999998</v>
      </c>
      <c r="I598">
        <v>0.88999998599999997</v>
      </c>
      <c r="J598">
        <v>0</v>
      </c>
      <c r="K598">
        <v>45</v>
      </c>
      <c r="L598">
        <v>15</v>
      </c>
      <c r="M598">
        <v>63</v>
      </c>
      <c r="N598">
        <v>257</v>
      </c>
      <c r="O598">
        <v>1665</v>
      </c>
    </row>
    <row r="599" spans="1:15" x14ac:dyDescent="0.25">
      <c r="A599">
        <v>6117666160</v>
      </c>
      <c r="B599" s="1">
        <v>42472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1440</v>
      </c>
      <c r="O599">
        <v>1496</v>
      </c>
    </row>
    <row r="600" spans="1:15" x14ac:dyDescent="0.25">
      <c r="A600">
        <v>6117666160</v>
      </c>
      <c r="B600" s="1">
        <v>42473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1440</v>
      </c>
      <c r="O600">
        <v>1496</v>
      </c>
    </row>
    <row r="601" spans="1:15" x14ac:dyDescent="0.25">
      <c r="A601">
        <v>6117666160</v>
      </c>
      <c r="B601" s="1">
        <v>42474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1440</v>
      </c>
      <c r="O601">
        <v>1496</v>
      </c>
    </row>
    <row r="602" spans="1:15" x14ac:dyDescent="0.25">
      <c r="A602">
        <v>6117666160</v>
      </c>
      <c r="B602" s="1">
        <v>42475</v>
      </c>
      <c r="C602">
        <v>14019</v>
      </c>
      <c r="D602">
        <v>10.59000015</v>
      </c>
      <c r="E602">
        <v>10.59000015</v>
      </c>
      <c r="F602">
        <v>0</v>
      </c>
      <c r="G602">
        <v>0</v>
      </c>
      <c r="H602">
        <v>0.280000001</v>
      </c>
      <c r="I602">
        <v>10.30000019</v>
      </c>
      <c r="J602">
        <v>0</v>
      </c>
      <c r="K602">
        <v>0</v>
      </c>
      <c r="L602">
        <v>6</v>
      </c>
      <c r="M602">
        <v>513</v>
      </c>
      <c r="N602">
        <v>921</v>
      </c>
      <c r="O602">
        <v>2865</v>
      </c>
    </row>
    <row r="603" spans="1:15" x14ac:dyDescent="0.25">
      <c r="A603">
        <v>6117666160</v>
      </c>
      <c r="B603" s="1">
        <v>42476</v>
      </c>
      <c r="C603">
        <v>14450</v>
      </c>
      <c r="D603">
        <v>10.90999985</v>
      </c>
      <c r="E603">
        <v>10.90999985</v>
      </c>
      <c r="F603">
        <v>0</v>
      </c>
      <c r="G603">
        <v>0.579999983</v>
      </c>
      <c r="H603">
        <v>0.85000002399999997</v>
      </c>
      <c r="I603">
        <v>9.4799995419999998</v>
      </c>
      <c r="J603">
        <v>0</v>
      </c>
      <c r="K603">
        <v>7</v>
      </c>
      <c r="L603">
        <v>15</v>
      </c>
      <c r="M603">
        <v>518</v>
      </c>
      <c r="N603">
        <v>502</v>
      </c>
      <c r="O603">
        <v>2828</v>
      </c>
    </row>
    <row r="604" spans="1:15" x14ac:dyDescent="0.25">
      <c r="A604">
        <v>6117666160</v>
      </c>
      <c r="B604" s="1">
        <v>42477</v>
      </c>
      <c r="C604">
        <v>7150</v>
      </c>
      <c r="D604">
        <v>5.4000000950000002</v>
      </c>
      <c r="E604">
        <v>5.4000000950000002</v>
      </c>
      <c r="F604">
        <v>0</v>
      </c>
      <c r="G604">
        <v>0</v>
      </c>
      <c r="H604">
        <v>0</v>
      </c>
      <c r="I604">
        <v>5.4000000950000002</v>
      </c>
      <c r="J604">
        <v>0</v>
      </c>
      <c r="K604">
        <v>0</v>
      </c>
      <c r="L604">
        <v>0</v>
      </c>
      <c r="M604">
        <v>312</v>
      </c>
      <c r="N604">
        <v>702</v>
      </c>
      <c r="O604">
        <v>2225</v>
      </c>
    </row>
    <row r="605" spans="1:15" x14ac:dyDescent="0.25">
      <c r="A605">
        <v>6117666160</v>
      </c>
      <c r="B605" s="1">
        <v>42478</v>
      </c>
      <c r="C605">
        <v>5153</v>
      </c>
      <c r="D605">
        <v>3.9100000860000002</v>
      </c>
      <c r="E605">
        <v>3.9100000860000002</v>
      </c>
      <c r="F605">
        <v>0</v>
      </c>
      <c r="G605">
        <v>0</v>
      </c>
      <c r="H605">
        <v>0</v>
      </c>
      <c r="I605">
        <v>3.8900001049999999</v>
      </c>
      <c r="J605">
        <v>0</v>
      </c>
      <c r="K605">
        <v>0</v>
      </c>
      <c r="L605">
        <v>0</v>
      </c>
      <c r="M605">
        <v>241</v>
      </c>
      <c r="N605">
        <v>759</v>
      </c>
      <c r="O605">
        <v>2018</v>
      </c>
    </row>
    <row r="606" spans="1:15" x14ac:dyDescent="0.25">
      <c r="A606">
        <v>6117666160</v>
      </c>
      <c r="B606" s="1">
        <v>42479</v>
      </c>
      <c r="C606">
        <v>11135</v>
      </c>
      <c r="D606">
        <v>8.4099998469999999</v>
      </c>
      <c r="E606">
        <v>8.4099998469999999</v>
      </c>
      <c r="F606">
        <v>0</v>
      </c>
      <c r="G606">
        <v>0</v>
      </c>
      <c r="H606">
        <v>0</v>
      </c>
      <c r="I606">
        <v>8.4099998469999999</v>
      </c>
      <c r="J606">
        <v>0</v>
      </c>
      <c r="K606">
        <v>0</v>
      </c>
      <c r="L606">
        <v>0</v>
      </c>
      <c r="M606">
        <v>480</v>
      </c>
      <c r="N606">
        <v>425</v>
      </c>
      <c r="O606">
        <v>2606</v>
      </c>
    </row>
    <row r="607" spans="1:15" x14ac:dyDescent="0.25">
      <c r="A607">
        <v>6117666160</v>
      </c>
      <c r="B607" s="1">
        <v>42480</v>
      </c>
      <c r="C607">
        <v>10449</v>
      </c>
      <c r="D607">
        <v>8.0200004580000002</v>
      </c>
      <c r="E607">
        <v>8.0200004580000002</v>
      </c>
      <c r="F607">
        <v>0</v>
      </c>
      <c r="G607">
        <v>2.0299999710000001</v>
      </c>
      <c r="H607">
        <v>0.47999998900000002</v>
      </c>
      <c r="I607">
        <v>5.5199999809999998</v>
      </c>
      <c r="J607">
        <v>0</v>
      </c>
      <c r="K607">
        <v>26</v>
      </c>
      <c r="L607">
        <v>10</v>
      </c>
      <c r="M607">
        <v>349</v>
      </c>
      <c r="N607">
        <v>587</v>
      </c>
      <c r="O607">
        <v>2536</v>
      </c>
    </row>
    <row r="608" spans="1:15" x14ac:dyDescent="0.25">
      <c r="A608">
        <v>6117666160</v>
      </c>
      <c r="B608" s="1">
        <v>42481</v>
      </c>
      <c r="C608">
        <v>19542</v>
      </c>
      <c r="D608">
        <v>15.010000229999999</v>
      </c>
      <c r="E608">
        <v>15.010000229999999</v>
      </c>
      <c r="F608">
        <v>0</v>
      </c>
      <c r="G608">
        <v>0.980000019</v>
      </c>
      <c r="H608">
        <v>0.40000000600000002</v>
      </c>
      <c r="I608">
        <v>5.6199998860000004</v>
      </c>
      <c r="J608">
        <v>0</v>
      </c>
      <c r="K608">
        <v>11</v>
      </c>
      <c r="L608">
        <v>19</v>
      </c>
      <c r="M608">
        <v>294</v>
      </c>
      <c r="N608">
        <v>579</v>
      </c>
      <c r="O608">
        <v>4900</v>
      </c>
    </row>
    <row r="609" spans="1:15" x14ac:dyDescent="0.25">
      <c r="A609">
        <v>6117666160</v>
      </c>
      <c r="B609" s="1">
        <v>42482</v>
      </c>
      <c r="C609">
        <v>8206</v>
      </c>
      <c r="D609">
        <v>6.1999998090000004</v>
      </c>
      <c r="E609">
        <v>6.1999998090000004</v>
      </c>
      <c r="F609">
        <v>0</v>
      </c>
      <c r="G609">
        <v>0</v>
      </c>
      <c r="H609">
        <v>0</v>
      </c>
      <c r="I609">
        <v>6.1999998090000004</v>
      </c>
      <c r="J609">
        <v>0</v>
      </c>
      <c r="K609">
        <v>0</v>
      </c>
      <c r="L609">
        <v>0</v>
      </c>
      <c r="M609">
        <v>402</v>
      </c>
      <c r="N609">
        <v>413</v>
      </c>
      <c r="O609">
        <v>2409</v>
      </c>
    </row>
    <row r="610" spans="1:15" x14ac:dyDescent="0.25">
      <c r="A610">
        <v>6117666160</v>
      </c>
      <c r="B610" s="1">
        <v>42483</v>
      </c>
      <c r="C610">
        <v>11495</v>
      </c>
      <c r="D610">
        <v>8.6800003050000001</v>
      </c>
      <c r="E610">
        <v>8.6800003050000001</v>
      </c>
      <c r="F610">
        <v>0</v>
      </c>
      <c r="G610">
        <v>0</v>
      </c>
      <c r="H610">
        <v>0</v>
      </c>
      <c r="I610">
        <v>8.6800003050000001</v>
      </c>
      <c r="J610">
        <v>0</v>
      </c>
      <c r="K610">
        <v>0</v>
      </c>
      <c r="L610">
        <v>0</v>
      </c>
      <c r="M610">
        <v>512</v>
      </c>
      <c r="N610">
        <v>468</v>
      </c>
      <c r="O610">
        <v>2651</v>
      </c>
    </row>
    <row r="611" spans="1:15" x14ac:dyDescent="0.25">
      <c r="A611">
        <v>6117666160</v>
      </c>
      <c r="B611" s="1">
        <v>42484</v>
      </c>
      <c r="C611">
        <v>7623</v>
      </c>
      <c r="D611">
        <v>5.7600002290000001</v>
      </c>
      <c r="E611">
        <v>5.7600002290000001</v>
      </c>
      <c r="F611">
        <v>0</v>
      </c>
      <c r="G611">
        <v>0</v>
      </c>
      <c r="H611">
        <v>0</v>
      </c>
      <c r="I611">
        <v>5.7600002290000001</v>
      </c>
      <c r="J611">
        <v>0</v>
      </c>
      <c r="K611">
        <v>0</v>
      </c>
      <c r="L611">
        <v>0</v>
      </c>
      <c r="M611">
        <v>362</v>
      </c>
      <c r="N611">
        <v>711</v>
      </c>
      <c r="O611">
        <v>2305</v>
      </c>
    </row>
    <row r="612" spans="1:15" x14ac:dyDescent="0.25">
      <c r="A612">
        <v>6117666160</v>
      </c>
      <c r="B612" s="1">
        <v>42485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1440</v>
      </c>
      <c r="O612">
        <v>1497</v>
      </c>
    </row>
    <row r="613" spans="1:15" x14ac:dyDescent="0.25">
      <c r="A613">
        <v>6117666160</v>
      </c>
      <c r="B613" s="1">
        <v>42486</v>
      </c>
      <c r="C613">
        <v>9543</v>
      </c>
      <c r="D613">
        <v>7.2100000380000004</v>
      </c>
      <c r="E613">
        <v>7.2100000380000004</v>
      </c>
      <c r="F613">
        <v>0</v>
      </c>
      <c r="G613">
        <v>0</v>
      </c>
      <c r="H613">
        <v>0.34000000400000002</v>
      </c>
      <c r="I613">
        <v>6.8699998860000004</v>
      </c>
      <c r="J613">
        <v>0</v>
      </c>
      <c r="K613">
        <v>0</v>
      </c>
      <c r="L613">
        <v>7</v>
      </c>
      <c r="M613">
        <v>352</v>
      </c>
      <c r="N613">
        <v>1077</v>
      </c>
      <c r="O613">
        <v>2450</v>
      </c>
    </row>
    <row r="614" spans="1:15" x14ac:dyDescent="0.25">
      <c r="A614">
        <v>6117666160</v>
      </c>
      <c r="B614" s="1">
        <v>42487</v>
      </c>
      <c r="C614">
        <v>9411</v>
      </c>
      <c r="D614">
        <v>7.1100001339999999</v>
      </c>
      <c r="E614">
        <v>7.1100001339999999</v>
      </c>
      <c r="F614">
        <v>0</v>
      </c>
      <c r="G614">
        <v>0</v>
      </c>
      <c r="H614">
        <v>0</v>
      </c>
      <c r="I614">
        <v>7.1100001339999999</v>
      </c>
      <c r="J614">
        <v>0</v>
      </c>
      <c r="K614">
        <v>0</v>
      </c>
      <c r="L614">
        <v>0</v>
      </c>
      <c r="M614">
        <v>458</v>
      </c>
      <c r="N614">
        <v>417</v>
      </c>
      <c r="O614">
        <v>2576</v>
      </c>
    </row>
    <row r="615" spans="1:15" x14ac:dyDescent="0.25">
      <c r="A615">
        <v>6117666160</v>
      </c>
      <c r="B615" s="1">
        <v>42488</v>
      </c>
      <c r="C615">
        <v>3403</v>
      </c>
      <c r="D615">
        <v>2.5999999049999998</v>
      </c>
      <c r="E615">
        <v>2.5999999049999998</v>
      </c>
      <c r="F615">
        <v>0</v>
      </c>
      <c r="G615">
        <v>0</v>
      </c>
      <c r="H615">
        <v>0</v>
      </c>
      <c r="I615">
        <v>2.5999999049999998</v>
      </c>
      <c r="J615">
        <v>0</v>
      </c>
      <c r="K615">
        <v>0</v>
      </c>
      <c r="L615">
        <v>0</v>
      </c>
      <c r="M615">
        <v>141</v>
      </c>
      <c r="N615">
        <v>758</v>
      </c>
      <c r="O615">
        <v>1879</v>
      </c>
    </row>
    <row r="616" spans="1:15" x14ac:dyDescent="0.25">
      <c r="A616">
        <v>6117666160</v>
      </c>
      <c r="B616" s="1">
        <v>42489</v>
      </c>
      <c r="C616">
        <v>9592</v>
      </c>
      <c r="D616">
        <v>7.2399997709999999</v>
      </c>
      <c r="E616">
        <v>7.2399997709999999</v>
      </c>
      <c r="F616">
        <v>0</v>
      </c>
      <c r="G616">
        <v>0</v>
      </c>
      <c r="H616">
        <v>0</v>
      </c>
      <c r="I616">
        <v>7.2399997709999999</v>
      </c>
      <c r="J616">
        <v>0</v>
      </c>
      <c r="K616">
        <v>0</v>
      </c>
      <c r="L616">
        <v>0</v>
      </c>
      <c r="M616">
        <v>461</v>
      </c>
      <c r="N616">
        <v>479</v>
      </c>
      <c r="O616">
        <v>2560</v>
      </c>
    </row>
    <row r="617" spans="1:15" x14ac:dyDescent="0.25">
      <c r="A617">
        <v>6117666160</v>
      </c>
      <c r="B617" s="1">
        <v>42490</v>
      </c>
      <c r="C617">
        <v>6987</v>
      </c>
      <c r="D617">
        <v>5.2800002099999999</v>
      </c>
      <c r="E617">
        <v>5.2800002099999999</v>
      </c>
      <c r="F617">
        <v>0</v>
      </c>
      <c r="G617">
        <v>0</v>
      </c>
      <c r="H617">
        <v>0</v>
      </c>
      <c r="I617">
        <v>5.2800002099999999</v>
      </c>
      <c r="J617">
        <v>0</v>
      </c>
      <c r="K617">
        <v>0</v>
      </c>
      <c r="L617">
        <v>0</v>
      </c>
      <c r="M617">
        <v>343</v>
      </c>
      <c r="N617">
        <v>1040</v>
      </c>
      <c r="O617">
        <v>2275</v>
      </c>
    </row>
    <row r="618" spans="1:15" x14ac:dyDescent="0.25">
      <c r="A618">
        <v>6117666160</v>
      </c>
      <c r="B618" s="1">
        <v>42491</v>
      </c>
      <c r="C618">
        <v>8915</v>
      </c>
      <c r="D618">
        <v>6.7300000190000002</v>
      </c>
      <c r="E618">
        <v>6.7300000190000002</v>
      </c>
      <c r="F618">
        <v>0</v>
      </c>
      <c r="G618">
        <v>0</v>
      </c>
      <c r="H618">
        <v>0</v>
      </c>
      <c r="I618">
        <v>6.7300000190000002</v>
      </c>
      <c r="J618">
        <v>0</v>
      </c>
      <c r="K618">
        <v>0</v>
      </c>
      <c r="L618">
        <v>0</v>
      </c>
      <c r="M618">
        <v>397</v>
      </c>
      <c r="N618">
        <v>525</v>
      </c>
      <c r="O618">
        <v>2361</v>
      </c>
    </row>
    <row r="619" spans="1:15" x14ac:dyDescent="0.25">
      <c r="A619">
        <v>6117666160</v>
      </c>
      <c r="B619" s="1">
        <v>42492</v>
      </c>
      <c r="C619">
        <v>4933</v>
      </c>
      <c r="D619">
        <v>3.7300000190000002</v>
      </c>
      <c r="E619">
        <v>3.7300000190000002</v>
      </c>
      <c r="F619">
        <v>0</v>
      </c>
      <c r="G619">
        <v>0</v>
      </c>
      <c r="H619">
        <v>0</v>
      </c>
      <c r="I619">
        <v>3.7300000190000002</v>
      </c>
      <c r="J619">
        <v>0</v>
      </c>
      <c r="K619">
        <v>0</v>
      </c>
      <c r="L619">
        <v>0</v>
      </c>
      <c r="M619">
        <v>236</v>
      </c>
      <c r="N619">
        <v>1204</v>
      </c>
      <c r="O619">
        <v>2044</v>
      </c>
    </row>
    <row r="620" spans="1:15" x14ac:dyDescent="0.25">
      <c r="A620">
        <v>6117666160</v>
      </c>
      <c r="B620" s="1">
        <v>42493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1440</v>
      </c>
      <c r="O620">
        <v>1496</v>
      </c>
    </row>
    <row r="621" spans="1:15" x14ac:dyDescent="0.25">
      <c r="A621">
        <v>6117666160</v>
      </c>
      <c r="B621" s="1">
        <v>42494</v>
      </c>
      <c r="C621">
        <v>2997</v>
      </c>
      <c r="D621">
        <v>2.2599999899999998</v>
      </c>
      <c r="E621">
        <v>2.2599999899999998</v>
      </c>
      <c r="F621">
        <v>0</v>
      </c>
      <c r="G621">
        <v>0</v>
      </c>
      <c r="H621">
        <v>0</v>
      </c>
      <c r="I621">
        <v>2.2599999899999998</v>
      </c>
      <c r="J621">
        <v>0</v>
      </c>
      <c r="K621">
        <v>0</v>
      </c>
      <c r="L621">
        <v>0</v>
      </c>
      <c r="M621">
        <v>156</v>
      </c>
      <c r="N621">
        <v>1279</v>
      </c>
      <c r="O621">
        <v>1902</v>
      </c>
    </row>
    <row r="622" spans="1:15" x14ac:dyDescent="0.25">
      <c r="A622">
        <v>6117666160</v>
      </c>
      <c r="B622" s="1">
        <v>42495</v>
      </c>
      <c r="C622">
        <v>9799</v>
      </c>
      <c r="D622">
        <v>7.4000000950000002</v>
      </c>
      <c r="E622">
        <v>7.4000000950000002</v>
      </c>
      <c r="F622">
        <v>0</v>
      </c>
      <c r="G622">
        <v>0</v>
      </c>
      <c r="H622">
        <v>0</v>
      </c>
      <c r="I622">
        <v>7.4000000950000002</v>
      </c>
      <c r="J622">
        <v>0</v>
      </c>
      <c r="K622">
        <v>0</v>
      </c>
      <c r="L622">
        <v>0</v>
      </c>
      <c r="M622">
        <v>487</v>
      </c>
      <c r="N622">
        <v>479</v>
      </c>
      <c r="O622">
        <v>2636</v>
      </c>
    </row>
    <row r="623" spans="1:15" x14ac:dyDescent="0.25">
      <c r="A623">
        <v>6117666160</v>
      </c>
      <c r="B623" s="1">
        <v>42496</v>
      </c>
      <c r="C623">
        <v>3365</v>
      </c>
      <c r="D623">
        <v>2.6800000669999999</v>
      </c>
      <c r="E623">
        <v>2.6800000669999999</v>
      </c>
      <c r="F623">
        <v>0</v>
      </c>
      <c r="G623">
        <v>0</v>
      </c>
      <c r="H623">
        <v>0</v>
      </c>
      <c r="I623">
        <v>2.6800000669999999</v>
      </c>
      <c r="J623">
        <v>0</v>
      </c>
      <c r="K623">
        <v>0</v>
      </c>
      <c r="L623">
        <v>0</v>
      </c>
      <c r="M623">
        <v>133</v>
      </c>
      <c r="N623">
        <v>673</v>
      </c>
      <c r="O623">
        <v>1838</v>
      </c>
    </row>
    <row r="624" spans="1:15" x14ac:dyDescent="0.25">
      <c r="A624">
        <v>6117666160</v>
      </c>
      <c r="B624" s="1">
        <v>42497</v>
      </c>
      <c r="C624">
        <v>7336</v>
      </c>
      <c r="D624">
        <v>5.5399999619999996</v>
      </c>
      <c r="E624">
        <v>5.5399999619999996</v>
      </c>
      <c r="F624">
        <v>0</v>
      </c>
      <c r="G624">
        <v>0</v>
      </c>
      <c r="H624">
        <v>0</v>
      </c>
      <c r="I624">
        <v>5.5399999619999996</v>
      </c>
      <c r="J624">
        <v>0</v>
      </c>
      <c r="K624">
        <v>0</v>
      </c>
      <c r="L624">
        <v>0</v>
      </c>
      <c r="M624">
        <v>412</v>
      </c>
      <c r="N624">
        <v>456</v>
      </c>
      <c r="O624">
        <v>2469</v>
      </c>
    </row>
    <row r="625" spans="1:15" x14ac:dyDescent="0.25">
      <c r="A625">
        <v>6117666160</v>
      </c>
      <c r="B625" s="1">
        <v>42498</v>
      </c>
      <c r="C625">
        <v>7328</v>
      </c>
      <c r="D625">
        <v>5.5300002099999999</v>
      </c>
      <c r="E625">
        <v>5.5300002099999999</v>
      </c>
      <c r="F625">
        <v>0</v>
      </c>
      <c r="G625">
        <v>0</v>
      </c>
      <c r="H625">
        <v>0</v>
      </c>
      <c r="I625">
        <v>5.5300002099999999</v>
      </c>
      <c r="J625">
        <v>0</v>
      </c>
      <c r="K625">
        <v>0</v>
      </c>
      <c r="L625">
        <v>0</v>
      </c>
      <c r="M625">
        <v>318</v>
      </c>
      <c r="N625">
        <v>517</v>
      </c>
      <c r="O625">
        <v>2250</v>
      </c>
    </row>
    <row r="626" spans="1:15" x14ac:dyDescent="0.25">
      <c r="A626">
        <v>6117666160</v>
      </c>
      <c r="B626" s="1">
        <v>42499</v>
      </c>
      <c r="C626">
        <v>4477</v>
      </c>
      <c r="D626">
        <v>3.380000114</v>
      </c>
      <c r="E626">
        <v>3.380000114</v>
      </c>
      <c r="F626">
        <v>0</v>
      </c>
      <c r="G626">
        <v>0</v>
      </c>
      <c r="H626">
        <v>0</v>
      </c>
      <c r="I626">
        <v>3.380000114</v>
      </c>
      <c r="J626">
        <v>0</v>
      </c>
      <c r="K626">
        <v>0</v>
      </c>
      <c r="L626">
        <v>0</v>
      </c>
      <c r="M626">
        <v>197</v>
      </c>
      <c r="N626">
        <v>125</v>
      </c>
      <c r="O626">
        <v>1248</v>
      </c>
    </row>
    <row r="627" spans="1:15" x14ac:dyDescent="0.25">
      <c r="A627">
        <v>6290855005</v>
      </c>
      <c r="B627" s="1">
        <v>42472</v>
      </c>
      <c r="C627">
        <v>4562</v>
      </c>
      <c r="D627">
        <v>3.4500000480000002</v>
      </c>
      <c r="E627">
        <v>3.4500000480000002</v>
      </c>
      <c r="F627">
        <v>0</v>
      </c>
      <c r="G627">
        <v>0</v>
      </c>
      <c r="H627">
        <v>0</v>
      </c>
      <c r="I627">
        <v>3.4500000480000002</v>
      </c>
      <c r="J627">
        <v>0</v>
      </c>
      <c r="K627">
        <v>0</v>
      </c>
      <c r="L627">
        <v>0</v>
      </c>
      <c r="M627">
        <v>199</v>
      </c>
      <c r="N627">
        <v>1241</v>
      </c>
      <c r="O627">
        <v>2560</v>
      </c>
    </row>
    <row r="628" spans="1:15" x14ac:dyDescent="0.25">
      <c r="A628">
        <v>6290855005</v>
      </c>
      <c r="B628" s="1">
        <v>42473</v>
      </c>
      <c r="C628">
        <v>7142</v>
      </c>
      <c r="D628">
        <v>5.4000000950000002</v>
      </c>
      <c r="E628">
        <v>5.4000000950000002</v>
      </c>
      <c r="F628">
        <v>0</v>
      </c>
      <c r="G628">
        <v>0</v>
      </c>
      <c r="H628">
        <v>0</v>
      </c>
      <c r="I628">
        <v>5.3899998660000001</v>
      </c>
      <c r="J628">
        <v>0.01</v>
      </c>
      <c r="K628">
        <v>0</v>
      </c>
      <c r="L628">
        <v>0</v>
      </c>
      <c r="M628">
        <v>350</v>
      </c>
      <c r="N628">
        <v>1090</v>
      </c>
      <c r="O628">
        <v>2905</v>
      </c>
    </row>
    <row r="629" spans="1:15" x14ac:dyDescent="0.25">
      <c r="A629">
        <v>6290855005</v>
      </c>
      <c r="B629" s="1">
        <v>42474</v>
      </c>
      <c r="C629">
        <v>7671</v>
      </c>
      <c r="D629">
        <v>5.8000001909999996</v>
      </c>
      <c r="E629">
        <v>5.8000001909999996</v>
      </c>
      <c r="F629">
        <v>0</v>
      </c>
      <c r="G629">
        <v>0</v>
      </c>
      <c r="H629">
        <v>0</v>
      </c>
      <c r="I629">
        <v>5.7699999809999998</v>
      </c>
      <c r="J629">
        <v>2.9999998999999999E-2</v>
      </c>
      <c r="K629">
        <v>0</v>
      </c>
      <c r="L629">
        <v>0</v>
      </c>
      <c r="M629">
        <v>363</v>
      </c>
      <c r="N629">
        <v>1077</v>
      </c>
      <c r="O629">
        <v>2952</v>
      </c>
    </row>
    <row r="630" spans="1:15" x14ac:dyDescent="0.25">
      <c r="A630">
        <v>6290855005</v>
      </c>
      <c r="B630" s="1">
        <v>42475</v>
      </c>
      <c r="C630">
        <v>9501</v>
      </c>
      <c r="D630">
        <v>7.1799998279999997</v>
      </c>
      <c r="E630">
        <v>7.1799998279999997</v>
      </c>
      <c r="F630">
        <v>0</v>
      </c>
      <c r="G630">
        <v>0</v>
      </c>
      <c r="H630">
        <v>0</v>
      </c>
      <c r="I630">
        <v>7.170000076</v>
      </c>
      <c r="J630">
        <v>0.01</v>
      </c>
      <c r="K630">
        <v>0</v>
      </c>
      <c r="L630">
        <v>0</v>
      </c>
      <c r="M630">
        <v>328</v>
      </c>
      <c r="N630">
        <v>1112</v>
      </c>
      <c r="O630">
        <v>2896</v>
      </c>
    </row>
    <row r="631" spans="1:15" x14ac:dyDescent="0.25">
      <c r="A631">
        <v>6290855005</v>
      </c>
      <c r="B631" s="1">
        <v>42476</v>
      </c>
      <c r="C631">
        <v>8301</v>
      </c>
      <c r="D631">
        <v>6.2800002099999999</v>
      </c>
      <c r="E631">
        <v>6.2800002099999999</v>
      </c>
      <c r="F631">
        <v>0</v>
      </c>
      <c r="G631">
        <v>0</v>
      </c>
      <c r="H631">
        <v>0</v>
      </c>
      <c r="I631">
        <v>6.2699999809999998</v>
      </c>
      <c r="J631">
        <v>0.01</v>
      </c>
      <c r="K631">
        <v>0</v>
      </c>
      <c r="L631">
        <v>0</v>
      </c>
      <c r="M631">
        <v>258</v>
      </c>
      <c r="N631">
        <v>1182</v>
      </c>
      <c r="O631">
        <v>2783</v>
      </c>
    </row>
    <row r="632" spans="1:15" x14ac:dyDescent="0.25">
      <c r="A632">
        <v>6290855005</v>
      </c>
      <c r="B632" s="1">
        <v>42477</v>
      </c>
      <c r="C632">
        <v>7851</v>
      </c>
      <c r="D632">
        <v>5.9400000569999998</v>
      </c>
      <c r="E632">
        <v>5.9400000569999998</v>
      </c>
      <c r="F632">
        <v>0</v>
      </c>
      <c r="G632">
        <v>1.1399999860000001</v>
      </c>
      <c r="H632">
        <v>0.790000021</v>
      </c>
      <c r="I632">
        <v>4</v>
      </c>
      <c r="J632">
        <v>0</v>
      </c>
      <c r="K632">
        <v>31</v>
      </c>
      <c r="L632">
        <v>12</v>
      </c>
      <c r="M632">
        <v>225</v>
      </c>
      <c r="N632">
        <v>1172</v>
      </c>
      <c r="O632">
        <v>3171</v>
      </c>
    </row>
    <row r="633" spans="1:15" x14ac:dyDescent="0.25">
      <c r="A633">
        <v>6290855005</v>
      </c>
      <c r="B633" s="1">
        <v>42478</v>
      </c>
      <c r="C633">
        <v>6885</v>
      </c>
      <c r="D633">
        <v>5.2100000380000004</v>
      </c>
      <c r="E633">
        <v>5.2100000380000004</v>
      </c>
      <c r="F633">
        <v>0</v>
      </c>
      <c r="G633">
        <v>0</v>
      </c>
      <c r="H633">
        <v>0</v>
      </c>
      <c r="I633">
        <v>5.1900000569999998</v>
      </c>
      <c r="J633">
        <v>0.02</v>
      </c>
      <c r="K633">
        <v>0</v>
      </c>
      <c r="L633">
        <v>0</v>
      </c>
      <c r="M633">
        <v>271</v>
      </c>
      <c r="N633">
        <v>1169</v>
      </c>
      <c r="O633">
        <v>2766</v>
      </c>
    </row>
    <row r="634" spans="1:15" x14ac:dyDescent="0.25">
      <c r="A634">
        <v>6290855005</v>
      </c>
      <c r="B634" s="1">
        <v>42479</v>
      </c>
      <c r="C634">
        <v>7142</v>
      </c>
      <c r="D634">
        <v>5.4000000950000002</v>
      </c>
      <c r="E634">
        <v>5.4000000950000002</v>
      </c>
      <c r="F634">
        <v>0</v>
      </c>
      <c r="G634">
        <v>0</v>
      </c>
      <c r="H634">
        <v>0</v>
      </c>
      <c r="I634">
        <v>5.3899998660000001</v>
      </c>
      <c r="J634">
        <v>0.01</v>
      </c>
      <c r="K634">
        <v>0</v>
      </c>
      <c r="L634">
        <v>0</v>
      </c>
      <c r="M634">
        <v>321</v>
      </c>
      <c r="N634">
        <v>1119</v>
      </c>
      <c r="O634">
        <v>2839</v>
      </c>
    </row>
    <row r="635" spans="1:15" x14ac:dyDescent="0.25">
      <c r="A635">
        <v>6290855005</v>
      </c>
      <c r="B635" s="1">
        <v>42480</v>
      </c>
      <c r="C635">
        <v>6361</v>
      </c>
      <c r="D635">
        <v>4.8099999430000002</v>
      </c>
      <c r="E635">
        <v>4.8099999430000002</v>
      </c>
      <c r="F635">
        <v>0</v>
      </c>
      <c r="G635">
        <v>0</v>
      </c>
      <c r="H635">
        <v>0</v>
      </c>
      <c r="I635">
        <v>4.8000001909999996</v>
      </c>
      <c r="J635">
        <v>0.01</v>
      </c>
      <c r="K635">
        <v>0</v>
      </c>
      <c r="L635">
        <v>0</v>
      </c>
      <c r="M635">
        <v>258</v>
      </c>
      <c r="N635">
        <v>1182</v>
      </c>
      <c r="O635">
        <v>2701</v>
      </c>
    </row>
    <row r="636" spans="1:15" x14ac:dyDescent="0.25">
      <c r="A636">
        <v>6290855005</v>
      </c>
      <c r="B636" s="1">
        <v>42481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1440</v>
      </c>
      <c r="O636">
        <v>2060</v>
      </c>
    </row>
    <row r="637" spans="1:15" x14ac:dyDescent="0.25">
      <c r="A637">
        <v>6290855005</v>
      </c>
      <c r="B637" s="1">
        <v>42482</v>
      </c>
      <c r="C637">
        <v>6238</v>
      </c>
      <c r="D637">
        <v>4.7199997900000001</v>
      </c>
      <c r="E637">
        <v>4.7199997900000001</v>
      </c>
      <c r="F637">
        <v>0</v>
      </c>
      <c r="G637">
        <v>0</v>
      </c>
      <c r="H637">
        <v>0</v>
      </c>
      <c r="I637">
        <v>4.7199997900000001</v>
      </c>
      <c r="J637">
        <v>0</v>
      </c>
      <c r="K637">
        <v>0</v>
      </c>
      <c r="L637">
        <v>0</v>
      </c>
      <c r="M637">
        <v>302</v>
      </c>
      <c r="N637">
        <v>1138</v>
      </c>
      <c r="O637">
        <v>2796</v>
      </c>
    </row>
    <row r="638" spans="1:15" x14ac:dyDescent="0.25">
      <c r="A638">
        <v>6290855005</v>
      </c>
      <c r="B638" s="1">
        <v>42483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33</v>
      </c>
      <c r="L638">
        <v>0</v>
      </c>
      <c r="M638">
        <v>0</v>
      </c>
      <c r="N638">
        <v>1407</v>
      </c>
      <c r="O638">
        <v>2664</v>
      </c>
    </row>
    <row r="639" spans="1:15" x14ac:dyDescent="0.25">
      <c r="A639">
        <v>6290855005</v>
      </c>
      <c r="B639" s="1">
        <v>42484</v>
      </c>
      <c r="C639">
        <v>5896</v>
      </c>
      <c r="D639">
        <v>4.4600000380000004</v>
      </c>
      <c r="E639">
        <v>4.4600000380000004</v>
      </c>
      <c r="F639">
        <v>0</v>
      </c>
      <c r="G639">
        <v>0</v>
      </c>
      <c r="H639">
        <v>0</v>
      </c>
      <c r="I639">
        <v>4.4600000380000004</v>
      </c>
      <c r="J639">
        <v>0</v>
      </c>
      <c r="K639">
        <v>0</v>
      </c>
      <c r="L639">
        <v>0</v>
      </c>
      <c r="M639">
        <v>258</v>
      </c>
      <c r="N639">
        <v>1182</v>
      </c>
      <c r="O639">
        <v>2703</v>
      </c>
    </row>
    <row r="640" spans="1:15" x14ac:dyDescent="0.25">
      <c r="A640">
        <v>6290855005</v>
      </c>
      <c r="B640" s="1">
        <v>42485</v>
      </c>
      <c r="C640">
        <v>7802</v>
      </c>
      <c r="D640">
        <v>5.9000000950000002</v>
      </c>
      <c r="E640">
        <v>5.9000000950000002</v>
      </c>
      <c r="F640">
        <v>0</v>
      </c>
      <c r="G640">
        <v>0.68000000699999996</v>
      </c>
      <c r="H640">
        <v>0.18000000699999999</v>
      </c>
      <c r="I640">
        <v>5.0300002099999999</v>
      </c>
      <c r="J640">
        <v>0.01</v>
      </c>
      <c r="K640">
        <v>8</v>
      </c>
      <c r="L640">
        <v>3</v>
      </c>
      <c r="M640">
        <v>249</v>
      </c>
      <c r="N640">
        <v>1180</v>
      </c>
      <c r="O640">
        <v>2771</v>
      </c>
    </row>
    <row r="641" spans="1:15" x14ac:dyDescent="0.25">
      <c r="A641">
        <v>6290855005</v>
      </c>
      <c r="B641" s="1">
        <v>42486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1440</v>
      </c>
      <c r="O641">
        <v>2060</v>
      </c>
    </row>
    <row r="642" spans="1:15" x14ac:dyDescent="0.25">
      <c r="A642">
        <v>6290855005</v>
      </c>
      <c r="B642" s="1">
        <v>42487</v>
      </c>
      <c r="C642">
        <v>5565</v>
      </c>
      <c r="D642">
        <v>4.2100000380000004</v>
      </c>
      <c r="E642">
        <v>4.2100000380000004</v>
      </c>
      <c r="F642">
        <v>0</v>
      </c>
      <c r="G642">
        <v>0</v>
      </c>
      <c r="H642">
        <v>0</v>
      </c>
      <c r="I642">
        <v>4.1799998279999997</v>
      </c>
      <c r="J642">
        <v>2.9999998999999999E-2</v>
      </c>
      <c r="K642">
        <v>0</v>
      </c>
      <c r="L642">
        <v>0</v>
      </c>
      <c r="M642">
        <v>287</v>
      </c>
      <c r="N642">
        <v>1153</v>
      </c>
      <c r="O642">
        <v>2743</v>
      </c>
    </row>
    <row r="643" spans="1:15" x14ac:dyDescent="0.25">
      <c r="A643">
        <v>6290855005</v>
      </c>
      <c r="B643" s="1">
        <v>42488</v>
      </c>
      <c r="C643">
        <v>5731</v>
      </c>
      <c r="D643">
        <v>4.329999924</v>
      </c>
      <c r="E643">
        <v>4.329999924</v>
      </c>
      <c r="F643">
        <v>0</v>
      </c>
      <c r="G643">
        <v>0</v>
      </c>
      <c r="H643">
        <v>0</v>
      </c>
      <c r="I643">
        <v>4.329999924</v>
      </c>
      <c r="J643">
        <v>0</v>
      </c>
      <c r="K643">
        <v>0</v>
      </c>
      <c r="L643">
        <v>0</v>
      </c>
      <c r="M643">
        <v>255</v>
      </c>
      <c r="N643">
        <v>1185</v>
      </c>
      <c r="O643">
        <v>2687</v>
      </c>
    </row>
    <row r="644" spans="1:15" x14ac:dyDescent="0.25">
      <c r="A644">
        <v>6290855005</v>
      </c>
      <c r="B644" s="1">
        <v>42489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1440</v>
      </c>
      <c r="O644">
        <v>2060</v>
      </c>
    </row>
    <row r="645" spans="1:15" x14ac:dyDescent="0.25">
      <c r="A645">
        <v>6290855005</v>
      </c>
      <c r="B645" s="1">
        <v>42490</v>
      </c>
      <c r="C645">
        <v>6744</v>
      </c>
      <c r="D645">
        <v>5.0999999049999998</v>
      </c>
      <c r="E645">
        <v>5.0999999049999998</v>
      </c>
      <c r="F645">
        <v>0</v>
      </c>
      <c r="G645">
        <v>0</v>
      </c>
      <c r="H645">
        <v>0</v>
      </c>
      <c r="I645">
        <v>5.0900001530000001</v>
      </c>
      <c r="J645">
        <v>0.01</v>
      </c>
      <c r="K645">
        <v>0</v>
      </c>
      <c r="L645">
        <v>0</v>
      </c>
      <c r="M645">
        <v>324</v>
      </c>
      <c r="N645">
        <v>1116</v>
      </c>
      <c r="O645">
        <v>2843</v>
      </c>
    </row>
    <row r="646" spans="1:15" x14ac:dyDescent="0.25">
      <c r="A646">
        <v>6290855005</v>
      </c>
      <c r="B646" s="1">
        <v>42491</v>
      </c>
      <c r="C646">
        <v>9837</v>
      </c>
      <c r="D646">
        <v>7.4400000569999998</v>
      </c>
      <c r="E646">
        <v>7.4400000569999998</v>
      </c>
      <c r="F646">
        <v>0</v>
      </c>
      <c r="G646">
        <v>0.66000002599999996</v>
      </c>
      <c r="H646">
        <v>2.75</v>
      </c>
      <c r="I646">
        <v>4</v>
      </c>
      <c r="J646">
        <v>0.02</v>
      </c>
      <c r="K646">
        <v>8</v>
      </c>
      <c r="L646">
        <v>95</v>
      </c>
      <c r="M646">
        <v>282</v>
      </c>
      <c r="N646">
        <v>1055</v>
      </c>
      <c r="O646">
        <v>3327</v>
      </c>
    </row>
    <row r="647" spans="1:15" x14ac:dyDescent="0.25">
      <c r="A647">
        <v>6290855005</v>
      </c>
      <c r="B647" s="1">
        <v>42492</v>
      </c>
      <c r="C647">
        <v>6781</v>
      </c>
      <c r="D647">
        <v>5.1300001139999996</v>
      </c>
      <c r="E647">
        <v>5.1300001139999996</v>
      </c>
      <c r="F647">
        <v>0</v>
      </c>
      <c r="G647">
        <v>0</v>
      </c>
      <c r="H647">
        <v>0</v>
      </c>
      <c r="I647">
        <v>5.1100001339999999</v>
      </c>
      <c r="J647">
        <v>0.02</v>
      </c>
      <c r="K647">
        <v>0</v>
      </c>
      <c r="L647">
        <v>0</v>
      </c>
      <c r="M647">
        <v>268</v>
      </c>
      <c r="N647">
        <v>1172</v>
      </c>
      <c r="O647">
        <v>2725</v>
      </c>
    </row>
    <row r="648" spans="1:15" x14ac:dyDescent="0.25">
      <c r="A648">
        <v>6290855005</v>
      </c>
      <c r="B648" s="1">
        <v>42493</v>
      </c>
      <c r="C648">
        <v>6047</v>
      </c>
      <c r="D648">
        <v>4.5700001720000003</v>
      </c>
      <c r="E648">
        <v>4.5700001720000003</v>
      </c>
      <c r="F648">
        <v>0</v>
      </c>
      <c r="G648">
        <v>0</v>
      </c>
      <c r="H648">
        <v>0</v>
      </c>
      <c r="I648">
        <v>4.5700001720000003</v>
      </c>
      <c r="J648">
        <v>0</v>
      </c>
      <c r="K648">
        <v>0</v>
      </c>
      <c r="L648">
        <v>0</v>
      </c>
      <c r="M648">
        <v>240</v>
      </c>
      <c r="N648">
        <v>1200</v>
      </c>
      <c r="O648">
        <v>2671</v>
      </c>
    </row>
    <row r="649" spans="1:15" x14ac:dyDescent="0.25">
      <c r="A649">
        <v>6290855005</v>
      </c>
      <c r="B649" s="1">
        <v>42494</v>
      </c>
      <c r="C649">
        <v>5832</v>
      </c>
      <c r="D649">
        <v>4.4099998469999999</v>
      </c>
      <c r="E649">
        <v>4.4099998469999999</v>
      </c>
      <c r="F649">
        <v>0</v>
      </c>
      <c r="G649">
        <v>0</v>
      </c>
      <c r="H649">
        <v>0</v>
      </c>
      <c r="I649">
        <v>4.4000000950000002</v>
      </c>
      <c r="J649">
        <v>0.01</v>
      </c>
      <c r="K649">
        <v>0</v>
      </c>
      <c r="L649">
        <v>0</v>
      </c>
      <c r="M649">
        <v>272</v>
      </c>
      <c r="N649">
        <v>1168</v>
      </c>
      <c r="O649">
        <v>2718</v>
      </c>
    </row>
    <row r="650" spans="1:15" x14ac:dyDescent="0.25">
      <c r="A650">
        <v>6290855005</v>
      </c>
      <c r="B650" s="1">
        <v>42495</v>
      </c>
      <c r="C650">
        <v>6339</v>
      </c>
      <c r="D650">
        <v>4.7899999619999996</v>
      </c>
      <c r="E650">
        <v>4.7899999619999996</v>
      </c>
      <c r="F650">
        <v>0</v>
      </c>
      <c r="G650">
        <v>0</v>
      </c>
      <c r="H650">
        <v>0</v>
      </c>
      <c r="I650">
        <v>4.7899999619999996</v>
      </c>
      <c r="J650">
        <v>0</v>
      </c>
      <c r="K650">
        <v>0</v>
      </c>
      <c r="L650">
        <v>0</v>
      </c>
      <c r="M650">
        <v>239</v>
      </c>
      <c r="N650">
        <v>1201</v>
      </c>
      <c r="O650">
        <v>2682</v>
      </c>
    </row>
    <row r="651" spans="1:15" x14ac:dyDescent="0.25">
      <c r="A651">
        <v>6290855005</v>
      </c>
      <c r="B651" s="1">
        <v>42496</v>
      </c>
      <c r="C651">
        <v>6116</v>
      </c>
      <c r="D651">
        <v>4.6199998860000004</v>
      </c>
      <c r="E651">
        <v>4.6199998860000004</v>
      </c>
      <c r="F651">
        <v>0</v>
      </c>
      <c r="G651">
        <v>0</v>
      </c>
      <c r="H651">
        <v>0</v>
      </c>
      <c r="I651">
        <v>4.5900001530000001</v>
      </c>
      <c r="J651">
        <v>2.9999998999999999E-2</v>
      </c>
      <c r="K651">
        <v>0</v>
      </c>
      <c r="L651">
        <v>0</v>
      </c>
      <c r="M651">
        <v>305</v>
      </c>
      <c r="N651">
        <v>1135</v>
      </c>
      <c r="O651">
        <v>2806</v>
      </c>
    </row>
    <row r="652" spans="1:15" x14ac:dyDescent="0.25">
      <c r="A652">
        <v>6290855005</v>
      </c>
      <c r="B652" s="1">
        <v>42497</v>
      </c>
      <c r="C652">
        <v>5510</v>
      </c>
      <c r="D652">
        <v>4.170000076</v>
      </c>
      <c r="E652">
        <v>4.170000076</v>
      </c>
      <c r="F652">
        <v>0</v>
      </c>
      <c r="G652">
        <v>0</v>
      </c>
      <c r="H652">
        <v>0</v>
      </c>
      <c r="I652">
        <v>4.1599998469999999</v>
      </c>
      <c r="J652">
        <v>0</v>
      </c>
      <c r="K652">
        <v>0</v>
      </c>
      <c r="L652">
        <v>0</v>
      </c>
      <c r="M652">
        <v>227</v>
      </c>
      <c r="N652">
        <v>1213</v>
      </c>
      <c r="O652">
        <v>2613</v>
      </c>
    </row>
    <row r="653" spans="1:15" x14ac:dyDescent="0.25">
      <c r="A653">
        <v>6290855005</v>
      </c>
      <c r="B653" s="1">
        <v>42498</v>
      </c>
      <c r="C653">
        <v>7706</v>
      </c>
      <c r="D653">
        <v>5.829999924</v>
      </c>
      <c r="E653">
        <v>5.829999924</v>
      </c>
      <c r="F653">
        <v>0</v>
      </c>
      <c r="G653">
        <v>0</v>
      </c>
      <c r="H653">
        <v>0</v>
      </c>
      <c r="I653">
        <v>5.8200001720000003</v>
      </c>
      <c r="J653">
        <v>0</v>
      </c>
      <c r="K653">
        <v>0</v>
      </c>
      <c r="L653">
        <v>0</v>
      </c>
      <c r="M653">
        <v>251</v>
      </c>
      <c r="N653">
        <v>1189</v>
      </c>
      <c r="O653">
        <v>2712</v>
      </c>
    </row>
    <row r="654" spans="1:15" x14ac:dyDescent="0.25">
      <c r="A654">
        <v>6290855005</v>
      </c>
      <c r="B654" s="1">
        <v>42499</v>
      </c>
      <c r="C654">
        <v>6277</v>
      </c>
      <c r="D654">
        <v>4.75</v>
      </c>
      <c r="E654">
        <v>4.75</v>
      </c>
      <c r="F654">
        <v>0</v>
      </c>
      <c r="G654">
        <v>0</v>
      </c>
      <c r="H654">
        <v>0</v>
      </c>
      <c r="I654">
        <v>4.7300000190000002</v>
      </c>
      <c r="J654">
        <v>0.02</v>
      </c>
      <c r="K654">
        <v>0</v>
      </c>
      <c r="L654">
        <v>0</v>
      </c>
      <c r="M654">
        <v>264</v>
      </c>
      <c r="N654">
        <v>800</v>
      </c>
      <c r="O654">
        <v>2175</v>
      </c>
    </row>
    <row r="655" spans="1:15" x14ac:dyDescent="0.25">
      <c r="A655">
        <v>6290855005</v>
      </c>
      <c r="B655" s="1">
        <v>42500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1440</v>
      </c>
      <c r="O655">
        <v>0</v>
      </c>
    </row>
    <row r="656" spans="1:15" x14ac:dyDescent="0.25">
      <c r="A656">
        <v>6775888955</v>
      </c>
      <c r="B656" s="1">
        <v>42472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1440</v>
      </c>
      <c r="O656">
        <v>1841</v>
      </c>
    </row>
    <row r="657" spans="1:15" x14ac:dyDescent="0.25">
      <c r="A657">
        <v>6775888955</v>
      </c>
      <c r="B657" s="1">
        <v>42473</v>
      </c>
      <c r="C657">
        <v>4053</v>
      </c>
      <c r="D657">
        <v>2.9100000860000002</v>
      </c>
      <c r="E657">
        <v>2.9100000860000002</v>
      </c>
      <c r="F657">
        <v>0</v>
      </c>
      <c r="G657">
        <v>1.1100000139999999</v>
      </c>
      <c r="H657">
        <v>0.579999983</v>
      </c>
      <c r="I657">
        <v>1.2200000289999999</v>
      </c>
      <c r="J657">
        <v>0</v>
      </c>
      <c r="K657">
        <v>17</v>
      </c>
      <c r="L657">
        <v>18</v>
      </c>
      <c r="M657">
        <v>85</v>
      </c>
      <c r="N657">
        <v>1053</v>
      </c>
      <c r="O657">
        <v>2400</v>
      </c>
    </row>
    <row r="658" spans="1:15" x14ac:dyDescent="0.25">
      <c r="A658">
        <v>6775888955</v>
      </c>
      <c r="B658" s="1">
        <v>42474</v>
      </c>
      <c r="C658">
        <v>5162</v>
      </c>
      <c r="D658">
        <v>3.7000000480000002</v>
      </c>
      <c r="E658">
        <v>3.7000000480000002</v>
      </c>
      <c r="F658">
        <v>0</v>
      </c>
      <c r="G658">
        <v>0.87000000499999997</v>
      </c>
      <c r="H658">
        <v>0.86000001400000003</v>
      </c>
      <c r="I658">
        <v>1.9700000289999999</v>
      </c>
      <c r="J658">
        <v>0</v>
      </c>
      <c r="K658">
        <v>14</v>
      </c>
      <c r="L658">
        <v>24</v>
      </c>
      <c r="M658">
        <v>105</v>
      </c>
      <c r="N658">
        <v>863</v>
      </c>
      <c r="O658">
        <v>2507</v>
      </c>
    </row>
    <row r="659" spans="1:15" x14ac:dyDescent="0.25">
      <c r="A659">
        <v>6775888955</v>
      </c>
      <c r="B659" s="1">
        <v>42475</v>
      </c>
      <c r="C659">
        <v>1282</v>
      </c>
      <c r="D659">
        <v>0.920000017</v>
      </c>
      <c r="E659">
        <v>0.920000017</v>
      </c>
      <c r="F659">
        <v>0</v>
      </c>
      <c r="G659">
        <v>0</v>
      </c>
      <c r="H659">
        <v>0</v>
      </c>
      <c r="I659">
        <v>0.920000017</v>
      </c>
      <c r="J659">
        <v>0</v>
      </c>
      <c r="K659">
        <v>0</v>
      </c>
      <c r="L659">
        <v>0</v>
      </c>
      <c r="M659">
        <v>58</v>
      </c>
      <c r="N659">
        <v>976</v>
      </c>
      <c r="O659">
        <v>2127</v>
      </c>
    </row>
    <row r="660" spans="1:15" x14ac:dyDescent="0.25">
      <c r="A660">
        <v>6775888955</v>
      </c>
      <c r="B660" s="1">
        <v>42476</v>
      </c>
      <c r="C660">
        <v>4732</v>
      </c>
      <c r="D660">
        <v>3.3900001049999999</v>
      </c>
      <c r="E660">
        <v>3.3900001049999999</v>
      </c>
      <c r="F660">
        <v>0</v>
      </c>
      <c r="G660">
        <v>2.5199999809999998</v>
      </c>
      <c r="H660">
        <v>0.810000002</v>
      </c>
      <c r="I660">
        <v>5.9999998999999998E-2</v>
      </c>
      <c r="J660">
        <v>0</v>
      </c>
      <c r="K660">
        <v>36</v>
      </c>
      <c r="L660">
        <v>18</v>
      </c>
      <c r="M660">
        <v>9</v>
      </c>
      <c r="N660">
        <v>1377</v>
      </c>
      <c r="O660">
        <v>2225</v>
      </c>
    </row>
    <row r="661" spans="1:15" x14ac:dyDescent="0.25">
      <c r="A661">
        <v>6775888955</v>
      </c>
      <c r="B661" s="1">
        <v>42477</v>
      </c>
      <c r="C661">
        <v>2497</v>
      </c>
      <c r="D661">
        <v>1.789999962</v>
      </c>
      <c r="E661">
        <v>1.789999962</v>
      </c>
      <c r="F661">
        <v>0</v>
      </c>
      <c r="G661">
        <v>0.34999999399999998</v>
      </c>
      <c r="H661">
        <v>1.1299999949999999</v>
      </c>
      <c r="I661">
        <v>0.310000002</v>
      </c>
      <c r="J661">
        <v>0</v>
      </c>
      <c r="K661">
        <v>5</v>
      </c>
      <c r="L661">
        <v>24</v>
      </c>
      <c r="M661">
        <v>19</v>
      </c>
      <c r="N661">
        <v>1392</v>
      </c>
      <c r="O661">
        <v>2067</v>
      </c>
    </row>
    <row r="662" spans="1:15" x14ac:dyDescent="0.25">
      <c r="A662">
        <v>6775888955</v>
      </c>
      <c r="B662" s="1">
        <v>42478</v>
      </c>
      <c r="C662">
        <v>8294</v>
      </c>
      <c r="D662">
        <v>5.9499998090000004</v>
      </c>
      <c r="E662">
        <v>5.9499998090000004</v>
      </c>
      <c r="F662">
        <v>0</v>
      </c>
      <c r="G662">
        <v>2</v>
      </c>
      <c r="H662">
        <v>0.769999981</v>
      </c>
      <c r="I662">
        <v>3.170000076</v>
      </c>
      <c r="J662">
        <v>0</v>
      </c>
      <c r="K662">
        <v>30</v>
      </c>
      <c r="L662">
        <v>31</v>
      </c>
      <c r="M662">
        <v>146</v>
      </c>
      <c r="N662">
        <v>1233</v>
      </c>
      <c r="O662">
        <v>2798</v>
      </c>
    </row>
    <row r="663" spans="1:15" x14ac:dyDescent="0.25">
      <c r="A663">
        <v>6775888955</v>
      </c>
      <c r="B663" s="1">
        <v>42479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1440</v>
      </c>
      <c r="O663">
        <v>1841</v>
      </c>
    </row>
    <row r="664" spans="1:15" x14ac:dyDescent="0.25">
      <c r="A664">
        <v>6775888955</v>
      </c>
      <c r="B664" s="1">
        <v>42480</v>
      </c>
      <c r="C664">
        <v>10771</v>
      </c>
      <c r="D664">
        <v>7.7199997900000001</v>
      </c>
      <c r="E664">
        <v>7.7199997900000001</v>
      </c>
      <c r="F664">
        <v>0</v>
      </c>
      <c r="G664">
        <v>3.7699999809999998</v>
      </c>
      <c r="H664">
        <v>1.7400000099999999</v>
      </c>
      <c r="I664">
        <v>2.2200000289999999</v>
      </c>
      <c r="J664">
        <v>0</v>
      </c>
      <c r="K664">
        <v>70</v>
      </c>
      <c r="L664">
        <v>113</v>
      </c>
      <c r="M664">
        <v>178</v>
      </c>
      <c r="N664">
        <v>1079</v>
      </c>
      <c r="O664">
        <v>3727</v>
      </c>
    </row>
    <row r="665" spans="1:15" x14ac:dyDescent="0.25">
      <c r="A665">
        <v>6775888955</v>
      </c>
      <c r="B665" s="1">
        <v>42481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1440</v>
      </c>
      <c r="O665">
        <v>1841</v>
      </c>
    </row>
    <row r="666" spans="1:15" x14ac:dyDescent="0.25">
      <c r="A666">
        <v>6775888955</v>
      </c>
      <c r="B666" s="1">
        <v>42482</v>
      </c>
      <c r="C666">
        <v>637</v>
      </c>
      <c r="D666">
        <v>0.46000000800000002</v>
      </c>
      <c r="E666">
        <v>0.46000000800000002</v>
      </c>
      <c r="F666">
        <v>0</v>
      </c>
      <c r="G666">
        <v>0</v>
      </c>
      <c r="H666">
        <v>0</v>
      </c>
      <c r="I666">
        <v>0.46000000800000002</v>
      </c>
      <c r="J666">
        <v>0</v>
      </c>
      <c r="K666">
        <v>0</v>
      </c>
      <c r="L666">
        <v>0</v>
      </c>
      <c r="M666">
        <v>20</v>
      </c>
      <c r="N666">
        <v>1420</v>
      </c>
      <c r="O666">
        <v>1922</v>
      </c>
    </row>
    <row r="667" spans="1:15" x14ac:dyDescent="0.25">
      <c r="A667">
        <v>6775888955</v>
      </c>
      <c r="B667" s="1">
        <v>42483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1440</v>
      </c>
      <c r="O667">
        <v>1841</v>
      </c>
    </row>
    <row r="668" spans="1:15" x14ac:dyDescent="0.25">
      <c r="A668">
        <v>6775888955</v>
      </c>
      <c r="B668" s="1">
        <v>42484</v>
      </c>
      <c r="C668">
        <v>2153</v>
      </c>
      <c r="D668">
        <v>1.539999962</v>
      </c>
      <c r="E668">
        <v>1.539999962</v>
      </c>
      <c r="F668">
        <v>0</v>
      </c>
      <c r="G668">
        <v>0.769999981</v>
      </c>
      <c r="H668">
        <v>0.62000000499999997</v>
      </c>
      <c r="I668">
        <v>0.15000000599999999</v>
      </c>
      <c r="J668">
        <v>0</v>
      </c>
      <c r="K668">
        <v>11</v>
      </c>
      <c r="L668">
        <v>18</v>
      </c>
      <c r="M668">
        <v>11</v>
      </c>
      <c r="N668">
        <v>1400</v>
      </c>
      <c r="O668">
        <v>2053</v>
      </c>
    </row>
    <row r="669" spans="1:15" x14ac:dyDescent="0.25">
      <c r="A669">
        <v>6775888955</v>
      </c>
      <c r="B669" s="1">
        <v>42485</v>
      </c>
      <c r="C669">
        <v>6474</v>
      </c>
      <c r="D669">
        <v>4.6399998660000001</v>
      </c>
      <c r="E669">
        <v>4.6399998660000001</v>
      </c>
      <c r="F669">
        <v>0</v>
      </c>
      <c r="G669">
        <v>2.2699999809999998</v>
      </c>
      <c r="H669">
        <v>0.46000000800000002</v>
      </c>
      <c r="I669">
        <v>1.8999999759999999</v>
      </c>
      <c r="J669">
        <v>0</v>
      </c>
      <c r="K669">
        <v>33</v>
      </c>
      <c r="L669">
        <v>13</v>
      </c>
      <c r="M669">
        <v>92</v>
      </c>
      <c r="N669">
        <v>1302</v>
      </c>
      <c r="O669">
        <v>2484</v>
      </c>
    </row>
    <row r="670" spans="1:15" x14ac:dyDescent="0.25">
      <c r="A670">
        <v>6775888955</v>
      </c>
      <c r="B670" s="1">
        <v>42486</v>
      </c>
      <c r="C670">
        <v>7091</v>
      </c>
      <c r="D670">
        <v>5.2699999809999998</v>
      </c>
      <c r="E670">
        <v>5.2699999809999998</v>
      </c>
      <c r="F670">
        <v>2</v>
      </c>
      <c r="G670">
        <v>3.4800000190000002</v>
      </c>
      <c r="H670">
        <v>0.87000000499999997</v>
      </c>
      <c r="I670">
        <v>0.730000019</v>
      </c>
      <c r="J670">
        <v>0</v>
      </c>
      <c r="K670">
        <v>42</v>
      </c>
      <c r="L670">
        <v>30</v>
      </c>
      <c r="M670">
        <v>47</v>
      </c>
      <c r="N670">
        <v>1321</v>
      </c>
      <c r="O670">
        <v>2584</v>
      </c>
    </row>
    <row r="671" spans="1:15" x14ac:dyDescent="0.25">
      <c r="A671">
        <v>6775888955</v>
      </c>
      <c r="B671" s="1">
        <v>42487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1440</v>
      </c>
      <c r="O671">
        <v>1841</v>
      </c>
    </row>
    <row r="672" spans="1:15" x14ac:dyDescent="0.25">
      <c r="A672">
        <v>6775888955</v>
      </c>
      <c r="B672" s="1">
        <v>42488</v>
      </c>
      <c r="C672">
        <v>703</v>
      </c>
      <c r="D672">
        <v>0.5</v>
      </c>
      <c r="E672">
        <v>0.5</v>
      </c>
      <c r="F672">
        <v>0</v>
      </c>
      <c r="G672">
        <v>5.9999998999999998E-2</v>
      </c>
      <c r="H672">
        <v>0.20000000300000001</v>
      </c>
      <c r="I672">
        <v>0.23999999499999999</v>
      </c>
      <c r="J672">
        <v>0</v>
      </c>
      <c r="K672">
        <v>2</v>
      </c>
      <c r="L672">
        <v>13</v>
      </c>
      <c r="M672">
        <v>15</v>
      </c>
      <c r="N672">
        <v>1410</v>
      </c>
      <c r="O672">
        <v>1993</v>
      </c>
    </row>
    <row r="673" spans="1:15" x14ac:dyDescent="0.25">
      <c r="A673">
        <v>6775888955</v>
      </c>
      <c r="B673" s="1">
        <v>42489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1440</v>
      </c>
      <c r="O673">
        <v>1841</v>
      </c>
    </row>
    <row r="674" spans="1:15" x14ac:dyDescent="0.25">
      <c r="A674">
        <v>6775888955</v>
      </c>
      <c r="B674" s="1">
        <v>42490</v>
      </c>
      <c r="C674">
        <v>2503</v>
      </c>
      <c r="D674">
        <v>1.789999962</v>
      </c>
      <c r="E674">
        <v>1.789999962</v>
      </c>
      <c r="F674">
        <v>0</v>
      </c>
      <c r="G674">
        <v>0.15999999600000001</v>
      </c>
      <c r="H674">
        <v>0.15999999600000001</v>
      </c>
      <c r="I674">
        <v>1.480000019</v>
      </c>
      <c r="J674">
        <v>0</v>
      </c>
      <c r="K674">
        <v>3</v>
      </c>
      <c r="L674">
        <v>9</v>
      </c>
      <c r="M674">
        <v>84</v>
      </c>
      <c r="N674">
        <v>1344</v>
      </c>
      <c r="O674">
        <v>2280</v>
      </c>
    </row>
    <row r="675" spans="1:15" x14ac:dyDescent="0.25">
      <c r="A675">
        <v>6775888955</v>
      </c>
      <c r="B675" s="1">
        <v>42491</v>
      </c>
      <c r="C675">
        <v>2487</v>
      </c>
      <c r="D675">
        <v>1.7799999710000001</v>
      </c>
      <c r="E675">
        <v>1.7799999710000001</v>
      </c>
      <c r="F675">
        <v>0</v>
      </c>
      <c r="G675">
        <v>0.47999998900000002</v>
      </c>
      <c r="H675">
        <v>0.62000000499999997</v>
      </c>
      <c r="I675">
        <v>0.68000000699999996</v>
      </c>
      <c r="J675">
        <v>0</v>
      </c>
      <c r="K675">
        <v>9</v>
      </c>
      <c r="L675">
        <v>34</v>
      </c>
      <c r="M675">
        <v>50</v>
      </c>
      <c r="N675">
        <v>1347</v>
      </c>
      <c r="O675">
        <v>2319</v>
      </c>
    </row>
    <row r="676" spans="1:15" x14ac:dyDescent="0.25">
      <c r="A676">
        <v>6775888955</v>
      </c>
      <c r="B676" s="1">
        <v>42492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1440</v>
      </c>
      <c r="O676">
        <v>1841</v>
      </c>
    </row>
    <row r="677" spans="1:15" x14ac:dyDescent="0.25">
      <c r="A677">
        <v>6775888955</v>
      </c>
      <c r="B677" s="1">
        <v>42493</v>
      </c>
      <c r="C677">
        <v>9</v>
      </c>
      <c r="D677">
        <v>0.01</v>
      </c>
      <c r="E677">
        <v>0.01</v>
      </c>
      <c r="F677">
        <v>0</v>
      </c>
      <c r="G677">
        <v>0</v>
      </c>
      <c r="H677">
        <v>0</v>
      </c>
      <c r="I677">
        <v>0.01</v>
      </c>
      <c r="J677">
        <v>0</v>
      </c>
      <c r="K677">
        <v>0</v>
      </c>
      <c r="L677">
        <v>0</v>
      </c>
      <c r="M677">
        <v>1</v>
      </c>
      <c r="N677">
        <v>1439</v>
      </c>
      <c r="O677">
        <v>1843</v>
      </c>
    </row>
    <row r="678" spans="1:15" x14ac:dyDescent="0.25">
      <c r="A678">
        <v>6775888955</v>
      </c>
      <c r="B678" s="1">
        <v>42494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1440</v>
      </c>
      <c r="O678">
        <v>1841</v>
      </c>
    </row>
    <row r="679" spans="1:15" x14ac:dyDescent="0.25">
      <c r="A679">
        <v>6775888955</v>
      </c>
      <c r="B679" s="1">
        <v>42495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1440</v>
      </c>
      <c r="O679">
        <v>1841</v>
      </c>
    </row>
    <row r="680" spans="1:15" x14ac:dyDescent="0.25">
      <c r="A680">
        <v>6775888955</v>
      </c>
      <c r="B680" s="1">
        <v>42496</v>
      </c>
      <c r="C680">
        <v>4697</v>
      </c>
      <c r="D680">
        <v>3.369999886</v>
      </c>
      <c r="E680">
        <v>3.369999886</v>
      </c>
      <c r="F680">
        <v>0</v>
      </c>
      <c r="G680">
        <v>0.469999999</v>
      </c>
      <c r="H680">
        <v>0.93000000699999996</v>
      </c>
      <c r="I680">
        <v>1.9299999480000001</v>
      </c>
      <c r="J680">
        <v>0</v>
      </c>
      <c r="K680">
        <v>12</v>
      </c>
      <c r="L680">
        <v>35</v>
      </c>
      <c r="M680">
        <v>75</v>
      </c>
      <c r="N680">
        <v>1318</v>
      </c>
      <c r="O680">
        <v>2496</v>
      </c>
    </row>
    <row r="681" spans="1:15" x14ac:dyDescent="0.25">
      <c r="A681">
        <v>6775888955</v>
      </c>
      <c r="B681" s="1">
        <v>42497</v>
      </c>
      <c r="C681">
        <v>1967</v>
      </c>
      <c r="D681">
        <v>1.4099999670000001</v>
      </c>
      <c r="E681">
        <v>1.4099999670000001</v>
      </c>
      <c r="F681">
        <v>0</v>
      </c>
      <c r="G681">
        <v>0.12999999500000001</v>
      </c>
      <c r="H681">
        <v>0.23999999499999999</v>
      </c>
      <c r="I681">
        <v>1.0499999520000001</v>
      </c>
      <c r="J681">
        <v>0</v>
      </c>
      <c r="K681">
        <v>2</v>
      </c>
      <c r="L681">
        <v>5</v>
      </c>
      <c r="M681">
        <v>49</v>
      </c>
      <c r="N681">
        <v>551</v>
      </c>
      <c r="O681">
        <v>1032</v>
      </c>
    </row>
    <row r="682" spans="1:15" x14ac:dyDescent="0.25">
      <c r="A682">
        <v>6962181067</v>
      </c>
      <c r="B682" s="1">
        <v>42472</v>
      </c>
      <c r="C682">
        <v>10199</v>
      </c>
      <c r="D682">
        <v>6.7399997709999999</v>
      </c>
      <c r="E682">
        <v>6.7399997709999999</v>
      </c>
      <c r="F682">
        <v>0</v>
      </c>
      <c r="G682">
        <v>3.4000000950000002</v>
      </c>
      <c r="H682">
        <v>0.829999983</v>
      </c>
      <c r="I682">
        <v>2.5099999899999998</v>
      </c>
      <c r="J682">
        <v>0</v>
      </c>
      <c r="K682">
        <v>50</v>
      </c>
      <c r="L682">
        <v>14</v>
      </c>
      <c r="M682">
        <v>189</v>
      </c>
      <c r="N682">
        <v>796</v>
      </c>
      <c r="O682">
        <v>1994</v>
      </c>
    </row>
    <row r="683" spans="1:15" x14ac:dyDescent="0.25">
      <c r="A683">
        <v>6962181067</v>
      </c>
      <c r="B683" s="1">
        <v>42473</v>
      </c>
      <c r="C683">
        <v>5652</v>
      </c>
      <c r="D683">
        <v>3.7400000100000002</v>
      </c>
      <c r="E683">
        <v>3.7400000100000002</v>
      </c>
      <c r="F683">
        <v>0</v>
      </c>
      <c r="G683">
        <v>0.56999999300000004</v>
      </c>
      <c r="H683">
        <v>1.210000038</v>
      </c>
      <c r="I683">
        <v>1.960000038</v>
      </c>
      <c r="J683">
        <v>0</v>
      </c>
      <c r="K683">
        <v>8</v>
      </c>
      <c r="L683">
        <v>24</v>
      </c>
      <c r="M683">
        <v>142</v>
      </c>
      <c r="N683">
        <v>548</v>
      </c>
      <c r="O683">
        <v>1718</v>
      </c>
    </row>
    <row r="684" spans="1:15" x14ac:dyDescent="0.25">
      <c r="A684">
        <v>6962181067</v>
      </c>
      <c r="B684" s="1">
        <v>42474</v>
      </c>
      <c r="C684">
        <v>1551</v>
      </c>
      <c r="D684">
        <v>1.0299999710000001</v>
      </c>
      <c r="E684">
        <v>1.0299999710000001</v>
      </c>
      <c r="F684">
        <v>0</v>
      </c>
      <c r="G684">
        <v>0</v>
      </c>
      <c r="H684">
        <v>0</v>
      </c>
      <c r="I684">
        <v>1.0299999710000001</v>
      </c>
      <c r="J684">
        <v>0</v>
      </c>
      <c r="K684">
        <v>0</v>
      </c>
      <c r="L684">
        <v>0</v>
      </c>
      <c r="M684">
        <v>86</v>
      </c>
      <c r="N684">
        <v>862</v>
      </c>
      <c r="O684">
        <v>1466</v>
      </c>
    </row>
    <row r="685" spans="1:15" x14ac:dyDescent="0.25">
      <c r="A685">
        <v>6962181067</v>
      </c>
      <c r="B685" s="1">
        <v>42475</v>
      </c>
      <c r="C685">
        <v>5563</v>
      </c>
      <c r="D685">
        <v>3.6800000669999999</v>
      </c>
      <c r="E685">
        <v>3.6800000669999999</v>
      </c>
      <c r="F685">
        <v>0</v>
      </c>
      <c r="G685">
        <v>0</v>
      </c>
      <c r="H685">
        <v>0</v>
      </c>
      <c r="I685">
        <v>3.6800000669999999</v>
      </c>
      <c r="J685">
        <v>0</v>
      </c>
      <c r="K685">
        <v>0</v>
      </c>
      <c r="L685">
        <v>0</v>
      </c>
      <c r="M685">
        <v>217</v>
      </c>
      <c r="N685">
        <v>837</v>
      </c>
      <c r="O685">
        <v>1756</v>
      </c>
    </row>
    <row r="686" spans="1:15" x14ac:dyDescent="0.25">
      <c r="A686">
        <v>6962181067</v>
      </c>
      <c r="B686" s="1">
        <v>42476</v>
      </c>
      <c r="C686">
        <v>13217</v>
      </c>
      <c r="D686">
        <v>8.7399997710000008</v>
      </c>
      <c r="E686">
        <v>8.7399997710000008</v>
      </c>
      <c r="F686">
        <v>0</v>
      </c>
      <c r="G686">
        <v>3.6600000860000002</v>
      </c>
      <c r="H686">
        <v>0.189999998</v>
      </c>
      <c r="I686">
        <v>4.8800001139999996</v>
      </c>
      <c r="J686">
        <v>0</v>
      </c>
      <c r="K686">
        <v>50</v>
      </c>
      <c r="L686">
        <v>3</v>
      </c>
      <c r="M686">
        <v>280</v>
      </c>
      <c r="N686">
        <v>741</v>
      </c>
      <c r="O686">
        <v>2173</v>
      </c>
    </row>
    <row r="687" spans="1:15" x14ac:dyDescent="0.25">
      <c r="A687">
        <v>6962181067</v>
      </c>
      <c r="B687" s="1">
        <v>42477</v>
      </c>
      <c r="C687">
        <v>10145</v>
      </c>
      <c r="D687">
        <v>6.7100000380000004</v>
      </c>
      <c r="E687">
        <v>6.7100000380000004</v>
      </c>
      <c r="F687">
        <v>0</v>
      </c>
      <c r="G687">
        <v>0.33000001299999998</v>
      </c>
      <c r="H687">
        <v>0.68000000699999996</v>
      </c>
      <c r="I687">
        <v>5.6900000569999998</v>
      </c>
      <c r="J687">
        <v>0</v>
      </c>
      <c r="K687">
        <v>5</v>
      </c>
      <c r="L687">
        <v>13</v>
      </c>
      <c r="M687">
        <v>295</v>
      </c>
      <c r="N687">
        <v>634</v>
      </c>
      <c r="O687">
        <v>2027</v>
      </c>
    </row>
    <row r="688" spans="1:15" x14ac:dyDescent="0.25">
      <c r="A688">
        <v>6962181067</v>
      </c>
      <c r="B688" s="1">
        <v>42478</v>
      </c>
      <c r="C688">
        <v>11404</v>
      </c>
      <c r="D688">
        <v>7.5399999619999996</v>
      </c>
      <c r="E688">
        <v>7.5399999619999996</v>
      </c>
      <c r="F688">
        <v>0</v>
      </c>
      <c r="G688">
        <v>0.829999983</v>
      </c>
      <c r="H688">
        <v>2.3900001049999999</v>
      </c>
      <c r="I688">
        <v>4.3200001720000003</v>
      </c>
      <c r="J688">
        <v>0</v>
      </c>
      <c r="K688">
        <v>13</v>
      </c>
      <c r="L688">
        <v>42</v>
      </c>
      <c r="M688">
        <v>238</v>
      </c>
      <c r="N688">
        <v>689</v>
      </c>
      <c r="O688">
        <v>2039</v>
      </c>
    </row>
    <row r="689" spans="1:15" x14ac:dyDescent="0.25">
      <c r="A689">
        <v>6962181067</v>
      </c>
      <c r="B689" s="1">
        <v>42479</v>
      </c>
      <c r="C689">
        <v>10742</v>
      </c>
      <c r="D689">
        <v>7.0999999049999998</v>
      </c>
      <c r="E689">
        <v>7.0999999049999998</v>
      </c>
      <c r="F689">
        <v>0</v>
      </c>
      <c r="G689">
        <v>2.0999999049999998</v>
      </c>
      <c r="H689">
        <v>2.130000114</v>
      </c>
      <c r="I689">
        <v>2.869999886</v>
      </c>
      <c r="J689">
        <v>0</v>
      </c>
      <c r="K689">
        <v>35</v>
      </c>
      <c r="L689">
        <v>41</v>
      </c>
      <c r="M689">
        <v>195</v>
      </c>
      <c r="N689">
        <v>659</v>
      </c>
      <c r="O689">
        <v>2046</v>
      </c>
    </row>
    <row r="690" spans="1:15" x14ac:dyDescent="0.25">
      <c r="A690">
        <v>6962181067</v>
      </c>
      <c r="B690" s="1">
        <v>42480</v>
      </c>
      <c r="C690">
        <v>13928</v>
      </c>
      <c r="D690">
        <v>9.5500001910000005</v>
      </c>
      <c r="E690">
        <v>9.5500001910000005</v>
      </c>
      <c r="F690">
        <v>0</v>
      </c>
      <c r="G690">
        <v>4.2800002099999999</v>
      </c>
      <c r="H690">
        <v>0.189999998</v>
      </c>
      <c r="I690">
        <v>5.0900001530000001</v>
      </c>
      <c r="J690">
        <v>0</v>
      </c>
      <c r="K690">
        <v>48</v>
      </c>
      <c r="L690">
        <v>4</v>
      </c>
      <c r="M690">
        <v>297</v>
      </c>
      <c r="N690">
        <v>639</v>
      </c>
      <c r="O690">
        <v>2174</v>
      </c>
    </row>
    <row r="691" spans="1:15" x14ac:dyDescent="0.25">
      <c r="A691">
        <v>6962181067</v>
      </c>
      <c r="B691" s="1">
        <v>42481</v>
      </c>
      <c r="C691">
        <v>11835</v>
      </c>
      <c r="D691">
        <v>9.7100000380000004</v>
      </c>
      <c r="E691">
        <v>7.8800001139999996</v>
      </c>
      <c r="F691">
        <v>4</v>
      </c>
      <c r="G691">
        <v>3.9900000100000002</v>
      </c>
      <c r="H691">
        <v>2.0999999049999998</v>
      </c>
      <c r="I691">
        <v>3.5099999899999998</v>
      </c>
      <c r="J691">
        <v>0.109999999</v>
      </c>
      <c r="K691">
        <v>53</v>
      </c>
      <c r="L691">
        <v>27</v>
      </c>
      <c r="M691">
        <v>214</v>
      </c>
      <c r="N691">
        <v>708</v>
      </c>
      <c r="O691">
        <v>2179</v>
      </c>
    </row>
    <row r="692" spans="1:15" x14ac:dyDescent="0.25">
      <c r="A692">
        <v>6962181067</v>
      </c>
      <c r="B692" s="1">
        <v>42482</v>
      </c>
      <c r="C692">
        <v>10725</v>
      </c>
      <c r="D692">
        <v>7.0900001530000001</v>
      </c>
      <c r="E692">
        <v>7.0900001530000001</v>
      </c>
      <c r="F692">
        <v>0</v>
      </c>
      <c r="G692">
        <v>1.769999981</v>
      </c>
      <c r="H692">
        <v>1.5499999520000001</v>
      </c>
      <c r="I692">
        <v>3.7699999809999998</v>
      </c>
      <c r="J692">
        <v>0</v>
      </c>
      <c r="K692">
        <v>30</v>
      </c>
      <c r="L692">
        <v>33</v>
      </c>
      <c r="M692">
        <v>240</v>
      </c>
      <c r="N692">
        <v>659</v>
      </c>
      <c r="O692">
        <v>2086</v>
      </c>
    </row>
    <row r="693" spans="1:15" x14ac:dyDescent="0.25">
      <c r="A693">
        <v>6962181067</v>
      </c>
      <c r="B693" s="1">
        <v>42483</v>
      </c>
      <c r="C693">
        <v>20031</v>
      </c>
      <c r="D693">
        <v>13.239999770000001</v>
      </c>
      <c r="E693">
        <v>13.239999770000001</v>
      </c>
      <c r="F693">
        <v>0</v>
      </c>
      <c r="G693">
        <v>4.1999998090000004</v>
      </c>
      <c r="H693">
        <v>2</v>
      </c>
      <c r="I693">
        <v>7.0399999619999996</v>
      </c>
      <c r="J693">
        <v>0</v>
      </c>
      <c r="K693">
        <v>58</v>
      </c>
      <c r="L693">
        <v>41</v>
      </c>
      <c r="M693">
        <v>347</v>
      </c>
      <c r="N693">
        <v>484</v>
      </c>
      <c r="O693">
        <v>2571</v>
      </c>
    </row>
    <row r="694" spans="1:15" x14ac:dyDescent="0.25">
      <c r="A694">
        <v>6962181067</v>
      </c>
      <c r="B694" s="1">
        <v>42484</v>
      </c>
      <c r="C694">
        <v>5029</v>
      </c>
      <c r="D694">
        <v>3.3199999330000001</v>
      </c>
      <c r="E694">
        <v>3.3199999330000001</v>
      </c>
      <c r="F694">
        <v>0</v>
      </c>
      <c r="G694">
        <v>0</v>
      </c>
      <c r="H694">
        <v>0</v>
      </c>
      <c r="I694">
        <v>3.3199999330000001</v>
      </c>
      <c r="J694">
        <v>0</v>
      </c>
      <c r="K694">
        <v>0</v>
      </c>
      <c r="L694">
        <v>0</v>
      </c>
      <c r="M694">
        <v>199</v>
      </c>
      <c r="N694">
        <v>720</v>
      </c>
      <c r="O694">
        <v>1705</v>
      </c>
    </row>
    <row r="695" spans="1:15" x14ac:dyDescent="0.25">
      <c r="A695">
        <v>6962181067</v>
      </c>
      <c r="B695" s="1">
        <v>42485</v>
      </c>
      <c r="C695">
        <v>13239</v>
      </c>
      <c r="D695">
        <v>9.2700004580000002</v>
      </c>
      <c r="E695">
        <v>9.0799999239999991</v>
      </c>
      <c r="F695">
        <v>3</v>
      </c>
      <c r="G695">
        <v>3.0199999809999998</v>
      </c>
      <c r="H695">
        <v>1.6799999480000001</v>
      </c>
      <c r="I695">
        <v>4.4600000380000004</v>
      </c>
      <c r="J695">
        <v>0.10000000100000001</v>
      </c>
      <c r="K695">
        <v>35</v>
      </c>
      <c r="L695">
        <v>31</v>
      </c>
      <c r="M695">
        <v>282</v>
      </c>
      <c r="N695">
        <v>637</v>
      </c>
      <c r="O695">
        <v>2194</v>
      </c>
    </row>
    <row r="696" spans="1:15" x14ac:dyDescent="0.25">
      <c r="A696">
        <v>6962181067</v>
      </c>
      <c r="B696" s="1">
        <v>42486</v>
      </c>
      <c r="C696">
        <v>10433</v>
      </c>
      <c r="D696">
        <v>6.9000000950000002</v>
      </c>
      <c r="E696">
        <v>6.9000000950000002</v>
      </c>
      <c r="F696">
        <v>0</v>
      </c>
      <c r="G696">
        <v>2.579999924</v>
      </c>
      <c r="H696">
        <v>0.41999998700000002</v>
      </c>
      <c r="I696">
        <v>3.9000000950000002</v>
      </c>
      <c r="J696">
        <v>0</v>
      </c>
      <c r="K696">
        <v>36</v>
      </c>
      <c r="L696">
        <v>7</v>
      </c>
      <c r="M696">
        <v>254</v>
      </c>
      <c r="N696">
        <v>680</v>
      </c>
      <c r="O696">
        <v>2012</v>
      </c>
    </row>
    <row r="697" spans="1:15" x14ac:dyDescent="0.25">
      <c r="A697">
        <v>6962181067</v>
      </c>
      <c r="B697" s="1">
        <v>42487</v>
      </c>
      <c r="C697">
        <v>10320</v>
      </c>
      <c r="D697">
        <v>6.8200001720000003</v>
      </c>
      <c r="E697">
        <v>6.8200001720000003</v>
      </c>
      <c r="F697">
        <v>0</v>
      </c>
      <c r="G697">
        <v>0.55000001200000004</v>
      </c>
      <c r="H697">
        <v>2.0199999809999998</v>
      </c>
      <c r="I697">
        <v>4.25</v>
      </c>
      <c r="J697">
        <v>0</v>
      </c>
      <c r="K697">
        <v>7</v>
      </c>
      <c r="L697">
        <v>38</v>
      </c>
      <c r="M697">
        <v>279</v>
      </c>
      <c r="N697">
        <v>697</v>
      </c>
      <c r="O697">
        <v>2034</v>
      </c>
    </row>
    <row r="698" spans="1:15" x14ac:dyDescent="0.25">
      <c r="A698">
        <v>6962181067</v>
      </c>
      <c r="B698" s="1">
        <v>42488</v>
      </c>
      <c r="C698">
        <v>12627</v>
      </c>
      <c r="D698">
        <v>8.3500003809999992</v>
      </c>
      <c r="E698">
        <v>8.3500003809999992</v>
      </c>
      <c r="F698">
        <v>0</v>
      </c>
      <c r="G698">
        <v>2.5099999899999998</v>
      </c>
      <c r="H698">
        <v>0.23999999499999999</v>
      </c>
      <c r="I698">
        <v>5.5900001530000001</v>
      </c>
      <c r="J698">
        <v>0</v>
      </c>
      <c r="K698">
        <v>38</v>
      </c>
      <c r="L698">
        <v>8</v>
      </c>
      <c r="M698">
        <v>288</v>
      </c>
      <c r="N698">
        <v>621</v>
      </c>
      <c r="O698">
        <v>2182</v>
      </c>
    </row>
    <row r="699" spans="1:15" x14ac:dyDescent="0.25">
      <c r="A699">
        <v>6962181067</v>
      </c>
      <c r="B699" s="1">
        <v>42489</v>
      </c>
      <c r="C699">
        <v>10762</v>
      </c>
      <c r="D699">
        <v>7.1100001339999999</v>
      </c>
      <c r="E699">
        <v>7.1100001339999999</v>
      </c>
      <c r="F699">
        <v>0</v>
      </c>
      <c r="G699">
        <v>0.81999999300000004</v>
      </c>
      <c r="H699">
        <v>0.47999998900000002</v>
      </c>
      <c r="I699">
        <v>5.8099999430000002</v>
      </c>
      <c r="J699">
        <v>0</v>
      </c>
      <c r="K699">
        <v>12</v>
      </c>
      <c r="L699">
        <v>15</v>
      </c>
      <c r="M699">
        <v>369</v>
      </c>
      <c r="N699">
        <v>645</v>
      </c>
      <c r="O699">
        <v>2254</v>
      </c>
    </row>
    <row r="700" spans="1:15" x14ac:dyDescent="0.25">
      <c r="A700">
        <v>6962181067</v>
      </c>
      <c r="B700" s="1">
        <v>42490</v>
      </c>
      <c r="C700">
        <v>10081</v>
      </c>
      <c r="D700">
        <v>6.6599998469999999</v>
      </c>
      <c r="E700">
        <v>6.6599998469999999</v>
      </c>
      <c r="F700">
        <v>0</v>
      </c>
      <c r="G700">
        <v>2.2400000100000002</v>
      </c>
      <c r="H700">
        <v>0.75999998999999996</v>
      </c>
      <c r="I700">
        <v>3.670000076</v>
      </c>
      <c r="J700">
        <v>0</v>
      </c>
      <c r="K700">
        <v>32</v>
      </c>
      <c r="L700">
        <v>16</v>
      </c>
      <c r="M700">
        <v>237</v>
      </c>
      <c r="N700">
        <v>731</v>
      </c>
      <c r="O700">
        <v>2002</v>
      </c>
    </row>
    <row r="701" spans="1:15" x14ac:dyDescent="0.25">
      <c r="A701">
        <v>6962181067</v>
      </c>
      <c r="B701" s="1">
        <v>42491</v>
      </c>
      <c r="C701">
        <v>5454</v>
      </c>
      <c r="D701">
        <v>3.6099998950000001</v>
      </c>
      <c r="E701">
        <v>3.6099998950000001</v>
      </c>
      <c r="F701">
        <v>0</v>
      </c>
      <c r="G701">
        <v>0</v>
      </c>
      <c r="H701">
        <v>0</v>
      </c>
      <c r="I701">
        <v>3.6099998950000001</v>
      </c>
      <c r="J701">
        <v>0</v>
      </c>
      <c r="K701">
        <v>0</v>
      </c>
      <c r="L701">
        <v>0</v>
      </c>
      <c r="M701">
        <v>215</v>
      </c>
      <c r="N701">
        <v>722</v>
      </c>
      <c r="O701">
        <v>1740</v>
      </c>
    </row>
    <row r="702" spans="1:15" x14ac:dyDescent="0.25">
      <c r="A702">
        <v>6962181067</v>
      </c>
      <c r="B702" s="1">
        <v>42492</v>
      </c>
      <c r="C702">
        <v>12912</v>
      </c>
      <c r="D702">
        <v>8.5399999619999996</v>
      </c>
      <c r="E702">
        <v>8.5399999619999996</v>
      </c>
      <c r="F702">
        <v>0</v>
      </c>
      <c r="G702">
        <v>1.2000000479999999</v>
      </c>
      <c r="H702">
        <v>2</v>
      </c>
      <c r="I702">
        <v>5.3400001530000001</v>
      </c>
      <c r="J702">
        <v>0</v>
      </c>
      <c r="K702">
        <v>18</v>
      </c>
      <c r="L702">
        <v>39</v>
      </c>
      <c r="M702">
        <v>313</v>
      </c>
      <c r="N702">
        <v>655</v>
      </c>
      <c r="O702">
        <v>2162</v>
      </c>
    </row>
    <row r="703" spans="1:15" x14ac:dyDescent="0.25">
      <c r="A703">
        <v>6962181067</v>
      </c>
      <c r="B703" s="1">
        <v>42493</v>
      </c>
      <c r="C703">
        <v>12109</v>
      </c>
      <c r="D703">
        <v>8.1199998860000004</v>
      </c>
      <c r="E703">
        <v>8.1199998860000004</v>
      </c>
      <c r="F703">
        <v>0</v>
      </c>
      <c r="G703">
        <v>1.7400000099999999</v>
      </c>
      <c r="H703">
        <v>2.039999962</v>
      </c>
      <c r="I703">
        <v>4.329999924</v>
      </c>
      <c r="J703">
        <v>0</v>
      </c>
      <c r="K703">
        <v>21</v>
      </c>
      <c r="L703">
        <v>36</v>
      </c>
      <c r="M703">
        <v>267</v>
      </c>
      <c r="N703">
        <v>654</v>
      </c>
      <c r="O703">
        <v>2072</v>
      </c>
    </row>
    <row r="704" spans="1:15" x14ac:dyDescent="0.25">
      <c r="A704">
        <v>6962181067</v>
      </c>
      <c r="B704" s="1">
        <v>42494</v>
      </c>
      <c r="C704">
        <v>10147</v>
      </c>
      <c r="D704">
        <v>6.7100000380000004</v>
      </c>
      <c r="E704">
        <v>6.7100000380000004</v>
      </c>
      <c r="F704">
        <v>0</v>
      </c>
      <c r="G704">
        <v>0.469999999</v>
      </c>
      <c r="H704">
        <v>1.6799999480000001</v>
      </c>
      <c r="I704">
        <v>4.5500001909999996</v>
      </c>
      <c r="J704">
        <v>0</v>
      </c>
      <c r="K704">
        <v>15</v>
      </c>
      <c r="L704">
        <v>36</v>
      </c>
      <c r="M704">
        <v>284</v>
      </c>
      <c r="N704">
        <v>683</v>
      </c>
      <c r="O704">
        <v>2086</v>
      </c>
    </row>
    <row r="705" spans="1:15" x14ac:dyDescent="0.25">
      <c r="A705">
        <v>6962181067</v>
      </c>
      <c r="B705" s="1">
        <v>42495</v>
      </c>
      <c r="C705">
        <v>10524</v>
      </c>
      <c r="D705">
        <v>6.9600000380000004</v>
      </c>
      <c r="E705">
        <v>6.9600000380000004</v>
      </c>
      <c r="F705">
        <v>0</v>
      </c>
      <c r="G705">
        <v>0.99000001000000004</v>
      </c>
      <c r="H705">
        <v>1.1599999670000001</v>
      </c>
      <c r="I705">
        <v>4.8099999430000002</v>
      </c>
      <c r="J705">
        <v>0</v>
      </c>
      <c r="K705">
        <v>14</v>
      </c>
      <c r="L705">
        <v>22</v>
      </c>
      <c r="M705">
        <v>305</v>
      </c>
      <c r="N705">
        <v>591</v>
      </c>
      <c r="O705">
        <v>2066</v>
      </c>
    </row>
    <row r="706" spans="1:15" x14ac:dyDescent="0.25">
      <c r="A706">
        <v>6962181067</v>
      </c>
      <c r="B706" s="1">
        <v>42496</v>
      </c>
      <c r="C706">
        <v>5908</v>
      </c>
      <c r="D706">
        <v>3.9100000860000002</v>
      </c>
      <c r="E706">
        <v>3.9100000860000002</v>
      </c>
      <c r="F706">
        <v>0</v>
      </c>
      <c r="G706">
        <v>0</v>
      </c>
      <c r="H706">
        <v>0</v>
      </c>
      <c r="I706">
        <v>3.9100000860000002</v>
      </c>
      <c r="J706">
        <v>0</v>
      </c>
      <c r="K706">
        <v>0</v>
      </c>
      <c r="L706">
        <v>0</v>
      </c>
      <c r="M706">
        <v>299</v>
      </c>
      <c r="N706">
        <v>717</v>
      </c>
      <c r="O706">
        <v>1850</v>
      </c>
    </row>
    <row r="707" spans="1:15" x14ac:dyDescent="0.25">
      <c r="A707">
        <v>6962181067</v>
      </c>
      <c r="B707" s="1">
        <v>42497</v>
      </c>
      <c r="C707">
        <v>6815</v>
      </c>
      <c r="D707">
        <v>4.5</v>
      </c>
      <c r="E707">
        <v>4.5</v>
      </c>
      <c r="F707">
        <v>0</v>
      </c>
      <c r="G707">
        <v>0</v>
      </c>
      <c r="H707">
        <v>0</v>
      </c>
      <c r="I707">
        <v>4.5</v>
      </c>
      <c r="J707">
        <v>0</v>
      </c>
      <c r="K707">
        <v>0</v>
      </c>
      <c r="L707">
        <v>0</v>
      </c>
      <c r="M707">
        <v>328</v>
      </c>
      <c r="N707">
        <v>745</v>
      </c>
      <c r="O707">
        <v>1947</v>
      </c>
    </row>
    <row r="708" spans="1:15" x14ac:dyDescent="0.25">
      <c r="A708">
        <v>6962181067</v>
      </c>
      <c r="B708" s="1">
        <v>42498</v>
      </c>
      <c r="C708">
        <v>4188</v>
      </c>
      <c r="D708">
        <v>2.7699999809999998</v>
      </c>
      <c r="E708">
        <v>2.7699999809999998</v>
      </c>
      <c r="F708">
        <v>0</v>
      </c>
      <c r="G708">
        <v>0</v>
      </c>
      <c r="H708">
        <v>0.519999981</v>
      </c>
      <c r="I708">
        <v>2.25</v>
      </c>
      <c r="J708">
        <v>0</v>
      </c>
      <c r="K708">
        <v>0</v>
      </c>
      <c r="L708">
        <v>14</v>
      </c>
      <c r="M708">
        <v>151</v>
      </c>
      <c r="N708">
        <v>709</v>
      </c>
      <c r="O708">
        <v>1659</v>
      </c>
    </row>
    <row r="709" spans="1:15" x14ac:dyDescent="0.25">
      <c r="A709">
        <v>6962181067</v>
      </c>
      <c r="B709" s="1">
        <v>42499</v>
      </c>
      <c r="C709">
        <v>12342</v>
      </c>
      <c r="D709">
        <v>8.7200002669999996</v>
      </c>
      <c r="E709">
        <v>8.6800003050000001</v>
      </c>
      <c r="F709">
        <v>3</v>
      </c>
      <c r="G709">
        <v>3.9000000950000002</v>
      </c>
      <c r="H709">
        <v>1.1799999480000001</v>
      </c>
      <c r="I709">
        <v>3.6500000950000002</v>
      </c>
      <c r="J709">
        <v>0</v>
      </c>
      <c r="K709">
        <v>43</v>
      </c>
      <c r="L709">
        <v>21</v>
      </c>
      <c r="M709">
        <v>231</v>
      </c>
      <c r="N709">
        <v>607</v>
      </c>
      <c r="O709">
        <v>2105</v>
      </c>
    </row>
    <row r="710" spans="1:15" x14ac:dyDescent="0.25">
      <c r="A710">
        <v>6962181067</v>
      </c>
      <c r="B710" s="1">
        <v>42500</v>
      </c>
      <c r="C710">
        <v>15448</v>
      </c>
      <c r="D710">
        <v>10.210000040000001</v>
      </c>
      <c r="E710">
        <v>10.210000040000001</v>
      </c>
      <c r="F710">
        <v>0</v>
      </c>
      <c r="G710">
        <v>3.4700000289999999</v>
      </c>
      <c r="H710">
        <v>1.75</v>
      </c>
      <c r="I710">
        <v>4.9899997709999999</v>
      </c>
      <c r="J710">
        <v>0</v>
      </c>
      <c r="K710">
        <v>62</v>
      </c>
      <c r="L710">
        <v>34</v>
      </c>
      <c r="M710">
        <v>275</v>
      </c>
      <c r="N710">
        <v>626</v>
      </c>
      <c r="O710">
        <v>2361</v>
      </c>
    </row>
    <row r="711" spans="1:15" x14ac:dyDescent="0.25">
      <c r="A711">
        <v>6962181067</v>
      </c>
      <c r="B711" s="1">
        <v>42501</v>
      </c>
      <c r="C711">
        <v>6722</v>
      </c>
      <c r="D711">
        <v>4.4400000569999998</v>
      </c>
      <c r="E711">
        <v>4.4400000569999998</v>
      </c>
      <c r="F711">
        <v>0</v>
      </c>
      <c r="G711">
        <v>1.4900000099999999</v>
      </c>
      <c r="H711">
        <v>0.310000002</v>
      </c>
      <c r="I711">
        <v>2.6500000950000002</v>
      </c>
      <c r="J711">
        <v>0</v>
      </c>
      <c r="K711">
        <v>24</v>
      </c>
      <c r="L711">
        <v>7</v>
      </c>
      <c r="M711">
        <v>199</v>
      </c>
      <c r="N711">
        <v>709</v>
      </c>
      <c r="O711">
        <v>1855</v>
      </c>
    </row>
    <row r="712" spans="1:15" x14ac:dyDescent="0.25">
      <c r="A712">
        <v>6962181067</v>
      </c>
      <c r="B712" s="1">
        <v>42502</v>
      </c>
      <c r="C712">
        <v>3587</v>
      </c>
      <c r="D712">
        <v>2.369999886</v>
      </c>
      <c r="E712">
        <v>2.369999886</v>
      </c>
      <c r="F712">
        <v>0</v>
      </c>
      <c r="G712">
        <v>0</v>
      </c>
      <c r="H712">
        <v>0.25</v>
      </c>
      <c r="I712">
        <v>2.1099998950000001</v>
      </c>
      <c r="J712">
        <v>0</v>
      </c>
      <c r="K712">
        <v>0</v>
      </c>
      <c r="L712">
        <v>8</v>
      </c>
      <c r="M712">
        <v>105</v>
      </c>
      <c r="N712">
        <v>127</v>
      </c>
      <c r="O712">
        <v>928</v>
      </c>
    </row>
    <row r="713" spans="1:15" x14ac:dyDescent="0.25">
      <c r="A713">
        <v>7007744171</v>
      </c>
      <c r="B713" s="1">
        <v>42472</v>
      </c>
      <c r="C713">
        <v>14172</v>
      </c>
      <c r="D713">
        <v>10.289999959999999</v>
      </c>
      <c r="E713">
        <v>9.4799995419999998</v>
      </c>
      <c r="F713">
        <v>5</v>
      </c>
      <c r="G713">
        <v>4.5</v>
      </c>
      <c r="H713">
        <v>0.37999999499999998</v>
      </c>
      <c r="I713">
        <v>5.4099998469999999</v>
      </c>
      <c r="J713">
        <v>0</v>
      </c>
      <c r="K713">
        <v>53</v>
      </c>
      <c r="L713">
        <v>8</v>
      </c>
      <c r="M713">
        <v>355</v>
      </c>
      <c r="N713">
        <v>1024</v>
      </c>
      <c r="O713">
        <v>2937</v>
      </c>
    </row>
    <row r="714" spans="1:15" x14ac:dyDescent="0.25">
      <c r="A714">
        <v>7007744171</v>
      </c>
      <c r="B714" s="1">
        <v>42473</v>
      </c>
      <c r="C714">
        <v>12862</v>
      </c>
      <c r="D714">
        <v>9.6499996190000008</v>
      </c>
      <c r="E714">
        <v>8.6000003809999992</v>
      </c>
      <c r="F714">
        <v>5</v>
      </c>
      <c r="G714">
        <v>4.6100001339999999</v>
      </c>
      <c r="H714">
        <v>0.560000002</v>
      </c>
      <c r="I714">
        <v>4.4800000190000002</v>
      </c>
      <c r="J714">
        <v>0</v>
      </c>
      <c r="K714">
        <v>56</v>
      </c>
      <c r="L714">
        <v>22</v>
      </c>
      <c r="M714">
        <v>261</v>
      </c>
      <c r="N714">
        <v>1101</v>
      </c>
      <c r="O714">
        <v>2742</v>
      </c>
    </row>
    <row r="715" spans="1:15" x14ac:dyDescent="0.25">
      <c r="A715">
        <v>7007744171</v>
      </c>
      <c r="B715" s="1">
        <v>42474</v>
      </c>
      <c r="C715">
        <v>11179</v>
      </c>
      <c r="D715">
        <v>8.2399997710000008</v>
      </c>
      <c r="E715">
        <v>7.4800000190000002</v>
      </c>
      <c r="F715">
        <v>3</v>
      </c>
      <c r="G715">
        <v>2.9500000480000002</v>
      </c>
      <c r="H715">
        <v>0.34000000400000002</v>
      </c>
      <c r="I715">
        <v>4.9600000380000004</v>
      </c>
      <c r="J715">
        <v>0</v>
      </c>
      <c r="K715">
        <v>34</v>
      </c>
      <c r="L715">
        <v>6</v>
      </c>
      <c r="M715">
        <v>304</v>
      </c>
      <c r="N715">
        <v>1096</v>
      </c>
      <c r="O715">
        <v>2668</v>
      </c>
    </row>
    <row r="716" spans="1:15" x14ac:dyDescent="0.25">
      <c r="A716">
        <v>7007744171</v>
      </c>
      <c r="B716" s="1">
        <v>42475</v>
      </c>
      <c r="C716">
        <v>5273</v>
      </c>
      <c r="D716">
        <v>3.5299999710000001</v>
      </c>
      <c r="E716">
        <v>3.5299999710000001</v>
      </c>
      <c r="F716">
        <v>0</v>
      </c>
      <c r="G716">
        <v>0</v>
      </c>
      <c r="H716">
        <v>0</v>
      </c>
      <c r="I716">
        <v>3.5299999710000001</v>
      </c>
      <c r="J716">
        <v>0</v>
      </c>
      <c r="K716">
        <v>0</v>
      </c>
      <c r="L716">
        <v>0</v>
      </c>
      <c r="M716">
        <v>202</v>
      </c>
      <c r="N716">
        <v>1238</v>
      </c>
      <c r="O716">
        <v>2098</v>
      </c>
    </row>
    <row r="717" spans="1:15" x14ac:dyDescent="0.25">
      <c r="A717">
        <v>7007744171</v>
      </c>
      <c r="B717" s="1">
        <v>42476</v>
      </c>
      <c r="C717">
        <v>4631</v>
      </c>
      <c r="D717">
        <v>3.0999999049999998</v>
      </c>
      <c r="E717">
        <v>3.0999999049999998</v>
      </c>
      <c r="F717">
        <v>0</v>
      </c>
      <c r="G717">
        <v>0</v>
      </c>
      <c r="H717">
        <v>0</v>
      </c>
      <c r="I717">
        <v>3.0999999049999998</v>
      </c>
      <c r="J717">
        <v>0</v>
      </c>
      <c r="K717">
        <v>0</v>
      </c>
      <c r="L717">
        <v>0</v>
      </c>
      <c r="M717">
        <v>203</v>
      </c>
      <c r="N717">
        <v>1155</v>
      </c>
      <c r="O717">
        <v>2076</v>
      </c>
    </row>
    <row r="718" spans="1:15" x14ac:dyDescent="0.25">
      <c r="A718">
        <v>7007744171</v>
      </c>
      <c r="B718" s="1">
        <v>42477</v>
      </c>
      <c r="C718">
        <v>8059</v>
      </c>
      <c r="D718">
        <v>5.3899998660000001</v>
      </c>
      <c r="E718">
        <v>5.3899998660000001</v>
      </c>
      <c r="F718">
        <v>0</v>
      </c>
      <c r="G718">
        <v>0</v>
      </c>
      <c r="H718">
        <v>0</v>
      </c>
      <c r="I718">
        <v>5.3899998660000001</v>
      </c>
      <c r="J718">
        <v>0</v>
      </c>
      <c r="K718">
        <v>0</v>
      </c>
      <c r="L718">
        <v>0</v>
      </c>
      <c r="M718">
        <v>305</v>
      </c>
      <c r="N718">
        <v>1135</v>
      </c>
      <c r="O718">
        <v>2383</v>
      </c>
    </row>
    <row r="719" spans="1:15" x14ac:dyDescent="0.25">
      <c r="A719">
        <v>7007744171</v>
      </c>
      <c r="B719" s="1">
        <v>42478</v>
      </c>
      <c r="C719">
        <v>14816</v>
      </c>
      <c r="D719">
        <v>10.97999954</v>
      </c>
      <c r="E719">
        <v>9.9099998469999999</v>
      </c>
      <c r="F719">
        <v>5</v>
      </c>
      <c r="G719">
        <v>3.789999962</v>
      </c>
      <c r="H719">
        <v>2.119999886</v>
      </c>
      <c r="I719">
        <v>5.0500001909999996</v>
      </c>
      <c r="J719">
        <v>0.02</v>
      </c>
      <c r="K719">
        <v>48</v>
      </c>
      <c r="L719">
        <v>31</v>
      </c>
      <c r="M719">
        <v>284</v>
      </c>
      <c r="N719">
        <v>1077</v>
      </c>
      <c r="O719">
        <v>2832</v>
      </c>
    </row>
    <row r="720" spans="1:15" x14ac:dyDescent="0.25">
      <c r="A720">
        <v>7007744171</v>
      </c>
      <c r="B720" s="1">
        <v>42479</v>
      </c>
      <c r="C720">
        <v>14194</v>
      </c>
      <c r="D720">
        <v>10.47999954</v>
      </c>
      <c r="E720">
        <v>9.5</v>
      </c>
      <c r="F720">
        <v>5</v>
      </c>
      <c r="G720">
        <v>4.4099998469999999</v>
      </c>
      <c r="H720">
        <v>0.75999998999999996</v>
      </c>
      <c r="I720">
        <v>5.3099999430000002</v>
      </c>
      <c r="J720">
        <v>0</v>
      </c>
      <c r="K720">
        <v>53</v>
      </c>
      <c r="L720">
        <v>17</v>
      </c>
      <c r="M720">
        <v>304</v>
      </c>
      <c r="N720">
        <v>1066</v>
      </c>
      <c r="O720">
        <v>2812</v>
      </c>
    </row>
    <row r="721" spans="1:15" x14ac:dyDescent="0.25">
      <c r="A721">
        <v>7007744171</v>
      </c>
      <c r="B721" s="1">
        <v>42480</v>
      </c>
      <c r="C721">
        <v>15566</v>
      </c>
      <c r="D721">
        <v>11.31000042</v>
      </c>
      <c r="E721">
        <v>10.40999985</v>
      </c>
      <c r="F721">
        <v>5</v>
      </c>
      <c r="G721">
        <v>4.7899999619999996</v>
      </c>
      <c r="H721">
        <v>0.670000017</v>
      </c>
      <c r="I721">
        <v>5.8600001339999999</v>
      </c>
      <c r="J721">
        <v>0</v>
      </c>
      <c r="K721">
        <v>60</v>
      </c>
      <c r="L721">
        <v>33</v>
      </c>
      <c r="M721">
        <v>347</v>
      </c>
      <c r="N721">
        <v>1000</v>
      </c>
      <c r="O721">
        <v>3096</v>
      </c>
    </row>
    <row r="722" spans="1:15" x14ac:dyDescent="0.25">
      <c r="A722">
        <v>7007744171</v>
      </c>
      <c r="B722" s="1">
        <v>42481</v>
      </c>
      <c r="C722">
        <v>13744</v>
      </c>
      <c r="D722">
        <v>9.1899995800000003</v>
      </c>
      <c r="E722">
        <v>9.1899995800000003</v>
      </c>
      <c r="F722">
        <v>0</v>
      </c>
      <c r="G722">
        <v>2.1500000950000002</v>
      </c>
      <c r="H722">
        <v>1.8700000050000001</v>
      </c>
      <c r="I722">
        <v>5.170000076</v>
      </c>
      <c r="J722">
        <v>0</v>
      </c>
      <c r="K722">
        <v>30</v>
      </c>
      <c r="L722">
        <v>34</v>
      </c>
      <c r="M722">
        <v>327</v>
      </c>
      <c r="N722">
        <v>1049</v>
      </c>
      <c r="O722">
        <v>2763</v>
      </c>
    </row>
    <row r="723" spans="1:15" x14ac:dyDescent="0.25">
      <c r="A723">
        <v>7007744171</v>
      </c>
      <c r="B723" s="1">
        <v>42482</v>
      </c>
      <c r="C723">
        <v>15299</v>
      </c>
      <c r="D723">
        <v>10.239999770000001</v>
      </c>
      <c r="E723">
        <v>10.239999770000001</v>
      </c>
      <c r="F723">
        <v>0</v>
      </c>
      <c r="G723">
        <v>4.0999999049999998</v>
      </c>
      <c r="H723">
        <v>1.7599999900000001</v>
      </c>
      <c r="I723">
        <v>4.3699998860000004</v>
      </c>
      <c r="J723">
        <v>0</v>
      </c>
      <c r="K723">
        <v>64</v>
      </c>
      <c r="L723">
        <v>50</v>
      </c>
      <c r="M723">
        <v>261</v>
      </c>
      <c r="N723">
        <v>1065</v>
      </c>
      <c r="O723">
        <v>2889</v>
      </c>
    </row>
    <row r="724" spans="1:15" x14ac:dyDescent="0.25">
      <c r="A724">
        <v>7007744171</v>
      </c>
      <c r="B724" s="1">
        <v>42483</v>
      </c>
      <c r="C724">
        <v>8093</v>
      </c>
      <c r="D724">
        <v>5.4099998469999999</v>
      </c>
      <c r="E724">
        <v>5.4099998469999999</v>
      </c>
      <c r="F724">
        <v>0</v>
      </c>
      <c r="G724">
        <v>0.12999999500000001</v>
      </c>
      <c r="H724">
        <v>1.1299999949999999</v>
      </c>
      <c r="I724">
        <v>4.1500000950000002</v>
      </c>
      <c r="J724">
        <v>0</v>
      </c>
      <c r="K724">
        <v>2</v>
      </c>
      <c r="L724">
        <v>25</v>
      </c>
      <c r="M724">
        <v>223</v>
      </c>
      <c r="N724">
        <v>1190</v>
      </c>
      <c r="O724">
        <v>2284</v>
      </c>
    </row>
    <row r="725" spans="1:15" x14ac:dyDescent="0.25">
      <c r="A725">
        <v>7007744171</v>
      </c>
      <c r="B725" s="1">
        <v>42484</v>
      </c>
      <c r="C725">
        <v>11085</v>
      </c>
      <c r="D725">
        <v>7.420000076</v>
      </c>
      <c r="E725">
        <v>7.420000076</v>
      </c>
      <c r="F725">
        <v>0</v>
      </c>
      <c r="G725">
        <v>0</v>
      </c>
      <c r="H725">
        <v>0</v>
      </c>
      <c r="I725">
        <v>7.420000076</v>
      </c>
      <c r="J725">
        <v>0</v>
      </c>
      <c r="K725">
        <v>0</v>
      </c>
      <c r="L725">
        <v>0</v>
      </c>
      <c r="M725">
        <v>419</v>
      </c>
      <c r="N725">
        <v>1021</v>
      </c>
      <c r="O725">
        <v>2667</v>
      </c>
    </row>
    <row r="726" spans="1:15" x14ac:dyDescent="0.25">
      <c r="A726">
        <v>7007744171</v>
      </c>
      <c r="B726" s="1">
        <v>42485</v>
      </c>
      <c r="C726">
        <v>18229</v>
      </c>
      <c r="D726">
        <v>13.34000015</v>
      </c>
      <c r="E726">
        <v>12.19999981</v>
      </c>
      <c r="F726">
        <v>5</v>
      </c>
      <c r="G726">
        <v>4.3099999430000002</v>
      </c>
      <c r="H726">
        <v>1.3700000050000001</v>
      </c>
      <c r="I726">
        <v>7.670000076</v>
      </c>
      <c r="J726">
        <v>0</v>
      </c>
      <c r="K726">
        <v>51</v>
      </c>
      <c r="L726">
        <v>24</v>
      </c>
      <c r="M726">
        <v>379</v>
      </c>
      <c r="N726">
        <v>986</v>
      </c>
      <c r="O726">
        <v>3055</v>
      </c>
    </row>
    <row r="727" spans="1:15" x14ac:dyDescent="0.25">
      <c r="A727">
        <v>7007744171</v>
      </c>
      <c r="B727" s="1">
        <v>42486</v>
      </c>
      <c r="C727">
        <v>15090</v>
      </c>
      <c r="D727">
        <v>10.100000380000001</v>
      </c>
      <c r="E727">
        <v>10.100000380000001</v>
      </c>
      <c r="F727">
        <v>0</v>
      </c>
      <c r="G727">
        <v>0.93000000699999996</v>
      </c>
      <c r="H727">
        <v>0.939999998</v>
      </c>
      <c r="I727">
        <v>8.2299995419999998</v>
      </c>
      <c r="J727">
        <v>0</v>
      </c>
      <c r="K727">
        <v>16</v>
      </c>
      <c r="L727">
        <v>22</v>
      </c>
      <c r="M727">
        <v>424</v>
      </c>
      <c r="N727">
        <v>978</v>
      </c>
      <c r="O727">
        <v>2939</v>
      </c>
    </row>
    <row r="728" spans="1:15" x14ac:dyDescent="0.25">
      <c r="A728">
        <v>7007744171</v>
      </c>
      <c r="B728" s="1">
        <v>42487</v>
      </c>
      <c r="C728">
        <v>13541</v>
      </c>
      <c r="D728">
        <v>10.22000027</v>
      </c>
      <c r="E728">
        <v>9.0600004199999997</v>
      </c>
      <c r="F728">
        <v>5</v>
      </c>
      <c r="G728">
        <v>4.2699999809999998</v>
      </c>
      <c r="H728">
        <v>0.66000002599999996</v>
      </c>
      <c r="I728">
        <v>5.2899999619999996</v>
      </c>
      <c r="J728">
        <v>0</v>
      </c>
      <c r="K728">
        <v>50</v>
      </c>
      <c r="L728">
        <v>12</v>
      </c>
      <c r="M728">
        <v>337</v>
      </c>
      <c r="N728">
        <v>1041</v>
      </c>
      <c r="O728">
        <v>2830</v>
      </c>
    </row>
    <row r="729" spans="1:15" x14ac:dyDescent="0.25">
      <c r="A729">
        <v>7007744171</v>
      </c>
      <c r="B729" s="1">
        <v>42488</v>
      </c>
      <c r="C729">
        <v>15128</v>
      </c>
      <c r="D729">
        <v>10.119999890000001</v>
      </c>
      <c r="E729">
        <v>10.119999890000001</v>
      </c>
      <c r="F729">
        <v>0</v>
      </c>
      <c r="G729">
        <v>1.0900000329999999</v>
      </c>
      <c r="H729">
        <v>0.769999981</v>
      </c>
      <c r="I729">
        <v>8.2600002289999992</v>
      </c>
      <c r="J729">
        <v>0</v>
      </c>
      <c r="K729">
        <v>16</v>
      </c>
      <c r="L729">
        <v>16</v>
      </c>
      <c r="M729">
        <v>401</v>
      </c>
      <c r="N729">
        <v>1007</v>
      </c>
      <c r="O729">
        <v>2836</v>
      </c>
    </row>
    <row r="730" spans="1:15" x14ac:dyDescent="0.25">
      <c r="A730">
        <v>7007744171</v>
      </c>
      <c r="B730" s="1">
        <v>42489</v>
      </c>
      <c r="C730">
        <v>20067</v>
      </c>
      <c r="D730">
        <v>14.30000019</v>
      </c>
      <c r="E730">
        <v>13.420000079999999</v>
      </c>
      <c r="F730">
        <v>5</v>
      </c>
      <c r="G730">
        <v>4.3099999430000002</v>
      </c>
      <c r="H730">
        <v>2.0499999519999998</v>
      </c>
      <c r="I730">
        <v>7.9499998090000004</v>
      </c>
      <c r="J730">
        <v>0</v>
      </c>
      <c r="K730">
        <v>55</v>
      </c>
      <c r="L730">
        <v>42</v>
      </c>
      <c r="M730">
        <v>382</v>
      </c>
      <c r="N730">
        <v>961</v>
      </c>
      <c r="O730">
        <v>3180</v>
      </c>
    </row>
    <row r="731" spans="1:15" x14ac:dyDescent="0.25">
      <c r="A731">
        <v>7007744171</v>
      </c>
      <c r="B731" s="1">
        <v>42490</v>
      </c>
      <c r="C731">
        <v>3761</v>
      </c>
      <c r="D731">
        <v>2.5199999809999998</v>
      </c>
      <c r="E731">
        <v>2.5199999809999998</v>
      </c>
      <c r="F731">
        <v>0</v>
      </c>
      <c r="G731">
        <v>0</v>
      </c>
      <c r="H731">
        <v>0</v>
      </c>
      <c r="I731">
        <v>2.5199999809999998</v>
      </c>
      <c r="J731">
        <v>0</v>
      </c>
      <c r="K731">
        <v>0</v>
      </c>
      <c r="L731">
        <v>0</v>
      </c>
      <c r="M731">
        <v>200</v>
      </c>
      <c r="N731">
        <v>1240</v>
      </c>
      <c r="O731">
        <v>2051</v>
      </c>
    </row>
    <row r="732" spans="1:15" x14ac:dyDescent="0.25">
      <c r="A732">
        <v>7007744171</v>
      </c>
      <c r="B732" s="1">
        <v>42491</v>
      </c>
      <c r="C732">
        <v>5600</v>
      </c>
      <c r="D732">
        <v>3.75</v>
      </c>
      <c r="E732">
        <v>3.75</v>
      </c>
      <c r="F732">
        <v>0</v>
      </c>
      <c r="G732">
        <v>0</v>
      </c>
      <c r="H732">
        <v>0</v>
      </c>
      <c r="I732">
        <v>3.75</v>
      </c>
      <c r="J732">
        <v>0</v>
      </c>
      <c r="K732">
        <v>0</v>
      </c>
      <c r="L732">
        <v>0</v>
      </c>
      <c r="M732">
        <v>237</v>
      </c>
      <c r="N732">
        <v>1142</v>
      </c>
      <c r="O732">
        <v>2225</v>
      </c>
    </row>
    <row r="733" spans="1:15" x14ac:dyDescent="0.25">
      <c r="A733">
        <v>7007744171</v>
      </c>
      <c r="B733" s="1">
        <v>42492</v>
      </c>
      <c r="C733">
        <v>13041</v>
      </c>
      <c r="D733">
        <v>9.1800003050000001</v>
      </c>
      <c r="E733">
        <v>8.7200002669999996</v>
      </c>
      <c r="F733">
        <v>3</v>
      </c>
      <c r="G733">
        <v>4.6399998660000001</v>
      </c>
      <c r="H733">
        <v>0.69999998799999996</v>
      </c>
      <c r="I733">
        <v>3.829999924</v>
      </c>
      <c r="J733">
        <v>0</v>
      </c>
      <c r="K733">
        <v>64</v>
      </c>
      <c r="L733">
        <v>14</v>
      </c>
      <c r="M733">
        <v>250</v>
      </c>
      <c r="N733">
        <v>1112</v>
      </c>
      <c r="O733">
        <v>2642</v>
      </c>
    </row>
    <row r="734" spans="1:15" x14ac:dyDescent="0.25">
      <c r="A734">
        <v>7007744171</v>
      </c>
      <c r="B734" s="1">
        <v>42493</v>
      </c>
      <c r="C734">
        <v>14510</v>
      </c>
      <c r="D734">
        <v>10.869999890000001</v>
      </c>
      <c r="E734">
        <v>9.7100000380000004</v>
      </c>
      <c r="F734">
        <v>5</v>
      </c>
      <c r="G734">
        <v>4.4800000190000002</v>
      </c>
      <c r="H734">
        <v>1.019999981</v>
      </c>
      <c r="I734">
        <v>5.3600001339999999</v>
      </c>
      <c r="J734">
        <v>0</v>
      </c>
      <c r="K734">
        <v>58</v>
      </c>
      <c r="L734">
        <v>31</v>
      </c>
      <c r="M734">
        <v>330</v>
      </c>
      <c r="N734">
        <v>1021</v>
      </c>
      <c r="O734">
        <v>2976</v>
      </c>
    </row>
    <row r="735" spans="1:15" x14ac:dyDescent="0.25">
      <c r="A735">
        <v>7007744171</v>
      </c>
      <c r="B735" s="1">
        <v>42494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1440</v>
      </c>
      <c r="O735">
        <v>1557</v>
      </c>
    </row>
    <row r="736" spans="1:15" x14ac:dyDescent="0.25">
      <c r="A736">
        <v>7007744171</v>
      </c>
      <c r="B736" s="1">
        <v>42495</v>
      </c>
      <c r="C736">
        <v>15010</v>
      </c>
      <c r="D736">
        <v>11.100000380000001</v>
      </c>
      <c r="E736">
        <v>10.039999959999999</v>
      </c>
      <c r="F736">
        <v>5</v>
      </c>
      <c r="G736">
        <v>4.329999924</v>
      </c>
      <c r="H736">
        <v>1.289999962</v>
      </c>
      <c r="I736">
        <v>5.4800000190000002</v>
      </c>
      <c r="J736">
        <v>0</v>
      </c>
      <c r="K736">
        <v>53</v>
      </c>
      <c r="L736">
        <v>23</v>
      </c>
      <c r="M736">
        <v>317</v>
      </c>
      <c r="N736">
        <v>1047</v>
      </c>
      <c r="O736">
        <v>2933</v>
      </c>
    </row>
    <row r="737" spans="1:15" x14ac:dyDescent="0.25">
      <c r="A737">
        <v>7007744171</v>
      </c>
      <c r="B737" s="1">
        <v>42496</v>
      </c>
      <c r="C737">
        <v>11459</v>
      </c>
      <c r="D737">
        <v>7.670000076</v>
      </c>
      <c r="E737">
        <v>7.670000076</v>
      </c>
      <c r="F737">
        <v>0</v>
      </c>
      <c r="G737">
        <v>3</v>
      </c>
      <c r="H737">
        <v>0.810000002</v>
      </c>
      <c r="I737">
        <v>3.8599998950000001</v>
      </c>
      <c r="J737">
        <v>0</v>
      </c>
      <c r="K737">
        <v>44</v>
      </c>
      <c r="L737">
        <v>13</v>
      </c>
      <c r="M737">
        <v>247</v>
      </c>
      <c r="N737">
        <v>1136</v>
      </c>
      <c r="O737">
        <v>2553</v>
      </c>
    </row>
    <row r="738" spans="1:15" x14ac:dyDescent="0.25">
      <c r="A738">
        <v>7007744171</v>
      </c>
      <c r="B738" s="1">
        <v>42497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111</v>
      </c>
      <c r="O738">
        <v>120</v>
      </c>
    </row>
    <row r="739" spans="1:15" x14ac:dyDescent="0.25">
      <c r="A739">
        <v>7086361926</v>
      </c>
      <c r="B739" s="1">
        <v>42472</v>
      </c>
      <c r="C739">
        <v>11317</v>
      </c>
      <c r="D739">
        <v>8.4099998469999999</v>
      </c>
      <c r="E739">
        <v>8.4099998469999999</v>
      </c>
      <c r="F739">
        <v>0</v>
      </c>
      <c r="G739">
        <v>5.2699999809999998</v>
      </c>
      <c r="H739">
        <v>0.15000000599999999</v>
      </c>
      <c r="I739">
        <v>2.9700000289999999</v>
      </c>
      <c r="J739">
        <v>0</v>
      </c>
      <c r="K739">
        <v>59</v>
      </c>
      <c r="L739">
        <v>6</v>
      </c>
      <c r="M739">
        <v>153</v>
      </c>
      <c r="N739">
        <v>745</v>
      </c>
      <c r="O739">
        <v>2772</v>
      </c>
    </row>
    <row r="740" spans="1:15" x14ac:dyDescent="0.25">
      <c r="A740">
        <v>7086361926</v>
      </c>
      <c r="B740" s="1">
        <v>42473</v>
      </c>
      <c r="C740">
        <v>5813</v>
      </c>
      <c r="D740">
        <v>3.619999886</v>
      </c>
      <c r="E740">
        <v>3.619999886</v>
      </c>
      <c r="F740">
        <v>0</v>
      </c>
      <c r="G740">
        <v>0.560000002</v>
      </c>
      <c r="H740">
        <v>0.209999993</v>
      </c>
      <c r="I740">
        <v>2.8399999139999998</v>
      </c>
      <c r="J740">
        <v>0</v>
      </c>
      <c r="K740">
        <v>31</v>
      </c>
      <c r="L740">
        <v>26</v>
      </c>
      <c r="M740">
        <v>155</v>
      </c>
      <c r="N740">
        <v>744</v>
      </c>
      <c r="O740">
        <v>2516</v>
      </c>
    </row>
    <row r="741" spans="1:15" x14ac:dyDescent="0.25">
      <c r="A741">
        <v>7086361926</v>
      </c>
      <c r="B741" s="1">
        <v>42474</v>
      </c>
      <c r="C741">
        <v>9123</v>
      </c>
      <c r="D741">
        <v>6.1199998860000004</v>
      </c>
      <c r="E741">
        <v>6.1199998860000004</v>
      </c>
      <c r="F741">
        <v>0</v>
      </c>
      <c r="G741">
        <v>2.0299999710000001</v>
      </c>
      <c r="H741">
        <v>0.33000001299999998</v>
      </c>
      <c r="I741">
        <v>3.6600000860000002</v>
      </c>
      <c r="J741">
        <v>0</v>
      </c>
      <c r="K741">
        <v>35</v>
      </c>
      <c r="L741">
        <v>32</v>
      </c>
      <c r="M741">
        <v>189</v>
      </c>
      <c r="N741">
        <v>787</v>
      </c>
      <c r="O741">
        <v>2734</v>
      </c>
    </row>
    <row r="742" spans="1:15" x14ac:dyDescent="0.25">
      <c r="A742">
        <v>7086361926</v>
      </c>
      <c r="B742" s="1">
        <v>42475</v>
      </c>
      <c r="C742">
        <v>8585</v>
      </c>
      <c r="D742">
        <v>5.670000076</v>
      </c>
      <c r="E742">
        <v>5.670000076</v>
      </c>
      <c r="F742">
        <v>0</v>
      </c>
      <c r="G742">
        <v>2.039999962</v>
      </c>
      <c r="H742">
        <v>1.1100000139999999</v>
      </c>
      <c r="I742">
        <v>2.5299999710000001</v>
      </c>
      <c r="J742">
        <v>0</v>
      </c>
      <c r="K742">
        <v>30</v>
      </c>
      <c r="L742">
        <v>21</v>
      </c>
      <c r="M742">
        <v>139</v>
      </c>
      <c r="N742">
        <v>864</v>
      </c>
      <c r="O742">
        <v>2395</v>
      </c>
    </row>
    <row r="743" spans="1:15" x14ac:dyDescent="0.25">
      <c r="A743">
        <v>7086361926</v>
      </c>
      <c r="B743" s="1">
        <v>42476</v>
      </c>
      <c r="C743">
        <v>31</v>
      </c>
      <c r="D743">
        <v>0.01</v>
      </c>
      <c r="E743">
        <v>0.01</v>
      </c>
      <c r="F743">
        <v>0</v>
      </c>
      <c r="G743">
        <v>0</v>
      </c>
      <c r="H743">
        <v>0</v>
      </c>
      <c r="I743">
        <v>0.01</v>
      </c>
      <c r="J743">
        <v>0</v>
      </c>
      <c r="K743">
        <v>0</v>
      </c>
      <c r="L743">
        <v>0</v>
      </c>
      <c r="M743">
        <v>3</v>
      </c>
      <c r="N743">
        <v>1437</v>
      </c>
      <c r="O743">
        <v>1635</v>
      </c>
    </row>
    <row r="744" spans="1:15" x14ac:dyDescent="0.25">
      <c r="A744">
        <v>7086361926</v>
      </c>
      <c r="B744" s="1">
        <v>42477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1440</v>
      </c>
      <c r="O744">
        <v>1629</v>
      </c>
    </row>
    <row r="745" spans="1:15" x14ac:dyDescent="0.25">
      <c r="A745">
        <v>7086361926</v>
      </c>
      <c r="B745" s="1">
        <v>42478</v>
      </c>
      <c r="C745">
        <v>9827</v>
      </c>
      <c r="D745">
        <v>6.7100000380000004</v>
      </c>
      <c r="E745">
        <v>6.7100000380000004</v>
      </c>
      <c r="F745">
        <v>0</v>
      </c>
      <c r="G745">
        <v>3.170000076</v>
      </c>
      <c r="H745">
        <v>1.2200000289999999</v>
      </c>
      <c r="I745">
        <v>2.3099999430000002</v>
      </c>
      <c r="J745">
        <v>0</v>
      </c>
      <c r="K745">
        <v>61</v>
      </c>
      <c r="L745">
        <v>51</v>
      </c>
      <c r="M745">
        <v>114</v>
      </c>
      <c r="N745">
        <v>1136</v>
      </c>
      <c r="O745">
        <v>2743</v>
      </c>
    </row>
    <row r="746" spans="1:15" x14ac:dyDescent="0.25">
      <c r="A746">
        <v>7086361926</v>
      </c>
      <c r="B746" s="1">
        <v>42479</v>
      </c>
      <c r="C746">
        <v>10688</v>
      </c>
      <c r="D746">
        <v>7.2899999619999996</v>
      </c>
      <c r="E746">
        <v>7.2899999619999996</v>
      </c>
      <c r="F746">
        <v>0</v>
      </c>
      <c r="G746">
        <v>3.5299999710000001</v>
      </c>
      <c r="H746">
        <v>1.230000019</v>
      </c>
      <c r="I746">
        <v>2.5099999899999998</v>
      </c>
      <c r="J746">
        <v>0</v>
      </c>
      <c r="K746">
        <v>67</v>
      </c>
      <c r="L746">
        <v>69</v>
      </c>
      <c r="M746">
        <v>124</v>
      </c>
      <c r="N746">
        <v>671</v>
      </c>
      <c r="O746">
        <v>2944</v>
      </c>
    </row>
    <row r="747" spans="1:15" x14ac:dyDescent="0.25">
      <c r="A747">
        <v>7086361926</v>
      </c>
      <c r="B747" s="1">
        <v>42480</v>
      </c>
      <c r="C747">
        <v>14365</v>
      </c>
      <c r="D747">
        <v>10.64000034</v>
      </c>
      <c r="E747">
        <v>10.64000034</v>
      </c>
      <c r="F747">
        <v>0</v>
      </c>
      <c r="G747">
        <v>7.6399998660000001</v>
      </c>
      <c r="H747">
        <v>0.44999998800000002</v>
      </c>
      <c r="I747">
        <v>2.539999962</v>
      </c>
      <c r="J747">
        <v>0</v>
      </c>
      <c r="K747">
        <v>87</v>
      </c>
      <c r="L747">
        <v>13</v>
      </c>
      <c r="M747">
        <v>145</v>
      </c>
      <c r="N747">
        <v>797</v>
      </c>
      <c r="O747">
        <v>2997</v>
      </c>
    </row>
    <row r="748" spans="1:15" x14ac:dyDescent="0.25">
      <c r="A748">
        <v>7086361926</v>
      </c>
      <c r="B748" s="1">
        <v>42481</v>
      </c>
      <c r="C748">
        <v>9469</v>
      </c>
      <c r="D748">
        <v>6.1799998279999997</v>
      </c>
      <c r="E748">
        <v>6.1799998279999997</v>
      </c>
      <c r="F748">
        <v>0</v>
      </c>
      <c r="G748">
        <v>1.3600000139999999</v>
      </c>
      <c r="H748">
        <v>0.30000001199999998</v>
      </c>
      <c r="I748">
        <v>4.5100002290000001</v>
      </c>
      <c r="J748">
        <v>0</v>
      </c>
      <c r="K748">
        <v>19</v>
      </c>
      <c r="L748">
        <v>6</v>
      </c>
      <c r="M748">
        <v>206</v>
      </c>
      <c r="N748">
        <v>758</v>
      </c>
      <c r="O748">
        <v>2463</v>
      </c>
    </row>
    <row r="749" spans="1:15" x14ac:dyDescent="0.25">
      <c r="A749">
        <v>7086361926</v>
      </c>
      <c r="B749" s="1">
        <v>42482</v>
      </c>
      <c r="C749">
        <v>9753</v>
      </c>
      <c r="D749">
        <v>6.5300002099999999</v>
      </c>
      <c r="E749">
        <v>6.5300002099999999</v>
      </c>
      <c r="F749">
        <v>0</v>
      </c>
      <c r="G749">
        <v>2.869999886</v>
      </c>
      <c r="H749">
        <v>0.97000002900000004</v>
      </c>
      <c r="I749">
        <v>2.670000076</v>
      </c>
      <c r="J749">
        <v>0</v>
      </c>
      <c r="K749">
        <v>58</v>
      </c>
      <c r="L749">
        <v>59</v>
      </c>
      <c r="M749">
        <v>153</v>
      </c>
      <c r="N749">
        <v>762</v>
      </c>
      <c r="O749">
        <v>2846</v>
      </c>
    </row>
    <row r="750" spans="1:15" x14ac:dyDescent="0.25">
      <c r="A750">
        <v>7086361926</v>
      </c>
      <c r="B750" s="1">
        <v>42483</v>
      </c>
      <c r="C750">
        <v>2817</v>
      </c>
      <c r="D750">
        <v>1.809999943</v>
      </c>
      <c r="E750">
        <v>1.809999943</v>
      </c>
      <c r="F750">
        <v>0</v>
      </c>
      <c r="G750">
        <v>0</v>
      </c>
      <c r="H750">
        <v>0</v>
      </c>
      <c r="I750">
        <v>1.7999999520000001</v>
      </c>
      <c r="J750">
        <v>0</v>
      </c>
      <c r="K750">
        <v>0</v>
      </c>
      <c r="L750">
        <v>0</v>
      </c>
      <c r="M750">
        <v>90</v>
      </c>
      <c r="N750">
        <v>1350</v>
      </c>
      <c r="O750">
        <v>1965</v>
      </c>
    </row>
    <row r="751" spans="1:15" x14ac:dyDescent="0.25">
      <c r="A751">
        <v>7086361926</v>
      </c>
      <c r="B751" s="1">
        <v>42484</v>
      </c>
      <c r="C751">
        <v>3520</v>
      </c>
      <c r="D751">
        <v>2.1600000860000002</v>
      </c>
      <c r="E751">
        <v>2.1600000860000002</v>
      </c>
      <c r="F751">
        <v>0</v>
      </c>
      <c r="G751">
        <v>0</v>
      </c>
      <c r="H751">
        <v>0</v>
      </c>
      <c r="I751">
        <v>2.1500000950000002</v>
      </c>
      <c r="J751">
        <v>0</v>
      </c>
      <c r="K751">
        <v>0</v>
      </c>
      <c r="L751">
        <v>0</v>
      </c>
      <c r="M751">
        <v>125</v>
      </c>
      <c r="N751">
        <v>566</v>
      </c>
      <c r="O751">
        <v>2049</v>
      </c>
    </row>
    <row r="752" spans="1:15" x14ac:dyDescent="0.25">
      <c r="A752">
        <v>7086361926</v>
      </c>
      <c r="B752" s="1">
        <v>42485</v>
      </c>
      <c r="C752">
        <v>10091</v>
      </c>
      <c r="D752">
        <v>6.8200001720000003</v>
      </c>
      <c r="E752">
        <v>6.8200001720000003</v>
      </c>
      <c r="F752">
        <v>0</v>
      </c>
      <c r="G752">
        <v>3.75</v>
      </c>
      <c r="H752">
        <v>0.69999998799999996</v>
      </c>
      <c r="I752">
        <v>2.369999886</v>
      </c>
      <c r="J752">
        <v>0</v>
      </c>
      <c r="K752">
        <v>69</v>
      </c>
      <c r="L752">
        <v>39</v>
      </c>
      <c r="M752">
        <v>129</v>
      </c>
      <c r="N752">
        <v>706</v>
      </c>
      <c r="O752">
        <v>2752</v>
      </c>
    </row>
    <row r="753" spans="1:15" x14ac:dyDescent="0.25">
      <c r="A753">
        <v>7086361926</v>
      </c>
      <c r="B753" s="1">
        <v>42486</v>
      </c>
      <c r="C753">
        <v>10387</v>
      </c>
      <c r="D753">
        <v>7.0700001720000003</v>
      </c>
      <c r="E753">
        <v>7.0700001720000003</v>
      </c>
      <c r="F753">
        <v>0</v>
      </c>
      <c r="G753">
        <v>4.1599998469999999</v>
      </c>
      <c r="H753">
        <v>0.769999981</v>
      </c>
      <c r="I753">
        <v>2.119999886</v>
      </c>
      <c r="J753">
        <v>0</v>
      </c>
      <c r="K753">
        <v>70</v>
      </c>
      <c r="L753">
        <v>33</v>
      </c>
      <c r="M753">
        <v>132</v>
      </c>
      <c r="N753">
        <v>726</v>
      </c>
      <c r="O753">
        <v>2781</v>
      </c>
    </row>
    <row r="754" spans="1:15" x14ac:dyDescent="0.25">
      <c r="A754">
        <v>7086361926</v>
      </c>
      <c r="B754" s="1">
        <v>42487</v>
      </c>
      <c r="C754">
        <v>11107</v>
      </c>
      <c r="D754">
        <v>8.3400001530000001</v>
      </c>
      <c r="E754">
        <v>8.3400001530000001</v>
      </c>
      <c r="F754">
        <v>0</v>
      </c>
      <c r="G754">
        <v>5.6300001139999996</v>
      </c>
      <c r="H754">
        <v>0.18000000699999999</v>
      </c>
      <c r="I754">
        <v>2.5299999710000001</v>
      </c>
      <c r="J754">
        <v>0</v>
      </c>
      <c r="K754">
        <v>55</v>
      </c>
      <c r="L754">
        <v>6</v>
      </c>
      <c r="M754">
        <v>145</v>
      </c>
      <c r="N754">
        <v>829</v>
      </c>
      <c r="O754">
        <v>2693</v>
      </c>
    </row>
    <row r="755" spans="1:15" x14ac:dyDescent="0.25">
      <c r="A755">
        <v>7086361926</v>
      </c>
      <c r="B755" s="1">
        <v>42488</v>
      </c>
      <c r="C755">
        <v>11584</v>
      </c>
      <c r="D755">
        <v>7.8000001909999996</v>
      </c>
      <c r="E755">
        <v>7.8000001909999996</v>
      </c>
      <c r="F755">
        <v>0</v>
      </c>
      <c r="G755">
        <v>2.789999962</v>
      </c>
      <c r="H755">
        <v>1.6399999860000001</v>
      </c>
      <c r="I755">
        <v>3.3599998950000001</v>
      </c>
      <c r="J755">
        <v>0</v>
      </c>
      <c r="K755">
        <v>54</v>
      </c>
      <c r="L755">
        <v>48</v>
      </c>
      <c r="M755">
        <v>161</v>
      </c>
      <c r="N755">
        <v>810</v>
      </c>
      <c r="O755">
        <v>2862</v>
      </c>
    </row>
    <row r="756" spans="1:15" x14ac:dyDescent="0.25">
      <c r="A756">
        <v>7086361926</v>
      </c>
      <c r="B756" s="1">
        <v>42489</v>
      </c>
      <c r="C756">
        <v>7881</v>
      </c>
      <c r="D756">
        <v>4.9499998090000004</v>
      </c>
      <c r="E756">
        <v>4.9499998090000004</v>
      </c>
      <c r="F756">
        <v>0</v>
      </c>
      <c r="G756">
        <v>0.49000000999999999</v>
      </c>
      <c r="H756">
        <v>0.44999998800000002</v>
      </c>
      <c r="I756">
        <v>4</v>
      </c>
      <c r="J756">
        <v>0</v>
      </c>
      <c r="K756">
        <v>24</v>
      </c>
      <c r="L756">
        <v>36</v>
      </c>
      <c r="M756">
        <v>182</v>
      </c>
      <c r="N756">
        <v>1198</v>
      </c>
      <c r="O756">
        <v>2616</v>
      </c>
    </row>
    <row r="757" spans="1:15" x14ac:dyDescent="0.25">
      <c r="A757">
        <v>7086361926</v>
      </c>
      <c r="B757" s="1">
        <v>42490</v>
      </c>
      <c r="C757">
        <v>14560</v>
      </c>
      <c r="D757">
        <v>9.4099998469999999</v>
      </c>
      <c r="E757">
        <v>9.4099998469999999</v>
      </c>
      <c r="F757">
        <v>0</v>
      </c>
      <c r="G757">
        <v>3.119999886</v>
      </c>
      <c r="H757">
        <v>1.039999962</v>
      </c>
      <c r="I757">
        <v>5.2399997709999999</v>
      </c>
      <c r="J757">
        <v>0</v>
      </c>
      <c r="K757">
        <v>42</v>
      </c>
      <c r="L757">
        <v>17</v>
      </c>
      <c r="M757">
        <v>308</v>
      </c>
      <c r="N757">
        <v>584</v>
      </c>
      <c r="O757">
        <v>2995</v>
      </c>
    </row>
    <row r="758" spans="1:15" x14ac:dyDescent="0.25">
      <c r="A758">
        <v>7086361926</v>
      </c>
      <c r="B758" s="1">
        <v>42491</v>
      </c>
      <c r="C758">
        <v>12390</v>
      </c>
      <c r="D758">
        <v>8.0699996949999999</v>
      </c>
      <c r="E758">
        <v>8.0699996949999999</v>
      </c>
      <c r="F758">
        <v>0</v>
      </c>
      <c r="G758">
        <v>2.2999999519999998</v>
      </c>
      <c r="H758">
        <v>0.89999997600000003</v>
      </c>
      <c r="I758">
        <v>4.8499999049999998</v>
      </c>
      <c r="J758">
        <v>0</v>
      </c>
      <c r="K758">
        <v>30</v>
      </c>
      <c r="L758">
        <v>15</v>
      </c>
      <c r="M758">
        <v>258</v>
      </c>
      <c r="N758">
        <v>685</v>
      </c>
      <c r="O758">
        <v>2730</v>
      </c>
    </row>
    <row r="759" spans="1:15" x14ac:dyDescent="0.25">
      <c r="A759">
        <v>7086361926</v>
      </c>
      <c r="B759" s="1">
        <v>42492</v>
      </c>
      <c r="C759">
        <v>10052</v>
      </c>
      <c r="D759">
        <v>6.8099999430000002</v>
      </c>
      <c r="E759">
        <v>6.8099999430000002</v>
      </c>
      <c r="F759">
        <v>0</v>
      </c>
      <c r="G759">
        <v>3.4800000190000002</v>
      </c>
      <c r="H759">
        <v>0.66000002599999996</v>
      </c>
      <c r="I759">
        <v>2.6600000860000002</v>
      </c>
      <c r="J759">
        <v>0</v>
      </c>
      <c r="K759">
        <v>66</v>
      </c>
      <c r="L759">
        <v>26</v>
      </c>
      <c r="M759">
        <v>139</v>
      </c>
      <c r="N759">
        <v>737</v>
      </c>
      <c r="O759">
        <v>2754</v>
      </c>
    </row>
    <row r="760" spans="1:15" x14ac:dyDescent="0.25">
      <c r="A760">
        <v>7086361926</v>
      </c>
      <c r="B760" s="1">
        <v>42493</v>
      </c>
      <c r="C760">
        <v>10288</v>
      </c>
      <c r="D760">
        <v>6.7600002290000001</v>
      </c>
      <c r="E760">
        <v>6.7600002290000001</v>
      </c>
      <c r="F760">
        <v>0</v>
      </c>
      <c r="G760">
        <v>2.7400000100000002</v>
      </c>
      <c r="H760">
        <v>0.85000002399999997</v>
      </c>
      <c r="I760">
        <v>3.1600000860000002</v>
      </c>
      <c r="J760">
        <v>0</v>
      </c>
      <c r="K760">
        <v>57</v>
      </c>
      <c r="L760">
        <v>36</v>
      </c>
      <c r="M760">
        <v>152</v>
      </c>
      <c r="N760">
        <v>761</v>
      </c>
      <c r="O760">
        <v>2754</v>
      </c>
    </row>
    <row r="761" spans="1:15" x14ac:dyDescent="0.25">
      <c r="A761">
        <v>7086361926</v>
      </c>
      <c r="B761" s="1">
        <v>42494</v>
      </c>
      <c r="C761">
        <v>10988</v>
      </c>
      <c r="D761">
        <v>8.3100004199999997</v>
      </c>
      <c r="E761">
        <v>8.3100004199999997</v>
      </c>
      <c r="F761">
        <v>0</v>
      </c>
      <c r="G761">
        <v>5.2800002099999999</v>
      </c>
      <c r="H761">
        <v>0.119999997</v>
      </c>
      <c r="I761">
        <v>2.9000000950000002</v>
      </c>
      <c r="J761">
        <v>0</v>
      </c>
      <c r="K761">
        <v>45</v>
      </c>
      <c r="L761">
        <v>12</v>
      </c>
      <c r="M761">
        <v>135</v>
      </c>
      <c r="N761">
        <v>843</v>
      </c>
      <c r="O761">
        <v>2655</v>
      </c>
    </row>
    <row r="762" spans="1:15" x14ac:dyDescent="0.25">
      <c r="A762">
        <v>7086361926</v>
      </c>
      <c r="B762" s="1">
        <v>42495</v>
      </c>
      <c r="C762">
        <v>8564</v>
      </c>
      <c r="D762">
        <v>5.5999999049999998</v>
      </c>
      <c r="E762">
        <v>5.5999999049999998</v>
      </c>
      <c r="F762">
        <v>0</v>
      </c>
      <c r="G762">
        <v>1.7799999710000001</v>
      </c>
      <c r="H762">
        <v>0.829999983</v>
      </c>
      <c r="I762">
        <v>2.9500000480000002</v>
      </c>
      <c r="J762">
        <v>0</v>
      </c>
      <c r="K762">
        <v>24</v>
      </c>
      <c r="L762">
        <v>14</v>
      </c>
      <c r="M762">
        <v>149</v>
      </c>
      <c r="N762">
        <v>1253</v>
      </c>
      <c r="O762">
        <v>2386</v>
      </c>
    </row>
    <row r="763" spans="1:15" x14ac:dyDescent="0.25">
      <c r="A763">
        <v>7086361926</v>
      </c>
      <c r="B763" s="1">
        <v>42496</v>
      </c>
      <c r="C763">
        <v>12461</v>
      </c>
      <c r="D763">
        <v>8.3800001139999996</v>
      </c>
      <c r="E763">
        <v>8.3800001139999996</v>
      </c>
      <c r="F763">
        <v>0</v>
      </c>
      <c r="G763">
        <v>3.8199999330000001</v>
      </c>
      <c r="H763">
        <v>1.4299999480000001</v>
      </c>
      <c r="I763">
        <v>3.119999886</v>
      </c>
      <c r="J763">
        <v>0</v>
      </c>
      <c r="K763">
        <v>84</v>
      </c>
      <c r="L763">
        <v>35</v>
      </c>
      <c r="M763">
        <v>154</v>
      </c>
      <c r="N763">
        <v>834</v>
      </c>
      <c r="O763">
        <v>2924</v>
      </c>
    </row>
    <row r="764" spans="1:15" x14ac:dyDescent="0.25">
      <c r="A764">
        <v>7086361926</v>
      </c>
      <c r="B764" s="1">
        <v>42497</v>
      </c>
      <c r="C764">
        <v>12827</v>
      </c>
      <c r="D764">
        <v>8.4799995419999998</v>
      </c>
      <c r="E764">
        <v>8.4799995419999998</v>
      </c>
      <c r="F764">
        <v>0</v>
      </c>
      <c r="G764">
        <v>1.460000038</v>
      </c>
      <c r="H764">
        <v>2.329999924</v>
      </c>
      <c r="I764">
        <v>4.6799998279999997</v>
      </c>
      <c r="J764">
        <v>0</v>
      </c>
      <c r="K764">
        <v>20</v>
      </c>
      <c r="L764">
        <v>42</v>
      </c>
      <c r="M764">
        <v>209</v>
      </c>
      <c r="N764">
        <v>621</v>
      </c>
      <c r="O764">
        <v>2739</v>
      </c>
    </row>
    <row r="765" spans="1:15" x14ac:dyDescent="0.25">
      <c r="A765">
        <v>7086361926</v>
      </c>
      <c r="B765" s="1">
        <v>42498</v>
      </c>
      <c r="C765">
        <v>10677</v>
      </c>
      <c r="D765">
        <v>7.0999999049999998</v>
      </c>
      <c r="E765">
        <v>7.0999999049999998</v>
      </c>
      <c r="F765">
        <v>0</v>
      </c>
      <c r="G765">
        <v>2.3099999430000002</v>
      </c>
      <c r="H765">
        <v>1.5299999710000001</v>
      </c>
      <c r="I765">
        <v>3.25</v>
      </c>
      <c r="J765">
        <v>0</v>
      </c>
      <c r="K765">
        <v>32</v>
      </c>
      <c r="L765">
        <v>27</v>
      </c>
      <c r="M765">
        <v>147</v>
      </c>
      <c r="N765">
        <v>695</v>
      </c>
      <c r="O765">
        <v>2534</v>
      </c>
    </row>
    <row r="766" spans="1:15" x14ac:dyDescent="0.25">
      <c r="A766">
        <v>7086361926</v>
      </c>
      <c r="B766" s="1">
        <v>42499</v>
      </c>
      <c r="C766">
        <v>13566</v>
      </c>
      <c r="D766">
        <v>9.1099996569999995</v>
      </c>
      <c r="E766">
        <v>9.1099996569999995</v>
      </c>
      <c r="F766">
        <v>0</v>
      </c>
      <c r="G766">
        <v>4.2600002290000001</v>
      </c>
      <c r="H766">
        <v>1.710000038</v>
      </c>
      <c r="I766">
        <v>3.119999886</v>
      </c>
      <c r="J766">
        <v>0</v>
      </c>
      <c r="K766">
        <v>67</v>
      </c>
      <c r="L766">
        <v>50</v>
      </c>
      <c r="M766">
        <v>171</v>
      </c>
      <c r="N766">
        <v>743</v>
      </c>
      <c r="O766">
        <v>2960</v>
      </c>
    </row>
    <row r="767" spans="1:15" x14ac:dyDescent="0.25">
      <c r="A767">
        <v>7086361926</v>
      </c>
      <c r="B767" s="1">
        <v>42500</v>
      </c>
      <c r="C767">
        <v>14433</v>
      </c>
      <c r="D767">
        <v>10.789999959999999</v>
      </c>
      <c r="E767">
        <v>10.789999959999999</v>
      </c>
      <c r="F767">
        <v>0</v>
      </c>
      <c r="G767">
        <v>7.1100001339999999</v>
      </c>
      <c r="H767">
        <v>1.2000000479999999</v>
      </c>
      <c r="I767">
        <v>2.4500000480000002</v>
      </c>
      <c r="J767">
        <v>0</v>
      </c>
      <c r="K767">
        <v>72</v>
      </c>
      <c r="L767">
        <v>23</v>
      </c>
      <c r="M767">
        <v>106</v>
      </c>
      <c r="N767">
        <v>1182</v>
      </c>
      <c r="O767">
        <v>2800</v>
      </c>
    </row>
    <row r="768" spans="1:15" x14ac:dyDescent="0.25">
      <c r="A768">
        <v>7086361926</v>
      </c>
      <c r="B768" s="1">
        <v>42501</v>
      </c>
      <c r="C768">
        <v>9572</v>
      </c>
      <c r="D768">
        <v>6.5199999809999998</v>
      </c>
      <c r="E768">
        <v>6.5199999809999998</v>
      </c>
      <c r="F768">
        <v>0</v>
      </c>
      <c r="G768">
        <v>2.8900001049999999</v>
      </c>
      <c r="H768">
        <v>1.3899999860000001</v>
      </c>
      <c r="I768">
        <v>2.2300000190000002</v>
      </c>
      <c r="J768">
        <v>0</v>
      </c>
      <c r="K768">
        <v>57</v>
      </c>
      <c r="L768">
        <v>40</v>
      </c>
      <c r="M768">
        <v>128</v>
      </c>
      <c r="N768">
        <v>757</v>
      </c>
      <c r="O768">
        <v>2735</v>
      </c>
    </row>
    <row r="769" spans="1:15" x14ac:dyDescent="0.25">
      <c r="A769">
        <v>7086361926</v>
      </c>
      <c r="B769" s="1">
        <v>42502</v>
      </c>
      <c r="C769">
        <v>3789</v>
      </c>
      <c r="D769">
        <v>2.5599999430000002</v>
      </c>
      <c r="E769">
        <v>2.5599999430000002</v>
      </c>
      <c r="F769">
        <v>0</v>
      </c>
      <c r="G769">
        <v>0.37999999499999998</v>
      </c>
      <c r="H769">
        <v>0.27000001099999998</v>
      </c>
      <c r="I769">
        <v>1.8899999860000001</v>
      </c>
      <c r="J769">
        <v>0</v>
      </c>
      <c r="K769">
        <v>5</v>
      </c>
      <c r="L769">
        <v>4</v>
      </c>
      <c r="M769">
        <v>58</v>
      </c>
      <c r="N769">
        <v>343</v>
      </c>
      <c r="O769">
        <v>1199</v>
      </c>
    </row>
    <row r="770" spans="1:15" x14ac:dyDescent="0.25">
      <c r="A770">
        <v>8053475328</v>
      </c>
      <c r="B770" s="1">
        <v>42472</v>
      </c>
      <c r="C770">
        <v>18060</v>
      </c>
      <c r="D770">
        <v>14.119999890000001</v>
      </c>
      <c r="E770">
        <v>14.119999890000001</v>
      </c>
      <c r="F770">
        <v>0</v>
      </c>
      <c r="G770">
        <v>11.64000034</v>
      </c>
      <c r="H770">
        <v>0.38999998600000002</v>
      </c>
      <c r="I770">
        <v>2.0999999049999998</v>
      </c>
      <c r="J770">
        <v>0</v>
      </c>
      <c r="K770">
        <v>116</v>
      </c>
      <c r="L770">
        <v>8</v>
      </c>
      <c r="M770">
        <v>123</v>
      </c>
      <c r="N770">
        <v>1193</v>
      </c>
      <c r="O770">
        <v>3186</v>
      </c>
    </row>
    <row r="771" spans="1:15" x14ac:dyDescent="0.25">
      <c r="A771">
        <v>8053475328</v>
      </c>
      <c r="B771" s="1">
        <v>42473</v>
      </c>
      <c r="C771">
        <v>16433</v>
      </c>
      <c r="D771">
        <v>13.350000380000001</v>
      </c>
      <c r="E771">
        <v>13.350000380000001</v>
      </c>
      <c r="F771">
        <v>0</v>
      </c>
      <c r="G771">
        <v>10.43000031</v>
      </c>
      <c r="H771">
        <v>0.469999999</v>
      </c>
      <c r="I771">
        <v>2.4500000480000002</v>
      </c>
      <c r="J771">
        <v>0</v>
      </c>
      <c r="K771">
        <v>95</v>
      </c>
      <c r="L771">
        <v>12</v>
      </c>
      <c r="M771">
        <v>156</v>
      </c>
      <c r="N771">
        <v>1177</v>
      </c>
      <c r="O771">
        <v>3140</v>
      </c>
    </row>
    <row r="772" spans="1:15" x14ac:dyDescent="0.25">
      <c r="A772">
        <v>8053475328</v>
      </c>
      <c r="B772" s="1">
        <v>42474</v>
      </c>
      <c r="C772">
        <v>20159</v>
      </c>
      <c r="D772">
        <v>15.97000027</v>
      </c>
      <c r="E772">
        <v>15.97000027</v>
      </c>
      <c r="F772">
        <v>0</v>
      </c>
      <c r="G772">
        <v>12.34000015</v>
      </c>
      <c r="H772">
        <v>0.209999993</v>
      </c>
      <c r="I772">
        <v>3.3599998950000001</v>
      </c>
      <c r="J772">
        <v>0</v>
      </c>
      <c r="K772">
        <v>119</v>
      </c>
      <c r="L772">
        <v>5</v>
      </c>
      <c r="M772">
        <v>193</v>
      </c>
      <c r="N772">
        <v>1123</v>
      </c>
      <c r="O772">
        <v>3411</v>
      </c>
    </row>
    <row r="773" spans="1:15" x14ac:dyDescent="0.25">
      <c r="A773">
        <v>8053475328</v>
      </c>
      <c r="B773" s="1">
        <v>42475</v>
      </c>
      <c r="C773">
        <v>20669</v>
      </c>
      <c r="D773">
        <v>16.239999770000001</v>
      </c>
      <c r="E773">
        <v>16.239999770000001</v>
      </c>
      <c r="F773">
        <v>0</v>
      </c>
      <c r="G773">
        <v>13.260000229999999</v>
      </c>
      <c r="H773">
        <v>0.38999998600000002</v>
      </c>
      <c r="I773">
        <v>2.5899999139999998</v>
      </c>
      <c r="J773">
        <v>0</v>
      </c>
      <c r="K773">
        <v>132</v>
      </c>
      <c r="L773">
        <v>8</v>
      </c>
      <c r="M773">
        <v>158</v>
      </c>
      <c r="N773">
        <v>1142</v>
      </c>
      <c r="O773">
        <v>3410</v>
      </c>
    </row>
    <row r="774" spans="1:15" x14ac:dyDescent="0.25">
      <c r="A774">
        <v>8053475328</v>
      </c>
      <c r="B774" s="1">
        <v>42476</v>
      </c>
      <c r="C774">
        <v>14549</v>
      </c>
      <c r="D774">
        <v>11.10999966</v>
      </c>
      <c r="E774">
        <v>11.10999966</v>
      </c>
      <c r="F774">
        <v>0</v>
      </c>
      <c r="G774">
        <v>9.3599996569999995</v>
      </c>
      <c r="H774">
        <v>0.27000001099999998</v>
      </c>
      <c r="I774">
        <v>1.4900000099999999</v>
      </c>
      <c r="J774">
        <v>0</v>
      </c>
      <c r="K774">
        <v>96</v>
      </c>
      <c r="L774">
        <v>6</v>
      </c>
      <c r="M774">
        <v>83</v>
      </c>
      <c r="N774">
        <v>1255</v>
      </c>
      <c r="O774">
        <v>2867</v>
      </c>
    </row>
    <row r="775" spans="1:15" x14ac:dyDescent="0.25">
      <c r="A775">
        <v>8053475328</v>
      </c>
      <c r="B775" s="1">
        <v>42477</v>
      </c>
      <c r="C775">
        <v>18827</v>
      </c>
      <c r="D775">
        <v>13.68999958</v>
      </c>
      <c r="E775">
        <v>13.68999958</v>
      </c>
      <c r="F775">
        <v>0</v>
      </c>
      <c r="G775">
        <v>9.2399997710000008</v>
      </c>
      <c r="H775">
        <v>0.80000001200000004</v>
      </c>
      <c r="I775">
        <v>3.6400001049999999</v>
      </c>
      <c r="J775">
        <v>0</v>
      </c>
      <c r="K775">
        <v>111</v>
      </c>
      <c r="L775">
        <v>21</v>
      </c>
      <c r="M775">
        <v>195</v>
      </c>
      <c r="N775">
        <v>1113</v>
      </c>
      <c r="O775">
        <v>3213</v>
      </c>
    </row>
    <row r="776" spans="1:15" x14ac:dyDescent="0.25">
      <c r="A776">
        <v>8053475328</v>
      </c>
      <c r="B776" s="1">
        <v>42478</v>
      </c>
      <c r="C776">
        <v>17076</v>
      </c>
      <c r="D776">
        <v>12.65999985</v>
      </c>
      <c r="E776">
        <v>12.65999985</v>
      </c>
      <c r="F776">
        <v>0</v>
      </c>
      <c r="G776">
        <v>9.0799999239999991</v>
      </c>
      <c r="H776">
        <v>0.23000000400000001</v>
      </c>
      <c r="I776">
        <v>3.3499999049999998</v>
      </c>
      <c r="J776">
        <v>0</v>
      </c>
      <c r="K776">
        <v>102</v>
      </c>
      <c r="L776">
        <v>6</v>
      </c>
      <c r="M776">
        <v>195</v>
      </c>
      <c r="N776">
        <v>1137</v>
      </c>
      <c r="O776">
        <v>3133</v>
      </c>
    </row>
    <row r="777" spans="1:15" x14ac:dyDescent="0.25">
      <c r="A777">
        <v>8053475328</v>
      </c>
      <c r="B777" s="1">
        <v>42479</v>
      </c>
      <c r="C777">
        <v>15929</v>
      </c>
      <c r="D777">
        <v>12.47999954</v>
      </c>
      <c r="E777">
        <v>12.47999954</v>
      </c>
      <c r="F777">
        <v>0</v>
      </c>
      <c r="G777">
        <v>9.2200002669999996</v>
      </c>
      <c r="H777">
        <v>0.310000002</v>
      </c>
      <c r="I777">
        <v>2.9500000480000002</v>
      </c>
      <c r="J777">
        <v>0</v>
      </c>
      <c r="K777">
        <v>90</v>
      </c>
      <c r="L777">
        <v>7</v>
      </c>
      <c r="M777">
        <v>191</v>
      </c>
      <c r="N777">
        <v>1152</v>
      </c>
      <c r="O777">
        <v>3114</v>
      </c>
    </row>
    <row r="778" spans="1:15" x14ac:dyDescent="0.25">
      <c r="A778">
        <v>8053475328</v>
      </c>
      <c r="B778" s="1">
        <v>42480</v>
      </c>
      <c r="C778">
        <v>15108</v>
      </c>
      <c r="D778">
        <v>12.18999958</v>
      </c>
      <c r="E778">
        <v>12.18999958</v>
      </c>
      <c r="F778">
        <v>0</v>
      </c>
      <c r="G778">
        <v>9.5799999239999991</v>
      </c>
      <c r="H778">
        <v>0.23000000400000001</v>
      </c>
      <c r="I778">
        <v>2.380000114</v>
      </c>
      <c r="J778">
        <v>0</v>
      </c>
      <c r="K778">
        <v>89</v>
      </c>
      <c r="L778">
        <v>5</v>
      </c>
      <c r="M778">
        <v>158</v>
      </c>
      <c r="N778">
        <v>695</v>
      </c>
      <c r="O778">
        <v>3043</v>
      </c>
    </row>
    <row r="779" spans="1:15" x14ac:dyDescent="0.25">
      <c r="A779">
        <v>8053475328</v>
      </c>
      <c r="B779" s="1">
        <v>42481</v>
      </c>
      <c r="C779">
        <v>16057</v>
      </c>
      <c r="D779">
        <v>12.510000229999999</v>
      </c>
      <c r="E779">
        <v>12.510000229999999</v>
      </c>
      <c r="F779">
        <v>0</v>
      </c>
      <c r="G779">
        <v>9.6700000760000009</v>
      </c>
      <c r="H779">
        <v>0.25</v>
      </c>
      <c r="I779">
        <v>2.579999924</v>
      </c>
      <c r="J779">
        <v>0</v>
      </c>
      <c r="K779">
        <v>100</v>
      </c>
      <c r="L779">
        <v>6</v>
      </c>
      <c r="M779">
        <v>170</v>
      </c>
      <c r="N779">
        <v>1164</v>
      </c>
      <c r="O779">
        <v>3103</v>
      </c>
    </row>
    <row r="780" spans="1:15" x14ac:dyDescent="0.25">
      <c r="A780">
        <v>8053475328</v>
      </c>
      <c r="B780" s="1">
        <v>42482</v>
      </c>
      <c r="C780">
        <v>10520</v>
      </c>
      <c r="D780">
        <v>8.2899999619999996</v>
      </c>
      <c r="E780">
        <v>8.2899999619999996</v>
      </c>
      <c r="F780">
        <v>0</v>
      </c>
      <c r="G780">
        <v>6.2600002290000001</v>
      </c>
      <c r="H780">
        <v>0.15000000599999999</v>
      </c>
      <c r="I780">
        <v>1.8799999949999999</v>
      </c>
      <c r="J780">
        <v>0</v>
      </c>
      <c r="K780">
        <v>60</v>
      </c>
      <c r="L780">
        <v>3</v>
      </c>
      <c r="M780">
        <v>117</v>
      </c>
      <c r="N780">
        <v>1260</v>
      </c>
      <c r="O780">
        <v>2655</v>
      </c>
    </row>
    <row r="781" spans="1:15" x14ac:dyDescent="0.25">
      <c r="A781">
        <v>8053475328</v>
      </c>
      <c r="B781" s="1">
        <v>42483</v>
      </c>
      <c r="C781">
        <v>22359</v>
      </c>
      <c r="D781">
        <v>17.190000529999999</v>
      </c>
      <c r="E781">
        <v>17.190000529999999</v>
      </c>
      <c r="F781">
        <v>0</v>
      </c>
      <c r="G781">
        <v>12.539999959999999</v>
      </c>
      <c r="H781">
        <v>0.62999999500000003</v>
      </c>
      <c r="I781">
        <v>4.0199999809999998</v>
      </c>
      <c r="J781">
        <v>0</v>
      </c>
      <c r="K781">
        <v>125</v>
      </c>
      <c r="L781">
        <v>14</v>
      </c>
      <c r="M781">
        <v>223</v>
      </c>
      <c r="N781">
        <v>741</v>
      </c>
      <c r="O781">
        <v>3554</v>
      </c>
    </row>
    <row r="782" spans="1:15" x14ac:dyDescent="0.25">
      <c r="A782">
        <v>8053475328</v>
      </c>
      <c r="B782" s="1">
        <v>42484</v>
      </c>
      <c r="C782">
        <v>22988</v>
      </c>
      <c r="D782">
        <v>17.950000760000002</v>
      </c>
      <c r="E782">
        <v>17.950000760000002</v>
      </c>
      <c r="F782">
        <v>0</v>
      </c>
      <c r="G782">
        <v>13.130000109999999</v>
      </c>
      <c r="H782">
        <v>1.5499999520000001</v>
      </c>
      <c r="I782">
        <v>3.2599999899999998</v>
      </c>
      <c r="J782">
        <v>0</v>
      </c>
      <c r="K782">
        <v>129</v>
      </c>
      <c r="L782">
        <v>33</v>
      </c>
      <c r="M782">
        <v>182</v>
      </c>
      <c r="N782">
        <v>1096</v>
      </c>
      <c r="O782">
        <v>3577</v>
      </c>
    </row>
    <row r="783" spans="1:15" x14ac:dyDescent="0.25">
      <c r="A783">
        <v>8053475328</v>
      </c>
      <c r="B783" s="1">
        <v>42485</v>
      </c>
      <c r="C783">
        <v>20500</v>
      </c>
      <c r="D783">
        <v>15.68999958</v>
      </c>
      <c r="E783">
        <v>15.68999958</v>
      </c>
      <c r="F783">
        <v>0</v>
      </c>
      <c r="G783">
        <v>11.369999890000001</v>
      </c>
      <c r="H783">
        <v>0.46000000800000002</v>
      </c>
      <c r="I783">
        <v>3.8599998950000001</v>
      </c>
      <c r="J783">
        <v>0</v>
      </c>
      <c r="K783">
        <v>118</v>
      </c>
      <c r="L783">
        <v>9</v>
      </c>
      <c r="M783">
        <v>209</v>
      </c>
      <c r="N783">
        <v>1104</v>
      </c>
      <c r="O783">
        <v>3403</v>
      </c>
    </row>
    <row r="784" spans="1:15" x14ac:dyDescent="0.25">
      <c r="A784">
        <v>8053475328</v>
      </c>
      <c r="B784" s="1">
        <v>42486</v>
      </c>
      <c r="C784">
        <v>12685</v>
      </c>
      <c r="D784">
        <v>9.6199998860000004</v>
      </c>
      <c r="E784">
        <v>9.6199998860000004</v>
      </c>
      <c r="F784">
        <v>0</v>
      </c>
      <c r="G784">
        <v>6.3099999430000002</v>
      </c>
      <c r="H784">
        <v>0.20000000300000001</v>
      </c>
      <c r="I784">
        <v>3.0999999049999998</v>
      </c>
      <c r="J784">
        <v>0</v>
      </c>
      <c r="K784">
        <v>68</v>
      </c>
      <c r="L784">
        <v>5</v>
      </c>
      <c r="M784">
        <v>185</v>
      </c>
      <c r="N784">
        <v>1182</v>
      </c>
      <c r="O784">
        <v>2846</v>
      </c>
    </row>
    <row r="785" spans="1:15" x14ac:dyDescent="0.25">
      <c r="A785">
        <v>8053475328</v>
      </c>
      <c r="B785" s="1">
        <v>42487</v>
      </c>
      <c r="C785">
        <v>12422</v>
      </c>
      <c r="D785">
        <v>9.8199996949999999</v>
      </c>
      <c r="E785">
        <v>9.8199996949999999</v>
      </c>
      <c r="F785">
        <v>0</v>
      </c>
      <c r="G785">
        <v>6.4600000380000004</v>
      </c>
      <c r="H785">
        <v>0.43000000700000002</v>
      </c>
      <c r="I785">
        <v>2.9300000669999999</v>
      </c>
      <c r="J785">
        <v>0</v>
      </c>
      <c r="K785">
        <v>60</v>
      </c>
      <c r="L785">
        <v>10</v>
      </c>
      <c r="M785">
        <v>183</v>
      </c>
      <c r="N785">
        <v>1187</v>
      </c>
      <c r="O785">
        <v>2852</v>
      </c>
    </row>
    <row r="786" spans="1:15" x14ac:dyDescent="0.25">
      <c r="A786">
        <v>8053475328</v>
      </c>
      <c r="B786" s="1">
        <v>42488</v>
      </c>
      <c r="C786">
        <v>15447</v>
      </c>
      <c r="D786">
        <v>12.399999619999999</v>
      </c>
      <c r="E786">
        <v>12.399999619999999</v>
      </c>
      <c r="F786">
        <v>0</v>
      </c>
      <c r="G786">
        <v>9.6700000760000009</v>
      </c>
      <c r="H786">
        <v>0.38999998600000002</v>
      </c>
      <c r="I786">
        <v>2.3499999049999998</v>
      </c>
      <c r="J786">
        <v>0</v>
      </c>
      <c r="K786">
        <v>90</v>
      </c>
      <c r="L786">
        <v>9</v>
      </c>
      <c r="M786">
        <v>153</v>
      </c>
      <c r="N786">
        <v>1188</v>
      </c>
      <c r="O786">
        <v>3062</v>
      </c>
    </row>
    <row r="787" spans="1:15" x14ac:dyDescent="0.25">
      <c r="A787">
        <v>8053475328</v>
      </c>
      <c r="B787" s="1">
        <v>42489</v>
      </c>
      <c r="C787">
        <v>12315</v>
      </c>
      <c r="D787">
        <v>9.6499996190000008</v>
      </c>
      <c r="E787">
        <v>9.6499996190000008</v>
      </c>
      <c r="F787">
        <v>0</v>
      </c>
      <c r="G787">
        <v>6.170000076</v>
      </c>
      <c r="H787">
        <v>0.310000002</v>
      </c>
      <c r="I787">
        <v>3.170000076</v>
      </c>
      <c r="J787">
        <v>0</v>
      </c>
      <c r="K787">
        <v>58</v>
      </c>
      <c r="L787">
        <v>8</v>
      </c>
      <c r="M787">
        <v>159</v>
      </c>
      <c r="N787">
        <v>1215</v>
      </c>
      <c r="O787">
        <v>2794</v>
      </c>
    </row>
    <row r="788" spans="1:15" x14ac:dyDescent="0.25">
      <c r="A788">
        <v>8053475328</v>
      </c>
      <c r="B788" s="1">
        <v>42490</v>
      </c>
      <c r="C788">
        <v>7135</v>
      </c>
      <c r="D788">
        <v>5.5900001530000001</v>
      </c>
      <c r="E788">
        <v>5.5900001530000001</v>
      </c>
      <c r="F788">
        <v>0</v>
      </c>
      <c r="G788">
        <v>2.9900000100000002</v>
      </c>
      <c r="H788">
        <v>5.9999998999999998E-2</v>
      </c>
      <c r="I788">
        <v>2.539999962</v>
      </c>
      <c r="J788">
        <v>0</v>
      </c>
      <c r="K788">
        <v>27</v>
      </c>
      <c r="L788">
        <v>1</v>
      </c>
      <c r="M788">
        <v>131</v>
      </c>
      <c r="N788">
        <v>1281</v>
      </c>
      <c r="O788">
        <v>2408</v>
      </c>
    </row>
    <row r="789" spans="1:15" x14ac:dyDescent="0.25">
      <c r="A789">
        <v>8053475328</v>
      </c>
      <c r="B789" s="1">
        <v>42491</v>
      </c>
      <c r="C789">
        <v>1170</v>
      </c>
      <c r="D789">
        <v>0.85000002399999997</v>
      </c>
      <c r="E789">
        <v>0.85000002399999997</v>
      </c>
      <c r="F789">
        <v>0</v>
      </c>
      <c r="G789">
        <v>0</v>
      </c>
      <c r="H789">
        <v>0</v>
      </c>
      <c r="I789">
        <v>0.85000002399999997</v>
      </c>
      <c r="J789">
        <v>0</v>
      </c>
      <c r="K789">
        <v>0</v>
      </c>
      <c r="L789">
        <v>0</v>
      </c>
      <c r="M789">
        <v>51</v>
      </c>
      <c r="N789">
        <v>1389</v>
      </c>
      <c r="O789">
        <v>1886</v>
      </c>
    </row>
    <row r="790" spans="1:15" x14ac:dyDescent="0.25">
      <c r="A790">
        <v>8053475328</v>
      </c>
      <c r="B790" s="1">
        <v>42492</v>
      </c>
      <c r="C790">
        <v>1969</v>
      </c>
      <c r="D790">
        <v>1.4299999480000001</v>
      </c>
      <c r="E790">
        <v>1.4299999480000001</v>
      </c>
      <c r="F790">
        <v>0</v>
      </c>
      <c r="G790">
        <v>0</v>
      </c>
      <c r="H790">
        <v>0</v>
      </c>
      <c r="I790">
        <v>1.4299999480000001</v>
      </c>
      <c r="J790">
        <v>0</v>
      </c>
      <c r="K790">
        <v>0</v>
      </c>
      <c r="L790">
        <v>0</v>
      </c>
      <c r="M790">
        <v>95</v>
      </c>
      <c r="N790">
        <v>1345</v>
      </c>
      <c r="O790">
        <v>1988</v>
      </c>
    </row>
    <row r="791" spans="1:15" x14ac:dyDescent="0.25">
      <c r="A791">
        <v>8053475328</v>
      </c>
      <c r="B791" s="1">
        <v>42493</v>
      </c>
      <c r="C791">
        <v>15484</v>
      </c>
      <c r="D791">
        <v>11.899999619999999</v>
      </c>
      <c r="E791">
        <v>11.899999619999999</v>
      </c>
      <c r="F791">
        <v>0</v>
      </c>
      <c r="G791">
        <v>8.3900003430000005</v>
      </c>
      <c r="H791">
        <v>0.93000000699999996</v>
      </c>
      <c r="I791">
        <v>2.5899999139999998</v>
      </c>
      <c r="J791">
        <v>0</v>
      </c>
      <c r="K791">
        <v>87</v>
      </c>
      <c r="L791">
        <v>22</v>
      </c>
      <c r="M791">
        <v>165</v>
      </c>
      <c r="N791">
        <v>1166</v>
      </c>
      <c r="O791">
        <v>3023</v>
      </c>
    </row>
    <row r="792" spans="1:15" x14ac:dyDescent="0.25">
      <c r="A792">
        <v>8053475328</v>
      </c>
      <c r="B792" s="1">
        <v>42494</v>
      </c>
      <c r="C792">
        <v>14581</v>
      </c>
      <c r="D792">
        <v>11.149999619999999</v>
      </c>
      <c r="E792">
        <v>11.149999619999999</v>
      </c>
      <c r="F792">
        <v>0</v>
      </c>
      <c r="G792">
        <v>8.8199996949999999</v>
      </c>
      <c r="H792">
        <v>0.40000000600000002</v>
      </c>
      <c r="I792">
        <v>1.9099999670000001</v>
      </c>
      <c r="J792">
        <v>0</v>
      </c>
      <c r="K792">
        <v>89</v>
      </c>
      <c r="L792">
        <v>8</v>
      </c>
      <c r="M792">
        <v>123</v>
      </c>
      <c r="N792">
        <v>1220</v>
      </c>
      <c r="O792">
        <v>2918</v>
      </c>
    </row>
    <row r="793" spans="1:15" x14ac:dyDescent="0.25">
      <c r="A793">
        <v>8053475328</v>
      </c>
      <c r="B793" s="1">
        <v>42495</v>
      </c>
      <c r="C793">
        <v>14990</v>
      </c>
      <c r="D793">
        <v>11.510000229999999</v>
      </c>
      <c r="E793">
        <v>11.510000229999999</v>
      </c>
      <c r="F793">
        <v>0</v>
      </c>
      <c r="G793">
        <v>8.8500003809999992</v>
      </c>
      <c r="H793">
        <v>0.44999998800000002</v>
      </c>
      <c r="I793">
        <v>2.210000038</v>
      </c>
      <c r="J793">
        <v>0</v>
      </c>
      <c r="K793">
        <v>93</v>
      </c>
      <c r="L793">
        <v>9</v>
      </c>
      <c r="M793">
        <v>130</v>
      </c>
      <c r="N793">
        <v>1208</v>
      </c>
      <c r="O793">
        <v>2950</v>
      </c>
    </row>
    <row r="794" spans="1:15" x14ac:dyDescent="0.25">
      <c r="A794">
        <v>8053475328</v>
      </c>
      <c r="B794" s="1">
        <v>42496</v>
      </c>
      <c r="C794">
        <v>13953</v>
      </c>
      <c r="D794">
        <v>11</v>
      </c>
      <c r="E794">
        <v>11</v>
      </c>
      <c r="F794">
        <v>0</v>
      </c>
      <c r="G794">
        <v>9.1000003809999992</v>
      </c>
      <c r="H794">
        <v>0.689999998</v>
      </c>
      <c r="I794">
        <v>1.210000038</v>
      </c>
      <c r="J794">
        <v>0</v>
      </c>
      <c r="K794">
        <v>90</v>
      </c>
      <c r="L794">
        <v>15</v>
      </c>
      <c r="M794">
        <v>90</v>
      </c>
      <c r="N794">
        <v>1245</v>
      </c>
      <c r="O794">
        <v>2859</v>
      </c>
    </row>
    <row r="795" spans="1:15" x14ac:dyDescent="0.25">
      <c r="A795">
        <v>8053475328</v>
      </c>
      <c r="B795" s="1">
        <v>42497</v>
      </c>
      <c r="C795">
        <v>19769</v>
      </c>
      <c r="D795">
        <v>15.670000079999999</v>
      </c>
      <c r="E795">
        <v>15.670000079999999</v>
      </c>
      <c r="F795">
        <v>0</v>
      </c>
      <c r="G795">
        <v>12.43999958</v>
      </c>
      <c r="H795">
        <v>0.87999999500000003</v>
      </c>
      <c r="I795">
        <v>2.3499999049999998</v>
      </c>
      <c r="J795">
        <v>0</v>
      </c>
      <c r="K795">
        <v>121</v>
      </c>
      <c r="L795">
        <v>20</v>
      </c>
      <c r="M795">
        <v>148</v>
      </c>
      <c r="N795">
        <v>1076</v>
      </c>
      <c r="O795">
        <v>3331</v>
      </c>
    </row>
    <row r="796" spans="1:15" x14ac:dyDescent="0.25">
      <c r="A796">
        <v>8053475328</v>
      </c>
      <c r="B796" s="1">
        <v>42498</v>
      </c>
      <c r="C796">
        <v>22026</v>
      </c>
      <c r="D796">
        <v>17.649999619999999</v>
      </c>
      <c r="E796">
        <v>17.649999619999999</v>
      </c>
      <c r="F796">
        <v>0</v>
      </c>
      <c r="G796">
        <v>13.399999619999999</v>
      </c>
      <c r="H796">
        <v>0.58999997400000004</v>
      </c>
      <c r="I796">
        <v>3.6600000860000002</v>
      </c>
      <c r="J796">
        <v>0</v>
      </c>
      <c r="K796">
        <v>125</v>
      </c>
      <c r="L796">
        <v>14</v>
      </c>
      <c r="M796">
        <v>228</v>
      </c>
      <c r="N796">
        <v>1073</v>
      </c>
      <c r="O796">
        <v>3589</v>
      </c>
    </row>
    <row r="797" spans="1:15" x14ac:dyDescent="0.25">
      <c r="A797">
        <v>8053475328</v>
      </c>
      <c r="B797" s="1">
        <v>42499</v>
      </c>
      <c r="C797">
        <v>12465</v>
      </c>
      <c r="D797">
        <v>9.3800001139999996</v>
      </c>
      <c r="E797">
        <v>9.3800001139999996</v>
      </c>
      <c r="F797">
        <v>0</v>
      </c>
      <c r="G797">
        <v>6.1199998860000004</v>
      </c>
      <c r="H797">
        <v>0.56999999300000004</v>
      </c>
      <c r="I797">
        <v>2.6900000569999998</v>
      </c>
      <c r="J797">
        <v>0</v>
      </c>
      <c r="K797">
        <v>66</v>
      </c>
      <c r="L797">
        <v>12</v>
      </c>
      <c r="M797">
        <v>148</v>
      </c>
      <c r="N797">
        <v>1214</v>
      </c>
      <c r="O797">
        <v>2765</v>
      </c>
    </row>
    <row r="798" spans="1:15" x14ac:dyDescent="0.25">
      <c r="A798">
        <v>8053475328</v>
      </c>
      <c r="B798" s="1">
        <v>42500</v>
      </c>
      <c r="C798">
        <v>14810</v>
      </c>
      <c r="D798">
        <v>11.35999966</v>
      </c>
      <c r="E798">
        <v>11.35999966</v>
      </c>
      <c r="F798">
        <v>0</v>
      </c>
      <c r="G798">
        <v>9.0900001530000001</v>
      </c>
      <c r="H798">
        <v>0.41999998700000002</v>
      </c>
      <c r="I798">
        <v>1.8500000240000001</v>
      </c>
      <c r="J798">
        <v>0</v>
      </c>
      <c r="K798">
        <v>96</v>
      </c>
      <c r="L798">
        <v>10</v>
      </c>
      <c r="M798">
        <v>115</v>
      </c>
      <c r="N798">
        <v>1219</v>
      </c>
      <c r="O798">
        <v>2926</v>
      </c>
    </row>
    <row r="799" spans="1:15" x14ac:dyDescent="0.25">
      <c r="A799">
        <v>8053475328</v>
      </c>
      <c r="B799" s="1">
        <v>42501</v>
      </c>
      <c r="C799">
        <v>12209</v>
      </c>
      <c r="D799">
        <v>9.3999996190000008</v>
      </c>
      <c r="E799">
        <v>9.3999996190000008</v>
      </c>
      <c r="F799">
        <v>0</v>
      </c>
      <c r="G799">
        <v>6.079999924</v>
      </c>
      <c r="H799">
        <v>0.280000001</v>
      </c>
      <c r="I799">
        <v>3.039999962</v>
      </c>
      <c r="J799">
        <v>0</v>
      </c>
      <c r="K799">
        <v>60</v>
      </c>
      <c r="L799">
        <v>7</v>
      </c>
      <c r="M799">
        <v>184</v>
      </c>
      <c r="N799">
        <v>1189</v>
      </c>
      <c r="O799">
        <v>2809</v>
      </c>
    </row>
    <row r="800" spans="1:15" x14ac:dyDescent="0.25">
      <c r="A800">
        <v>8053475328</v>
      </c>
      <c r="B800" s="1">
        <v>42502</v>
      </c>
      <c r="C800">
        <v>4998</v>
      </c>
      <c r="D800">
        <v>3.9100000860000002</v>
      </c>
      <c r="E800">
        <v>3.9100000860000002</v>
      </c>
      <c r="F800">
        <v>0</v>
      </c>
      <c r="G800">
        <v>2.9500000480000002</v>
      </c>
      <c r="H800">
        <v>0.20000000300000001</v>
      </c>
      <c r="I800">
        <v>0.75999998999999996</v>
      </c>
      <c r="J800">
        <v>0</v>
      </c>
      <c r="K800">
        <v>28</v>
      </c>
      <c r="L800">
        <v>4</v>
      </c>
      <c r="M800">
        <v>39</v>
      </c>
      <c r="N800">
        <v>839</v>
      </c>
      <c r="O800">
        <v>1505</v>
      </c>
    </row>
    <row r="801" spans="1:15" x14ac:dyDescent="0.25">
      <c r="A801">
        <v>8253242879</v>
      </c>
      <c r="B801" s="1">
        <v>42472</v>
      </c>
      <c r="C801">
        <v>9033</v>
      </c>
      <c r="D801">
        <v>7.1599998469999999</v>
      </c>
      <c r="E801">
        <v>7.1599998469999999</v>
      </c>
      <c r="F801">
        <v>0</v>
      </c>
      <c r="G801">
        <v>5.4299998279999997</v>
      </c>
      <c r="H801">
        <v>0.14000000100000001</v>
      </c>
      <c r="I801">
        <v>1.5900000329999999</v>
      </c>
      <c r="J801">
        <v>0</v>
      </c>
      <c r="K801">
        <v>40</v>
      </c>
      <c r="L801">
        <v>2</v>
      </c>
      <c r="M801">
        <v>154</v>
      </c>
      <c r="N801">
        <v>1244</v>
      </c>
      <c r="O801">
        <v>2044</v>
      </c>
    </row>
    <row r="802" spans="1:15" x14ac:dyDescent="0.25">
      <c r="A802">
        <v>8253242879</v>
      </c>
      <c r="B802" s="1">
        <v>42473</v>
      </c>
      <c r="C802">
        <v>8053</v>
      </c>
      <c r="D802">
        <v>6.0999999049999998</v>
      </c>
      <c r="E802">
        <v>6.0999999049999998</v>
      </c>
      <c r="F802">
        <v>0</v>
      </c>
      <c r="G802">
        <v>4.170000076</v>
      </c>
      <c r="H802">
        <v>0.62999999500000003</v>
      </c>
      <c r="I802">
        <v>1.309999943</v>
      </c>
      <c r="J802">
        <v>0</v>
      </c>
      <c r="K802">
        <v>35</v>
      </c>
      <c r="L802">
        <v>11</v>
      </c>
      <c r="M802">
        <v>96</v>
      </c>
      <c r="N802">
        <v>1298</v>
      </c>
      <c r="O802">
        <v>1935</v>
      </c>
    </row>
    <row r="803" spans="1:15" x14ac:dyDescent="0.25">
      <c r="A803">
        <v>8253242879</v>
      </c>
      <c r="B803" s="1">
        <v>42474</v>
      </c>
      <c r="C803">
        <v>5234</v>
      </c>
      <c r="D803">
        <v>3.460000038</v>
      </c>
      <c r="E803">
        <v>3.460000038</v>
      </c>
      <c r="F803">
        <v>0</v>
      </c>
      <c r="G803">
        <v>1.9299999480000001</v>
      </c>
      <c r="H803">
        <v>0.99000001000000004</v>
      </c>
      <c r="I803">
        <v>0.540000021</v>
      </c>
      <c r="J803">
        <v>0</v>
      </c>
      <c r="K803">
        <v>29</v>
      </c>
      <c r="L803">
        <v>16</v>
      </c>
      <c r="M803">
        <v>33</v>
      </c>
      <c r="N803">
        <v>1362</v>
      </c>
      <c r="O803">
        <v>1705</v>
      </c>
    </row>
    <row r="804" spans="1:15" x14ac:dyDescent="0.25">
      <c r="A804">
        <v>8253242879</v>
      </c>
      <c r="B804" s="1">
        <v>42475</v>
      </c>
      <c r="C804">
        <v>2672</v>
      </c>
      <c r="D804">
        <v>1.769999981</v>
      </c>
      <c r="E804">
        <v>1.769999981</v>
      </c>
      <c r="F804">
        <v>0</v>
      </c>
      <c r="G804">
        <v>0</v>
      </c>
      <c r="H804">
        <v>0</v>
      </c>
      <c r="I804">
        <v>1.7599999900000001</v>
      </c>
      <c r="J804">
        <v>0</v>
      </c>
      <c r="K804">
        <v>0</v>
      </c>
      <c r="L804">
        <v>0</v>
      </c>
      <c r="M804">
        <v>105</v>
      </c>
      <c r="N804">
        <v>1335</v>
      </c>
      <c r="O804">
        <v>1632</v>
      </c>
    </row>
    <row r="805" spans="1:15" x14ac:dyDescent="0.25">
      <c r="A805">
        <v>8253242879</v>
      </c>
      <c r="B805" s="1">
        <v>42476</v>
      </c>
      <c r="C805">
        <v>9256</v>
      </c>
      <c r="D805">
        <v>6.1399998660000001</v>
      </c>
      <c r="E805">
        <v>6.1399998660000001</v>
      </c>
      <c r="F805">
        <v>0</v>
      </c>
      <c r="G805">
        <v>0.43000000700000002</v>
      </c>
      <c r="H805">
        <v>3.2699999809999998</v>
      </c>
      <c r="I805">
        <v>2.4500000480000002</v>
      </c>
      <c r="J805">
        <v>0</v>
      </c>
      <c r="K805">
        <v>6</v>
      </c>
      <c r="L805">
        <v>51</v>
      </c>
      <c r="M805">
        <v>115</v>
      </c>
      <c r="N805">
        <v>1268</v>
      </c>
      <c r="O805">
        <v>1880</v>
      </c>
    </row>
    <row r="806" spans="1:15" x14ac:dyDescent="0.25">
      <c r="A806">
        <v>8253242879</v>
      </c>
      <c r="B806" s="1">
        <v>42477</v>
      </c>
      <c r="C806">
        <v>10204</v>
      </c>
      <c r="D806">
        <v>7.9099998469999999</v>
      </c>
      <c r="E806">
        <v>7.9099998469999999</v>
      </c>
      <c r="F806">
        <v>0</v>
      </c>
      <c r="G806">
        <v>5.4299998279999997</v>
      </c>
      <c r="H806">
        <v>0.15000000599999999</v>
      </c>
      <c r="I806">
        <v>2.329999924</v>
      </c>
      <c r="J806">
        <v>0</v>
      </c>
      <c r="K806">
        <v>41</v>
      </c>
      <c r="L806">
        <v>5</v>
      </c>
      <c r="M806">
        <v>157</v>
      </c>
      <c r="N806">
        <v>1237</v>
      </c>
      <c r="O806">
        <v>2112</v>
      </c>
    </row>
    <row r="807" spans="1:15" x14ac:dyDescent="0.25">
      <c r="A807">
        <v>8253242879</v>
      </c>
      <c r="B807" s="1">
        <v>42478</v>
      </c>
      <c r="C807">
        <v>5151</v>
      </c>
      <c r="D807">
        <v>3.4800000190000002</v>
      </c>
      <c r="E807">
        <v>3.4800000190000002</v>
      </c>
      <c r="F807">
        <v>0</v>
      </c>
      <c r="G807">
        <v>1.039999962</v>
      </c>
      <c r="H807">
        <v>0.62999999500000003</v>
      </c>
      <c r="I807">
        <v>1.7999999520000001</v>
      </c>
      <c r="J807">
        <v>0</v>
      </c>
      <c r="K807">
        <v>16</v>
      </c>
      <c r="L807">
        <v>16</v>
      </c>
      <c r="M807">
        <v>130</v>
      </c>
      <c r="N807">
        <v>1278</v>
      </c>
      <c r="O807">
        <v>1829</v>
      </c>
    </row>
    <row r="808" spans="1:15" x14ac:dyDescent="0.25">
      <c r="A808">
        <v>8253242879</v>
      </c>
      <c r="B808" s="1">
        <v>42479</v>
      </c>
      <c r="C808">
        <v>4212</v>
      </c>
      <c r="D808">
        <v>2.7799999710000001</v>
      </c>
      <c r="E808">
        <v>2.7799999710000001</v>
      </c>
      <c r="F808">
        <v>0</v>
      </c>
      <c r="G808">
        <v>0</v>
      </c>
      <c r="H808">
        <v>0</v>
      </c>
      <c r="I808">
        <v>2.7799999710000001</v>
      </c>
      <c r="J808">
        <v>0</v>
      </c>
      <c r="K808">
        <v>0</v>
      </c>
      <c r="L808">
        <v>0</v>
      </c>
      <c r="M808">
        <v>164</v>
      </c>
      <c r="N808">
        <v>1276</v>
      </c>
      <c r="O808">
        <v>1763</v>
      </c>
    </row>
    <row r="809" spans="1:15" x14ac:dyDescent="0.25">
      <c r="A809">
        <v>8253242879</v>
      </c>
      <c r="B809" s="1">
        <v>42480</v>
      </c>
      <c r="C809">
        <v>6466</v>
      </c>
      <c r="D809">
        <v>4.2699999809999998</v>
      </c>
      <c r="E809">
        <v>4.2699999809999998</v>
      </c>
      <c r="F809">
        <v>0</v>
      </c>
      <c r="G809">
        <v>0.33000001299999998</v>
      </c>
      <c r="H809">
        <v>0.81999999300000004</v>
      </c>
      <c r="I809">
        <v>3.1099998950000001</v>
      </c>
      <c r="J809">
        <v>0.01</v>
      </c>
      <c r="K809">
        <v>5</v>
      </c>
      <c r="L809">
        <v>18</v>
      </c>
      <c r="M809">
        <v>216</v>
      </c>
      <c r="N809">
        <v>1201</v>
      </c>
      <c r="O809">
        <v>1931</v>
      </c>
    </row>
    <row r="810" spans="1:15" x14ac:dyDescent="0.25">
      <c r="A810">
        <v>8253242879</v>
      </c>
      <c r="B810" s="1">
        <v>42481</v>
      </c>
      <c r="C810">
        <v>11268</v>
      </c>
      <c r="D810">
        <v>8.5600004199999997</v>
      </c>
      <c r="E810">
        <v>8.5600004199999997</v>
      </c>
      <c r="F810">
        <v>0</v>
      </c>
      <c r="G810">
        <v>5.8800001139999996</v>
      </c>
      <c r="H810">
        <v>0.93000000699999996</v>
      </c>
      <c r="I810">
        <v>1.75</v>
      </c>
      <c r="J810">
        <v>0</v>
      </c>
      <c r="K810">
        <v>49</v>
      </c>
      <c r="L810">
        <v>20</v>
      </c>
      <c r="M810">
        <v>172</v>
      </c>
      <c r="N810">
        <v>1199</v>
      </c>
      <c r="O810">
        <v>2218</v>
      </c>
    </row>
    <row r="811" spans="1:15" x14ac:dyDescent="0.25">
      <c r="A811">
        <v>8253242879</v>
      </c>
      <c r="B811" s="1">
        <v>42482</v>
      </c>
      <c r="C811">
        <v>2824</v>
      </c>
      <c r="D811">
        <v>1.8700000050000001</v>
      </c>
      <c r="E811">
        <v>1.8700000050000001</v>
      </c>
      <c r="F811">
        <v>0</v>
      </c>
      <c r="G811">
        <v>0</v>
      </c>
      <c r="H811">
        <v>0</v>
      </c>
      <c r="I811">
        <v>1.8700000050000001</v>
      </c>
      <c r="J811">
        <v>0</v>
      </c>
      <c r="K811">
        <v>0</v>
      </c>
      <c r="L811">
        <v>0</v>
      </c>
      <c r="M811">
        <v>120</v>
      </c>
      <c r="N811">
        <v>1320</v>
      </c>
      <c r="O811">
        <v>1651</v>
      </c>
    </row>
    <row r="812" spans="1:15" x14ac:dyDescent="0.25">
      <c r="A812">
        <v>8253242879</v>
      </c>
      <c r="B812" s="1">
        <v>42483</v>
      </c>
      <c r="C812">
        <v>9282</v>
      </c>
      <c r="D812">
        <v>6.2600002290000001</v>
      </c>
      <c r="E812">
        <v>6.2600002290000001</v>
      </c>
      <c r="F812">
        <v>0</v>
      </c>
      <c r="G812">
        <v>2.0899999139999998</v>
      </c>
      <c r="H812">
        <v>1.039999962</v>
      </c>
      <c r="I812">
        <v>3.130000114</v>
      </c>
      <c r="J812">
        <v>0</v>
      </c>
      <c r="K812">
        <v>30</v>
      </c>
      <c r="L812">
        <v>26</v>
      </c>
      <c r="M812">
        <v>191</v>
      </c>
      <c r="N812">
        <v>1193</v>
      </c>
      <c r="O812">
        <v>2132</v>
      </c>
    </row>
    <row r="813" spans="1:15" x14ac:dyDescent="0.25">
      <c r="A813">
        <v>8253242879</v>
      </c>
      <c r="B813" s="1">
        <v>42484</v>
      </c>
      <c r="C813">
        <v>8905</v>
      </c>
      <c r="D813">
        <v>7.1300001139999996</v>
      </c>
      <c r="E813">
        <v>7.1300001139999996</v>
      </c>
      <c r="F813">
        <v>0</v>
      </c>
      <c r="G813">
        <v>5.5999999049999998</v>
      </c>
      <c r="H813">
        <v>0.189999998</v>
      </c>
      <c r="I813">
        <v>1.3400000329999999</v>
      </c>
      <c r="J813">
        <v>0</v>
      </c>
      <c r="K813">
        <v>41</v>
      </c>
      <c r="L813">
        <v>4</v>
      </c>
      <c r="M813">
        <v>82</v>
      </c>
      <c r="N813">
        <v>1313</v>
      </c>
      <c r="O813">
        <v>1976</v>
      </c>
    </row>
    <row r="814" spans="1:15" x14ac:dyDescent="0.25">
      <c r="A814">
        <v>8253242879</v>
      </c>
      <c r="B814" s="1">
        <v>42485</v>
      </c>
      <c r="C814">
        <v>6829</v>
      </c>
      <c r="D814">
        <v>4.5100002290000001</v>
      </c>
      <c r="E814">
        <v>4.5100002290000001</v>
      </c>
      <c r="F814">
        <v>0</v>
      </c>
      <c r="G814">
        <v>0.36000001399999998</v>
      </c>
      <c r="H814">
        <v>2.3900001049999999</v>
      </c>
      <c r="I814">
        <v>1.769999981</v>
      </c>
      <c r="J814">
        <v>0</v>
      </c>
      <c r="K814">
        <v>7</v>
      </c>
      <c r="L814">
        <v>54</v>
      </c>
      <c r="M814">
        <v>118</v>
      </c>
      <c r="N814">
        <v>1261</v>
      </c>
      <c r="O814">
        <v>1909</v>
      </c>
    </row>
    <row r="815" spans="1:15" x14ac:dyDescent="0.25">
      <c r="A815">
        <v>8253242879</v>
      </c>
      <c r="B815" s="1">
        <v>42486</v>
      </c>
      <c r="C815">
        <v>4562</v>
      </c>
      <c r="D815">
        <v>3.039999962</v>
      </c>
      <c r="E815">
        <v>3.039999962</v>
      </c>
      <c r="F815">
        <v>0</v>
      </c>
      <c r="G815">
        <v>1.1799999480000001</v>
      </c>
      <c r="H815">
        <v>0.49000000999999999</v>
      </c>
      <c r="I815">
        <v>1.3700000050000001</v>
      </c>
      <c r="J815">
        <v>0</v>
      </c>
      <c r="K815">
        <v>19</v>
      </c>
      <c r="L815">
        <v>14</v>
      </c>
      <c r="M815">
        <v>108</v>
      </c>
      <c r="N815">
        <v>1299</v>
      </c>
      <c r="O815">
        <v>1813</v>
      </c>
    </row>
    <row r="816" spans="1:15" x14ac:dyDescent="0.25">
      <c r="A816">
        <v>8253242879</v>
      </c>
      <c r="B816" s="1">
        <v>42487</v>
      </c>
      <c r="C816">
        <v>10232</v>
      </c>
      <c r="D816">
        <v>8.1800003050000001</v>
      </c>
      <c r="E816">
        <v>8.1800003050000001</v>
      </c>
      <c r="F816">
        <v>0</v>
      </c>
      <c r="G816">
        <v>6.2399997709999999</v>
      </c>
      <c r="H816">
        <v>0.23000000400000001</v>
      </c>
      <c r="I816">
        <v>1.7000000479999999</v>
      </c>
      <c r="J816">
        <v>0</v>
      </c>
      <c r="K816">
        <v>45</v>
      </c>
      <c r="L816">
        <v>5</v>
      </c>
      <c r="M816">
        <v>104</v>
      </c>
      <c r="N816">
        <v>1286</v>
      </c>
      <c r="O816">
        <v>2008</v>
      </c>
    </row>
    <row r="817" spans="1:15" x14ac:dyDescent="0.25">
      <c r="A817">
        <v>8253242879</v>
      </c>
      <c r="B817" s="1">
        <v>42488</v>
      </c>
      <c r="C817">
        <v>2718</v>
      </c>
      <c r="D817">
        <v>1.7999999520000001</v>
      </c>
      <c r="E817">
        <v>1.7999999520000001</v>
      </c>
      <c r="F817">
        <v>0</v>
      </c>
      <c r="G817">
        <v>0.670000017</v>
      </c>
      <c r="H817">
        <v>0.77999997099999996</v>
      </c>
      <c r="I817">
        <v>0.34000000400000002</v>
      </c>
      <c r="J817">
        <v>0</v>
      </c>
      <c r="K817">
        <v>11</v>
      </c>
      <c r="L817">
        <v>16</v>
      </c>
      <c r="M817">
        <v>20</v>
      </c>
      <c r="N817">
        <v>1393</v>
      </c>
      <c r="O817">
        <v>1580</v>
      </c>
    </row>
    <row r="818" spans="1:15" x14ac:dyDescent="0.25">
      <c r="A818">
        <v>8253242879</v>
      </c>
      <c r="B818" s="1">
        <v>42489</v>
      </c>
      <c r="C818">
        <v>6260</v>
      </c>
      <c r="D818">
        <v>4.2600002290000001</v>
      </c>
      <c r="E818">
        <v>4.2600002290000001</v>
      </c>
      <c r="F818">
        <v>0</v>
      </c>
      <c r="G818">
        <v>1.289999962</v>
      </c>
      <c r="H818">
        <v>0.540000021</v>
      </c>
      <c r="I818">
        <v>2.4000000950000002</v>
      </c>
      <c r="J818">
        <v>0</v>
      </c>
      <c r="K818">
        <v>16</v>
      </c>
      <c r="L818">
        <v>14</v>
      </c>
      <c r="M818">
        <v>136</v>
      </c>
      <c r="N818">
        <v>1257</v>
      </c>
      <c r="O818">
        <v>1854</v>
      </c>
    </row>
    <row r="819" spans="1:15" x14ac:dyDescent="0.25">
      <c r="A819">
        <v>8253242879</v>
      </c>
      <c r="B819" s="1">
        <v>42490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1440</v>
      </c>
      <c r="O819">
        <v>0</v>
      </c>
    </row>
    <row r="820" spans="1:15" x14ac:dyDescent="0.25">
      <c r="A820">
        <v>8378563200</v>
      </c>
      <c r="B820" s="1">
        <v>42472</v>
      </c>
      <c r="C820">
        <v>7626</v>
      </c>
      <c r="D820">
        <v>6.0500001909999996</v>
      </c>
      <c r="E820">
        <v>6.0500001909999996</v>
      </c>
      <c r="F820">
        <v>2</v>
      </c>
      <c r="G820">
        <v>0.829999983</v>
      </c>
      <c r="H820">
        <v>0.709999979</v>
      </c>
      <c r="I820">
        <v>4.5</v>
      </c>
      <c r="J820">
        <v>0</v>
      </c>
      <c r="K820">
        <v>65</v>
      </c>
      <c r="L820">
        <v>15</v>
      </c>
      <c r="M820">
        <v>156</v>
      </c>
      <c r="N820">
        <v>723</v>
      </c>
      <c r="O820">
        <v>3635</v>
      </c>
    </row>
    <row r="821" spans="1:15" x14ac:dyDescent="0.25">
      <c r="A821">
        <v>8378563200</v>
      </c>
      <c r="B821" s="1">
        <v>42473</v>
      </c>
      <c r="C821">
        <v>12386</v>
      </c>
      <c r="D821">
        <v>9.8199996949999999</v>
      </c>
      <c r="E821">
        <v>9.8199996949999999</v>
      </c>
      <c r="F821">
        <v>2</v>
      </c>
      <c r="G821">
        <v>4.9600000380000004</v>
      </c>
      <c r="H821">
        <v>0.64999997600000003</v>
      </c>
      <c r="I821">
        <v>4.2100000380000004</v>
      </c>
      <c r="J821">
        <v>0</v>
      </c>
      <c r="K821">
        <v>116</v>
      </c>
      <c r="L821">
        <v>14</v>
      </c>
      <c r="M821">
        <v>169</v>
      </c>
      <c r="N821">
        <v>680</v>
      </c>
      <c r="O821">
        <v>4079</v>
      </c>
    </row>
    <row r="822" spans="1:15" x14ac:dyDescent="0.25">
      <c r="A822">
        <v>8378563200</v>
      </c>
      <c r="B822" s="1">
        <v>42474</v>
      </c>
      <c r="C822">
        <v>13318</v>
      </c>
      <c r="D822">
        <v>10.56000042</v>
      </c>
      <c r="E822">
        <v>10.56000042</v>
      </c>
      <c r="F822">
        <v>2</v>
      </c>
      <c r="G822">
        <v>5.6199998860000004</v>
      </c>
      <c r="H822">
        <v>1.0299999710000001</v>
      </c>
      <c r="I822">
        <v>3.9100000860000002</v>
      </c>
      <c r="J822">
        <v>0</v>
      </c>
      <c r="K822">
        <v>123</v>
      </c>
      <c r="L822">
        <v>21</v>
      </c>
      <c r="M822">
        <v>174</v>
      </c>
      <c r="N822">
        <v>699</v>
      </c>
      <c r="O822">
        <v>4163</v>
      </c>
    </row>
    <row r="823" spans="1:15" x14ac:dyDescent="0.25">
      <c r="A823">
        <v>8378563200</v>
      </c>
      <c r="B823" s="1">
        <v>42475</v>
      </c>
      <c r="C823">
        <v>14461</v>
      </c>
      <c r="D823">
        <v>11.47000027</v>
      </c>
      <c r="E823">
        <v>11.47000027</v>
      </c>
      <c r="F823">
        <v>0</v>
      </c>
      <c r="G823">
        <v>4.9099998469999999</v>
      </c>
      <c r="H823">
        <v>1.1499999759999999</v>
      </c>
      <c r="I823">
        <v>5.4099998469999999</v>
      </c>
      <c r="J823">
        <v>0</v>
      </c>
      <c r="K823">
        <v>60</v>
      </c>
      <c r="L823">
        <v>23</v>
      </c>
      <c r="M823">
        <v>190</v>
      </c>
      <c r="N823">
        <v>729</v>
      </c>
      <c r="O823">
        <v>3666</v>
      </c>
    </row>
    <row r="824" spans="1:15" x14ac:dyDescent="0.25">
      <c r="A824">
        <v>8378563200</v>
      </c>
      <c r="B824" s="1">
        <v>42476</v>
      </c>
      <c r="C824">
        <v>11207</v>
      </c>
      <c r="D824">
        <v>8.8900003430000005</v>
      </c>
      <c r="E824">
        <v>8.8900003430000005</v>
      </c>
      <c r="F824">
        <v>0</v>
      </c>
      <c r="G824">
        <v>5.3699998860000004</v>
      </c>
      <c r="H824">
        <v>1.0700000519999999</v>
      </c>
      <c r="I824">
        <v>2.4400000569999998</v>
      </c>
      <c r="J824">
        <v>0</v>
      </c>
      <c r="K824">
        <v>64</v>
      </c>
      <c r="L824">
        <v>21</v>
      </c>
      <c r="M824">
        <v>142</v>
      </c>
      <c r="N824">
        <v>563</v>
      </c>
      <c r="O824">
        <v>3363</v>
      </c>
    </row>
    <row r="825" spans="1:15" x14ac:dyDescent="0.25">
      <c r="A825">
        <v>8378563200</v>
      </c>
      <c r="B825" s="1">
        <v>42477</v>
      </c>
      <c r="C825">
        <v>2132</v>
      </c>
      <c r="D825">
        <v>1.690000057</v>
      </c>
      <c r="E825">
        <v>1.690000057</v>
      </c>
      <c r="F825">
        <v>0</v>
      </c>
      <c r="G825">
        <v>0</v>
      </c>
      <c r="H825">
        <v>0</v>
      </c>
      <c r="I825">
        <v>1.690000057</v>
      </c>
      <c r="J825">
        <v>0</v>
      </c>
      <c r="K825">
        <v>0</v>
      </c>
      <c r="L825">
        <v>0</v>
      </c>
      <c r="M825">
        <v>93</v>
      </c>
      <c r="N825">
        <v>599</v>
      </c>
      <c r="O825">
        <v>2572</v>
      </c>
    </row>
    <row r="826" spans="1:15" x14ac:dyDescent="0.25">
      <c r="A826">
        <v>8378563200</v>
      </c>
      <c r="B826" s="1">
        <v>42478</v>
      </c>
      <c r="C826">
        <v>13630</v>
      </c>
      <c r="D826">
        <v>10.81000042</v>
      </c>
      <c r="E826">
        <v>10.81000042</v>
      </c>
      <c r="F826">
        <v>2</v>
      </c>
      <c r="G826">
        <v>5.0500001909999996</v>
      </c>
      <c r="H826">
        <v>0.560000002</v>
      </c>
      <c r="I826">
        <v>5.1999998090000004</v>
      </c>
      <c r="J826">
        <v>0</v>
      </c>
      <c r="K826">
        <v>117</v>
      </c>
      <c r="L826">
        <v>10</v>
      </c>
      <c r="M826">
        <v>174</v>
      </c>
      <c r="N826">
        <v>720</v>
      </c>
      <c r="O826">
        <v>4157</v>
      </c>
    </row>
    <row r="827" spans="1:15" x14ac:dyDescent="0.25">
      <c r="A827">
        <v>8378563200</v>
      </c>
      <c r="B827" s="1">
        <v>42479</v>
      </c>
      <c r="C827">
        <v>13070</v>
      </c>
      <c r="D827">
        <v>10.35999966</v>
      </c>
      <c r="E827">
        <v>10.35999966</v>
      </c>
      <c r="F827">
        <v>2</v>
      </c>
      <c r="G827">
        <v>5.3000001909999996</v>
      </c>
      <c r="H827">
        <v>0.87999999500000003</v>
      </c>
      <c r="I827">
        <v>4.1799998279999997</v>
      </c>
      <c r="J827">
        <v>0</v>
      </c>
      <c r="K827">
        <v>120</v>
      </c>
      <c r="L827">
        <v>19</v>
      </c>
      <c r="M827">
        <v>154</v>
      </c>
      <c r="N827">
        <v>737</v>
      </c>
      <c r="O827">
        <v>4092</v>
      </c>
    </row>
    <row r="828" spans="1:15" x14ac:dyDescent="0.25">
      <c r="A828">
        <v>8378563200</v>
      </c>
      <c r="B828" s="1">
        <v>42480</v>
      </c>
      <c r="C828">
        <v>9388</v>
      </c>
      <c r="D828">
        <v>7.4400000569999998</v>
      </c>
      <c r="E828">
        <v>7.4400000569999998</v>
      </c>
      <c r="F828">
        <v>2</v>
      </c>
      <c r="G828">
        <v>2.2300000190000002</v>
      </c>
      <c r="H828">
        <v>0.439999998</v>
      </c>
      <c r="I828">
        <v>4.7800002099999999</v>
      </c>
      <c r="J828">
        <v>0</v>
      </c>
      <c r="K828">
        <v>82</v>
      </c>
      <c r="L828">
        <v>8</v>
      </c>
      <c r="M828">
        <v>169</v>
      </c>
      <c r="N828">
        <v>763</v>
      </c>
      <c r="O828">
        <v>3787</v>
      </c>
    </row>
    <row r="829" spans="1:15" x14ac:dyDescent="0.25">
      <c r="A829">
        <v>8378563200</v>
      </c>
      <c r="B829" s="1">
        <v>42481</v>
      </c>
      <c r="C829">
        <v>15148</v>
      </c>
      <c r="D829">
        <v>12.010000229999999</v>
      </c>
      <c r="E829">
        <v>12.010000229999999</v>
      </c>
      <c r="F829">
        <v>2</v>
      </c>
      <c r="G829">
        <v>6.9000000950000002</v>
      </c>
      <c r="H829">
        <v>0.81999999300000004</v>
      </c>
      <c r="I829">
        <v>4.2899999619999996</v>
      </c>
      <c r="J829">
        <v>0</v>
      </c>
      <c r="K829">
        <v>137</v>
      </c>
      <c r="L829">
        <v>16</v>
      </c>
      <c r="M829">
        <v>145</v>
      </c>
      <c r="N829">
        <v>677</v>
      </c>
      <c r="O829">
        <v>4236</v>
      </c>
    </row>
    <row r="830" spans="1:15" x14ac:dyDescent="0.25">
      <c r="A830">
        <v>8378563200</v>
      </c>
      <c r="B830" s="1">
        <v>42482</v>
      </c>
      <c r="C830">
        <v>12200</v>
      </c>
      <c r="D830">
        <v>9.6700000760000009</v>
      </c>
      <c r="E830">
        <v>9.6700000760000009</v>
      </c>
      <c r="F830">
        <v>2</v>
      </c>
      <c r="G830">
        <v>4.9099998469999999</v>
      </c>
      <c r="H830">
        <v>0.58999997400000004</v>
      </c>
      <c r="I830">
        <v>4.1799998279999997</v>
      </c>
      <c r="J830">
        <v>0</v>
      </c>
      <c r="K830">
        <v>113</v>
      </c>
      <c r="L830">
        <v>12</v>
      </c>
      <c r="M830">
        <v>159</v>
      </c>
      <c r="N830">
        <v>769</v>
      </c>
      <c r="O830">
        <v>4044</v>
      </c>
    </row>
    <row r="831" spans="1:15" x14ac:dyDescent="0.25">
      <c r="A831">
        <v>8378563200</v>
      </c>
      <c r="B831" s="1">
        <v>42483</v>
      </c>
      <c r="C831">
        <v>5709</v>
      </c>
      <c r="D831">
        <v>4.5300002099999999</v>
      </c>
      <c r="E831">
        <v>4.5300002099999999</v>
      </c>
      <c r="F831">
        <v>0</v>
      </c>
      <c r="G831">
        <v>1.519999981</v>
      </c>
      <c r="H831">
        <v>0.519999981</v>
      </c>
      <c r="I831">
        <v>2.4800000190000002</v>
      </c>
      <c r="J831">
        <v>0</v>
      </c>
      <c r="K831">
        <v>19</v>
      </c>
      <c r="L831">
        <v>10</v>
      </c>
      <c r="M831">
        <v>136</v>
      </c>
      <c r="N831">
        <v>740</v>
      </c>
      <c r="O831">
        <v>2908</v>
      </c>
    </row>
    <row r="832" spans="1:15" x14ac:dyDescent="0.25">
      <c r="A832">
        <v>8378563200</v>
      </c>
      <c r="B832" s="1">
        <v>42484</v>
      </c>
      <c r="C832">
        <v>3703</v>
      </c>
      <c r="D832">
        <v>2.9400000569999998</v>
      </c>
      <c r="E832">
        <v>2.9400000569999998</v>
      </c>
      <c r="F832">
        <v>0</v>
      </c>
      <c r="G832">
        <v>0</v>
      </c>
      <c r="H832">
        <v>0</v>
      </c>
      <c r="I832">
        <v>2.9400000569999998</v>
      </c>
      <c r="J832">
        <v>0</v>
      </c>
      <c r="K832">
        <v>0</v>
      </c>
      <c r="L832">
        <v>0</v>
      </c>
      <c r="M832">
        <v>135</v>
      </c>
      <c r="N832">
        <v>734</v>
      </c>
      <c r="O832">
        <v>2741</v>
      </c>
    </row>
    <row r="833" spans="1:15" x14ac:dyDescent="0.25">
      <c r="A833">
        <v>8378563200</v>
      </c>
      <c r="B833" s="1">
        <v>42485</v>
      </c>
      <c r="C833">
        <v>12405</v>
      </c>
      <c r="D833">
        <v>9.8400001530000001</v>
      </c>
      <c r="E833">
        <v>9.8400001530000001</v>
      </c>
      <c r="F833">
        <v>2</v>
      </c>
      <c r="G833">
        <v>5.0500001909999996</v>
      </c>
      <c r="H833">
        <v>0.87000000499999997</v>
      </c>
      <c r="I833">
        <v>3.920000076</v>
      </c>
      <c r="J833">
        <v>0</v>
      </c>
      <c r="K833">
        <v>117</v>
      </c>
      <c r="L833">
        <v>16</v>
      </c>
      <c r="M833">
        <v>141</v>
      </c>
      <c r="N833">
        <v>692</v>
      </c>
      <c r="O833">
        <v>4005</v>
      </c>
    </row>
    <row r="834" spans="1:15" x14ac:dyDescent="0.25">
      <c r="A834">
        <v>8378563200</v>
      </c>
      <c r="B834" s="1">
        <v>42486</v>
      </c>
      <c r="C834">
        <v>16208</v>
      </c>
      <c r="D834">
        <v>12.850000380000001</v>
      </c>
      <c r="E834">
        <v>12.850000380000001</v>
      </c>
      <c r="F834">
        <v>0</v>
      </c>
      <c r="G834">
        <v>7.5100002290000001</v>
      </c>
      <c r="H834">
        <v>0.920000017</v>
      </c>
      <c r="I834">
        <v>4.420000076</v>
      </c>
      <c r="J834">
        <v>0</v>
      </c>
      <c r="K834">
        <v>90</v>
      </c>
      <c r="L834">
        <v>18</v>
      </c>
      <c r="M834">
        <v>161</v>
      </c>
      <c r="N834">
        <v>593</v>
      </c>
      <c r="O834">
        <v>3763</v>
      </c>
    </row>
    <row r="835" spans="1:15" x14ac:dyDescent="0.25">
      <c r="A835">
        <v>8378563200</v>
      </c>
      <c r="B835" s="1">
        <v>42487</v>
      </c>
      <c r="C835">
        <v>7359</v>
      </c>
      <c r="D835">
        <v>5.8400001530000001</v>
      </c>
      <c r="E835">
        <v>5.8400001530000001</v>
      </c>
      <c r="F835">
        <v>0</v>
      </c>
      <c r="G835">
        <v>0.33000001299999998</v>
      </c>
      <c r="H835">
        <v>0.18000000699999999</v>
      </c>
      <c r="I835">
        <v>5.329999924</v>
      </c>
      <c r="J835">
        <v>0</v>
      </c>
      <c r="K835">
        <v>4</v>
      </c>
      <c r="L835">
        <v>4</v>
      </c>
      <c r="M835">
        <v>192</v>
      </c>
      <c r="N835">
        <v>676</v>
      </c>
      <c r="O835">
        <v>3061</v>
      </c>
    </row>
    <row r="836" spans="1:15" x14ac:dyDescent="0.25">
      <c r="A836">
        <v>8378563200</v>
      </c>
      <c r="B836" s="1">
        <v>42488</v>
      </c>
      <c r="C836">
        <v>5417</v>
      </c>
      <c r="D836">
        <v>4.3000001909999996</v>
      </c>
      <c r="E836">
        <v>4.3000001909999996</v>
      </c>
      <c r="F836">
        <v>0</v>
      </c>
      <c r="G836">
        <v>0.89999997600000003</v>
      </c>
      <c r="H836">
        <v>0.49000000999999999</v>
      </c>
      <c r="I836">
        <v>2.9100000860000002</v>
      </c>
      <c r="J836">
        <v>0</v>
      </c>
      <c r="K836">
        <v>11</v>
      </c>
      <c r="L836">
        <v>10</v>
      </c>
      <c r="M836">
        <v>139</v>
      </c>
      <c r="N836">
        <v>711</v>
      </c>
      <c r="O836">
        <v>2884</v>
      </c>
    </row>
    <row r="837" spans="1:15" x14ac:dyDescent="0.25">
      <c r="A837">
        <v>8378563200</v>
      </c>
      <c r="B837" s="1">
        <v>42489</v>
      </c>
      <c r="C837">
        <v>6175</v>
      </c>
      <c r="D837">
        <v>4.9000000950000002</v>
      </c>
      <c r="E837">
        <v>4.9000000950000002</v>
      </c>
      <c r="F837">
        <v>0</v>
      </c>
      <c r="G837">
        <v>0.25</v>
      </c>
      <c r="H837">
        <v>0.36000001399999998</v>
      </c>
      <c r="I837">
        <v>4.2699999809999998</v>
      </c>
      <c r="J837">
        <v>0</v>
      </c>
      <c r="K837">
        <v>3</v>
      </c>
      <c r="L837">
        <v>7</v>
      </c>
      <c r="M837">
        <v>172</v>
      </c>
      <c r="N837">
        <v>767</v>
      </c>
      <c r="O837">
        <v>2982</v>
      </c>
    </row>
    <row r="838" spans="1:15" x14ac:dyDescent="0.25">
      <c r="A838">
        <v>8378563200</v>
      </c>
      <c r="B838" s="1">
        <v>42490</v>
      </c>
      <c r="C838">
        <v>2946</v>
      </c>
      <c r="D838">
        <v>2.3399999139999998</v>
      </c>
      <c r="E838">
        <v>2.3399999139999998</v>
      </c>
      <c r="F838">
        <v>0</v>
      </c>
      <c r="G838">
        <v>0</v>
      </c>
      <c r="H838">
        <v>0</v>
      </c>
      <c r="I838">
        <v>2.3399999139999998</v>
      </c>
      <c r="J838">
        <v>0</v>
      </c>
      <c r="K838">
        <v>0</v>
      </c>
      <c r="L838">
        <v>0</v>
      </c>
      <c r="M838">
        <v>121</v>
      </c>
      <c r="N838">
        <v>780</v>
      </c>
      <c r="O838">
        <v>2660</v>
      </c>
    </row>
    <row r="839" spans="1:15" x14ac:dyDescent="0.25">
      <c r="A839">
        <v>8378563200</v>
      </c>
      <c r="B839" s="1">
        <v>42491</v>
      </c>
      <c r="C839">
        <v>11419</v>
      </c>
      <c r="D839">
        <v>9.0600004199999997</v>
      </c>
      <c r="E839">
        <v>9.0600004199999997</v>
      </c>
      <c r="F839">
        <v>0</v>
      </c>
      <c r="G839">
        <v>6.0300002099999999</v>
      </c>
      <c r="H839">
        <v>0.560000002</v>
      </c>
      <c r="I839">
        <v>2.4700000289999999</v>
      </c>
      <c r="J839">
        <v>0</v>
      </c>
      <c r="K839">
        <v>71</v>
      </c>
      <c r="L839">
        <v>10</v>
      </c>
      <c r="M839">
        <v>127</v>
      </c>
      <c r="N839">
        <v>669</v>
      </c>
      <c r="O839">
        <v>3369</v>
      </c>
    </row>
    <row r="840" spans="1:15" x14ac:dyDescent="0.25">
      <c r="A840">
        <v>8378563200</v>
      </c>
      <c r="B840" s="1">
        <v>42492</v>
      </c>
      <c r="C840">
        <v>6064</v>
      </c>
      <c r="D840">
        <v>4.8099999430000002</v>
      </c>
      <c r="E840">
        <v>4.8099999430000002</v>
      </c>
      <c r="F840">
        <v>2</v>
      </c>
      <c r="G840">
        <v>0.62999999500000003</v>
      </c>
      <c r="H840">
        <v>0.17000000200000001</v>
      </c>
      <c r="I840">
        <v>4.0100002290000001</v>
      </c>
      <c r="J840">
        <v>0</v>
      </c>
      <c r="K840">
        <v>63</v>
      </c>
      <c r="L840">
        <v>4</v>
      </c>
      <c r="M840">
        <v>142</v>
      </c>
      <c r="N840">
        <v>802</v>
      </c>
      <c r="O840">
        <v>3491</v>
      </c>
    </row>
    <row r="841" spans="1:15" x14ac:dyDescent="0.25">
      <c r="A841">
        <v>8378563200</v>
      </c>
      <c r="B841" s="1">
        <v>42493</v>
      </c>
      <c r="C841">
        <v>8712</v>
      </c>
      <c r="D841">
        <v>6.9099998469999999</v>
      </c>
      <c r="E841">
        <v>6.9099998469999999</v>
      </c>
      <c r="F841">
        <v>2</v>
      </c>
      <c r="G841">
        <v>1.3400000329999999</v>
      </c>
      <c r="H841">
        <v>1.059999943</v>
      </c>
      <c r="I841">
        <v>4.5</v>
      </c>
      <c r="J841">
        <v>0</v>
      </c>
      <c r="K841">
        <v>71</v>
      </c>
      <c r="L841">
        <v>20</v>
      </c>
      <c r="M841">
        <v>195</v>
      </c>
      <c r="N841">
        <v>822</v>
      </c>
      <c r="O841">
        <v>3784</v>
      </c>
    </row>
    <row r="842" spans="1:15" x14ac:dyDescent="0.25">
      <c r="A842">
        <v>8378563200</v>
      </c>
      <c r="B842" s="1">
        <v>42494</v>
      </c>
      <c r="C842">
        <v>7875</v>
      </c>
      <c r="D842">
        <v>6.2399997709999999</v>
      </c>
      <c r="E842">
        <v>6.2399997709999999</v>
      </c>
      <c r="F842">
        <v>0</v>
      </c>
      <c r="G842">
        <v>1.559999943</v>
      </c>
      <c r="H842">
        <v>0.49000000999999999</v>
      </c>
      <c r="I842">
        <v>4.1999998090000004</v>
      </c>
      <c r="J842">
        <v>0</v>
      </c>
      <c r="K842">
        <v>19</v>
      </c>
      <c r="L842">
        <v>10</v>
      </c>
      <c r="M842">
        <v>167</v>
      </c>
      <c r="N842">
        <v>680</v>
      </c>
      <c r="O842">
        <v>3110</v>
      </c>
    </row>
    <row r="843" spans="1:15" x14ac:dyDescent="0.25">
      <c r="A843">
        <v>8378563200</v>
      </c>
      <c r="B843" s="1">
        <v>42495</v>
      </c>
      <c r="C843">
        <v>8567</v>
      </c>
      <c r="D843">
        <v>6.7899999619999996</v>
      </c>
      <c r="E843">
        <v>6.7899999619999996</v>
      </c>
      <c r="F843">
        <v>2</v>
      </c>
      <c r="G843">
        <v>0.88999998599999997</v>
      </c>
      <c r="H843">
        <v>0.15999999600000001</v>
      </c>
      <c r="I843">
        <v>5.7399997709999999</v>
      </c>
      <c r="J843">
        <v>0</v>
      </c>
      <c r="K843">
        <v>66</v>
      </c>
      <c r="L843">
        <v>3</v>
      </c>
      <c r="M843">
        <v>214</v>
      </c>
      <c r="N843">
        <v>764</v>
      </c>
      <c r="O843">
        <v>3783</v>
      </c>
    </row>
    <row r="844" spans="1:15" x14ac:dyDescent="0.25">
      <c r="A844">
        <v>8378563200</v>
      </c>
      <c r="B844" s="1">
        <v>42496</v>
      </c>
      <c r="C844">
        <v>7045</v>
      </c>
      <c r="D844">
        <v>5.5900001530000001</v>
      </c>
      <c r="E844">
        <v>5.5900001530000001</v>
      </c>
      <c r="F844">
        <v>2</v>
      </c>
      <c r="G844">
        <v>1.5499999520000001</v>
      </c>
      <c r="H844">
        <v>0.25</v>
      </c>
      <c r="I844">
        <v>3.7799999710000001</v>
      </c>
      <c r="J844">
        <v>0</v>
      </c>
      <c r="K844">
        <v>74</v>
      </c>
      <c r="L844">
        <v>5</v>
      </c>
      <c r="M844">
        <v>166</v>
      </c>
      <c r="N844">
        <v>831</v>
      </c>
      <c r="O844">
        <v>3644</v>
      </c>
    </row>
    <row r="845" spans="1:15" x14ac:dyDescent="0.25">
      <c r="A845">
        <v>8378563200</v>
      </c>
      <c r="B845" s="1">
        <v>42497</v>
      </c>
      <c r="C845">
        <v>4468</v>
      </c>
      <c r="D845">
        <v>3.539999962</v>
      </c>
      <c r="E845">
        <v>3.539999962</v>
      </c>
      <c r="F845">
        <v>0</v>
      </c>
      <c r="G845">
        <v>0</v>
      </c>
      <c r="H845">
        <v>0</v>
      </c>
      <c r="I845">
        <v>3.539999962</v>
      </c>
      <c r="J845">
        <v>0</v>
      </c>
      <c r="K845">
        <v>0</v>
      </c>
      <c r="L845">
        <v>0</v>
      </c>
      <c r="M845">
        <v>158</v>
      </c>
      <c r="N845">
        <v>851</v>
      </c>
      <c r="O845">
        <v>2799</v>
      </c>
    </row>
    <row r="846" spans="1:15" x14ac:dyDescent="0.25">
      <c r="A846">
        <v>8378563200</v>
      </c>
      <c r="B846" s="1">
        <v>42498</v>
      </c>
      <c r="C846">
        <v>2943</v>
      </c>
      <c r="D846">
        <v>2.329999924</v>
      </c>
      <c r="E846">
        <v>2.329999924</v>
      </c>
      <c r="F846">
        <v>0</v>
      </c>
      <c r="G846">
        <v>0</v>
      </c>
      <c r="H846">
        <v>0</v>
      </c>
      <c r="I846">
        <v>2.329999924</v>
      </c>
      <c r="J846">
        <v>0</v>
      </c>
      <c r="K846">
        <v>0</v>
      </c>
      <c r="L846">
        <v>0</v>
      </c>
      <c r="M846">
        <v>139</v>
      </c>
      <c r="N846">
        <v>621</v>
      </c>
      <c r="O846">
        <v>2685</v>
      </c>
    </row>
    <row r="847" spans="1:15" x14ac:dyDescent="0.25">
      <c r="A847">
        <v>8378563200</v>
      </c>
      <c r="B847" s="1">
        <v>42499</v>
      </c>
      <c r="C847">
        <v>8382</v>
      </c>
      <c r="D847">
        <v>6.6500000950000002</v>
      </c>
      <c r="E847">
        <v>6.6500000950000002</v>
      </c>
      <c r="F847">
        <v>2</v>
      </c>
      <c r="G847">
        <v>1.269999981</v>
      </c>
      <c r="H847">
        <v>0.66000002599999996</v>
      </c>
      <c r="I847">
        <v>4.7199997900000001</v>
      </c>
      <c r="J847">
        <v>0</v>
      </c>
      <c r="K847">
        <v>71</v>
      </c>
      <c r="L847">
        <v>13</v>
      </c>
      <c r="M847">
        <v>171</v>
      </c>
      <c r="N847">
        <v>772</v>
      </c>
      <c r="O847">
        <v>3721</v>
      </c>
    </row>
    <row r="848" spans="1:15" x14ac:dyDescent="0.25">
      <c r="A848">
        <v>8378563200</v>
      </c>
      <c r="B848" s="1">
        <v>42500</v>
      </c>
      <c r="C848">
        <v>6582</v>
      </c>
      <c r="D848">
        <v>5.2199997900000001</v>
      </c>
      <c r="E848">
        <v>5.2199997900000001</v>
      </c>
      <c r="F848">
        <v>2</v>
      </c>
      <c r="G848">
        <v>0.66000002599999996</v>
      </c>
      <c r="H848">
        <v>0.63999998599999997</v>
      </c>
      <c r="I848">
        <v>3.920000076</v>
      </c>
      <c r="J848">
        <v>0</v>
      </c>
      <c r="K848">
        <v>63</v>
      </c>
      <c r="L848">
        <v>13</v>
      </c>
      <c r="M848">
        <v>152</v>
      </c>
      <c r="N848">
        <v>840</v>
      </c>
      <c r="O848">
        <v>3586</v>
      </c>
    </row>
    <row r="849" spans="1:15" x14ac:dyDescent="0.25">
      <c r="A849">
        <v>8378563200</v>
      </c>
      <c r="B849" s="1">
        <v>42501</v>
      </c>
      <c r="C849">
        <v>9143</v>
      </c>
      <c r="D849">
        <v>7.25</v>
      </c>
      <c r="E849">
        <v>7.25</v>
      </c>
      <c r="F849">
        <v>2</v>
      </c>
      <c r="G849">
        <v>1.3899999860000001</v>
      </c>
      <c r="H849">
        <v>0.58999997400000004</v>
      </c>
      <c r="I849">
        <v>5.2699999809999998</v>
      </c>
      <c r="J849">
        <v>0</v>
      </c>
      <c r="K849">
        <v>72</v>
      </c>
      <c r="L849">
        <v>10</v>
      </c>
      <c r="M849">
        <v>184</v>
      </c>
      <c r="N849">
        <v>763</v>
      </c>
      <c r="O849">
        <v>3788</v>
      </c>
    </row>
    <row r="850" spans="1:15" x14ac:dyDescent="0.25">
      <c r="A850">
        <v>8378563200</v>
      </c>
      <c r="B850" s="1">
        <v>42502</v>
      </c>
      <c r="C850">
        <v>4561</v>
      </c>
      <c r="D850">
        <v>3.619999886</v>
      </c>
      <c r="E850">
        <v>3.619999886</v>
      </c>
      <c r="F850">
        <v>0</v>
      </c>
      <c r="G850">
        <v>0.64999997600000003</v>
      </c>
      <c r="H850">
        <v>0.27000001099999998</v>
      </c>
      <c r="I850">
        <v>2.6900000569999998</v>
      </c>
      <c r="J850">
        <v>0</v>
      </c>
      <c r="K850">
        <v>8</v>
      </c>
      <c r="L850">
        <v>6</v>
      </c>
      <c r="M850">
        <v>102</v>
      </c>
      <c r="N850">
        <v>433</v>
      </c>
      <c r="O850">
        <v>1976</v>
      </c>
    </row>
    <row r="851" spans="1:15" x14ac:dyDescent="0.25">
      <c r="A851">
        <v>8583815059</v>
      </c>
      <c r="B851" s="1">
        <v>42472</v>
      </c>
      <c r="C851">
        <v>5014</v>
      </c>
      <c r="D851">
        <v>3.9100000860000002</v>
      </c>
      <c r="E851">
        <v>3.9100000860000002</v>
      </c>
      <c r="F851">
        <v>0</v>
      </c>
      <c r="G851">
        <v>0</v>
      </c>
      <c r="H851">
        <v>0.33000001299999998</v>
      </c>
      <c r="I851">
        <v>3.579999924</v>
      </c>
      <c r="J851">
        <v>0</v>
      </c>
      <c r="K851">
        <v>0</v>
      </c>
      <c r="L851">
        <v>7</v>
      </c>
      <c r="M851">
        <v>196</v>
      </c>
      <c r="N851">
        <v>1237</v>
      </c>
      <c r="O851">
        <v>2650</v>
      </c>
    </row>
    <row r="852" spans="1:15" x14ac:dyDescent="0.25">
      <c r="A852">
        <v>8583815059</v>
      </c>
      <c r="B852" s="1">
        <v>42473</v>
      </c>
      <c r="C852">
        <v>5571</v>
      </c>
      <c r="D852">
        <v>4.3499999049999998</v>
      </c>
      <c r="E852">
        <v>4.3499999049999998</v>
      </c>
      <c r="F852">
        <v>0</v>
      </c>
      <c r="G852">
        <v>0.15000000599999999</v>
      </c>
      <c r="H852">
        <v>0.97000002900000004</v>
      </c>
      <c r="I852">
        <v>3.2300000190000002</v>
      </c>
      <c r="J852">
        <v>0</v>
      </c>
      <c r="K852">
        <v>2</v>
      </c>
      <c r="L852">
        <v>23</v>
      </c>
      <c r="M852">
        <v>163</v>
      </c>
      <c r="N852">
        <v>1252</v>
      </c>
      <c r="O852">
        <v>2654</v>
      </c>
    </row>
    <row r="853" spans="1:15" x14ac:dyDescent="0.25">
      <c r="A853">
        <v>8583815059</v>
      </c>
      <c r="B853" s="1">
        <v>42474</v>
      </c>
      <c r="C853">
        <v>3135</v>
      </c>
      <c r="D853">
        <v>2.4500000480000002</v>
      </c>
      <c r="E853">
        <v>2.4500000480000002</v>
      </c>
      <c r="F853">
        <v>0</v>
      </c>
      <c r="G853">
        <v>0</v>
      </c>
      <c r="H853">
        <v>0</v>
      </c>
      <c r="I853">
        <v>2.4300000669999999</v>
      </c>
      <c r="J853">
        <v>0</v>
      </c>
      <c r="K853">
        <v>0</v>
      </c>
      <c r="L853">
        <v>0</v>
      </c>
      <c r="M853">
        <v>134</v>
      </c>
      <c r="N853">
        <v>1306</v>
      </c>
      <c r="O853">
        <v>2443</v>
      </c>
    </row>
    <row r="854" spans="1:15" x14ac:dyDescent="0.25">
      <c r="A854">
        <v>8583815059</v>
      </c>
      <c r="B854" s="1">
        <v>42475</v>
      </c>
      <c r="C854">
        <v>3430</v>
      </c>
      <c r="D854">
        <v>2.6800000669999999</v>
      </c>
      <c r="E854">
        <v>2.6800000669999999</v>
      </c>
      <c r="F854">
        <v>0</v>
      </c>
      <c r="G854">
        <v>0</v>
      </c>
      <c r="H854">
        <v>0</v>
      </c>
      <c r="I854">
        <v>0.89999997600000003</v>
      </c>
      <c r="J854">
        <v>0</v>
      </c>
      <c r="K854">
        <v>0</v>
      </c>
      <c r="L854">
        <v>0</v>
      </c>
      <c r="M854">
        <v>65</v>
      </c>
      <c r="N854">
        <v>1375</v>
      </c>
      <c r="O854">
        <v>2505</v>
      </c>
    </row>
    <row r="855" spans="1:15" x14ac:dyDescent="0.25">
      <c r="A855">
        <v>8583815059</v>
      </c>
      <c r="B855" s="1">
        <v>42476</v>
      </c>
      <c r="C855">
        <v>5319</v>
      </c>
      <c r="D855">
        <v>4.1500000950000002</v>
      </c>
      <c r="E855">
        <v>4.1500000950000002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1440</v>
      </c>
      <c r="O855">
        <v>2693</v>
      </c>
    </row>
    <row r="856" spans="1:15" x14ac:dyDescent="0.25">
      <c r="A856">
        <v>8583815059</v>
      </c>
      <c r="B856" s="1">
        <v>42477</v>
      </c>
      <c r="C856">
        <v>3008</v>
      </c>
      <c r="D856">
        <v>2.3499999049999998</v>
      </c>
      <c r="E856">
        <v>2.3499999049999998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1440</v>
      </c>
      <c r="O856">
        <v>2439</v>
      </c>
    </row>
    <row r="857" spans="1:15" x14ac:dyDescent="0.25">
      <c r="A857">
        <v>8583815059</v>
      </c>
      <c r="B857" s="1">
        <v>42478</v>
      </c>
      <c r="C857">
        <v>3864</v>
      </c>
      <c r="D857">
        <v>3.0099999899999998</v>
      </c>
      <c r="E857">
        <v>3.0099999899999998</v>
      </c>
      <c r="F857">
        <v>0</v>
      </c>
      <c r="G857">
        <v>0.310000002</v>
      </c>
      <c r="H857">
        <v>1.059999943</v>
      </c>
      <c r="I857">
        <v>1.3500000240000001</v>
      </c>
      <c r="J857">
        <v>0</v>
      </c>
      <c r="K857">
        <v>4</v>
      </c>
      <c r="L857">
        <v>22</v>
      </c>
      <c r="M857">
        <v>105</v>
      </c>
      <c r="N857">
        <v>1309</v>
      </c>
      <c r="O857">
        <v>2536</v>
      </c>
    </row>
    <row r="858" spans="1:15" x14ac:dyDescent="0.25">
      <c r="A858">
        <v>8583815059</v>
      </c>
      <c r="B858" s="1">
        <v>42479</v>
      </c>
      <c r="C858">
        <v>5697</v>
      </c>
      <c r="D858">
        <v>4.4400000569999998</v>
      </c>
      <c r="E858">
        <v>4.4400000569999998</v>
      </c>
      <c r="F858">
        <v>0</v>
      </c>
      <c r="G858">
        <v>0.52999997099999996</v>
      </c>
      <c r="H858">
        <v>0.47999998900000002</v>
      </c>
      <c r="I858">
        <v>3.4400000569999998</v>
      </c>
      <c r="J858">
        <v>0</v>
      </c>
      <c r="K858">
        <v>7</v>
      </c>
      <c r="L858">
        <v>10</v>
      </c>
      <c r="M858">
        <v>166</v>
      </c>
      <c r="N858">
        <v>1257</v>
      </c>
      <c r="O858">
        <v>2668</v>
      </c>
    </row>
    <row r="859" spans="1:15" x14ac:dyDescent="0.25">
      <c r="A859">
        <v>8583815059</v>
      </c>
      <c r="B859" s="1">
        <v>42480</v>
      </c>
      <c r="C859">
        <v>5273</v>
      </c>
      <c r="D859">
        <v>4.1100001339999999</v>
      </c>
      <c r="E859">
        <v>4.1100001339999999</v>
      </c>
      <c r="F859">
        <v>0</v>
      </c>
      <c r="G859">
        <v>0</v>
      </c>
      <c r="H859">
        <v>1.039999962</v>
      </c>
      <c r="I859">
        <v>3.0699999330000001</v>
      </c>
      <c r="J859">
        <v>0</v>
      </c>
      <c r="K859">
        <v>0</v>
      </c>
      <c r="L859">
        <v>27</v>
      </c>
      <c r="M859">
        <v>167</v>
      </c>
      <c r="N859">
        <v>1246</v>
      </c>
      <c r="O859">
        <v>2647</v>
      </c>
    </row>
    <row r="860" spans="1:15" x14ac:dyDescent="0.25">
      <c r="A860">
        <v>8583815059</v>
      </c>
      <c r="B860" s="1">
        <v>42481</v>
      </c>
      <c r="C860">
        <v>8538</v>
      </c>
      <c r="D860">
        <v>6.6599998469999999</v>
      </c>
      <c r="E860">
        <v>6.6599998469999999</v>
      </c>
      <c r="F860">
        <v>0</v>
      </c>
      <c r="G860">
        <v>2.630000114</v>
      </c>
      <c r="H860">
        <v>1.019999981</v>
      </c>
      <c r="I860">
        <v>3.0099999899999998</v>
      </c>
      <c r="J860">
        <v>0</v>
      </c>
      <c r="K860">
        <v>35</v>
      </c>
      <c r="L860">
        <v>18</v>
      </c>
      <c r="M860">
        <v>158</v>
      </c>
      <c r="N860">
        <v>1229</v>
      </c>
      <c r="O860">
        <v>2883</v>
      </c>
    </row>
    <row r="861" spans="1:15" x14ac:dyDescent="0.25">
      <c r="A861">
        <v>8583815059</v>
      </c>
      <c r="B861" s="1">
        <v>42482</v>
      </c>
      <c r="C861">
        <v>8687</v>
      </c>
      <c r="D861">
        <v>6.7800002099999999</v>
      </c>
      <c r="E861">
        <v>6.7800002099999999</v>
      </c>
      <c r="F861">
        <v>0</v>
      </c>
      <c r="G861">
        <v>0.28999999199999998</v>
      </c>
      <c r="H861">
        <v>2.4100000860000002</v>
      </c>
      <c r="I861">
        <v>4.079999924</v>
      </c>
      <c r="J861">
        <v>0</v>
      </c>
      <c r="K861">
        <v>4</v>
      </c>
      <c r="L861">
        <v>54</v>
      </c>
      <c r="M861">
        <v>212</v>
      </c>
      <c r="N861">
        <v>1170</v>
      </c>
      <c r="O861">
        <v>2944</v>
      </c>
    </row>
    <row r="862" spans="1:15" x14ac:dyDescent="0.25">
      <c r="A862">
        <v>8583815059</v>
      </c>
      <c r="B862" s="1">
        <v>42483</v>
      </c>
      <c r="C862">
        <v>9423</v>
      </c>
      <c r="D862">
        <v>7.3499999049999998</v>
      </c>
      <c r="E862">
        <v>7.3499999049999998</v>
      </c>
      <c r="F862">
        <v>0</v>
      </c>
      <c r="G862">
        <v>0.52999997099999996</v>
      </c>
      <c r="H862">
        <v>2.0299999710000001</v>
      </c>
      <c r="I862">
        <v>4.75</v>
      </c>
      <c r="J862">
        <v>0</v>
      </c>
      <c r="K862">
        <v>7</v>
      </c>
      <c r="L862">
        <v>44</v>
      </c>
      <c r="M862">
        <v>238</v>
      </c>
      <c r="N862">
        <v>1151</v>
      </c>
      <c r="O862">
        <v>3012</v>
      </c>
    </row>
    <row r="863" spans="1:15" x14ac:dyDescent="0.25">
      <c r="A863">
        <v>8583815059</v>
      </c>
      <c r="B863" s="1">
        <v>42484</v>
      </c>
      <c r="C863">
        <v>8286</v>
      </c>
      <c r="D863">
        <v>6.4600000380000004</v>
      </c>
      <c r="E863">
        <v>6.4600000380000004</v>
      </c>
      <c r="F863">
        <v>0</v>
      </c>
      <c r="G863">
        <v>0.15000000599999999</v>
      </c>
      <c r="H863">
        <v>2.0499999519999998</v>
      </c>
      <c r="I863">
        <v>4.2699999809999998</v>
      </c>
      <c r="J863">
        <v>0</v>
      </c>
      <c r="K863">
        <v>2</v>
      </c>
      <c r="L863">
        <v>44</v>
      </c>
      <c r="M863">
        <v>206</v>
      </c>
      <c r="N863">
        <v>1188</v>
      </c>
      <c r="O863">
        <v>2889</v>
      </c>
    </row>
    <row r="864" spans="1:15" x14ac:dyDescent="0.25">
      <c r="A864">
        <v>8583815059</v>
      </c>
      <c r="B864" s="1">
        <v>42485</v>
      </c>
      <c r="C864">
        <v>4503</v>
      </c>
      <c r="D864">
        <v>3.5099999899999998</v>
      </c>
      <c r="E864">
        <v>3.5099999899999998</v>
      </c>
      <c r="F864">
        <v>0</v>
      </c>
      <c r="G864">
        <v>1.4700000289999999</v>
      </c>
      <c r="H864">
        <v>0.23999999499999999</v>
      </c>
      <c r="I864">
        <v>1.809999943</v>
      </c>
      <c r="J864">
        <v>0</v>
      </c>
      <c r="K864">
        <v>18</v>
      </c>
      <c r="L864">
        <v>6</v>
      </c>
      <c r="M864">
        <v>122</v>
      </c>
      <c r="N864">
        <v>1294</v>
      </c>
      <c r="O864">
        <v>2547</v>
      </c>
    </row>
    <row r="865" spans="1:15" x14ac:dyDescent="0.25">
      <c r="A865">
        <v>8583815059</v>
      </c>
      <c r="B865" s="1">
        <v>42486</v>
      </c>
      <c r="C865">
        <v>10499</v>
      </c>
      <c r="D865">
        <v>8.1899995800000003</v>
      </c>
      <c r="E865">
        <v>8.1899995800000003</v>
      </c>
      <c r="F865">
        <v>0</v>
      </c>
      <c r="G865">
        <v>7.0000000000000007E-2</v>
      </c>
      <c r="H865">
        <v>4.2199997900000001</v>
      </c>
      <c r="I865">
        <v>3.8900001049999999</v>
      </c>
      <c r="J865">
        <v>0</v>
      </c>
      <c r="K865">
        <v>1</v>
      </c>
      <c r="L865">
        <v>91</v>
      </c>
      <c r="M865">
        <v>214</v>
      </c>
      <c r="N865">
        <v>1134</v>
      </c>
      <c r="O865">
        <v>3093</v>
      </c>
    </row>
    <row r="866" spans="1:15" x14ac:dyDescent="0.25">
      <c r="A866">
        <v>8583815059</v>
      </c>
      <c r="B866" s="1">
        <v>42487</v>
      </c>
      <c r="C866">
        <v>12474</v>
      </c>
      <c r="D866">
        <v>9.7299995419999998</v>
      </c>
      <c r="E866">
        <v>9.7299995419999998</v>
      </c>
      <c r="F866">
        <v>0</v>
      </c>
      <c r="G866">
        <v>6.5999999049999998</v>
      </c>
      <c r="H866">
        <v>0.27000001099999998</v>
      </c>
      <c r="I866">
        <v>2.869999886</v>
      </c>
      <c r="J866">
        <v>0</v>
      </c>
      <c r="K866">
        <v>77</v>
      </c>
      <c r="L866">
        <v>5</v>
      </c>
      <c r="M866">
        <v>129</v>
      </c>
      <c r="N866">
        <v>1229</v>
      </c>
      <c r="O866">
        <v>3142</v>
      </c>
    </row>
    <row r="867" spans="1:15" x14ac:dyDescent="0.25">
      <c r="A867">
        <v>8583815059</v>
      </c>
      <c r="B867" s="1">
        <v>42488</v>
      </c>
      <c r="C867">
        <v>6174</v>
      </c>
      <c r="D867">
        <v>4.8200001720000003</v>
      </c>
      <c r="E867">
        <v>4.8200001720000003</v>
      </c>
      <c r="F867">
        <v>0</v>
      </c>
      <c r="G867">
        <v>0</v>
      </c>
      <c r="H867">
        <v>1.2000000479999999</v>
      </c>
      <c r="I867">
        <v>3.6099998950000001</v>
      </c>
      <c r="J867">
        <v>0</v>
      </c>
      <c r="K867">
        <v>0</v>
      </c>
      <c r="L867">
        <v>28</v>
      </c>
      <c r="M867">
        <v>203</v>
      </c>
      <c r="N867">
        <v>1209</v>
      </c>
      <c r="O867">
        <v>2757</v>
      </c>
    </row>
    <row r="868" spans="1:15" x14ac:dyDescent="0.25">
      <c r="A868">
        <v>8583815059</v>
      </c>
      <c r="B868" s="1">
        <v>42489</v>
      </c>
      <c r="C868">
        <v>15168</v>
      </c>
      <c r="D868">
        <v>11.829999920000001</v>
      </c>
      <c r="E868">
        <v>11.829999920000001</v>
      </c>
      <c r="F868">
        <v>0</v>
      </c>
      <c r="G868">
        <v>3.9000000950000002</v>
      </c>
      <c r="H868">
        <v>3</v>
      </c>
      <c r="I868">
        <v>4.920000076</v>
      </c>
      <c r="J868">
        <v>0</v>
      </c>
      <c r="K868">
        <v>46</v>
      </c>
      <c r="L868">
        <v>67</v>
      </c>
      <c r="M868">
        <v>258</v>
      </c>
      <c r="N868">
        <v>1069</v>
      </c>
      <c r="O868">
        <v>3513</v>
      </c>
    </row>
    <row r="869" spans="1:15" x14ac:dyDescent="0.25">
      <c r="A869">
        <v>8583815059</v>
      </c>
      <c r="B869" s="1">
        <v>42490</v>
      </c>
      <c r="C869">
        <v>10085</v>
      </c>
      <c r="D869">
        <v>7.8699998860000004</v>
      </c>
      <c r="E869">
        <v>7.8699998860000004</v>
      </c>
      <c r="F869">
        <v>0</v>
      </c>
      <c r="G869">
        <v>0.15000000599999999</v>
      </c>
      <c r="H869">
        <v>1.2799999710000001</v>
      </c>
      <c r="I869">
        <v>6.4299998279999997</v>
      </c>
      <c r="J869">
        <v>0</v>
      </c>
      <c r="K869">
        <v>2</v>
      </c>
      <c r="L869">
        <v>28</v>
      </c>
      <c r="M869">
        <v>317</v>
      </c>
      <c r="N869">
        <v>1093</v>
      </c>
      <c r="O869">
        <v>3164</v>
      </c>
    </row>
    <row r="870" spans="1:15" x14ac:dyDescent="0.25">
      <c r="A870">
        <v>8583815059</v>
      </c>
      <c r="B870" s="1">
        <v>42491</v>
      </c>
      <c r="C870">
        <v>4512</v>
      </c>
      <c r="D870">
        <v>3.5199999809999998</v>
      </c>
      <c r="E870">
        <v>3.5199999809999998</v>
      </c>
      <c r="F870">
        <v>0</v>
      </c>
      <c r="G870">
        <v>0.77999997099999996</v>
      </c>
      <c r="H870">
        <v>0.119999997</v>
      </c>
      <c r="I870">
        <v>2.039999962</v>
      </c>
      <c r="J870">
        <v>0</v>
      </c>
      <c r="K870">
        <v>10</v>
      </c>
      <c r="L870">
        <v>2</v>
      </c>
      <c r="M870">
        <v>117</v>
      </c>
      <c r="N870">
        <v>1311</v>
      </c>
      <c r="O870">
        <v>2596</v>
      </c>
    </row>
    <row r="871" spans="1:15" x14ac:dyDescent="0.25">
      <c r="A871">
        <v>8583815059</v>
      </c>
      <c r="B871" s="1">
        <v>42492</v>
      </c>
      <c r="C871">
        <v>8469</v>
      </c>
      <c r="D871">
        <v>6.6100001339999999</v>
      </c>
      <c r="E871">
        <v>6.6100001339999999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1440</v>
      </c>
      <c r="O871">
        <v>2894</v>
      </c>
    </row>
    <row r="872" spans="1:15" x14ac:dyDescent="0.25">
      <c r="A872">
        <v>8583815059</v>
      </c>
      <c r="B872" s="1">
        <v>42493</v>
      </c>
      <c r="C872">
        <v>12015</v>
      </c>
      <c r="D872">
        <v>9.3699998860000004</v>
      </c>
      <c r="E872">
        <v>9.3699998860000004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1440</v>
      </c>
      <c r="O872">
        <v>3212</v>
      </c>
    </row>
    <row r="873" spans="1:15" x14ac:dyDescent="0.25">
      <c r="A873">
        <v>8583815059</v>
      </c>
      <c r="B873" s="1">
        <v>42494</v>
      </c>
      <c r="C873">
        <v>3588</v>
      </c>
      <c r="D873">
        <v>2.7999999519999998</v>
      </c>
      <c r="E873">
        <v>2.7999999519999998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1440</v>
      </c>
      <c r="O873">
        <v>2516</v>
      </c>
    </row>
    <row r="874" spans="1:15" x14ac:dyDescent="0.25">
      <c r="A874">
        <v>8583815059</v>
      </c>
      <c r="B874" s="1">
        <v>42495</v>
      </c>
      <c r="C874">
        <v>12427</v>
      </c>
      <c r="D874">
        <v>9.6899995800000003</v>
      </c>
      <c r="E874">
        <v>9.6899995800000003</v>
      </c>
      <c r="F874">
        <v>0</v>
      </c>
      <c r="G874">
        <v>0</v>
      </c>
      <c r="H874">
        <v>0</v>
      </c>
      <c r="I874">
        <v>1.1799999480000001</v>
      </c>
      <c r="J874">
        <v>0</v>
      </c>
      <c r="K874">
        <v>0</v>
      </c>
      <c r="L874">
        <v>0</v>
      </c>
      <c r="M874">
        <v>70</v>
      </c>
      <c r="N874">
        <v>1370</v>
      </c>
      <c r="O874">
        <v>3266</v>
      </c>
    </row>
    <row r="875" spans="1:15" x14ac:dyDescent="0.25">
      <c r="A875">
        <v>8583815059</v>
      </c>
      <c r="B875" s="1">
        <v>42496</v>
      </c>
      <c r="C875">
        <v>5843</v>
      </c>
      <c r="D875">
        <v>4.5599999430000002</v>
      </c>
      <c r="E875">
        <v>4.5599999430000002</v>
      </c>
      <c r="F875">
        <v>0</v>
      </c>
      <c r="G875">
        <v>0.14000000100000001</v>
      </c>
      <c r="H875">
        <v>1.190000057</v>
      </c>
      <c r="I875">
        <v>3.2300000190000002</v>
      </c>
      <c r="J875">
        <v>0</v>
      </c>
      <c r="K875">
        <v>2</v>
      </c>
      <c r="L875">
        <v>22</v>
      </c>
      <c r="M875">
        <v>166</v>
      </c>
      <c r="N875">
        <v>1250</v>
      </c>
      <c r="O875">
        <v>2683</v>
      </c>
    </row>
    <row r="876" spans="1:15" x14ac:dyDescent="0.25">
      <c r="A876">
        <v>8583815059</v>
      </c>
      <c r="B876" s="1">
        <v>42497</v>
      </c>
      <c r="C876">
        <v>6117</v>
      </c>
      <c r="D876">
        <v>4.7699999809999998</v>
      </c>
      <c r="E876">
        <v>4.7699999809999998</v>
      </c>
      <c r="F876">
        <v>0</v>
      </c>
      <c r="G876">
        <v>0</v>
      </c>
      <c r="H876">
        <v>0</v>
      </c>
      <c r="I876">
        <v>4.7699999809999998</v>
      </c>
      <c r="J876">
        <v>0</v>
      </c>
      <c r="K876">
        <v>0</v>
      </c>
      <c r="L876">
        <v>0</v>
      </c>
      <c r="M876">
        <v>250</v>
      </c>
      <c r="N876">
        <v>1190</v>
      </c>
      <c r="O876">
        <v>2810</v>
      </c>
    </row>
    <row r="877" spans="1:15" x14ac:dyDescent="0.25">
      <c r="A877">
        <v>8583815059</v>
      </c>
      <c r="B877" s="1">
        <v>42498</v>
      </c>
      <c r="C877">
        <v>9217</v>
      </c>
      <c r="D877">
        <v>7.1900000569999998</v>
      </c>
      <c r="E877">
        <v>7.1900000569999998</v>
      </c>
      <c r="F877">
        <v>0</v>
      </c>
      <c r="G877">
        <v>0.219999999</v>
      </c>
      <c r="H877">
        <v>3.3099999430000002</v>
      </c>
      <c r="I877">
        <v>3.6600000860000002</v>
      </c>
      <c r="J877">
        <v>0</v>
      </c>
      <c r="K877">
        <v>3</v>
      </c>
      <c r="L877">
        <v>72</v>
      </c>
      <c r="M877">
        <v>182</v>
      </c>
      <c r="N877">
        <v>1183</v>
      </c>
      <c r="O877">
        <v>2940</v>
      </c>
    </row>
    <row r="878" spans="1:15" x14ac:dyDescent="0.25">
      <c r="A878">
        <v>8583815059</v>
      </c>
      <c r="B878" s="1">
        <v>42499</v>
      </c>
      <c r="C878">
        <v>9877</v>
      </c>
      <c r="D878">
        <v>7.6999998090000004</v>
      </c>
      <c r="E878">
        <v>7.6999998090000004</v>
      </c>
      <c r="F878">
        <v>0</v>
      </c>
      <c r="G878">
        <v>5.7600002290000001</v>
      </c>
      <c r="H878">
        <v>0.17000000200000001</v>
      </c>
      <c r="I878">
        <v>1.730000019</v>
      </c>
      <c r="J878">
        <v>0</v>
      </c>
      <c r="K878">
        <v>66</v>
      </c>
      <c r="L878">
        <v>4</v>
      </c>
      <c r="M878">
        <v>110</v>
      </c>
      <c r="N878">
        <v>1260</v>
      </c>
      <c r="O878">
        <v>2947</v>
      </c>
    </row>
    <row r="879" spans="1:15" x14ac:dyDescent="0.25">
      <c r="A879">
        <v>8583815059</v>
      </c>
      <c r="B879" s="1">
        <v>42500</v>
      </c>
      <c r="C879">
        <v>8240</v>
      </c>
      <c r="D879">
        <v>6.4299998279999997</v>
      </c>
      <c r="E879">
        <v>6.4299998279999997</v>
      </c>
      <c r="F879">
        <v>0</v>
      </c>
      <c r="G879">
        <v>0.689999998</v>
      </c>
      <c r="H879">
        <v>2.0099999899999998</v>
      </c>
      <c r="I879">
        <v>3.7200000289999999</v>
      </c>
      <c r="J879">
        <v>0</v>
      </c>
      <c r="K879">
        <v>9</v>
      </c>
      <c r="L879">
        <v>43</v>
      </c>
      <c r="M879">
        <v>162</v>
      </c>
      <c r="N879">
        <v>1226</v>
      </c>
      <c r="O879">
        <v>2846</v>
      </c>
    </row>
    <row r="880" spans="1:15" x14ac:dyDescent="0.25">
      <c r="A880">
        <v>8583815059</v>
      </c>
      <c r="B880" s="1">
        <v>42501</v>
      </c>
      <c r="C880">
        <v>8701</v>
      </c>
      <c r="D880">
        <v>6.7899999619999996</v>
      </c>
      <c r="E880">
        <v>6.7899999619999996</v>
      </c>
      <c r="F880">
        <v>0</v>
      </c>
      <c r="G880">
        <v>0.37000000500000002</v>
      </c>
      <c r="H880">
        <v>3.2400000100000002</v>
      </c>
      <c r="I880">
        <v>3.170000076</v>
      </c>
      <c r="J880">
        <v>0</v>
      </c>
      <c r="K880">
        <v>5</v>
      </c>
      <c r="L880">
        <v>71</v>
      </c>
      <c r="M880">
        <v>177</v>
      </c>
      <c r="N880">
        <v>1106</v>
      </c>
      <c r="O880">
        <v>2804</v>
      </c>
    </row>
    <row r="881" spans="1:15" x14ac:dyDescent="0.25">
      <c r="A881">
        <v>8583815059</v>
      </c>
      <c r="B881" s="1">
        <v>42502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1440</v>
      </c>
      <c r="O881">
        <v>0</v>
      </c>
    </row>
    <row r="882" spans="1:15" x14ac:dyDescent="0.25">
      <c r="A882">
        <v>8792009665</v>
      </c>
      <c r="B882" s="1">
        <v>42472</v>
      </c>
      <c r="C882">
        <v>2564</v>
      </c>
      <c r="D882">
        <v>1.6399999860000001</v>
      </c>
      <c r="E882">
        <v>1.6399999860000001</v>
      </c>
      <c r="F882">
        <v>0</v>
      </c>
      <c r="G882">
        <v>0</v>
      </c>
      <c r="H882">
        <v>0</v>
      </c>
      <c r="I882">
        <v>1.6399999860000001</v>
      </c>
      <c r="J882">
        <v>0</v>
      </c>
      <c r="K882">
        <v>0</v>
      </c>
      <c r="L882">
        <v>0</v>
      </c>
      <c r="M882">
        <v>116</v>
      </c>
      <c r="N882">
        <v>831</v>
      </c>
      <c r="O882">
        <v>2044</v>
      </c>
    </row>
    <row r="883" spans="1:15" x14ac:dyDescent="0.25">
      <c r="A883">
        <v>8792009665</v>
      </c>
      <c r="B883" s="1">
        <v>42473</v>
      </c>
      <c r="C883">
        <v>1320</v>
      </c>
      <c r="D883">
        <v>0.83999997400000004</v>
      </c>
      <c r="E883">
        <v>0.83999997400000004</v>
      </c>
      <c r="F883">
        <v>0</v>
      </c>
      <c r="G883">
        <v>0</v>
      </c>
      <c r="H883">
        <v>0</v>
      </c>
      <c r="I883">
        <v>0.83999997400000004</v>
      </c>
      <c r="J883">
        <v>0</v>
      </c>
      <c r="K883">
        <v>0</v>
      </c>
      <c r="L883">
        <v>0</v>
      </c>
      <c r="M883">
        <v>82</v>
      </c>
      <c r="N883">
        <v>806</v>
      </c>
      <c r="O883">
        <v>1934</v>
      </c>
    </row>
    <row r="884" spans="1:15" x14ac:dyDescent="0.25">
      <c r="A884">
        <v>8792009665</v>
      </c>
      <c r="B884" s="1">
        <v>42474</v>
      </c>
      <c r="C884">
        <v>1219</v>
      </c>
      <c r="D884">
        <v>0.77999997099999996</v>
      </c>
      <c r="E884">
        <v>0.77999997099999996</v>
      </c>
      <c r="F884">
        <v>0</v>
      </c>
      <c r="G884">
        <v>0</v>
      </c>
      <c r="H884">
        <v>0</v>
      </c>
      <c r="I884">
        <v>0.77999997099999996</v>
      </c>
      <c r="J884">
        <v>0</v>
      </c>
      <c r="K884">
        <v>0</v>
      </c>
      <c r="L884">
        <v>0</v>
      </c>
      <c r="M884">
        <v>84</v>
      </c>
      <c r="N884">
        <v>853</v>
      </c>
      <c r="O884">
        <v>1963</v>
      </c>
    </row>
    <row r="885" spans="1:15" x14ac:dyDescent="0.25">
      <c r="A885">
        <v>8792009665</v>
      </c>
      <c r="B885" s="1">
        <v>42475</v>
      </c>
      <c r="C885">
        <v>2483</v>
      </c>
      <c r="D885">
        <v>1.5900000329999999</v>
      </c>
      <c r="E885">
        <v>1.5900000329999999</v>
      </c>
      <c r="F885">
        <v>0</v>
      </c>
      <c r="G885">
        <v>0</v>
      </c>
      <c r="H885">
        <v>0</v>
      </c>
      <c r="I885">
        <v>1.5900000329999999</v>
      </c>
      <c r="J885">
        <v>0</v>
      </c>
      <c r="K885">
        <v>0</v>
      </c>
      <c r="L885">
        <v>0</v>
      </c>
      <c r="M885">
        <v>126</v>
      </c>
      <c r="N885">
        <v>937</v>
      </c>
      <c r="O885">
        <v>2009</v>
      </c>
    </row>
    <row r="886" spans="1:15" x14ac:dyDescent="0.25">
      <c r="A886">
        <v>8792009665</v>
      </c>
      <c r="B886" s="1">
        <v>42476</v>
      </c>
      <c r="C886">
        <v>244</v>
      </c>
      <c r="D886">
        <v>0.15999999600000001</v>
      </c>
      <c r="E886">
        <v>0.15999999600000001</v>
      </c>
      <c r="F886">
        <v>0</v>
      </c>
      <c r="G886">
        <v>0</v>
      </c>
      <c r="H886">
        <v>0</v>
      </c>
      <c r="I886">
        <v>0.15999999600000001</v>
      </c>
      <c r="J886">
        <v>0</v>
      </c>
      <c r="K886">
        <v>0</v>
      </c>
      <c r="L886">
        <v>0</v>
      </c>
      <c r="M886">
        <v>12</v>
      </c>
      <c r="N886">
        <v>1428</v>
      </c>
      <c r="O886">
        <v>1721</v>
      </c>
    </row>
    <row r="887" spans="1:15" x14ac:dyDescent="0.25">
      <c r="A887">
        <v>8792009665</v>
      </c>
      <c r="B887" s="1">
        <v>42477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1440</v>
      </c>
      <c r="O887">
        <v>1688</v>
      </c>
    </row>
    <row r="888" spans="1:15" x14ac:dyDescent="0.25">
      <c r="A888">
        <v>8792009665</v>
      </c>
      <c r="B888" s="1">
        <v>42478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1440</v>
      </c>
      <c r="O888">
        <v>1688</v>
      </c>
    </row>
    <row r="889" spans="1:15" x14ac:dyDescent="0.25">
      <c r="A889">
        <v>8792009665</v>
      </c>
      <c r="B889" s="1">
        <v>42479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1440</v>
      </c>
      <c r="O889">
        <v>1688</v>
      </c>
    </row>
    <row r="890" spans="1:15" x14ac:dyDescent="0.25">
      <c r="A890">
        <v>8792009665</v>
      </c>
      <c r="B890" s="1">
        <v>42480</v>
      </c>
      <c r="C890">
        <v>3147</v>
      </c>
      <c r="D890">
        <v>2.0099999899999998</v>
      </c>
      <c r="E890">
        <v>2.0099999899999998</v>
      </c>
      <c r="F890">
        <v>0</v>
      </c>
      <c r="G890">
        <v>0</v>
      </c>
      <c r="H890">
        <v>0.280000001</v>
      </c>
      <c r="I890">
        <v>1.7400000099999999</v>
      </c>
      <c r="J890">
        <v>0</v>
      </c>
      <c r="K890">
        <v>0</v>
      </c>
      <c r="L890">
        <v>10</v>
      </c>
      <c r="M890">
        <v>139</v>
      </c>
      <c r="N890">
        <v>744</v>
      </c>
      <c r="O890">
        <v>2188</v>
      </c>
    </row>
    <row r="891" spans="1:15" x14ac:dyDescent="0.25">
      <c r="A891">
        <v>8792009665</v>
      </c>
      <c r="B891" s="1">
        <v>42481</v>
      </c>
      <c r="C891">
        <v>144</v>
      </c>
      <c r="D891">
        <v>9.0000003999999995E-2</v>
      </c>
      <c r="E891">
        <v>9.0000003999999995E-2</v>
      </c>
      <c r="F891">
        <v>0</v>
      </c>
      <c r="G891">
        <v>0</v>
      </c>
      <c r="H891">
        <v>0</v>
      </c>
      <c r="I891">
        <v>9.0000003999999995E-2</v>
      </c>
      <c r="J891">
        <v>0</v>
      </c>
      <c r="K891">
        <v>0</v>
      </c>
      <c r="L891">
        <v>0</v>
      </c>
      <c r="M891">
        <v>9</v>
      </c>
      <c r="N891">
        <v>1431</v>
      </c>
      <c r="O891">
        <v>1720</v>
      </c>
    </row>
    <row r="892" spans="1:15" x14ac:dyDescent="0.25">
      <c r="A892">
        <v>8792009665</v>
      </c>
      <c r="B892" s="1">
        <v>42482</v>
      </c>
      <c r="C892">
        <v>4068</v>
      </c>
      <c r="D892">
        <v>2.5999999049999998</v>
      </c>
      <c r="E892">
        <v>2.5999999049999998</v>
      </c>
      <c r="F892">
        <v>0</v>
      </c>
      <c r="G892">
        <v>5.0000001000000002E-2</v>
      </c>
      <c r="H892">
        <v>0.280000001</v>
      </c>
      <c r="I892">
        <v>2.2699999809999998</v>
      </c>
      <c r="J892">
        <v>0</v>
      </c>
      <c r="K892">
        <v>1</v>
      </c>
      <c r="L892">
        <v>20</v>
      </c>
      <c r="M892">
        <v>195</v>
      </c>
      <c r="N892">
        <v>817</v>
      </c>
      <c r="O892">
        <v>2419</v>
      </c>
    </row>
    <row r="893" spans="1:15" x14ac:dyDescent="0.25">
      <c r="A893">
        <v>8792009665</v>
      </c>
      <c r="B893" s="1">
        <v>42483</v>
      </c>
      <c r="C893">
        <v>5245</v>
      </c>
      <c r="D893">
        <v>3.3599998950000001</v>
      </c>
      <c r="E893">
        <v>3.3599998950000001</v>
      </c>
      <c r="F893">
        <v>0</v>
      </c>
      <c r="G893">
        <v>0.15999999600000001</v>
      </c>
      <c r="H893">
        <v>0.439999998</v>
      </c>
      <c r="I893">
        <v>2.75</v>
      </c>
      <c r="J893">
        <v>0</v>
      </c>
      <c r="K893">
        <v>8</v>
      </c>
      <c r="L893">
        <v>45</v>
      </c>
      <c r="M893">
        <v>232</v>
      </c>
      <c r="N893">
        <v>795</v>
      </c>
      <c r="O893">
        <v>2748</v>
      </c>
    </row>
    <row r="894" spans="1:15" x14ac:dyDescent="0.25">
      <c r="A894">
        <v>8792009665</v>
      </c>
      <c r="B894" s="1">
        <v>42484</v>
      </c>
      <c r="C894">
        <v>400</v>
      </c>
      <c r="D894">
        <v>0.25999999000000001</v>
      </c>
      <c r="E894">
        <v>0.25999999000000001</v>
      </c>
      <c r="F894">
        <v>0</v>
      </c>
      <c r="G894">
        <v>3.9999999000000001E-2</v>
      </c>
      <c r="H894">
        <v>5.0000001000000002E-2</v>
      </c>
      <c r="I894">
        <v>0.15999999600000001</v>
      </c>
      <c r="J894">
        <v>0</v>
      </c>
      <c r="K894">
        <v>3</v>
      </c>
      <c r="L894">
        <v>8</v>
      </c>
      <c r="M894">
        <v>19</v>
      </c>
      <c r="N894">
        <v>1410</v>
      </c>
      <c r="O894">
        <v>1799</v>
      </c>
    </row>
    <row r="895" spans="1:15" x14ac:dyDescent="0.25">
      <c r="A895">
        <v>8792009665</v>
      </c>
      <c r="B895" s="1">
        <v>42485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1440</v>
      </c>
      <c r="O895">
        <v>1688</v>
      </c>
    </row>
    <row r="896" spans="1:15" x14ac:dyDescent="0.25">
      <c r="A896">
        <v>8792009665</v>
      </c>
      <c r="B896" s="1">
        <v>42486</v>
      </c>
      <c r="C896">
        <v>1321</v>
      </c>
      <c r="D896">
        <v>0.85000002399999997</v>
      </c>
      <c r="E896">
        <v>0.85000002399999997</v>
      </c>
      <c r="F896">
        <v>0</v>
      </c>
      <c r="G896">
        <v>0</v>
      </c>
      <c r="H896">
        <v>0</v>
      </c>
      <c r="I896">
        <v>0.85000002399999997</v>
      </c>
      <c r="J896">
        <v>0</v>
      </c>
      <c r="K896">
        <v>0</v>
      </c>
      <c r="L896">
        <v>0</v>
      </c>
      <c r="M896">
        <v>80</v>
      </c>
      <c r="N896">
        <v>1360</v>
      </c>
      <c r="O896">
        <v>1928</v>
      </c>
    </row>
    <row r="897" spans="1:15" x14ac:dyDescent="0.25">
      <c r="A897">
        <v>8792009665</v>
      </c>
      <c r="B897" s="1">
        <v>42487</v>
      </c>
      <c r="C897">
        <v>1758</v>
      </c>
      <c r="D897">
        <v>1.1299999949999999</v>
      </c>
      <c r="E897">
        <v>1.1299999949999999</v>
      </c>
      <c r="F897">
        <v>0</v>
      </c>
      <c r="G897">
        <v>0</v>
      </c>
      <c r="H897">
        <v>0</v>
      </c>
      <c r="I897">
        <v>1.1299999949999999</v>
      </c>
      <c r="J897">
        <v>0</v>
      </c>
      <c r="K897">
        <v>0</v>
      </c>
      <c r="L897">
        <v>0</v>
      </c>
      <c r="M897">
        <v>112</v>
      </c>
      <c r="N897">
        <v>900</v>
      </c>
      <c r="O897">
        <v>2067</v>
      </c>
    </row>
    <row r="898" spans="1:15" x14ac:dyDescent="0.25">
      <c r="A898">
        <v>8792009665</v>
      </c>
      <c r="B898" s="1">
        <v>42488</v>
      </c>
      <c r="C898">
        <v>6157</v>
      </c>
      <c r="D898">
        <v>3.9400000569999998</v>
      </c>
      <c r="E898">
        <v>3.9400000569999998</v>
      </c>
      <c r="F898">
        <v>0</v>
      </c>
      <c r="G898">
        <v>0</v>
      </c>
      <c r="H898">
        <v>0</v>
      </c>
      <c r="I898">
        <v>3.9400000569999998</v>
      </c>
      <c r="J898">
        <v>0</v>
      </c>
      <c r="K898">
        <v>0</v>
      </c>
      <c r="L898">
        <v>0</v>
      </c>
      <c r="M898">
        <v>310</v>
      </c>
      <c r="N898">
        <v>714</v>
      </c>
      <c r="O898">
        <v>2780</v>
      </c>
    </row>
    <row r="899" spans="1:15" x14ac:dyDescent="0.25">
      <c r="A899">
        <v>8792009665</v>
      </c>
      <c r="B899" s="1">
        <v>42489</v>
      </c>
      <c r="C899">
        <v>8360</v>
      </c>
      <c r="D899">
        <v>5.3499999049999998</v>
      </c>
      <c r="E899">
        <v>5.3499999049999998</v>
      </c>
      <c r="F899">
        <v>0</v>
      </c>
      <c r="G899">
        <v>0.14000000100000001</v>
      </c>
      <c r="H899">
        <v>0.280000001</v>
      </c>
      <c r="I899">
        <v>4.9299998279999997</v>
      </c>
      <c r="J899">
        <v>0</v>
      </c>
      <c r="K899">
        <v>6</v>
      </c>
      <c r="L899">
        <v>14</v>
      </c>
      <c r="M899">
        <v>380</v>
      </c>
      <c r="N899">
        <v>634</v>
      </c>
      <c r="O899">
        <v>3101</v>
      </c>
    </row>
    <row r="900" spans="1:15" x14ac:dyDescent="0.25">
      <c r="A900">
        <v>8792009665</v>
      </c>
      <c r="B900" s="1">
        <v>42490</v>
      </c>
      <c r="C900">
        <v>7174</v>
      </c>
      <c r="D900">
        <v>4.5900001530000001</v>
      </c>
      <c r="E900">
        <v>4.5900001530000001</v>
      </c>
      <c r="F900">
        <v>0</v>
      </c>
      <c r="G900">
        <v>0.33000001299999998</v>
      </c>
      <c r="H900">
        <v>0.36000001399999998</v>
      </c>
      <c r="I900">
        <v>3.9100000860000002</v>
      </c>
      <c r="J900">
        <v>0</v>
      </c>
      <c r="K900">
        <v>10</v>
      </c>
      <c r="L900">
        <v>20</v>
      </c>
      <c r="M900">
        <v>301</v>
      </c>
      <c r="N900">
        <v>749</v>
      </c>
      <c r="O900">
        <v>2896</v>
      </c>
    </row>
    <row r="901" spans="1:15" x14ac:dyDescent="0.25">
      <c r="A901">
        <v>8792009665</v>
      </c>
      <c r="B901" s="1">
        <v>42491</v>
      </c>
      <c r="C901">
        <v>1619</v>
      </c>
      <c r="D901">
        <v>1.039999962</v>
      </c>
      <c r="E901">
        <v>1.039999962</v>
      </c>
      <c r="F901">
        <v>0</v>
      </c>
      <c r="G901">
        <v>0</v>
      </c>
      <c r="H901">
        <v>0</v>
      </c>
      <c r="I901">
        <v>1.039999962</v>
      </c>
      <c r="J901">
        <v>0</v>
      </c>
      <c r="K901">
        <v>0</v>
      </c>
      <c r="L901">
        <v>0</v>
      </c>
      <c r="M901">
        <v>79</v>
      </c>
      <c r="N901">
        <v>834</v>
      </c>
      <c r="O901">
        <v>1962</v>
      </c>
    </row>
    <row r="902" spans="1:15" x14ac:dyDescent="0.25">
      <c r="A902">
        <v>8792009665</v>
      </c>
      <c r="B902" s="1">
        <v>42492</v>
      </c>
      <c r="C902">
        <v>1831</v>
      </c>
      <c r="D902">
        <v>1.1699999569999999</v>
      </c>
      <c r="E902">
        <v>1.1699999569999999</v>
      </c>
      <c r="F902">
        <v>0</v>
      </c>
      <c r="G902">
        <v>0</v>
      </c>
      <c r="H902">
        <v>0</v>
      </c>
      <c r="I902">
        <v>1.1699999569999999</v>
      </c>
      <c r="J902">
        <v>0</v>
      </c>
      <c r="K902">
        <v>0</v>
      </c>
      <c r="L902">
        <v>0</v>
      </c>
      <c r="M902">
        <v>101</v>
      </c>
      <c r="N902">
        <v>916</v>
      </c>
      <c r="O902">
        <v>2015</v>
      </c>
    </row>
    <row r="903" spans="1:15" x14ac:dyDescent="0.25">
      <c r="A903">
        <v>8792009665</v>
      </c>
      <c r="B903" s="1">
        <v>42493</v>
      </c>
      <c r="C903">
        <v>2421</v>
      </c>
      <c r="D903">
        <v>1.5499999520000001</v>
      </c>
      <c r="E903">
        <v>1.5499999520000001</v>
      </c>
      <c r="F903">
        <v>0</v>
      </c>
      <c r="G903">
        <v>0</v>
      </c>
      <c r="H903">
        <v>0</v>
      </c>
      <c r="I903">
        <v>1.5499999520000001</v>
      </c>
      <c r="J903">
        <v>0</v>
      </c>
      <c r="K903">
        <v>0</v>
      </c>
      <c r="L903">
        <v>0</v>
      </c>
      <c r="M903">
        <v>156</v>
      </c>
      <c r="N903">
        <v>739</v>
      </c>
      <c r="O903">
        <v>2297</v>
      </c>
    </row>
    <row r="904" spans="1:15" x14ac:dyDescent="0.25">
      <c r="A904">
        <v>8792009665</v>
      </c>
      <c r="B904" s="1">
        <v>42494</v>
      </c>
      <c r="C904">
        <v>2283</v>
      </c>
      <c r="D904">
        <v>1.460000038</v>
      </c>
      <c r="E904">
        <v>1.460000038</v>
      </c>
      <c r="F904">
        <v>0</v>
      </c>
      <c r="G904">
        <v>0</v>
      </c>
      <c r="H904">
        <v>0</v>
      </c>
      <c r="I904">
        <v>1.460000038</v>
      </c>
      <c r="J904">
        <v>0</v>
      </c>
      <c r="K904">
        <v>0</v>
      </c>
      <c r="L904">
        <v>0</v>
      </c>
      <c r="M904">
        <v>129</v>
      </c>
      <c r="N904">
        <v>848</v>
      </c>
      <c r="O904">
        <v>2067</v>
      </c>
    </row>
    <row r="905" spans="1:15" x14ac:dyDescent="0.25">
      <c r="A905">
        <v>8792009665</v>
      </c>
      <c r="B905" s="1">
        <v>42495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1440</v>
      </c>
      <c r="O905">
        <v>1688</v>
      </c>
    </row>
    <row r="906" spans="1:15" x14ac:dyDescent="0.25">
      <c r="A906">
        <v>8792009665</v>
      </c>
      <c r="B906" s="1">
        <v>42496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1440</v>
      </c>
      <c r="O906">
        <v>1688</v>
      </c>
    </row>
    <row r="907" spans="1:15" x14ac:dyDescent="0.25">
      <c r="A907">
        <v>8792009665</v>
      </c>
      <c r="B907" s="1">
        <v>42497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1440</v>
      </c>
      <c r="O907">
        <v>1688</v>
      </c>
    </row>
    <row r="908" spans="1:15" x14ac:dyDescent="0.25">
      <c r="A908">
        <v>8792009665</v>
      </c>
      <c r="B908" s="1">
        <v>42498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1440</v>
      </c>
      <c r="O908">
        <v>1688</v>
      </c>
    </row>
    <row r="909" spans="1:15" x14ac:dyDescent="0.25">
      <c r="A909">
        <v>8792009665</v>
      </c>
      <c r="B909" s="1">
        <v>42499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1440</v>
      </c>
      <c r="O909">
        <v>1688</v>
      </c>
    </row>
    <row r="910" spans="1:15" x14ac:dyDescent="0.25">
      <c r="A910">
        <v>8792009665</v>
      </c>
      <c r="B910" s="1">
        <v>42500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48</v>
      </c>
      <c r="O910">
        <v>57</v>
      </c>
    </row>
    <row r="911" spans="1:15" x14ac:dyDescent="0.25">
      <c r="A911">
        <v>8877689391</v>
      </c>
      <c r="B911" s="1">
        <v>42472</v>
      </c>
      <c r="C911">
        <v>23186</v>
      </c>
      <c r="D911">
        <v>20.399999619999999</v>
      </c>
      <c r="E911">
        <v>20.399999619999999</v>
      </c>
      <c r="F911">
        <v>0</v>
      </c>
      <c r="G911">
        <v>12.22000027</v>
      </c>
      <c r="H911">
        <v>0.34000000400000002</v>
      </c>
      <c r="I911">
        <v>7.8200001720000003</v>
      </c>
      <c r="J911">
        <v>0</v>
      </c>
      <c r="K911">
        <v>85</v>
      </c>
      <c r="L911">
        <v>7</v>
      </c>
      <c r="M911">
        <v>312</v>
      </c>
      <c r="N911">
        <v>1036</v>
      </c>
      <c r="O911">
        <v>3921</v>
      </c>
    </row>
    <row r="912" spans="1:15" x14ac:dyDescent="0.25">
      <c r="A912">
        <v>8877689391</v>
      </c>
      <c r="B912" s="1">
        <v>42473</v>
      </c>
      <c r="C912">
        <v>15337</v>
      </c>
      <c r="D912">
        <v>9.5799999239999991</v>
      </c>
      <c r="E912">
        <v>9.5799999239999991</v>
      </c>
      <c r="F912">
        <v>0</v>
      </c>
      <c r="G912">
        <v>3.5499999519999998</v>
      </c>
      <c r="H912">
        <v>0.37999999499999998</v>
      </c>
      <c r="I912">
        <v>5.6399998660000001</v>
      </c>
      <c r="J912">
        <v>0</v>
      </c>
      <c r="K912">
        <v>108</v>
      </c>
      <c r="L912">
        <v>18</v>
      </c>
      <c r="M912">
        <v>216</v>
      </c>
      <c r="N912">
        <v>1098</v>
      </c>
      <c r="O912">
        <v>3566</v>
      </c>
    </row>
    <row r="913" spans="1:15" x14ac:dyDescent="0.25">
      <c r="A913">
        <v>8877689391</v>
      </c>
      <c r="B913" s="1">
        <v>42474</v>
      </c>
      <c r="C913">
        <v>21129</v>
      </c>
      <c r="D913">
        <v>18.979999540000001</v>
      </c>
      <c r="E913">
        <v>18.979999540000001</v>
      </c>
      <c r="F913">
        <v>0</v>
      </c>
      <c r="G913">
        <v>10.55000019</v>
      </c>
      <c r="H913">
        <v>0.58999997400000004</v>
      </c>
      <c r="I913">
        <v>7.75</v>
      </c>
      <c r="J913">
        <v>0.02</v>
      </c>
      <c r="K913">
        <v>68</v>
      </c>
      <c r="L913">
        <v>13</v>
      </c>
      <c r="M913">
        <v>298</v>
      </c>
      <c r="N913">
        <v>1061</v>
      </c>
      <c r="O913">
        <v>3793</v>
      </c>
    </row>
    <row r="914" spans="1:15" x14ac:dyDescent="0.25">
      <c r="A914">
        <v>8877689391</v>
      </c>
      <c r="B914" s="1">
        <v>42475</v>
      </c>
      <c r="C914">
        <v>13422</v>
      </c>
      <c r="D914">
        <v>7.170000076</v>
      </c>
      <c r="E914">
        <v>7.170000076</v>
      </c>
      <c r="F914">
        <v>0</v>
      </c>
      <c r="G914">
        <v>5.0000001000000002E-2</v>
      </c>
      <c r="H914">
        <v>5.0000001000000002E-2</v>
      </c>
      <c r="I914">
        <v>7.0100002290000001</v>
      </c>
      <c r="J914">
        <v>0.01</v>
      </c>
      <c r="K914">
        <v>106</v>
      </c>
      <c r="L914">
        <v>1</v>
      </c>
      <c r="M914">
        <v>281</v>
      </c>
      <c r="N914">
        <v>1052</v>
      </c>
      <c r="O914">
        <v>3934</v>
      </c>
    </row>
    <row r="915" spans="1:15" x14ac:dyDescent="0.25">
      <c r="A915">
        <v>8877689391</v>
      </c>
      <c r="B915" s="1">
        <v>42476</v>
      </c>
      <c r="C915">
        <v>29326</v>
      </c>
      <c r="D915">
        <v>25.290000920000001</v>
      </c>
      <c r="E915">
        <v>25.290000920000001</v>
      </c>
      <c r="F915">
        <v>0</v>
      </c>
      <c r="G915">
        <v>13.239999770000001</v>
      </c>
      <c r="H915">
        <v>1.210000038</v>
      </c>
      <c r="I915">
        <v>10.710000040000001</v>
      </c>
      <c r="J915">
        <v>0</v>
      </c>
      <c r="K915">
        <v>94</v>
      </c>
      <c r="L915">
        <v>29</v>
      </c>
      <c r="M915">
        <v>429</v>
      </c>
      <c r="N915">
        <v>888</v>
      </c>
      <c r="O915">
        <v>4547</v>
      </c>
    </row>
    <row r="916" spans="1:15" x14ac:dyDescent="0.25">
      <c r="A916">
        <v>8877689391</v>
      </c>
      <c r="B916" s="1">
        <v>42477</v>
      </c>
      <c r="C916">
        <v>15118</v>
      </c>
      <c r="D916">
        <v>8.8699998860000004</v>
      </c>
      <c r="E916">
        <v>8.8699998860000004</v>
      </c>
      <c r="F916">
        <v>0</v>
      </c>
      <c r="G916">
        <v>0</v>
      </c>
      <c r="H916">
        <v>7.0000000000000007E-2</v>
      </c>
      <c r="I916">
        <v>8.7899999619999996</v>
      </c>
      <c r="J916">
        <v>0</v>
      </c>
      <c r="K916">
        <v>58</v>
      </c>
      <c r="L916">
        <v>15</v>
      </c>
      <c r="M916">
        <v>307</v>
      </c>
      <c r="N916">
        <v>1060</v>
      </c>
      <c r="O916">
        <v>3545</v>
      </c>
    </row>
    <row r="917" spans="1:15" x14ac:dyDescent="0.25">
      <c r="A917">
        <v>8877689391</v>
      </c>
      <c r="B917" s="1">
        <v>42478</v>
      </c>
      <c r="C917">
        <v>11423</v>
      </c>
      <c r="D917">
        <v>8.6700000760000009</v>
      </c>
      <c r="E917">
        <v>8.6700000760000009</v>
      </c>
      <c r="F917">
        <v>0</v>
      </c>
      <c r="G917">
        <v>2.4400000569999998</v>
      </c>
      <c r="H917">
        <v>0.27000001099999998</v>
      </c>
      <c r="I917">
        <v>5.9400000569999998</v>
      </c>
      <c r="J917">
        <v>0</v>
      </c>
      <c r="K917">
        <v>29</v>
      </c>
      <c r="L917">
        <v>5</v>
      </c>
      <c r="M917">
        <v>191</v>
      </c>
      <c r="N917">
        <v>1215</v>
      </c>
      <c r="O917">
        <v>2761</v>
      </c>
    </row>
    <row r="918" spans="1:15" x14ac:dyDescent="0.25">
      <c r="A918">
        <v>8877689391</v>
      </c>
      <c r="B918" s="1">
        <v>42479</v>
      </c>
      <c r="C918">
        <v>18785</v>
      </c>
      <c r="D918">
        <v>17.399999619999999</v>
      </c>
      <c r="E918">
        <v>17.399999619999999</v>
      </c>
      <c r="F918">
        <v>0</v>
      </c>
      <c r="G918">
        <v>12.149999619999999</v>
      </c>
      <c r="H918">
        <v>0.18000000699999999</v>
      </c>
      <c r="I918">
        <v>5.0300002099999999</v>
      </c>
      <c r="J918">
        <v>0</v>
      </c>
      <c r="K918">
        <v>82</v>
      </c>
      <c r="L918">
        <v>13</v>
      </c>
      <c r="M918">
        <v>214</v>
      </c>
      <c r="N918">
        <v>1131</v>
      </c>
      <c r="O918">
        <v>3676</v>
      </c>
    </row>
    <row r="919" spans="1:15" x14ac:dyDescent="0.25">
      <c r="A919">
        <v>8877689391</v>
      </c>
      <c r="B919" s="1">
        <v>42480</v>
      </c>
      <c r="C919">
        <v>19948</v>
      </c>
      <c r="D919">
        <v>18.11000061</v>
      </c>
      <c r="E919">
        <v>18.11000061</v>
      </c>
      <c r="F919">
        <v>0</v>
      </c>
      <c r="G919">
        <v>11.02000046</v>
      </c>
      <c r="H919">
        <v>0.689999998</v>
      </c>
      <c r="I919">
        <v>6.3400001530000001</v>
      </c>
      <c r="J919">
        <v>0</v>
      </c>
      <c r="K919">
        <v>73</v>
      </c>
      <c r="L919">
        <v>19</v>
      </c>
      <c r="M919">
        <v>225</v>
      </c>
      <c r="N919">
        <v>1123</v>
      </c>
      <c r="O919">
        <v>3679</v>
      </c>
    </row>
    <row r="920" spans="1:15" x14ac:dyDescent="0.25">
      <c r="A920">
        <v>8877689391</v>
      </c>
      <c r="B920" s="1">
        <v>42481</v>
      </c>
      <c r="C920">
        <v>19377</v>
      </c>
      <c r="D920">
        <v>17.620000839999999</v>
      </c>
      <c r="E920">
        <v>17.620000839999999</v>
      </c>
      <c r="F920">
        <v>0</v>
      </c>
      <c r="G920">
        <v>12.289999959999999</v>
      </c>
      <c r="H920">
        <v>0.41999998700000002</v>
      </c>
      <c r="I920">
        <v>4.8899998660000001</v>
      </c>
      <c r="J920">
        <v>0</v>
      </c>
      <c r="K920">
        <v>82</v>
      </c>
      <c r="L920">
        <v>13</v>
      </c>
      <c r="M920">
        <v>226</v>
      </c>
      <c r="N920">
        <v>1119</v>
      </c>
      <c r="O920">
        <v>3659</v>
      </c>
    </row>
    <row r="921" spans="1:15" x14ac:dyDescent="0.25">
      <c r="A921">
        <v>8877689391</v>
      </c>
      <c r="B921" s="1">
        <v>42482</v>
      </c>
      <c r="C921">
        <v>18258</v>
      </c>
      <c r="D921">
        <v>16.309999470000001</v>
      </c>
      <c r="E921">
        <v>16.309999470000001</v>
      </c>
      <c r="F921">
        <v>0</v>
      </c>
      <c r="G921">
        <v>10.22999954</v>
      </c>
      <c r="H921">
        <v>2.9999998999999999E-2</v>
      </c>
      <c r="I921">
        <v>5.9699997900000001</v>
      </c>
      <c r="J921">
        <v>5.0000001000000002E-2</v>
      </c>
      <c r="K921">
        <v>61</v>
      </c>
      <c r="L921">
        <v>2</v>
      </c>
      <c r="M921">
        <v>236</v>
      </c>
      <c r="N921">
        <v>1141</v>
      </c>
      <c r="O921">
        <v>3427</v>
      </c>
    </row>
    <row r="922" spans="1:15" x14ac:dyDescent="0.25">
      <c r="A922">
        <v>8877689391</v>
      </c>
      <c r="B922" s="1">
        <v>42483</v>
      </c>
      <c r="C922">
        <v>11200</v>
      </c>
      <c r="D922">
        <v>7.4299998279999997</v>
      </c>
      <c r="E922">
        <v>7.4299998279999997</v>
      </c>
      <c r="F922">
        <v>0</v>
      </c>
      <c r="G922">
        <v>0</v>
      </c>
      <c r="H922">
        <v>0</v>
      </c>
      <c r="I922">
        <v>7.4000000950000002</v>
      </c>
      <c r="J922">
        <v>0.01</v>
      </c>
      <c r="K922">
        <v>102</v>
      </c>
      <c r="L922">
        <v>6</v>
      </c>
      <c r="M922">
        <v>300</v>
      </c>
      <c r="N922">
        <v>1032</v>
      </c>
      <c r="O922">
        <v>3891</v>
      </c>
    </row>
    <row r="923" spans="1:15" x14ac:dyDescent="0.25">
      <c r="A923">
        <v>8877689391</v>
      </c>
      <c r="B923" s="1">
        <v>42484</v>
      </c>
      <c r="C923">
        <v>16674</v>
      </c>
      <c r="D923">
        <v>15.739999770000001</v>
      </c>
      <c r="E923">
        <v>15.739999770000001</v>
      </c>
      <c r="F923">
        <v>0</v>
      </c>
      <c r="G923">
        <v>11.010000229999999</v>
      </c>
      <c r="H923">
        <v>0.01</v>
      </c>
      <c r="I923">
        <v>4.6900000569999998</v>
      </c>
      <c r="J923">
        <v>0</v>
      </c>
      <c r="K923">
        <v>64</v>
      </c>
      <c r="L923">
        <v>1</v>
      </c>
      <c r="M923">
        <v>227</v>
      </c>
      <c r="N923">
        <v>1148</v>
      </c>
      <c r="O923">
        <v>3455</v>
      </c>
    </row>
    <row r="924" spans="1:15" x14ac:dyDescent="0.25">
      <c r="A924">
        <v>8877689391</v>
      </c>
      <c r="B924" s="1">
        <v>42485</v>
      </c>
      <c r="C924">
        <v>12986</v>
      </c>
      <c r="D924">
        <v>8.7399997710000008</v>
      </c>
      <c r="E924">
        <v>8.7399997710000008</v>
      </c>
      <c r="F924">
        <v>0</v>
      </c>
      <c r="G924">
        <v>2.369999886</v>
      </c>
      <c r="H924">
        <v>7.0000000000000007E-2</v>
      </c>
      <c r="I924">
        <v>6.2699999809999998</v>
      </c>
      <c r="J924">
        <v>0.01</v>
      </c>
      <c r="K924">
        <v>113</v>
      </c>
      <c r="L924">
        <v>8</v>
      </c>
      <c r="M924">
        <v>218</v>
      </c>
      <c r="N924">
        <v>1101</v>
      </c>
      <c r="O924">
        <v>3802</v>
      </c>
    </row>
    <row r="925" spans="1:15" x14ac:dyDescent="0.25">
      <c r="A925">
        <v>8877689391</v>
      </c>
      <c r="B925" s="1">
        <v>42486</v>
      </c>
      <c r="C925">
        <v>11101</v>
      </c>
      <c r="D925">
        <v>8.4300003050000001</v>
      </c>
      <c r="E925">
        <v>8.4300003050000001</v>
      </c>
      <c r="F925">
        <v>0</v>
      </c>
      <c r="G925">
        <v>1.7599999900000001</v>
      </c>
      <c r="H925">
        <v>0.12999999500000001</v>
      </c>
      <c r="I925">
        <v>6.5</v>
      </c>
      <c r="J925">
        <v>0</v>
      </c>
      <c r="K925">
        <v>22</v>
      </c>
      <c r="L925">
        <v>3</v>
      </c>
      <c r="M925">
        <v>258</v>
      </c>
      <c r="N925">
        <v>1157</v>
      </c>
      <c r="O925">
        <v>2860</v>
      </c>
    </row>
    <row r="926" spans="1:15" x14ac:dyDescent="0.25">
      <c r="A926">
        <v>8877689391</v>
      </c>
      <c r="B926" s="1">
        <v>42487</v>
      </c>
      <c r="C926">
        <v>23629</v>
      </c>
      <c r="D926">
        <v>20.649999619999999</v>
      </c>
      <c r="E926">
        <v>20.649999619999999</v>
      </c>
      <c r="F926">
        <v>0</v>
      </c>
      <c r="G926">
        <v>13.06999969</v>
      </c>
      <c r="H926">
        <v>0.439999998</v>
      </c>
      <c r="I926">
        <v>7.0999999049999998</v>
      </c>
      <c r="J926">
        <v>0</v>
      </c>
      <c r="K926">
        <v>93</v>
      </c>
      <c r="L926">
        <v>8</v>
      </c>
      <c r="M926">
        <v>235</v>
      </c>
      <c r="N926">
        <v>1104</v>
      </c>
      <c r="O926">
        <v>3808</v>
      </c>
    </row>
    <row r="927" spans="1:15" x14ac:dyDescent="0.25">
      <c r="A927">
        <v>8877689391</v>
      </c>
      <c r="B927" s="1">
        <v>42488</v>
      </c>
      <c r="C927">
        <v>14890</v>
      </c>
      <c r="D927">
        <v>11.30000019</v>
      </c>
      <c r="E927">
        <v>11.30000019</v>
      </c>
      <c r="F927">
        <v>0</v>
      </c>
      <c r="G927">
        <v>4.9299998279999997</v>
      </c>
      <c r="H927">
        <v>0.37999999499999998</v>
      </c>
      <c r="I927">
        <v>5.9699997900000001</v>
      </c>
      <c r="J927">
        <v>0</v>
      </c>
      <c r="K927">
        <v>58</v>
      </c>
      <c r="L927">
        <v>8</v>
      </c>
      <c r="M927">
        <v>231</v>
      </c>
      <c r="N927">
        <v>1143</v>
      </c>
      <c r="O927">
        <v>3060</v>
      </c>
    </row>
    <row r="928" spans="1:15" x14ac:dyDescent="0.25">
      <c r="A928">
        <v>8877689391</v>
      </c>
      <c r="B928" s="1">
        <v>42489</v>
      </c>
      <c r="C928">
        <v>9733</v>
      </c>
      <c r="D928">
        <v>7.3899998660000001</v>
      </c>
      <c r="E928">
        <v>7.3899998660000001</v>
      </c>
      <c r="F928">
        <v>0</v>
      </c>
      <c r="G928">
        <v>1.3799999949999999</v>
      </c>
      <c r="H928">
        <v>0.17000000200000001</v>
      </c>
      <c r="I928">
        <v>5.7899999619999996</v>
      </c>
      <c r="J928">
        <v>0</v>
      </c>
      <c r="K928">
        <v>18</v>
      </c>
      <c r="L928">
        <v>5</v>
      </c>
      <c r="M928">
        <v>210</v>
      </c>
      <c r="N928">
        <v>1207</v>
      </c>
      <c r="O928">
        <v>2698</v>
      </c>
    </row>
    <row r="929" spans="1:15" x14ac:dyDescent="0.25">
      <c r="A929">
        <v>8877689391</v>
      </c>
      <c r="B929" s="1">
        <v>42490</v>
      </c>
      <c r="C929">
        <v>27745</v>
      </c>
      <c r="D929">
        <v>26.719999309999999</v>
      </c>
      <c r="E929">
        <v>26.719999309999999</v>
      </c>
      <c r="F929">
        <v>0</v>
      </c>
      <c r="G929">
        <v>21.659999849999998</v>
      </c>
      <c r="H929">
        <v>7.9999998000000003E-2</v>
      </c>
      <c r="I929">
        <v>4.9299998279999997</v>
      </c>
      <c r="J929">
        <v>0</v>
      </c>
      <c r="K929">
        <v>124</v>
      </c>
      <c r="L929">
        <v>4</v>
      </c>
      <c r="M929">
        <v>223</v>
      </c>
      <c r="N929">
        <v>1089</v>
      </c>
      <c r="O929">
        <v>4398</v>
      </c>
    </row>
    <row r="930" spans="1:15" x14ac:dyDescent="0.25">
      <c r="A930">
        <v>8877689391</v>
      </c>
      <c r="B930" s="1">
        <v>42491</v>
      </c>
      <c r="C930">
        <v>10930</v>
      </c>
      <c r="D930">
        <v>8.3199996949999999</v>
      </c>
      <c r="E930">
        <v>8.3199996949999999</v>
      </c>
      <c r="F930">
        <v>0</v>
      </c>
      <c r="G930">
        <v>3.130000114</v>
      </c>
      <c r="H930">
        <v>0.56999999300000004</v>
      </c>
      <c r="I930">
        <v>4.5700001720000003</v>
      </c>
      <c r="J930">
        <v>0</v>
      </c>
      <c r="K930">
        <v>36</v>
      </c>
      <c r="L930">
        <v>12</v>
      </c>
      <c r="M930">
        <v>166</v>
      </c>
      <c r="N930">
        <v>1226</v>
      </c>
      <c r="O930">
        <v>2786</v>
      </c>
    </row>
    <row r="931" spans="1:15" x14ac:dyDescent="0.25">
      <c r="A931">
        <v>8877689391</v>
      </c>
      <c r="B931" s="1">
        <v>42492</v>
      </c>
      <c r="C931">
        <v>4790</v>
      </c>
      <c r="D931">
        <v>3.6400001049999999</v>
      </c>
      <c r="E931">
        <v>3.6400001049999999</v>
      </c>
      <c r="F931">
        <v>0</v>
      </c>
      <c r="G931">
        <v>0</v>
      </c>
      <c r="H931">
        <v>0</v>
      </c>
      <c r="I931">
        <v>3.5599999430000002</v>
      </c>
      <c r="J931">
        <v>0</v>
      </c>
      <c r="K931">
        <v>0</v>
      </c>
      <c r="L931">
        <v>0</v>
      </c>
      <c r="M931">
        <v>105</v>
      </c>
      <c r="N931">
        <v>1335</v>
      </c>
      <c r="O931">
        <v>2189</v>
      </c>
    </row>
    <row r="932" spans="1:15" x14ac:dyDescent="0.25">
      <c r="A932">
        <v>8877689391</v>
      </c>
      <c r="B932" s="1">
        <v>42493</v>
      </c>
      <c r="C932">
        <v>10818</v>
      </c>
      <c r="D932">
        <v>8.2100000380000004</v>
      </c>
      <c r="E932">
        <v>8.2100000380000004</v>
      </c>
      <c r="F932">
        <v>0</v>
      </c>
      <c r="G932">
        <v>1.3899999860000001</v>
      </c>
      <c r="H932">
        <v>0.10000000100000001</v>
      </c>
      <c r="I932">
        <v>6.670000076</v>
      </c>
      <c r="J932">
        <v>0.01</v>
      </c>
      <c r="K932">
        <v>19</v>
      </c>
      <c r="L932">
        <v>3</v>
      </c>
      <c r="M932">
        <v>229</v>
      </c>
      <c r="N932">
        <v>1189</v>
      </c>
      <c r="O932">
        <v>2817</v>
      </c>
    </row>
    <row r="933" spans="1:15" x14ac:dyDescent="0.25">
      <c r="A933">
        <v>8877689391</v>
      </c>
      <c r="B933" s="1">
        <v>42494</v>
      </c>
      <c r="C933">
        <v>18193</v>
      </c>
      <c r="D933">
        <v>16.299999239999998</v>
      </c>
      <c r="E933">
        <v>16.299999239999998</v>
      </c>
      <c r="F933">
        <v>0</v>
      </c>
      <c r="G933">
        <v>10.420000079999999</v>
      </c>
      <c r="H933">
        <v>0.310000002</v>
      </c>
      <c r="I933">
        <v>5.5300002099999999</v>
      </c>
      <c r="J933">
        <v>0</v>
      </c>
      <c r="K933">
        <v>66</v>
      </c>
      <c r="L933">
        <v>8</v>
      </c>
      <c r="M933">
        <v>212</v>
      </c>
      <c r="N933">
        <v>1154</v>
      </c>
      <c r="O933">
        <v>3477</v>
      </c>
    </row>
    <row r="934" spans="1:15" x14ac:dyDescent="0.25">
      <c r="A934">
        <v>8877689391</v>
      </c>
      <c r="B934" s="1">
        <v>42495</v>
      </c>
      <c r="C934">
        <v>14055</v>
      </c>
      <c r="D934">
        <v>10.670000079999999</v>
      </c>
      <c r="E934">
        <v>10.670000079999999</v>
      </c>
      <c r="F934">
        <v>0</v>
      </c>
      <c r="G934">
        <v>5.4600000380000004</v>
      </c>
      <c r="H934">
        <v>0.81999999300000004</v>
      </c>
      <c r="I934">
        <v>4.3699998860000004</v>
      </c>
      <c r="J934">
        <v>0</v>
      </c>
      <c r="K934">
        <v>67</v>
      </c>
      <c r="L934">
        <v>15</v>
      </c>
      <c r="M934">
        <v>188</v>
      </c>
      <c r="N934">
        <v>1170</v>
      </c>
      <c r="O934">
        <v>3052</v>
      </c>
    </row>
    <row r="935" spans="1:15" x14ac:dyDescent="0.25">
      <c r="A935">
        <v>8877689391</v>
      </c>
      <c r="B935" s="1">
        <v>42496</v>
      </c>
      <c r="C935">
        <v>21727</v>
      </c>
      <c r="D935">
        <v>19.340000150000002</v>
      </c>
      <c r="E935">
        <v>19.340000150000002</v>
      </c>
      <c r="F935">
        <v>0</v>
      </c>
      <c r="G935">
        <v>12.789999959999999</v>
      </c>
      <c r="H935">
        <v>0.28999999199999998</v>
      </c>
      <c r="I935">
        <v>6.1599998469999999</v>
      </c>
      <c r="J935">
        <v>0</v>
      </c>
      <c r="K935">
        <v>96</v>
      </c>
      <c r="L935">
        <v>17</v>
      </c>
      <c r="M935">
        <v>232</v>
      </c>
      <c r="N935">
        <v>1095</v>
      </c>
      <c r="O935">
        <v>4015</v>
      </c>
    </row>
    <row r="936" spans="1:15" x14ac:dyDescent="0.25">
      <c r="A936">
        <v>8877689391</v>
      </c>
      <c r="B936" s="1">
        <v>42497</v>
      </c>
      <c r="C936">
        <v>12332</v>
      </c>
      <c r="D936">
        <v>8.1300001139999996</v>
      </c>
      <c r="E936">
        <v>8.1300001139999996</v>
      </c>
      <c r="F936">
        <v>0</v>
      </c>
      <c r="G936">
        <v>7.9999998000000003E-2</v>
      </c>
      <c r="H936">
        <v>0.959999979</v>
      </c>
      <c r="I936">
        <v>6.9899997709999999</v>
      </c>
      <c r="J936">
        <v>0</v>
      </c>
      <c r="K936">
        <v>105</v>
      </c>
      <c r="L936">
        <v>28</v>
      </c>
      <c r="M936">
        <v>271</v>
      </c>
      <c r="N936">
        <v>1036</v>
      </c>
      <c r="O936">
        <v>4142</v>
      </c>
    </row>
    <row r="937" spans="1:15" x14ac:dyDescent="0.25">
      <c r="A937">
        <v>8877689391</v>
      </c>
      <c r="B937" s="1">
        <v>42498</v>
      </c>
      <c r="C937">
        <v>10686</v>
      </c>
      <c r="D937">
        <v>8.1099996569999995</v>
      </c>
      <c r="E937">
        <v>8.1099996569999995</v>
      </c>
      <c r="F937">
        <v>0</v>
      </c>
      <c r="G937">
        <v>1.0800000430000001</v>
      </c>
      <c r="H937">
        <v>0.20000000300000001</v>
      </c>
      <c r="I937">
        <v>6.8000001909999996</v>
      </c>
      <c r="J937">
        <v>0</v>
      </c>
      <c r="K937">
        <v>17</v>
      </c>
      <c r="L937">
        <v>4</v>
      </c>
      <c r="M937">
        <v>245</v>
      </c>
      <c r="N937">
        <v>1174</v>
      </c>
      <c r="O937">
        <v>2847</v>
      </c>
    </row>
    <row r="938" spans="1:15" x14ac:dyDescent="0.25">
      <c r="A938">
        <v>8877689391</v>
      </c>
      <c r="B938" s="1">
        <v>42499</v>
      </c>
      <c r="C938">
        <v>20226</v>
      </c>
      <c r="D938">
        <v>18.25</v>
      </c>
      <c r="E938">
        <v>18.25</v>
      </c>
      <c r="F938">
        <v>0</v>
      </c>
      <c r="G938">
        <v>11.100000380000001</v>
      </c>
      <c r="H938">
        <v>0.80000001200000004</v>
      </c>
      <c r="I938">
        <v>6.2399997709999999</v>
      </c>
      <c r="J938">
        <v>5.0000001000000002E-2</v>
      </c>
      <c r="K938">
        <v>73</v>
      </c>
      <c r="L938">
        <v>19</v>
      </c>
      <c r="M938">
        <v>217</v>
      </c>
      <c r="N938">
        <v>1131</v>
      </c>
      <c r="O938">
        <v>3710</v>
      </c>
    </row>
    <row r="939" spans="1:15" x14ac:dyDescent="0.25">
      <c r="A939">
        <v>8877689391</v>
      </c>
      <c r="B939" s="1">
        <v>42500</v>
      </c>
      <c r="C939">
        <v>10733</v>
      </c>
      <c r="D939">
        <v>8.1499996190000008</v>
      </c>
      <c r="E939">
        <v>8.1499996190000008</v>
      </c>
      <c r="F939">
        <v>0</v>
      </c>
      <c r="G939">
        <v>1.3500000240000001</v>
      </c>
      <c r="H939">
        <v>0.46000000800000002</v>
      </c>
      <c r="I939">
        <v>6.2800002099999999</v>
      </c>
      <c r="J939">
        <v>0</v>
      </c>
      <c r="K939">
        <v>18</v>
      </c>
      <c r="L939">
        <v>11</v>
      </c>
      <c r="M939">
        <v>224</v>
      </c>
      <c r="N939">
        <v>1187</v>
      </c>
      <c r="O939">
        <v>2832</v>
      </c>
    </row>
    <row r="940" spans="1:15" x14ac:dyDescent="0.25">
      <c r="A940">
        <v>8877689391</v>
      </c>
      <c r="B940" s="1">
        <v>42501</v>
      </c>
      <c r="C940">
        <v>21420</v>
      </c>
      <c r="D940">
        <v>19.559999470000001</v>
      </c>
      <c r="E940">
        <v>19.559999470000001</v>
      </c>
      <c r="F940">
        <v>0</v>
      </c>
      <c r="G940">
        <v>13.22000027</v>
      </c>
      <c r="H940">
        <v>0.40999999599999998</v>
      </c>
      <c r="I940">
        <v>5.8899998660000001</v>
      </c>
      <c r="J940">
        <v>0</v>
      </c>
      <c r="K940">
        <v>88</v>
      </c>
      <c r="L940">
        <v>12</v>
      </c>
      <c r="M940">
        <v>213</v>
      </c>
      <c r="N940">
        <v>1127</v>
      </c>
      <c r="O940">
        <v>3832</v>
      </c>
    </row>
    <row r="941" spans="1:15" x14ac:dyDescent="0.25">
      <c r="A941">
        <v>8877689391</v>
      </c>
      <c r="B941" s="1">
        <v>42502</v>
      </c>
      <c r="C941">
        <v>8064</v>
      </c>
      <c r="D941">
        <v>6.1199998860000004</v>
      </c>
      <c r="E941">
        <v>6.1199998860000004</v>
      </c>
      <c r="F941">
        <v>0</v>
      </c>
      <c r="G941">
        <v>1.8200000519999999</v>
      </c>
      <c r="H941">
        <v>3.9999999000000001E-2</v>
      </c>
      <c r="I941">
        <v>4.25</v>
      </c>
      <c r="J941">
        <v>0</v>
      </c>
      <c r="K941">
        <v>23</v>
      </c>
      <c r="L941">
        <v>1</v>
      </c>
      <c r="M941">
        <v>137</v>
      </c>
      <c r="N941">
        <v>770</v>
      </c>
      <c r="O941">
        <v>1849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5F670-B9FB-446D-A12A-EDE57286E6B6}">
  <dimension ref="A3:C11"/>
  <sheetViews>
    <sheetView workbookViewId="0">
      <selection activeCell="C16" sqref="C16"/>
    </sheetView>
  </sheetViews>
  <sheetFormatPr defaultRowHeight="15" x14ac:dyDescent="0.25"/>
  <cols>
    <col min="1" max="1" width="13.140625" bestFit="1" customWidth="1"/>
    <col min="2" max="2" width="18" style="12" bestFit="1" customWidth="1"/>
    <col min="3" max="3" width="21.5703125" style="12" bestFit="1" customWidth="1"/>
  </cols>
  <sheetData>
    <row r="3" spans="1:3" x14ac:dyDescent="0.25">
      <c r="A3" s="3" t="s">
        <v>54</v>
      </c>
      <c r="B3" s="12" t="s">
        <v>82</v>
      </c>
      <c r="C3" s="12" t="s">
        <v>83</v>
      </c>
    </row>
    <row r="4" spans="1:3" x14ac:dyDescent="0.25">
      <c r="A4" s="4" t="s">
        <v>68</v>
      </c>
      <c r="B4" s="12">
        <v>229.16666666666666</v>
      </c>
      <c r="C4" s="12">
        <v>1027.9416666666666</v>
      </c>
    </row>
    <row r="5" spans="1:3" x14ac:dyDescent="0.25">
      <c r="A5" s="4" t="s">
        <v>69</v>
      </c>
      <c r="B5" s="12">
        <v>234.63157894736841</v>
      </c>
      <c r="C5" s="12">
        <v>1007.3618421052631</v>
      </c>
    </row>
    <row r="6" spans="1:3" x14ac:dyDescent="0.25">
      <c r="A6" s="4" t="s">
        <v>70</v>
      </c>
      <c r="B6" s="12">
        <v>223.73333333333332</v>
      </c>
      <c r="C6" s="12">
        <v>989.48</v>
      </c>
    </row>
    <row r="7" spans="1:3" x14ac:dyDescent="0.25">
      <c r="A7" s="4" t="s">
        <v>71</v>
      </c>
      <c r="B7" s="12">
        <v>216.78911564625849</v>
      </c>
      <c r="C7" s="12">
        <v>961.99319727891157</v>
      </c>
    </row>
    <row r="8" spans="1:3" x14ac:dyDescent="0.25">
      <c r="A8" s="4" t="s">
        <v>72</v>
      </c>
      <c r="B8" s="12">
        <v>236.36507936507937</v>
      </c>
      <c r="C8" s="12">
        <v>1000.3095238095239</v>
      </c>
    </row>
    <row r="9" spans="1:3" x14ac:dyDescent="0.25">
      <c r="A9" s="4" t="s">
        <v>73</v>
      </c>
      <c r="B9" s="12">
        <v>244.26612903225808</v>
      </c>
      <c r="C9" s="12">
        <v>964.2822580645161</v>
      </c>
    </row>
    <row r="10" spans="1:3" x14ac:dyDescent="0.25">
      <c r="A10" s="4" t="s">
        <v>67</v>
      </c>
      <c r="B10" s="12">
        <v>208.48760330578511</v>
      </c>
      <c r="C10" s="12">
        <v>990.25619834710744</v>
      </c>
    </row>
    <row r="11" spans="1:3" x14ac:dyDescent="0.25">
      <c r="A11" s="4" t="s">
        <v>55</v>
      </c>
      <c r="B11" s="12">
        <v>227.54255319148936</v>
      </c>
      <c r="C11" s="12">
        <v>991.21063829787238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B654E-7227-4CDD-BD89-45BC741C4281}">
  <dimension ref="A3:B37"/>
  <sheetViews>
    <sheetView tabSelected="1" topLeftCell="A3" zoomScaleNormal="100" workbookViewId="0">
      <selection activeCell="C8" sqref="C8"/>
    </sheetView>
  </sheetViews>
  <sheetFormatPr defaultRowHeight="15" x14ac:dyDescent="0.25"/>
  <cols>
    <col min="1" max="1" width="13.140625" bestFit="1" customWidth="1"/>
    <col min="2" max="2" width="15" bestFit="1" customWidth="1"/>
  </cols>
  <sheetData>
    <row r="3" spans="1:2" x14ac:dyDescent="0.25">
      <c r="A3" s="3" t="s">
        <v>54</v>
      </c>
      <c r="B3" t="s">
        <v>86</v>
      </c>
    </row>
    <row r="4" spans="1:2" x14ac:dyDescent="0.25">
      <c r="A4" s="4" t="s">
        <v>19</v>
      </c>
      <c r="B4" s="12">
        <v>4.8424731182795684</v>
      </c>
    </row>
    <row r="5" spans="1:2" x14ac:dyDescent="0.25">
      <c r="A5" s="4" t="s">
        <v>22</v>
      </c>
      <c r="B5" s="12">
        <v>0</v>
      </c>
    </row>
    <row r="6" spans="1:2" x14ac:dyDescent="0.25">
      <c r="A6" s="4" t="s">
        <v>20</v>
      </c>
      <c r="B6" s="12">
        <v>0.65333333333333343</v>
      </c>
    </row>
    <row r="7" spans="1:2" x14ac:dyDescent="0.25">
      <c r="A7" s="4" t="s">
        <v>21</v>
      </c>
      <c r="B7" s="12">
        <v>1.0516129032258066</v>
      </c>
    </row>
    <row r="8" spans="1:2" x14ac:dyDescent="0.25">
      <c r="A8" s="4" t="s">
        <v>23</v>
      </c>
      <c r="B8" s="12">
        <v>1.1209677419354838</v>
      </c>
    </row>
    <row r="9" spans="1:2" x14ac:dyDescent="0.25">
      <c r="A9" s="4" t="s">
        <v>30</v>
      </c>
      <c r="B9" s="12">
        <v>0</v>
      </c>
    </row>
    <row r="10" spans="1:2" x14ac:dyDescent="0.25">
      <c r="A10" s="4" t="s">
        <v>24</v>
      </c>
      <c r="B10" s="12">
        <v>7.6198924731182816</v>
      </c>
    </row>
    <row r="11" spans="1:2" x14ac:dyDescent="0.25">
      <c r="A11" s="4" t="s">
        <v>25</v>
      </c>
      <c r="B11" s="12">
        <v>3.2795698924731179E-2</v>
      </c>
    </row>
    <row r="12" spans="1:2" x14ac:dyDescent="0.25">
      <c r="A12" s="4" t="s">
        <v>26</v>
      </c>
      <c r="B12" s="12">
        <v>6.2055555555555548</v>
      </c>
    </row>
    <row r="13" spans="1:2" x14ac:dyDescent="0.25">
      <c r="A13" s="4" t="s">
        <v>31</v>
      </c>
      <c r="B13" s="12">
        <v>0</v>
      </c>
    </row>
    <row r="14" spans="1:2" x14ac:dyDescent="0.25">
      <c r="A14" s="4" t="s">
        <v>32</v>
      </c>
      <c r="B14" s="12">
        <v>0</v>
      </c>
    </row>
    <row r="15" spans="1:2" x14ac:dyDescent="0.25">
      <c r="A15" s="4" t="s">
        <v>27</v>
      </c>
      <c r="B15" s="12">
        <v>4.5677777777777768</v>
      </c>
    </row>
    <row r="16" spans="1:2" x14ac:dyDescent="0.25">
      <c r="A16" s="4" t="s">
        <v>28</v>
      </c>
      <c r="B16" s="12">
        <v>1.5026881720430108</v>
      </c>
    </row>
    <row r="17" spans="1:2" x14ac:dyDescent="0.25">
      <c r="A17" s="4" t="s">
        <v>33</v>
      </c>
      <c r="B17" s="12">
        <v>0</v>
      </c>
    </row>
    <row r="18" spans="1:2" x14ac:dyDescent="0.25">
      <c r="A18" s="4" t="s">
        <v>29</v>
      </c>
      <c r="B18" s="12">
        <v>6.6629032258064518</v>
      </c>
    </row>
    <row r="19" spans="1:2" x14ac:dyDescent="0.25">
      <c r="A19" s="4" t="s">
        <v>34</v>
      </c>
      <c r="B19" s="12">
        <v>4.9483870967741925</v>
      </c>
    </row>
    <row r="20" spans="1:2" x14ac:dyDescent="0.25">
      <c r="A20" s="4" t="s">
        <v>35</v>
      </c>
      <c r="B20" s="12">
        <v>5.7983870967741939</v>
      </c>
    </row>
    <row r="21" spans="1:2" x14ac:dyDescent="0.25">
      <c r="A21" s="4" t="s">
        <v>36</v>
      </c>
      <c r="B21" s="12">
        <v>0.34301075268817205</v>
      </c>
    </row>
    <row r="22" spans="1:2" x14ac:dyDescent="0.25">
      <c r="A22" s="4" t="s">
        <v>37</v>
      </c>
      <c r="B22" s="12">
        <v>6.0602150537634403</v>
      </c>
    </row>
    <row r="23" spans="1:2" x14ac:dyDescent="0.25">
      <c r="A23" s="4" t="s">
        <v>38</v>
      </c>
      <c r="B23" s="12">
        <v>7.7247311827956988</v>
      </c>
    </row>
    <row r="24" spans="1:2" x14ac:dyDescent="0.25">
      <c r="A24" s="4" t="s">
        <v>39</v>
      </c>
      <c r="B24" s="12">
        <v>6.24</v>
      </c>
    </row>
    <row r="25" spans="1:2" x14ac:dyDescent="0.25">
      <c r="A25" s="4" t="s">
        <v>40</v>
      </c>
      <c r="B25" s="12">
        <v>5.1297619047619047</v>
      </c>
    </row>
    <row r="26" spans="1:2" x14ac:dyDescent="0.25">
      <c r="A26" s="4" t="s">
        <v>41</v>
      </c>
      <c r="B26" s="12">
        <v>0</v>
      </c>
    </row>
    <row r="27" spans="1:2" x14ac:dyDescent="0.25">
      <c r="A27" s="4" t="s">
        <v>42</v>
      </c>
      <c r="B27" s="12">
        <v>0.67243589743589749</v>
      </c>
    </row>
    <row r="28" spans="1:2" x14ac:dyDescent="0.25">
      <c r="A28" s="4" t="s">
        <v>43</v>
      </c>
      <c r="B28" s="12">
        <v>7.4666666666666668</v>
      </c>
    </row>
    <row r="29" spans="1:2" x14ac:dyDescent="0.25">
      <c r="A29" s="4" t="s">
        <v>44</v>
      </c>
      <c r="B29" s="12">
        <v>8.7820512820512814E-2</v>
      </c>
    </row>
    <row r="30" spans="1:2" x14ac:dyDescent="0.25">
      <c r="A30" s="4" t="s">
        <v>45</v>
      </c>
      <c r="B30" s="12">
        <v>5.8467741935483888</v>
      </c>
    </row>
    <row r="31" spans="1:2" x14ac:dyDescent="0.25">
      <c r="A31" s="4" t="s">
        <v>46</v>
      </c>
      <c r="B31" s="12">
        <v>0.47903225806451616</v>
      </c>
    </row>
    <row r="32" spans="1:2" x14ac:dyDescent="0.25">
      <c r="A32" s="4" t="s">
        <v>47</v>
      </c>
      <c r="B32" s="12">
        <v>0</v>
      </c>
    </row>
    <row r="33" spans="1:2" x14ac:dyDescent="0.25">
      <c r="A33" s="4" t="s">
        <v>48</v>
      </c>
      <c r="B33" s="12">
        <v>7.4188172043010736</v>
      </c>
    </row>
    <row r="34" spans="1:2" x14ac:dyDescent="0.25">
      <c r="A34" s="4" t="s">
        <v>49</v>
      </c>
      <c r="B34" s="12">
        <v>0</v>
      </c>
    </row>
    <row r="35" spans="1:2" x14ac:dyDescent="0.25">
      <c r="A35" s="4" t="s">
        <v>50</v>
      </c>
      <c r="B35" s="12">
        <v>3.7557471264367819</v>
      </c>
    </row>
    <row r="36" spans="1:2" x14ac:dyDescent="0.25">
      <c r="A36" s="4" t="s">
        <v>51</v>
      </c>
      <c r="B36" s="12">
        <v>0</v>
      </c>
    </row>
    <row r="37" spans="1:2" x14ac:dyDescent="0.25">
      <c r="A37" s="4" t="s">
        <v>55</v>
      </c>
      <c r="B37" s="12">
        <v>3.0471808510638301</v>
      </c>
    </row>
  </sheetData>
  <conditionalFormatting pivot="1" sqref="B4:B36">
    <cfRule type="cellIs" dxfId="0" priority="1" operator="lessThan">
      <formula>7</formula>
    </cfRule>
  </conditionalFormatting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CD38B-337C-4D9A-A0F9-329DE3DB5CE7}">
  <dimension ref="A1:E414"/>
  <sheetViews>
    <sheetView workbookViewId="0"/>
  </sheetViews>
  <sheetFormatPr defaultRowHeight="15" x14ac:dyDescent="0.25"/>
  <cols>
    <col min="1" max="1" width="11" bestFit="1" customWidth="1"/>
    <col min="2" max="2" width="11.5703125" bestFit="1" customWidth="1"/>
    <col min="3" max="3" width="20" bestFit="1" customWidth="1"/>
    <col min="4" max="4" width="21.5703125" bestFit="1" customWidth="1"/>
    <col min="5" max="5" width="17.42578125" bestFit="1" customWidth="1"/>
  </cols>
  <sheetData>
    <row r="1" spans="1:5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</row>
    <row r="2" spans="1:5" x14ac:dyDescent="0.25">
      <c r="A2">
        <v>1503960366</v>
      </c>
      <c r="B2" s="1">
        <v>42472</v>
      </c>
      <c r="C2">
        <v>1</v>
      </c>
      <c r="D2">
        <v>327</v>
      </c>
      <c r="E2">
        <v>346</v>
      </c>
    </row>
    <row r="3" spans="1:5" x14ac:dyDescent="0.25">
      <c r="A3">
        <v>1503960366</v>
      </c>
      <c r="B3" s="1">
        <v>42473</v>
      </c>
      <c r="C3">
        <v>2</v>
      </c>
      <c r="D3">
        <v>384</v>
      </c>
      <c r="E3">
        <v>407</v>
      </c>
    </row>
    <row r="4" spans="1:5" x14ac:dyDescent="0.25">
      <c r="A4">
        <v>1503960366</v>
      </c>
      <c r="B4" s="1">
        <v>42475</v>
      </c>
      <c r="C4">
        <v>1</v>
      </c>
      <c r="D4">
        <v>412</v>
      </c>
      <c r="E4">
        <v>442</v>
      </c>
    </row>
    <row r="5" spans="1:5" x14ac:dyDescent="0.25">
      <c r="A5">
        <v>1503960366</v>
      </c>
      <c r="B5" s="1">
        <v>42476</v>
      </c>
      <c r="C5">
        <v>2</v>
      </c>
      <c r="D5">
        <v>340</v>
      </c>
      <c r="E5">
        <v>367</v>
      </c>
    </row>
    <row r="6" spans="1:5" x14ac:dyDescent="0.25">
      <c r="A6">
        <v>1503960366</v>
      </c>
      <c r="B6" s="1">
        <v>42477</v>
      </c>
      <c r="C6">
        <v>1</v>
      </c>
      <c r="D6">
        <v>700</v>
      </c>
      <c r="E6">
        <v>712</v>
      </c>
    </row>
    <row r="7" spans="1:5" x14ac:dyDescent="0.25">
      <c r="A7">
        <v>1503960366</v>
      </c>
      <c r="B7" s="1">
        <v>42479</v>
      </c>
      <c r="C7">
        <v>1</v>
      </c>
      <c r="D7">
        <v>304</v>
      </c>
      <c r="E7">
        <v>320</v>
      </c>
    </row>
    <row r="8" spans="1:5" x14ac:dyDescent="0.25">
      <c r="A8">
        <v>1503960366</v>
      </c>
      <c r="B8" s="1">
        <v>42480</v>
      </c>
      <c r="C8">
        <v>1</v>
      </c>
      <c r="D8">
        <v>360</v>
      </c>
      <c r="E8">
        <v>377</v>
      </c>
    </row>
    <row r="9" spans="1:5" x14ac:dyDescent="0.25">
      <c r="A9">
        <v>1503960366</v>
      </c>
      <c r="B9" s="1">
        <v>42481</v>
      </c>
      <c r="C9">
        <v>1</v>
      </c>
      <c r="D9">
        <v>325</v>
      </c>
      <c r="E9">
        <v>364</v>
      </c>
    </row>
    <row r="10" spans="1:5" x14ac:dyDescent="0.25">
      <c r="A10">
        <v>1503960366</v>
      </c>
      <c r="B10" s="1">
        <v>42483</v>
      </c>
      <c r="C10">
        <v>1</v>
      </c>
      <c r="D10">
        <v>361</v>
      </c>
      <c r="E10">
        <v>384</v>
      </c>
    </row>
    <row r="11" spans="1:5" x14ac:dyDescent="0.25">
      <c r="A11">
        <v>1503960366</v>
      </c>
      <c r="B11" s="1">
        <v>42484</v>
      </c>
      <c r="C11">
        <v>1</v>
      </c>
      <c r="D11">
        <v>430</v>
      </c>
      <c r="E11">
        <v>449</v>
      </c>
    </row>
    <row r="12" spans="1:5" x14ac:dyDescent="0.25">
      <c r="A12">
        <v>1503960366</v>
      </c>
      <c r="B12" s="1">
        <v>42485</v>
      </c>
      <c r="C12">
        <v>1</v>
      </c>
      <c r="D12">
        <v>277</v>
      </c>
      <c r="E12">
        <v>323</v>
      </c>
    </row>
    <row r="13" spans="1:5" x14ac:dyDescent="0.25">
      <c r="A13">
        <v>1503960366</v>
      </c>
      <c r="B13" s="1">
        <v>42486</v>
      </c>
      <c r="C13">
        <v>1</v>
      </c>
      <c r="D13">
        <v>245</v>
      </c>
      <c r="E13">
        <v>274</v>
      </c>
    </row>
    <row r="14" spans="1:5" x14ac:dyDescent="0.25">
      <c r="A14">
        <v>1503960366</v>
      </c>
      <c r="B14" s="1">
        <v>42488</v>
      </c>
      <c r="C14">
        <v>1</v>
      </c>
      <c r="D14">
        <v>366</v>
      </c>
      <c r="E14">
        <v>393</v>
      </c>
    </row>
    <row r="15" spans="1:5" x14ac:dyDescent="0.25">
      <c r="A15">
        <v>1503960366</v>
      </c>
      <c r="B15" s="1">
        <v>42489</v>
      </c>
      <c r="C15">
        <v>1</v>
      </c>
      <c r="D15">
        <v>341</v>
      </c>
      <c r="E15">
        <v>354</v>
      </c>
    </row>
    <row r="16" spans="1:5" x14ac:dyDescent="0.25">
      <c r="A16">
        <v>1503960366</v>
      </c>
      <c r="B16" s="1">
        <v>42490</v>
      </c>
      <c r="C16">
        <v>1</v>
      </c>
      <c r="D16">
        <v>404</v>
      </c>
      <c r="E16">
        <v>425</v>
      </c>
    </row>
    <row r="17" spans="1:5" x14ac:dyDescent="0.25">
      <c r="A17">
        <v>1503960366</v>
      </c>
      <c r="B17" s="1">
        <v>42491</v>
      </c>
      <c r="C17">
        <v>1</v>
      </c>
      <c r="D17">
        <v>369</v>
      </c>
      <c r="E17">
        <v>396</v>
      </c>
    </row>
    <row r="18" spans="1:5" x14ac:dyDescent="0.25">
      <c r="A18">
        <v>1503960366</v>
      </c>
      <c r="B18" s="1">
        <v>42492</v>
      </c>
      <c r="C18">
        <v>1</v>
      </c>
      <c r="D18">
        <v>277</v>
      </c>
      <c r="E18">
        <v>309</v>
      </c>
    </row>
    <row r="19" spans="1:5" x14ac:dyDescent="0.25">
      <c r="A19">
        <v>1503960366</v>
      </c>
      <c r="B19" s="1">
        <v>42493</v>
      </c>
      <c r="C19">
        <v>1</v>
      </c>
      <c r="D19">
        <v>273</v>
      </c>
      <c r="E19">
        <v>296</v>
      </c>
    </row>
    <row r="20" spans="1:5" x14ac:dyDescent="0.25">
      <c r="A20">
        <v>1503960366</v>
      </c>
      <c r="B20" s="1">
        <v>42495</v>
      </c>
      <c r="C20">
        <v>1</v>
      </c>
      <c r="D20">
        <v>247</v>
      </c>
      <c r="E20">
        <v>264</v>
      </c>
    </row>
    <row r="21" spans="1:5" x14ac:dyDescent="0.25">
      <c r="A21">
        <v>1503960366</v>
      </c>
      <c r="B21" s="1">
        <v>42496</v>
      </c>
      <c r="C21">
        <v>1</v>
      </c>
      <c r="D21">
        <v>334</v>
      </c>
      <c r="E21">
        <v>367</v>
      </c>
    </row>
    <row r="22" spans="1:5" x14ac:dyDescent="0.25">
      <c r="A22">
        <v>1503960366</v>
      </c>
      <c r="B22" s="1">
        <v>42497</v>
      </c>
      <c r="C22">
        <v>1</v>
      </c>
      <c r="D22">
        <v>331</v>
      </c>
      <c r="E22">
        <v>349</v>
      </c>
    </row>
    <row r="23" spans="1:5" x14ac:dyDescent="0.25">
      <c r="A23">
        <v>1503960366</v>
      </c>
      <c r="B23" s="1">
        <v>42498</v>
      </c>
      <c r="C23">
        <v>1</v>
      </c>
      <c r="D23">
        <v>594</v>
      </c>
      <c r="E23">
        <v>611</v>
      </c>
    </row>
    <row r="24" spans="1:5" x14ac:dyDescent="0.25">
      <c r="A24">
        <v>1503960366</v>
      </c>
      <c r="B24" s="1">
        <v>42499</v>
      </c>
      <c r="C24">
        <v>1</v>
      </c>
      <c r="D24">
        <v>338</v>
      </c>
      <c r="E24">
        <v>342</v>
      </c>
    </row>
    <row r="25" spans="1:5" x14ac:dyDescent="0.25">
      <c r="A25">
        <v>1503960366</v>
      </c>
      <c r="B25" s="1">
        <v>42500</v>
      </c>
      <c r="C25">
        <v>1</v>
      </c>
      <c r="D25">
        <v>383</v>
      </c>
      <c r="E25">
        <v>403</v>
      </c>
    </row>
    <row r="26" spans="1:5" x14ac:dyDescent="0.25">
      <c r="A26">
        <v>1503960366</v>
      </c>
      <c r="B26" s="1">
        <v>42501</v>
      </c>
      <c r="C26">
        <v>1</v>
      </c>
      <c r="D26">
        <v>285</v>
      </c>
      <c r="E26">
        <v>306</v>
      </c>
    </row>
    <row r="27" spans="1:5" x14ac:dyDescent="0.25">
      <c r="A27">
        <v>1644430081</v>
      </c>
      <c r="B27" s="1">
        <v>42489</v>
      </c>
      <c r="C27">
        <v>1</v>
      </c>
      <c r="D27">
        <v>119</v>
      </c>
      <c r="E27">
        <v>127</v>
      </c>
    </row>
    <row r="28" spans="1:5" x14ac:dyDescent="0.25">
      <c r="A28">
        <v>1644430081</v>
      </c>
      <c r="B28" s="1">
        <v>42490</v>
      </c>
      <c r="C28">
        <v>1</v>
      </c>
      <c r="D28">
        <v>124</v>
      </c>
      <c r="E28">
        <v>142</v>
      </c>
    </row>
    <row r="29" spans="1:5" x14ac:dyDescent="0.25">
      <c r="A29">
        <v>1644430081</v>
      </c>
      <c r="B29" s="1">
        <v>42492</v>
      </c>
      <c r="C29">
        <v>1</v>
      </c>
      <c r="D29">
        <v>796</v>
      </c>
      <c r="E29">
        <v>961</v>
      </c>
    </row>
    <row r="30" spans="1:5" x14ac:dyDescent="0.25">
      <c r="A30">
        <v>1644430081</v>
      </c>
      <c r="B30" s="1">
        <v>42498</v>
      </c>
      <c r="C30">
        <v>1</v>
      </c>
      <c r="D30">
        <v>137</v>
      </c>
      <c r="E30">
        <v>154</v>
      </c>
    </row>
    <row r="31" spans="1:5" x14ac:dyDescent="0.25">
      <c r="A31">
        <v>1844505072</v>
      </c>
      <c r="B31" s="1">
        <v>42475</v>
      </c>
      <c r="C31">
        <v>1</v>
      </c>
      <c r="D31">
        <v>644</v>
      </c>
      <c r="E31">
        <v>961</v>
      </c>
    </row>
    <row r="32" spans="1:5" x14ac:dyDescent="0.25">
      <c r="A32">
        <v>1844505072</v>
      </c>
      <c r="B32" s="1">
        <v>42490</v>
      </c>
      <c r="C32">
        <v>1</v>
      </c>
      <c r="D32">
        <v>722</v>
      </c>
      <c r="E32">
        <v>961</v>
      </c>
    </row>
    <row r="33" spans="1:5" x14ac:dyDescent="0.25">
      <c r="A33">
        <v>1844505072</v>
      </c>
      <c r="B33" s="1">
        <v>42491</v>
      </c>
      <c r="C33">
        <v>1</v>
      </c>
      <c r="D33">
        <v>590</v>
      </c>
      <c r="E33">
        <v>961</v>
      </c>
    </row>
    <row r="34" spans="1:5" x14ac:dyDescent="0.25">
      <c r="A34">
        <v>1927972279</v>
      </c>
      <c r="B34" s="1">
        <v>42472</v>
      </c>
      <c r="C34">
        <v>3</v>
      </c>
      <c r="D34">
        <v>750</v>
      </c>
      <c r="E34">
        <v>775</v>
      </c>
    </row>
    <row r="35" spans="1:5" x14ac:dyDescent="0.25">
      <c r="A35">
        <v>1927972279</v>
      </c>
      <c r="B35" s="1">
        <v>42473</v>
      </c>
      <c r="C35">
        <v>1</v>
      </c>
      <c r="D35">
        <v>398</v>
      </c>
      <c r="E35">
        <v>422</v>
      </c>
    </row>
    <row r="36" spans="1:5" x14ac:dyDescent="0.25">
      <c r="A36">
        <v>1927972279</v>
      </c>
      <c r="B36" s="1">
        <v>42475</v>
      </c>
      <c r="C36">
        <v>2</v>
      </c>
      <c r="D36">
        <v>475</v>
      </c>
      <c r="E36">
        <v>499</v>
      </c>
    </row>
    <row r="37" spans="1:5" x14ac:dyDescent="0.25">
      <c r="A37">
        <v>1927972279</v>
      </c>
      <c r="B37" s="1">
        <v>42486</v>
      </c>
      <c r="C37">
        <v>1</v>
      </c>
      <c r="D37">
        <v>296</v>
      </c>
      <c r="E37">
        <v>315</v>
      </c>
    </row>
    <row r="38" spans="1:5" x14ac:dyDescent="0.25">
      <c r="A38">
        <v>1927972279</v>
      </c>
      <c r="B38" s="1">
        <v>42488</v>
      </c>
      <c r="C38">
        <v>1</v>
      </c>
      <c r="D38">
        <v>166</v>
      </c>
      <c r="E38">
        <v>178</v>
      </c>
    </row>
    <row r="39" spans="1:5" x14ac:dyDescent="0.25">
      <c r="A39">
        <v>2026352035</v>
      </c>
      <c r="B39" s="1">
        <v>42472</v>
      </c>
      <c r="C39">
        <v>1</v>
      </c>
      <c r="D39">
        <v>503</v>
      </c>
      <c r="E39">
        <v>546</v>
      </c>
    </row>
    <row r="40" spans="1:5" x14ac:dyDescent="0.25">
      <c r="A40">
        <v>2026352035</v>
      </c>
      <c r="B40" s="1">
        <v>42473</v>
      </c>
      <c r="C40">
        <v>1</v>
      </c>
      <c r="D40">
        <v>531</v>
      </c>
      <c r="E40">
        <v>565</v>
      </c>
    </row>
    <row r="41" spans="1:5" x14ac:dyDescent="0.25">
      <c r="A41">
        <v>2026352035</v>
      </c>
      <c r="B41" s="1">
        <v>42474</v>
      </c>
      <c r="C41">
        <v>1</v>
      </c>
      <c r="D41">
        <v>545</v>
      </c>
      <c r="E41">
        <v>568</v>
      </c>
    </row>
    <row r="42" spans="1:5" x14ac:dyDescent="0.25">
      <c r="A42">
        <v>2026352035</v>
      </c>
      <c r="B42" s="1">
        <v>42475</v>
      </c>
      <c r="C42">
        <v>1</v>
      </c>
      <c r="D42">
        <v>523</v>
      </c>
      <c r="E42">
        <v>573</v>
      </c>
    </row>
    <row r="43" spans="1:5" x14ac:dyDescent="0.25">
      <c r="A43">
        <v>2026352035</v>
      </c>
      <c r="B43" s="1">
        <v>42476</v>
      </c>
      <c r="C43">
        <v>1</v>
      </c>
      <c r="D43">
        <v>524</v>
      </c>
      <c r="E43">
        <v>567</v>
      </c>
    </row>
    <row r="44" spans="1:5" x14ac:dyDescent="0.25">
      <c r="A44">
        <v>2026352035</v>
      </c>
      <c r="B44" s="1">
        <v>42477</v>
      </c>
      <c r="C44">
        <v>1</v>
      </c>
      <c r="D44">
        <v>437</v>
      </c>
      <c r="E44">
        <v>498</v>
      </c>
    </row>
    <row r="45" spans="1:5" x14ac:dyDescent="0.25">
      <c r="A45">
        <v>2026352035</v>
      </c>
      <c r="B45" s="1">
        <v>42479</v>
      </c>
      <c r="C45">
        <v>1</v>
      </c>
      <c r="D45">
        <v>498</v>
      </c>
      <c r="E45">
        <v>540</v>
      </c>
    </row>
    <row r="46" spans="1:5" x14ac:dyDescent="0.25">
      <c r="A46">
        <v>2026352035</v>
      </c>
      <c r="B46" s="1">
        <v>42480</v>
      </c>
      <c r="C46">
        <v>1</v>
      </c>
      <c r="D46">
        <v>461</v>
      </c>
      <c r="E46">
        <v>510</v>
      </c>
    </row>
    <row r="47" spans="1:5" x14ac:dyDescent="0.25">
      <c r="A47">
        <v>2026352035</v>
      </c>
      <c r="B47" s="1">
        <v>42481</v>
      </c>
      <c r="C47">
        <v>1</v>
      </c>
      <c r="D47">
        <v>477</v>
      </c>
      <c r="E47">
        <v>514</v>
      </c>
    </row>
    <row r="48" spans="1:5" x14ac:dyDescent="0.25">
      <c r="A48">
        <v>2026352035</v>
      </c>
      <c r="B48" s="1">
        <v>42482</v>
      </c>
      <c r="C48">
        <v>1</v>
      </c>
      <c r="D48">
        <v>520</v>
      </c>
      <c r="E48">
        <v>545</v>
      </c>
    </row>
    <row r="49" spans="1:5" x14ac:dyDescent="0.25">
      <c r="A49">
        <v>2026352035</v>
      </c>
      <c r="B49" s="1">
        <v>42483</v>
      </c>
      <c r="C49">
        <v>1</v>
      </c>
      <c r="D49">
        <v>522</v>
      </c>
      <c r="E49">
        <v>554</v>
      </c>
    </row>
    <row r="50" spans="1:5" x14ac:dyDescent="0.25">
      <c r="A50">
        <v>2026352035</v>
      </c>
      <c r="B50" s="1">
        <v>42484</v>
      </c>
      <c r="C50">
        <v>1</v>
      </c>
      <c r="D50">
        <v>555</v>
      </c>
      <c r="E50">
        <v>591</v>
      </c>
    </row>
    <row r="51" spans="1:5" x14ac:dyDescent="0.25">
      <c r="A51">
        <v>2026352035</v>
      </c>
      <c r="B51" s="1">
        <v>42485</v>
      </c>
      <c r="C51">
        <v>1</v>
      </c>
      <c r="D51">
        <v>506</v>
      </c>
      <c r="E51">
        <v>531</v>
      </c>
    </row>
    <row r="52" spans="1:5" x14ac:dyDescent="0.25">
      <c r="A52">
        <v>2026352035</v>
      </c>
      <c r="B52" s="1">
        <v>42487</v>
      </c>
      <c r="C52">
        <v>1</v>
      </c>
      <c r="D52">
        <v>508</v>
      </c>
      <c r="E52">
        <v>545</v>
      </c>
    </row>
    <row r="53" spans="1:5" x14ac:dyDescent="0.25">
      <c r="A53">
        <v>2026352035</v>
      </c>
      <c r="B53" s="1">
        <v>42488</v>
      </c>
      <c r="C53">
        <v>1</v>
      </c>
      <c r="D53">
        <v>513</v>
      </c>
      <c r="E53">
        <v>545</v>
      </c>
    </row>
    <row r="54" spans="1:5" x14ac:dyDescent="0.25">
      <c r="A54">
        <v>2026352035</v>
      </c>
      <c r="B54" s="1">
        <v>42489</v>
      </c>
      <c r="C54">
        <v>1</v>
      </c>
      <c r="D54">
        <v>490</v>
      </c>
      <c r="E54">
        <v>510</v>
      </c>
    </row>
    <row r="55" spans="1:5" x14ac:dyDescent="0.25">
      <c r="A55">
        <v>2026352035</v>
      </c>
      <c r="B55" s="1">
        <v>42490</v>
      </c>
      <c r="C55">
        <v>1</v>
      </c>
      <c r="D55">
        <v>573</v>
      </c>
      <c r="E55">
        <v>607</v>
      </c>
    </row>
    <row r="56" spans="1:5" x14ac:dyDescent="0.25">
      <c r="A56">
        <v>2026352035</v>
      </c>
      <c r="B56" s="1">
        <v>42491</v>
      </c>
      <c r="C56">
        <v>1</v>
      </c>
      <c r="D56">
        <v>527</v>
      </c>
      <c r="E56">
        <v>546</v>
      </c>
    </row>
    <row r="57" spans="1:5" x14ac:dyDescent="0.25">
      <c r="A57">
        <v>2026352035</v>
      </c>
      <c r="B57" s="1">
        <v>42492</v>
      </c>
      <c r="C57">
        <v>1</v>
      </c>
      <c r="D57">
        <v>511</v>
      </c>
      <c r="E57">
        <v>543</v>
      </c>
    </row>
    <row r="58" spans="1:5" x14ac:dyDescent="0.25">
      <c r="A58">
        <v>2026352035</v>
      </c>
      <c r="B58" s="1">
        <v>42494</v>
      </c>
      <c r="C58">
        <v>1</v>
      </c>
      <c r="D58">
        <v>538</v>
      </c>
      <c r="E58">
        <v>560</v>
      </c>
    </row>
    <row r="59" spans="1:5" x14ac:dyDescent="0.25">
      <c r="A59">
        <v>2026352035</v>
      </c>
      <c r="B59" s="1">
        <v>42495</v>
      </c>
      <c r="C59">
        <v>1</v>
      </c>
      <c r="D59">
        <v>468</v>
      </c>
      <c r="E59">
        <v>485</v>
      </c>
    </row>
    <row r="60" spans="1:5" x14ac:dyDescent="0.25">
      <c r="A60">
        <v>2026352035</v>
      </c>
      <c r="B60" s="1">
        <v>42496</v>
      </c>
      <c r="C60">
        <v>1</v>
      </c>
      <c r="D60">
        <v>524</v>
      </c>
      <c r="E60">
        <v>548</v>
      </c>
    </row>
    <row r="61" spans="1:5" x14ac:dyDescent="0.25">
      <c r="A61">
        <v>2026352035</v>
      </c>
      <c r="B61" s="1">
        <v>42497</v>
      </c>
      <c r="C61">
        <v>1</v>
      </c>
      <c r="D61">
        <v>511</v>
      </c>
      <c r="E61">
        <v>521</v>
      </c>
    </row>
    <row r="62" spans="1:5" x14ac:dyDescent="0.25">
      <c r="A62">
        <v>2026352035</v>
      </c>
      <c r="B62" s="1">
        <v>42498</v>
      </c>
      <c r="C62">
        <v>1</v>
      </c>
      <c r="D62">
        <v>541</v>
      </c>
      <c r="E62">
        <v>568</v>
      </c>
    </row>
    <row r="63" spans="1:5" x14ac:dyDescent="0.25">
      <c r="A63">
        <v>2026352035</v>
      </c>
      <c r="B63" s="1">
        <v>42499</v>
      </c>
      <c r="C63">
        <v>1</v>
      </c>
      <c r="D63">
        <v>531</v>
      </c>
      <c r="E63">
        <v>556</v>
      </c>
    </row>
    <row r="64" spans="1:5" x14ac:dyDescent="0.25">
      <c r="A64">
        <v>2026352035</v>
      </c>
      <c r="B64" s="1">
        <v>42500</v>
      </c>
      <c r="C64">
        <v>1</v>
      </c>
      <c r="D64">
        <v>357</v>
      </c>
      <c r="E64">
        <v>380</v>
      </c>
    </row>
    <row r="65" spans="1:5" x14ac:dyDescent="0.25">
      <c r="A65">
        <v>2026352035</v>
      </c>
      <c r="B65" s="1">
        <v>42501</v>
      </c>
      <c r="C65">
        <v>1</v>
      </c>
      <c r="D65">
        <v>523</v>
      </c>
      <c r="E65">
        <v>553</v>
      </c>
    </row>
    <row r="66" spans="1:5" x14ac:dyDescent="0.25">
      <c r="A66">
        <v>2026352035</v>
      </c>
      <c r="B66" s="1">
        <v>42502</v>
      </c>
      <c r="C66">
        <v>1</v>
      </c>
      <c r="D66">
        <v>456</v>
      </c>
      <c r="E66">
        <v>485</v>
      </c>
    </row>
    <row r="67" spans="1:5" x14ac:dyDescent="0.25">
      <c r="A67">
        <v>2320127002</v>
      </c>
      <c r="B67" s="1">
        <v>42483</v>
      </c>
      <c r="C67">
        <v>1</v>
      </c>
      <c r="D67">
        <v>61</v>
      </c>
      <c r="E67">
        <v>69</v>
      </c>
    </row>
    <row r="68" spans="1:5" x14ac:dyDescent="0.25">
      <c r="A68">
        <v>2347167796</v>
      </c>
      <c r="B68" s="1">
        <v>42473</v>
      </c>
      <c r="C68">
        <v>1</v>
      </c>
      <c r="D68">
        <v>467</v>
      </c>
      <c r="E68">
        <v>531</v>
      </c>
    </row>
    <row r="69" spans="1:5" x14ac:dyDescent="0.25">
      <c r="A69">
        <v>2347167796</v>
      </c>
      <c r="B69" s="1">
        <v>42474</v>
      </c>
      <c r="C69">
        <v>1</v>
      </c>
      <c r="D69">
        <v>445</v>
      </c>
      <c r="E69">
        <v>489</v>
      </c>
    </row>
    <row r="70" spans="1:5" x14ac:dyDescent="0.25">
      <c r="A70">
        <v>2347167796</v>
      </c>
      <c r="B70" s="1">
        <v>42475</v>
      </c>
      <c r="C70">
        <v>1</v>
      </c>
      <c r="D70">
        <v>452</v>
      </c>
      <c r="E70">
        <v>504</v>
      </c>
    </row>
    <row r="71" spans="1:5" x14ac:dyDescent="0.25">
      <c r="A71">
        <v>2347167796</v>
      </c>
      <c r="B71" s="1">
        <v>42477</v>
      </c>
      <c r="C71">
        <v>1</v>
      </c>
      <c r="D71">
        <v>556</v>
      </c>
      <c r="E71">
        <v>602</v>
      </c>
    </row>
    <row r="72" spans="1:5" x14ac:dyDescent="0.25">
      <c r="A72">
        <v>2347167796</v>
      </c>
      <c r="B72" s="1">
        <v>42478</v>
      </c>
      <c r="C72">
        <v>1</v>
      </c>
      <c r="D72">
        <v>500</v>
      </c>
      <c r="E72">
        <v>557</v>
      </c>
    </row>
    <row r="73" spans="1:5" x14ac:dyDescent="0.25">
      <c r="A73">
        <v>2347167796</v>
      </c>
      <c r="B73" s="1">
        <v>42479</v>
      </c>
      <c r="C73">
        <v>1</v>
      </c>
      <c r="D73">
        <v>465</v>
      </c>
      <c r="E73">
        <v>514</v>
      </c>
    </row>
    <row r="74" spans="1:5" x14ac:dyDescent="0.25">
      <c r="A74">
        <v>2347167796</v>
      </c>
      <c r="B74" s="1">
        <v>42481</v>
      </c>
      <c r="C74">
        <v>1</v>
      </c>
      <c r="D74">
        <v>460</v>
      </c>
      <c r="E74">
        <v>484</v>
      </c>
    </row>
    <row r="75" spans="1:5" x14ac:dyDescent="0.25">
      <c r="A75">
        <v>2347167796</v>
      </c>
      <c r="B75" s="1">
        <v>42482</v>
      </c>
      <c r="C75">
        <v>1</v>
      </c>
      <c r="D75">
        <v>405</v>
      </c>
      <c r="E75">
        <v>461</v>
      </c>
    </row>
    <row r="76" spans="1:5" x14ac:dyDescent="0.25">
      <c r="A76">
        <v>2347167796</v>
      </c>
      <c r="B76" s="1">
        <v>42483</v>
      </c>
      <c r="C76">
        <v>1</v>
      </c>
      <c r="D76">
        <v>374</v>
      </c>
      <c r="E76">
        <v>386</v>
      </c>
    </row>
    <row r="77" spans="1:5" x14ac:dyDescent="0.25">
      <c r="A77">
        <v>2347167796</v>
      </c>
      <c r="B77" s="1">
        <v>42484</v>
      </c>
      <c r="C77">
        <v>1</v>
      </c>
      <c r="D77">
        <v>442</v>
      </c>
      <c r="E77">
        <v>459</v>
      </c>
    </row>
    <row r="78" spans="1:5" x14ac:dyDescent="0.25">
      <c r="A78">
        <v>2347167796</v>
      </c>
      <c r="B78" s="1">
        <v>42485</v>
      </c>
      <c r="C78">
        <v>1</v>
      </c>
      <c r="D78">
        <v>433</v>
      </c>
      <c r="E78">
        <v>471</v>
      </c>
    </row>
    <row r="79" spans="1:5" x14ac:dyDescent="0.25">
      <c r="A79">
        <v>2347167796</v>
      </c>
      <c r="B79" s="1">
        <v>42486</v>
      </c>
      <c r="C79">
        <v>1</v>
      </c>
      <c r="D79">
        <v>436</v>
      </c>
      <c r="E79">
        <v>490</v>
      </c>
    </row>
    <row r="80" spans="1:5" x14ac:dyDescent="0.25">
      <c r="A80">
        <v>2347167796</v>
      </c>
      <c r="B80" s="1">
        <v>42487</v>
      </c>
      <c r="C80">
        <v>1</v>
      </c>
      <c r="D80">
        <v>448</v>
      </c>
      <c r="E80">
        <v>499</v>
      </c>
    </row>
    <row r="81" spans="1:5" x14ac:dyDescent="0.25">
      <c r="A81">
        <v>2347167796</v>
      </c>
      <c r="B81" s="1">
        <v>42488</v>
      </c>
      <c r="C81">
        <v>1</v>
      </c>
      <c r="D81">
        <v>408</v>
      </c>
      <c r="E81">
        <v>450</v>
      </c>
    </row>
    <row r="82" spans="1:5" x14ac:dyDescent="0.25">
      <c r="A82">
        <v>2347167796</v>
      </c>
      <c r="B82" s="1">
        <v>42489</v>
      </c>
      <c r="C82">
        <v>1</v>
      </c>
      <c r="D82">
        <v>411</v>
      </c>
      <c r="E82">
        <v>473</v>
      </c>
    </row>
    <row r="83" spans="1:5" x14ac:dyDescent="0.25">
      <c r="A83">
        <v>3977333714</v>
      </c>
      <c r="B83" s="1">
        <v>42472</v>
      </c>
      <c r="C83">
        <v>1</v>
      </c>
      <c r="D83">
        <v>274</v>
      </c>
      <c r="E83">
        <v>469</v>
      </c>
    </row>
    <row r="84" spans="1:5" x14ac:dyDescent="0.25">
      <c r="A84">
        <v>3977333714</v>
      </c>
      <c r="B84" s="1">
        <v>42473</v>
      </c>
      <c r="C84">
        <v>2</v>
      </c>
      <c r="D84">
        <v>295</v>
      </c>
      <c r="E84">
        <v>456</v>
      </c>
    </row>
    <row r="85" spans="1:5" x14ac:dyDescent="0.25">
      <c r="A85">
        <v>3977333714</v>
      </c>
      <c r="B85" s="1">
        <v>42474</v>
      </c>
      <c r="C85">
        <v>1</v>
      </c>
      <c r="D85">
        <v>291</v>
      </c>
      <c r="E85">
        <v>397</v>
      </c>
    </row>
    <row r="86" spans="1:5" x14ac:dyDescent="0.25">
      <c r="A86">
        <v>3977333714</v>
      </c>
      <c r="B86" s="1">
        <v>42475</v>
      </c>
      <c r="C86">
        <v>1</v>
      </c>
      <c r="D86">
        <v>424</v>
      </c>
      <c r="E86">
        <v>556</v>
      </c>
    </row>
    <row r="87" spans="1:5" x14ac:dyDescent="0.25">
      <c r="A87">
        <v>3977333714</v>
      </c>
      <c r="B87" s="1">
        <v>42476</v>
      </c>
      <c r="C87">
        <v>1</v>
      </c>
      <c r="D87">
        <v>283</v>
      </c>
      <c r="E87">
        <v>510</v>
      </c>
    </row>
    <row r="88" spans="1:5" x14ac:dyDescent="0.25">
      <c r="A88">
        <v>3977333714</v>
      </c>
      <c r="B88" s="1">
        <v>42477</v>
      </c>
      <c r="C88">
        <v>1</v>
      </c>
      <c r="D88">
        <v>381</v>
      </c>
      <c r="E88">
        <v>566</v>
      </c>
    </row>
    <row r="89" spans="1:5" x14ac:dyDescent="0.25">
      <c r="A89">
        <v>3977333714</v>
      </c>
      <c r="B89" s="1">
        <v>42478</v>
      </c>
      <c r="C89">
        <v>2</v>
      </c>
      <c r="D89">
        <v>412</v>
      </c>
      <c r="E89">
        <v>522</v>
      </c>
    </row>
    <row r="90" spans="1:5" x14ac:dyDescent="0.25">
      <c r="A90">
        <v>3977333714</v>
      </c>
      <c r="B90" s="1">
        <v>42479</v>
      </c>
      <c r="C90">
        <v>1</v>
      </c>
      <c r="D90">
        <v>219</v>
      </c>
      <c r="E90">
        <v>395</v>
      </c>
    </row>
    <row r="91" spans="1:5" x14ac:dyDescent="0.25">
      <c r="A91">
        <v>3977333714</v>
      </c>
      <c r="B91" s="1">
        <v>42480</v>
      </c>
      <c r="C91">
        <v>2</v>
      </c>
      <c r="D91">
        <v>152</v>
      </c>
      <c r="E91">
        <v>305</v>
      </c>
    </row>
    <row r="92" spans="1:5" x14ac:dyDescent="0.25">
      <c r="A92">
        <v>3977333714</v>
      </c>
      <c r="B92" s="1">
        <v>42481</v>
      </c>
      <c r="C92">
        <v>1</v>
      </c>
      <c r="D92">
        <v>332</v>
      </c>
      <c r="E92">
        <v>512</v>
      </c>
    </row>
    <row r="93" spans="1:5" x14ac:dyDescent="0.25">
      <c r="A93">
        <v>3977333714</v>
      </c>
      <c r="B93" s="1">
        <v>42482</v>
      </c>
      <c r="C93">
        <v>1</v>
      </c>
      <c r="D93">
        <v>355</v>
      </c>
      <c r="E93">
        <v>476</v>
      </c>
    </row>
    <row r="94" spans="1:5" x14ac:dyDescent="0.25">
      <c r="A94">
        <v>3977333714</v>
      </c>
      <c r="B94" s="1">
        <v>42483</v>
      </c>
      <c r="C94">
        <v>1</v>
      </c>
      <c r="D94">
        <v>235</v>
      </c>
      <c r="E94">
        <v>372</v>
      </c>
    </row>
    <row r="95" spans="1:5" x14ac:dyDescent="0.25">
      <c r="A95">
        <v>3977333714</v>
      </c>
      <c r="B95" s="1">
        <v>42484</v>
      </c>
      <c r="C95">
        <v>1</v>
      </c>
      <c r="D95">
        <v>310</v>
      </c>
      <c r="E95">
        <v>526</v>
      </c>
    </row>
    <row r="96" spans="1:5" x14ac:dyDescent="0.25">
      <c r="A96">
        <v>3977333714</v>
      </c>
      <c r="B96" s="1">
        <v>42485</v>
      </c>
      <c r="C96">
        <v>1</v>
      </c>
      <c r="D96">
        <v>262</v>
      </c>
      <c r="E96">
        <v>467</v>
      </c>
    </row>
    <row r="97" spans="1:5" x14ac:dyDescent="0.25">
      <c r="A97">
        <v>3977333714</v>
      </c>
      <c r="B97" s="1">
        <v>42486</v>
      </c>
      <c r="C97">
        <v>1</v>
      </c>
      <c r="D97">
        <v>250</v>
      </c>
      <c r="E97">
        <v>371</v>
      </c>
    </row>
    <row r="98" spans="1:5" x14ac:dyDescent="0.25">
      <c r="A98">
        <v>3977333714</v>
      </c>
      <c r="B98" s="1">
        <v>42487</v>
      </c>
      <c r="C98">
        <v>1</v>
      </c>
      <c r="D98">
        <v>349</v>
      </c>
      <c r="E98">
        <v>540</v>
      </c>
    </row>
    <row r="99" spans="1:5" x14ac:dyDescent="0.25">
      <c r="A99">
        <v>3977333714</v>
      </c>
      <c r="B99" s="1">
        <v>42488</v>
      </c>
      <c r="C99">
        <v>1</v>
      </c>
      <c r="D99">
        <v>261</v>
      </c>
      <c r="E99">
        <v>423</v>
      </c>
    </row>
    <row r="100" spans="1:5" x14ac:dyDescent="0.25">
      <c r="A100">
        <v>3977333714</v>
      </c>
      <c r="B100" s="1">
        <v>42489</v>
      </c>
      <c r="C100">
        <v>1</v>
      </c>
      <c r="D100">
        <v>333</v>
      </c>
      <c r="E100">
        <v>478</v>
      </c>
    </row>
    <row r="101" spans="1:5" x14ac:dyDescent="0.25">
      <c r="A101">
        <v>3977333714</v>
      </c>
      <c r="B101" s="1">
        <v>42490</v>
      </c>
      <c r="C101">
        <v>1</v>
      </c>
      <c r="D101">
        <v>237</v>
      </c>
      <c r="E101">
        <v>382</v>
      </c>
    </row>
    <row r="102" spans="1:5" x14ac:dyDescent="0.25">
      <c r="A102">
        <v>3977333714</v>
      </c>
      <c r="B102" s="1">
        <v>42491</v>
      </c>
      <c r="C102">
        <v>1</v>
      </c>
      <c r="D102">
        <v>383</v>
      </c>
      <c r="E102">
        <v>626</v>
      </c>
    </row>
    <row r="103" spans="1:5" x14ac:dyDescent="0.25">
      <c r="A103">
        <v>3977333714</v>
      </c>
      <c r="B103" s="1">
        <v>42492</v>
      </c>
      <c r="C103">
        <v>1</v>
      </c>
      <c r="D103">
        <v>230</v>
      </c>
      <c r="E103">
        <v>384</v>
      </c>
    </row>
    <row r="104" spans="1:5" x14ac:dyDescent="0.25">
      <c r="A104">
        <v>3977333714</v>
      </c>
      <c r="B104" s="1">
        <v>42493</v>
      </c>
      <c r="C104">
        <v>1</v>
      </c>
      <c r="D104">
        <v>292</v>
      </c>
      <c r="E104">
        <v>500</v>
      </c>
    </row>
    <row r="105" spans="1:5" x14ac:dyDescent="0.25">
      <c r="A105">
        <v>3977333714</v>
      </c>
      <c r="B105" s="1">
        <v>42494</v>
      </c>
      <c r="C105">
        <v>1</v>
      </c>
      <c r="D105">
        <v>213</v>
      </c>
      <c r="E105">
        <v>336</v>
      </c>
    </row>
    <row r="106" spans="1:5" x14ac:dyDescent="0.25">
      <c r="A106">
        <v>3977333714</v>
      </c>
      <c r="B106" s="1">
        <v>42495</v>
      </c>
      <c r="C106">
        <v>1</v>
      </c>
      <c r="D106">
        <v>318</v>
      </c>
      <c r="E106">
        <v>480</v>
      </c>
    </row>
    <row r="107" spans="1:5" x14ac:dyDescent="0.25">
      <c r="A107">
        <v>3977333714</v>
      </c>
      <c r="B107" s="1">
        <v>42496</v>
      </c>
      <c r="C107">
        <v>1</v>
      </c>
      <c r="D107">
        <v>323</v>
      </c>
      <c r="E107">
        <v>512</v>
      </c>
    </row>
    <row r="108" spans="1:5" x14ac:dyDescent="0.25">
      <c r="A108">
        <v>3977333714</v>
      </c>
      <c r="B108" s="1">
        <v>42497</v>
      </c>
      <c r="C108">
        <v>1</v>
      </c>
      <c r="D108">
        <v>237</v>
      </c>
      <c r="E108">
        <v>443</v>
      </c>
    </row>
    <row r="109" spans="1:5" x14ac:dyDescent="0.25">
      <c r="A109">
        <v>3977333714</v>
      </c>
      <c r="B109" s="1">
        <v>42498</v>
      </c>
      <c r="C109">
        <v>2</v>
      </c>
      <c r="D109">
        <v>259</v>
      </c>
      <c r="E109">
        <v>456</v>
      </c>
    </row>
    <row r="110" spans="1:5" x14ac:dyDescent="0.25">
      <c r="A110">
        <v>3977333714</v>
      </c>
      <c r="B110" s="1">
        <v>42500</v>
      </c>
      <c r="C110">
        <v>1</v>
      </c>
      <c r="D110">
        <v>312</v>
      </c>
      <c r="E110">
        <v>452</v>
      </c>
    </row>
    <row r="111" spans="1:5" x14ac:dyDescent="0.25">
      <c r="A111">
        <v>4020332650</v>
      </c>
      <c r="B111" s="1">
        <v>42472</v>
      </c>
      <c r="C111">
        <v>1</v>
      </c>
      <c r="D111">
        <v>501</v>
      </c>
      <c r="E111">
        <v>541</v>
      </c>
    </row>
    <row r="112" spans="1:5" x14ac:dyDescent="0.25">
      <c r="A112">
        <v>4020332650</v>
      </c>
      <c r="B112" s="1">
        <v>42476</v>
      </c>
      <c r="C112">
        <v>1</v>
      </c>
      <c r="D112">
        <v>77</v>
      </c>
      <c r="E112">
        <v>77</v>
      </c>
    </row>
    <row r="113" spans="1:5" x14ac:dyDescent="0.25">
      <c r="A113">
        <v>4020332650</v>
      </c>
      <c r="B113" s="1">
        <v>42493</v>
      </c>
      <c r="C113">
        <v>1</v>
      </c>
      <c r="D113">
        <v>322</v>
      </c>
      <c r="E113">
        <v>332</v>
      </c>
    </row>
    <row r="114" spans="1:5" x14ac:dyDescent="0.25">
      <c r="A114">
        <v>4020332650</v>
      </c>
      <c r="B114" s="1">
        <v>42494</v>
      </c>
      <c r="C114">
        <v>1</v>
      </c>
      <c r="D114">
        <v>478</v>
      </c>
      <c r="E114">
        <v>536</v>
      </c>
    </row>
    <row r="115" spans="1:5" x14ac:dyDescent="0.25">
      <c r="A115">
        <v>4020332650</v>
      </c>
      <c r="B115" s="1">
        <v>42495</v>
      </c>
      <c r="C115">
        <v>1</v>
      </c>
      <c r="D115">
        <v>226</v>
      </c>
      <c r="E115">
        <v>248</v>
      </c>
    </row>
    <row r="116" spans="1:5" x14ac:dyDescent="0.25">
      <c r="A116">
        <v>4020332650</v>
      </c>
      <c r="B116" s="1">
        <v>42496</v>
      </c>
      <c r="C116">
        <v>1</v>
      </c>
      <c r="D116">
        <v>385</v>
      </c>
      <c r="E116">
        <v>408</v>
      </c>
    </row>
    <row r="117" spans="1:5" x14ac:dyDescent="0.25">
      <c r="A117">
        <v>4020332650</v>
      </c>
      <c r="B117" s="1">
        <v>42498</v>
      </c>
      <c r="C117">
        <v>1</v>
      </c>
      <c r="D117">
        <v>364</v>
      </c>
      <c r="E117">
        <v>402</v>
      </c>
    </row>
    <row r="118" spans="1:5" x14ac:dyDescent="0.25">
      <c r="A118">
        <v>4020332650</v>
      </c>
      <c r="B118" s="1">
        <v>42500</v>
      </c>
      <c r="C118">
        <v>1</v>
      </c>
      <c r="D118">
        <v>442</v>
      </c>
      <c r="E118">
        <v>494</v>
      </c>
    </row>
    <row r="119" spans="1:5" x14ac:dyDescent="0.25">
      <c r="A119">
        <v>4319703577</v>
      </c>
      <c r="B119" s="1">
        <v>42474</v>
      </c>
      <c r="C119">
        <v>1</v>
      </c>
      <c r="D119">
        <v>535</v>
      </c>
      <c r="E119">
        <v>557</v>
      </c>
    </row>
    <row r="120" spans="1:5" x14ac:dyDescent="0.25">
      <c r="A120">
        <v>4319703577</v>
      </c>
      <c r="B120" s="1">
        <v>42475</v>
      </c>
      <c r="C120">
        <v>1</v>
      </c>
      <c r="D120">
        <v>465</v>
      </c>
      <c r="E120">
        <v>491</v>
      </c>
    </row>
    <row r="121" spans="1:5" x14ac:dyDescent="0.25">
      <c r="A121">
        <v>4319703577</v>
      </c>
      <c r="B121" s="1">
        <v>42476</v>
      </c>
      <c r="C121">
        <v>1</v>
      </c>
      <c r="D121">
        <v>506</v>
      </c>
      <c r="E121">
        <v>522</v>
      </c>
    </row>
    <row r="122" spans="1:5" x14ac:dyDescent="0.25">
      <c r="A122">
        <v>4319703577</v>
      </c>
      <c r="B122" s="1">
        <v>42478</v>
      </c>
      <c r="C122">
        <v>1</v>
      </c>
      <c r="D122">
        <v>515</v>
      </c>
      <c r="E122">
        <v>551</v>
      </c>
    </row>
    <row r="123" spans="1:5" x14ac:dyDescent="0.25">
      <c r="A123">
        <v>4319703577</v>
      </c>
      <c r="B123" s="1">
        <v>42479</v>
      </c>
      <c r="C123">
        <v>2</v>
      </c>
      <c r="D123">
        <v>461</v>
      </c>
      <c r="E123">
        <v>498</v>
      </c>
    </row>
    <row r="124" spans="1:5" x14ac:dyDescent="0.25">
      <c r="A124">
        <v>4319703577</v>
      </c>
      <c r="B124" s="1">
        <v>42480</v>
      </c>
      <c r="C124">
        <v>1</v>
      </c>
      <c r="D124">
        <v>523</v>
      </c>
      <c r="E124">
        <v>543</v>
      </c>
    </row>
    <row r="125" spans="1:5" x14ac:dyDescent="0.25">
      <c r="A125">
        <v>4319703577</v>
      </c>
      <c r="B125" s="1">
        <v>42481</v>
      </c>
      <c r="C125">
        <v>1</v>
      </c>
      <c r="D125">
        <v>59</v>
      </c>
      <c r="E125">
        <v>65</v>
      </c>
    </row>
    <row r="126" spans="1:5" x14ac:dyDescent="0.25">
      <c r="A126">
        <v>4319703577</v>
      </c>
      <c r="B126" s="1">
        <v>42482</v>
      </c>
      <c r="C126">
        <v>1</v>
      </c>
      <c r="D126">
        <v>533</v>
      </c>
      <c r="E126">
        <v>550</v>
      </c>
    </row>
    <row r="127" spans="1:5" x14ac:dyDescent="0.25">
      <c r="A127">
        <v>4319703577</v>
      </c>
      <c r="B127" s="1">
        <v>42483</v>
      </c>
      <c r="C127">
        <v>1</v>
      </c>
      <c r="D127">
        <v>692</v>
      </c>
      <c r="E127">
        <v>722</v>
      </c>
    </row>
    <row r="128" spans="1:5" x14ac:dyDescent="0.25">
      <c r="A128">
        <v>4319703577</v>
      </c>
      <c r="B128" s="1">
        <v>42484</v>
      </c>
      <c r="C128">
        <v>1</v>
      </c>
      <c r="D128">
        <v>467</v>
      </c>
      <c r="E128">
        <v>501</v>
      </c>
    </row>
    <row r="129" spans="1:5" x14ac:dyDescent="0.25">
      <c r="A129">
        <v>4319703577</v>
      </c>
      <c r="B129" s="1">
        <v>42485</v>
      </c>
      <c r="C129">
        <v>1</v>
      </c>
      <c r="D129">
        <v>488</v>
      </c>
      <c r="E129">
        <v>506</v>
      </c>
    </row>
    <row r="130" spans="1:5" x14ac:dyDescent="0.25">
      <c r="A130">
        <v>4319703577</v>
      </c>
      <c r="B130" s="1">
        <v>42486</v>
      </c>
      <c r="C130">
        <v>1</v>
      </c>
      <c r="D130">
        <v>505</v>
      </c>
      <c r="E130">
        <v>516</v>
      </c>
    </row>
    <row r="131" spans="1:5" x14ac:dyDescent="0.25">
      <c r="A131">
        <v>4319703577</v>
      </c>
      <c r="B131" s="1">
        <v>42487</v>
      </c>
      <c r="C131">
        <v>1</v>
      </c>
      <c r="D131">
        <v>286</v>
      </c>
      <c r="E131">
        <v>307</v>
      </c>
    </row>
    <row r="132" spans="1:5" x14ac:dyDescent="0.25">
      <c r="A132">
        <v>4319703577</v>
      </c>
      <c r="B132" s="1">
        <v>42488</v>
      </c>
      <c r="C132">
        <v>1</v>
      </c>
      <c r="D132">
        <v>497</v>
      </c>
      <c r="E132">
        <v>522</v>
      </c>
    </row>
    <row r="133" spans="1:5" x14ac:dyDescent="0.25">
      <c r="A133">
        <v>4319703577</v>
      </c>
      <c r="B133" s="1">
        <v>42489</v>
      </c>
      <c r="C133">
        <v>1</v>
      </c>
      <c r="D133">
        <v>523</v>
      </c>
      <c r="E133">
        <v>546</v>
      </c>
    </row>
    <row r="134" spans="1:5" x14ac:dyDescent="0.25">
      <c r="A134">
        <v>4319703577</v>
      </c>
      <c r="B134" s="1">
        <v>42490</v>
      </c>
      <c r="C134">
        <v>1</v>
      </c>
      <c r="D134">
        <v>490</v>
      </c>
      <c r="E134">
        <v>516</v>
      </c>
    </row>
    <row r="135" spans="1:5" x14ac:dyDescent="0.25">
      <c r="A135">
        <v>4319703577</v>
      </c>
      <c r="B135" s="1">
        <v>42491</v>
      </c>
      <c r="C135">
        <v>1</v>
      </c>
      <c r="D135">
        <v>484</v>
      </c>
      <c r="E135">
        <v>500</v>
      </c>
    </row>
    <row r="136" spans="1:5" x14ac:dyDescent="0.25">
      <c r="A136">
        <v>4319703577</v>
      </c>
      <c r="B136" s="1">
        <v>42492</v>
      </c>
      <c r="C136">
        <v>1</v>
      </c>
      <c r="D136">
        <v>478</v>
      </c>
      <c r="E136">
        <v>506</v>
      </c>
    </row>
    <row r="137" spans="1:5" x14ac:dyDescent="0.25">
      <c r="A137">
        <v>4319703577</v>
      </c>
      <c r="B137" s="1">
        <v>42493</v>
      </c>
      <c r="C137">
        <v>1</v>
      </c>
      <c r="D137">
        <v>474</v>
      </c>
      <c r="E137">
        <v>512</v>
      </c>
    </row>
    <row r="138" spans="1:5" x14ac:dyDescent="0.25">
      <c r="A138">
        <v>4319703577</v>
      </c>
      <c r="B138" s="1">
        <v>42496</v>
      </c>
      <c r="C138">
        <v>1</v>
      </c>
      <c r="D138">
        <v>450</v>
      </c>
      <c r="E138">
        <v>491</v>
      </c>
    </row>
    <row r="139" spans="1:5" x14ac:dyDescent="0.25">
      <c r="A139">
        <v>4319703577</v>
      </c>
      <c r="B139" s="1">
        <v>42497</v>
      </c>
      <c r="C139">
        <v>1</v>
      </c>
      <c r="D139">
        <v>507</v>
      </c>
      <c r="E139">
        <v>530</v>
      </c>
    </row>
    <row r="140" spans="1:5" x14ac:dyDescent="0.25">
      <c r="A140">
        <v>4319703577</v>
      </c>
      <c r="B140" s="1">
        <v>42498</v>
      </c>
      <c r="C140">
        <v>1</v>
      </c>
      <c r="D140">
        <v>602</v>
      </c>
      <c r="E140">
        <v>638</v>
      </c>
    </row>
    <row r="141" spans="1:5" x14ac:dyDescent="0.25">
      <c r="A141">
        <v>4319703577</v>
      </c>
      <c r="B141" s="1">
        <v>42499</v>
      </c>
      <c r="C141">
        <v>1</v>
      </c>
      <c r="D141">
        <v>535</v>
      </c>
      <c r="E141">
        <v>565</v>
      </c>
    </row>
    <row r="142" spans="1:5" x14ac:dyDescent="0.25">
      <c r="A142">
        <v>4319703577</v>
      </c>
      <c r="B142" s="1">
        <v>42500</v>
      </c>
      <c r="C142">
        <v>1</v>
      </c>
      <c r="D142">
        <v>487</v>
      </c>
      <c r="E142">
        <v>517</v>
      </c>
    </row>
    <row r="143" spans="1:5" x14ac:dyDescent="0.25">
      <c r="A143">
        <v>4319703577</v>
      </c>
      <c r="B143" s="1">
        <v>42501</v>
      </c>
      <c r="C143">
        <v>1</v>
      </c>
      <c r="D143">
        <v>529</v>
      </c>
      <c r="E143">
        <v>558</v>
      </c>
    </row>
    <row r="144" spans="1:5" x14ac:dyDescent="0.25">
      <c r="A144">
        <v>4319703577</v>
      </c>
      <c r="B144" s="1">
        <v>42502</v>
      </c>
      <c r="C144">
        <v>1</v>
      </c>
      <c r="D144">
        <v>302</v>
      </c>
      <c r="E144">
        <v>321</v>
      </c>
    </row>
    <row r="145" spans="1:5" x14ac:dyDescent="0.25">
      <c r="A145">
        <v>4388161847</v>
      </c>
      <c r="B145" s="1">
        <v>42475</v>
      </c>
      <c r="C145">
        <v>1</v>
      </c>
      <c r="D145">
        <v>499</v>
      </c>
      <c r="E145">
        <v>526</v>
      </c>
    </row>
    <row r="146" spans="1:5" x14ac:dyDescent="0.25">
      <c r="A146">
        <v>4388161847</v>
      </c>
      <c r="B146" s="1">
        <v>42476</v>
      </c>
      <c r="C146">
        <v>2</v>
      </c>
      <c r="D146">
        <v>426</v>
      </c>
      <c r="E146">
        <v>448</v>
      </c>
    </row>
    <row r="147" spans="1:5" x14ac:dyDescent="0.25">
      <c r="A147">
        <v>4388161847</v>
      </c>
      <c r="B147" s="1">
        <v>42477</v>
      </c>
      <c r="C147">
        <v>2</v>
      </c>
      <c r="D147">
        <v>619</v>
      </c>
      <c r="E147">
        <v>641</v>
      </c>
    </row>
    <row r="148" spans="1:5" x14ac:dyDescent="0.25">
      <c r="A148">
        <v>4388161847</v>
      </c>
      <c r="B148" s="1">
        <v>42478</v>
      </c>
      <c r="C148">
        <v>1</v>
      </c>
      <c r="D148">
        <v>99</v>
      </c>
      <c r="E148">
        <v>104</v>
      </c>
    </row>
    <row r="149" spans="1:5" x14ac:dyDescent="0.25">
      <c r="A149">
        <v>4388161847</v>
      </c>
      <c r="B149" s="1">
        <v>42479</v>
      </c>
      <c r="C149">
        <v>1</v>
      </c>
      <c r="D149">
        <v>329</v>
      </c>
      <c r="E149">
        <v>338</v>
      </c>
    </row>
    <row r="150" spans="1:5" x14ac:dyDescent="0.25">
      <c r="A150">
        <v>4388161847</v>
      </c>
      <c r="B150" s="1">
        <v>42480</v>
      </c>
      <c r="C150">
        <v>1</v>
      </c>
      <c r="D150">
        <v>421</v>
      </c>
      <c r="E150">
        <v>451</v>
      </c>
    </row>
    <row r="151" spans="1:5" x14ac:dyDescent="0.25">
      <c r="A151">
        <v>4388161847</v>
      </c>
      <c r="B151" s="1">
        <v>42481</v>
      </c>
      <c r="C151">
        <v>1</v>
      </c>
      <c r="D151">
        <v>442</v>
      </c>
      <c r="E151">
        <v>458</v>
      </c>
    </row>
    <row r="152" spans="1:5" x14ac:dyDescent="0.25">
      <c r="A152">
        <v>4388161847</v>
      </c>
      <c r="B152" s="1">
        <v>42482</v>
      </c>
      <c r="C152">
        <v>1</v>
      </c>
      <c r="D152">
        <v>82</v>
      </c>
      <c r="E152">
        <v>85</v>
      </c>
    </row>
    <row r="153" spans="1:5" x14ac:dyDescent="0.25">
      <c r="A153">
        <v>4388161847</v>
      </c>
      <c r="B153" s="1">
        <v>42483</v>
      </c>
      <c r="C153">
        <v>1</v>
      </c>
      <c r="D153">
        <v>478</v>
      </c>
      <c r="E153">
        <v>501</v>
      </c>
    </row>
    <row r="154" spans="1:5" x14ac:dyDescent="0.25">
      <c r="A154">
        <v>4388161847</v>
      </c>
      <c r="B154" s="1">
        <v>42484</v>
      </c>
      <c r="C154">
        <v>3</v>
      </c>
      <c r="D154">
        <v>552</v>
      </c>
      <c r="E154">
        <v>595</v>
      </c>
    </row>
    <row r="155" spans="1:5" x14ac:dyDescent="0.25">
      <c r="A155">
        <v>4388161847</v>
      </c>
      <c r="B155" s="1">
        <v>42486</v>
      </c>
      <c r="C155">
        <v>1</v>
      </c>
      <c r="D155">
        <v>319</v>
      </c>
      <c r="E155">
        <v>346</v>
      </c>
    </row>
    <row r="156" spans="1:5" x14ac:dyDescent="0.25">
      <c r="A156">
        <v>4388161847</v>
      </c>
      <c r="B156" s="1">
        <v>42487</v>
      </c>
      <c r="C156">
        <v>1</v>
      </c>
      <c r="D156">
        <v>439</v>
      </c>
      <c r="E156">
        <v>500</v>
      </c>
    </row>
    <row r="157" spans="1:5" x14ac:dyDescent="0.25">
      <c r="A157">
        <v>4388161847</v>
      </c>
      <c r="B157" s="1">
        <v>42488</v>
      </c>
      <c r="C157">
        <v>1</v>
      </c>
      <c r="D157">
        <v>428</v>
      </c>
      <c r="E157">
        <v>458</v>
      </c>
    </row>
    <row r="158" spans="1:5" x14ac:dyDescent="0.25">
      <c r="A158">
        <v>4388161847</v>
      </c>
      <c r="B158" s="1">
        <v>42490</v>
      </c>
      <c r="C158">
        <v>2</v>
      </c>
      <c r="D158">
        <v>409</v>
      </c>
      <c r="E158">
        <v>430</v>
      </c>
    </row>
    <row r="159" spans="1:5" x14ac:dyDescent="0.25">
      <c r="A159">
        <v>4388161847</v>
      </c>
      <c r="B159" s="1">
        <v>42491</v>
      </c>
      <c r="C159">
        <v>1</v>
      </c>
      <c r="D159">
        <v>547</v>
      </c>
      <c r="E159">
        <v>597</v>
      </c>
    </row>
    <row r="160" spans="1:5" x14ac:dyDescent="0.25">
      <c r="A160">
        <v>4388161847</v>
      </c>
      <c r="B160" s="1">
        <v>42492</v>
      </c>
      <c r="C160">
        <v>2</v>
      </c>
      <c r="D160">
        <v>368</v>
      </c>
      <c r="E160">
        <v>376</v>
      </c>
    </row>
    <row r="161" spans="1:5" x14ac:dyDescent="0.25">
      <c r="A161">
        <v>4388161847</v>
      </c>
      <c r="B161" s="1">
        <v>42494</v>
      </c>
      <c r="C161">
        <v>1</v>
      </c>
      <c r="D161">
        <v>390</v>
      </c>
      <c r="E161">
        <v>414</v>
      </c>
    </row>
    <row r="162" spans="1:5" x14ac:dyDescent="0.25">
      <c r="A162">
        <v>4388161847</v>
      </c>
      <c r="B162" s="1">
        <v>42495</v>
      </c>
      <c r="C162">
        <v>1</v>
      </c>
      <c r="D162">
        <v>471</v>
      </c>
      <c r="E162">
        <v>495</v>
      </c>
    </row>
    <row r="163" spans="1:5" x14ac:dyDescent="0.25">
      <c r="A163">
        <v>4388161847</v>
      </c>
      <c r="B163" s="1">
        <v>42495</v>
      </c>
      <c r="C163">
        <v>1</v>
      </c>
      <c r="D163">
        <v>471</v>
      </c>
      <c r="E163">
        <v>495</v>
      </c>
    </row>
    <row r="164" spans="1:5" x14ac:dyDescent="0.25">
      <c r="A164">
        <v>4388161847</v>
      </c>
      <c r="B164" s="1">
        <v>42497</v>
      </c>
      <c r="C164">
        <v>1</v>
      </c>
      <c r="D164">
        <v>472</v>
      </c>
      <c r="E164">
        <v>496</v>
      </c>
    </row>
    <row r="165" spans="1:5" x14ac:dyDescent="0.25">
      <c r="A165">
        <v>4388161847</v>
      </c>
      <c r="B165" s="1">
        <v>42498</v>
      </c>
      <c r="C165">
        <v>2</v>
      </c>
      <c r="D165">
        <v>529</v>
      </c>
      <c r="E165">
        <v>541</v>
      </c>
    </row>
    <row r="166" spans="1:5" x14ac:dyDescent="0.25">
      <c r="A166">
        <v>4388161847</v>
      </c>
      <c r="B166" s="1">
        <v>42499</v>
      </c>
      <c r="C166">
        <v>1</v>
      </c>
      <c r="D166">
        <v>62</v>
      </c>
      <c r="E166">
        <v>65</v>
      </c>
    </row>
    <row r="167" spans="1:5" x14ac:dyDescent="0.25">
      <c r="A167">
        <v>4388161847</v>
      </c>
      <c r="B167" s="1">
        <v>42500</v>
      </c>
      <c r="C167">
        <v>1</v>
      </c>
      <c r="D167">
        <v>354</v>
      </c>
      <c r="E167">
        <v>375</v>
      </c>
    </row>
    <row r="168" spans="1:5" x14ac:dyDescent="0.25">
      <c r="A168">
        <v>4388161847</v>
      </c>
      <c r="B168" s="1">
        <v>42501</v>
      </c>
      <c r="C168">
        <v>1</v>
      </c>
      <c r="D168">
        <v>469</v>
      </c>
      <c r="E168">
        <v>494</v>
      </c>
    </row>
    <row r="169" spans="1:5" x14ac:dyDescent="0.25">
      <c r="A169">
        <v>4445114986</v>
      </c>
      <c r="B169" s="1">
        <v>42472</v>
      </c>
      <c r="C169">
        <v>2</v>
      </c>
      <c r="D169">
        <v>429</v>
      </c>
      <c r="E169">
        <v>457</v>
      </c>
    </row>
    <row r="170" spans="1:5" x14ac:dyDescent="0.25">
      <c r="A170">
        <v>4445114986</v>
      </c>
      <c r="B170" s="1">
        <v>42473</v>
      </c>
      <c r="C170">
        <v>2</v>
      </c>
      <c r="D170">
        <v>370</v>
      </c>
      <c r="E170">
        <v>406</v>
      </c>
    </row>
    <row r="171" spans="1:5" x14ac:dyDescent="0.25">
      <c r="A171">
        <v>4445114986</v>
      </c>
      <c r="B171" s="1">
        <v>42474</v>
      </c>
      <c r="C171">
        <v>1</v>
      </c>
      <c r="D171">
        <v>441</v>
      </c>
      <c r="E171">
        <v>492</v>
      </c>
    </row>
    <row r="172" spans="1:5" x14ac:dyDescent="0.25">
      <c r="A172">
        <v>4445114986</v>
      </c>
      <c r="B172" s="1">
        <v>42475</v>
      </c>
      <c r="C172">
        <v>2</v>
      </c>
      <c r="D172">
        <v>337</v>
      </c>
      <c r="E172">
        <v>379</v>
      </c>
    </row>
    <row r="173" spans="1:5" x14ac:dyDescent="0.25">
      <c r="A173">
        <v>4445114986</v>
      </c>
      <c r="B173" s="1">
        <v>42476</v>
      </c>
      <c r="C173">
        <v>1</v>
      </c>
      <c r="D173">
        <v>462</v>
      </c>
      <c r="E173">
        <v>499</v>
      </c>
    </row>
    <row r="174" spans="1:5" x14ac:dyDescent="0.25">
      <c r="A174">
        <v>4445114986</v>
      </c>
      <c r="B174" s="1">
        <v>42477</v>
      </c>
      <c r="C174">
        <v>1</v>
      </c>
      <c r="D174">
        <v>98</v>
      </c>
      <c r="E174">
        <v>107</v>
      </c>
    </row>
    <row r="175" spans="1:5" x14ac:dyDescent="0.25">
      <c r="A175">
        <v>4445114986</v>
      </c>
      <c r="B175" s="1">
        <v>42479</v>
      </c>
      <c r="C175">
        <v>2</v>
      </c>
      <c r="D175">
        <v>388</v>
      </c>
      <c r="E175">
        <v>424</v>
      </c>
    </row>
    <row r="176" spans="1:5" x14ac:dyDescent="0.25">
      <c r="A176">
        <v>4445114986</v>
      </c>
      <c r="B176" s="1">
        <v>42480</v>
      </c>
      <c r="C176">
        <v>1</v>
      </c>
      <c r="D176">
        <v>439</v>
      </c>
      <c r="E176">
        <v>462</v>
      </c>
    </row>
    <row r="177" spans="1:5" x14ac:dyDescent="0.25">
      <c r="A177">
        <v>4445114986</v>
      </c>
      <c r="B177" s="1">
        <v>42481</v>
      </c>
      <c r="C177">
        <v>1</v>
      </c>
      <c r="D177">
        <v>436</v>
      </c>
      <c r="E177">
        <v>469</v>
      </c>
    </row>
    <row r="178" spans="1:5" x14ac:dyDescent="0.25">
      <c r="A178">
        <v>4445114986</v>
      </c>
      <c r="B178" s="1">
        <v>42482</v>
      </c>
      <c r="C178">
        <v>1</v>
      </c>
      <c r="D178">
        <v>388</v>
      </c>
      <c r="E178">
        <v>417</v>
      </c>
    </row>
    <row r="179" spans="1:5" x14ac:dyDescent="0.25">
      <c r="A179">
        <v>4445114986</v>
      </c>
      <c r="B179" s="1">
        <v>42485</v>
      </c>
      <c r="C179">
        <v>1</v>
      </c>
      <c r="D179">
        <v>328</v>
      </c>
      <c r="E179">
        <v>345</v>
      </c>
    </row>
    <row r="180" spans="1:5" x14ac:dyDescent="0.25">
      <c r="A180">
        <v>4445114986</v>
      </c>
      <c r="B180" s="1">
        <v>42486</v>
      </c>
      <c r="C180">
        <v>2</v>
      </c>
      <c r="D180">
        <v>353</v>
      </c>
      <c r="E180">
        <v>391</v>
      </c>
    </row>
    <row r="181" spans="1:5" x14ac:dyDescent="0.25">
      <c r="A181">
        <v>4445114986</v>
      </c>
      <c r="B181" s="1">
        <v>42487</v>
      </c>
      <c r="C181">
        <v>1</v>
      </c>
      <c r="D181">
        <v>332</v>
      </c>
      <c r="E181">
        <v>374</v>
      </c>
    </row>
    <row r="182" spans="1:5" x14ac:dyDescent="0.25">
      <c r="A182">
        <v>4445114986</v>
      </c>
      <c r="B182" s="1">
        <v>42488</v>
      </c>
      <c r="C182">
        <v>1</v>
      </c>
      <c r="D182">
        <v>419</v>
      </c>
      <c r="E182">
        <v>442</v>
      </c>
    </row>
    <row r="183" spans="1:5" x14ac:dyDescent="0.25">
      <c r="A183">
        <v>4445114986</v>
      </c>
      <c r="B183" s="1">
        <v>42489</v>
      </c>
      <c r="C183">
        <v>1</v>
      </c>
      <c r="D183">
        <v>106</v>
      </c>
      <c r="E183">
        <v>108</v>
      </c>
    </row>
    <row r="184" spans="1:5" x14ac:dyDescent="0.25">
      <c r="A184">
        <v>4445114986</v>
      </c>
      <c r="B184" s="1">
        <v>42490</v>
      </c>
      <c r="C184">
        <v>1</v>
      </c>
      <c r="D184">
        <v>322</v>
      </c>
      <c r="E184">
        <v>353</v>
      </c>
    </row>
    <row r="185" spans="1:5" x14ac:dyDescent="0.25">
      <c r="A185">
        <v>4445114986</v>
      </c>
      <c r="B185" s="1">
        <v>42491</v>
      </c>
      <c r="C185">
        <v>2</v>
      </c>
      <c r="D185">
        <v>439</v>
      </c>
      <c r="E185">
        <v>459</v>
      </c>
    </row>
    <row r="186" spans="1:5" x14ac:dyDescent="0.25">
      <c r="A186">
        <v>4445114986</v>
      </c>
      <c r="B186" s="1">
        <v>42492</v>
      </c>
      <c r="C186">
        <v>1</v>
      </c>
      <c r="D186">
        <v>502</v>
      </c>
      <c r="E186">
        <v>542</v>
      </c>
    </row>
    <row r="187" spans="1:5" x14ac:dyDescent="0.25">
      <c r="A187">
        <v>4445114986</v>
      </c>
      <c r="B187" s="1">
        <v>42493</v>
      </c>
      <c r="C187">
        <v>2</v>
      </c>
      <c r="D187">
        <v>417</v>
      </c>
      <c r="E187">
        <v>450</v>
      </c>
    </row>
    <row r="188" spans="1:5" x14ac:dyDescent="0.25">
      <c r="A188">
        <v>4445114986</v>
      </c>
      <c r="B188" s="1">
        <v>42494</v>
      </c>
      <c r="C188">
        <v>2</v>
      </c>
      <c r="D188">
        <v>337</v>
      </c>
      <c r="E188">
        <v>363</v>
      </c>
    </row>
    <row r="189" spans="1:5" x14ac:dyDescent="0.25">
      <c r="A189">
        <v>4445114986</v>
      </c>
      <c r="B189" s="1">
        <v>42495</v>
      </c>
      <c r="C189">
        <v>2</v>
      </c>
      <c r="D189">
        <v>462</v>
      </c>
      <c r="E189">
        <v>513</v>
      </c>
    </row>
    <row r="190" spans="1:5" x14ac:dyDescent="0.25">
      <c r="A190">
        <v>4445114986</v>
      </c>
      <c r="B190" s="1">
        <v>42496</v>
      </c>
      <c r="C190">
        <v>2</v>
      </c>
      <c r="D190">
        <v>374</v>
      </c>
      <c r="E190">
        <v>402</v>
      </c>
    </row>
    <row r="191" spans="1:5" x14ac:dyDescent="0.25">
      <c r="A191">
        <v>4445114986</v>
      </c>
      <c r="B191" s="1">
        <v>42497</v>
      </c>
      <c r="C191">
        <v>2</v>
      </c>
      <c r="D191">
        <v>401</v>
      </c>
      <c r="E191">
        <v>436</v>
      </c>
    </row>
    <row r="192" spans="1:5" x14ac:dyDescent="0.25">
      <c r="A192">
        <v>4445114986</v>
      </c>
      <c r="B192" s="1">
        <v>42498</v>
      </c>
      <c r="C192">
        <v>1</v>
      </c>
      <c r="D192">
        <v>361</v>
      </c>
      <c r="E192">
        <v>391</v>
      </c>
    </row>
    <row r="193" spans="1:5" x14ac:dyDescent="0.25">
      <c r="A193">
        <v>4445114986</v>
      </c>
      <c r="B193" s="1">
        <v>42499</v>
      </c>
      <c r="C193">
        <v>1</v>
      </c>
      <c r="D193">
        <v>457</v>
      </c>
      <c r="E193">
        <v>533</v>
      </c>
    </row>
    <row r="194" spans="1:5" x14ac:dyDescent="0.25">
      <c r="A194">
        <v>4445114986</v>
      </c>
      <c r="B194" s="1">
        <v>42500</v>
      </c>
      <c r="C194">
        <v>1</v>
      </c>
      <c r="D194">
        <v>405</v>
      </c>
      <c r="E194">
        <v>426</v>
      </c>
    </row>
    <row r="195" spans="1:5" x14ac:dyDescent="0.25">
      <c r="A195">
        <v>4445114986</v>
      </c>
      <c r="B195" s="1">
        <v>42501</v>
      </c>
      <c r="C195">
        <v>1</v>
      </c>
      <c r="D195">
        <v>499</v>
      </c>
      <c r="E195">
        <v>530</v>
      </c>
    </row>
    <row r="196" spans="1:5" x14ac:dyDescent="0.25">
      <c r="A196">
        <v>4445114986</v>
      </c>
      <c r="B196" s="1">
        <v>42502</v>
      </c>
      <c r="C196">
        <v>1</v>
      </c>
      <c r="D196">
        <v>483</v>
      </c>
      <c r="E196">
        <v>501</v>
      </c>
    </row>
    <row r="197" spans="1:5" x14ac:dyDescent="0.25">
      <c r="A197">
        <v>4558609924</v>
      </c>
      <c r="B197" s="1">
        <v>42481</v>
      </c>
      <c r="C197">
        <v>1</v>
      </c>
      <c r="D197">
        <v>126</v>
      </c>
      <c r="E197">
        <v>137</v>
      </c>
    </row>
    <row r="198" spans="1:5" x14ac:dyDescent="0.25">
      <c r="A198">
        <v>4558609924</v>
      </c>
      <c r="B198" s="1">
        <v>42486</v>
      </c>
      <c r="C198">
        <v>1</v>
      </c>
      <c r="D198">
        <v>103</v>
      </c>
      <c r="E198">
        <v>121</v>
      </c>
    </row>
    <row r="199" spans="1:5" x14ac:dyDescent="0.25">
      <c r="A199">
        <v>4558609924</v>
      </c>
      <c r="B199" s="1">
        <v>42489</v>
      </c>
      <c r="C199">
        <v>1</v>
      </c>
      <c r="D199">
        <v>171</v>
      </c>
      <c r="E199">
        <v>179</v>
      </c>
    </row>
    <row r="200" spans="1:5" x14ac:dyDescent="0.25">
      <c r="A200">
        <v>4558609924</v>
      </c>
      <c r="B200" s="1">
        <v>42491</v>
      </c>
      <c r="C200">
        <v>1</v>
      </c>
      <c r="D200">
        <v>115</v>
      </c>
      <c r="E200">
        <v>129</v>
      </c>
    </row>
    <row r="201" spans="1:5" x14ac:dyDescent="0.25">
      <c r="A201">
        <v>4558609924</v>
      </c>
      <c r="B201" s="1">
        <v>42498</v>
      </c>
      <c r="C201">
        <v>1</v>
      </c>
      <c r="D201">
        <v>123</v>
      </c>
      <c r="E201">
        <v>134</v>
      </c>
    </row>
    <row r="202" spans="1:5" x14ac:dyDescent="0.25">
      <c r="A202">
        <v>4702921684</v>
      </c>
      <c r="B202" s="1">
        <v>42472</v>
      </c>
      <c r="C202">
        <v>1</v>
      </c>
      <c r="D202">
        <v>425</v>
      </c>
      <c r="E202">
        <v>439</v>
      </c>
    </row>
    <row r="203" spans="1:5" x14ac:dyDescent="0.25">
      <c r="A203">
        <v>4702921684</v>
      </c>
      <c r="B203" s="1">
        <v>42473</v>
      </c>
      <c r="C203">
        <v>2</v>
      </c>
      <c r="D203">
        <v>400</v>
      </c>
      <c r="E203">
        <v>430</v>
      </c>
    </row>
    <row r="204" spans="1:5" x14ac:dyDescent="0.25">
      <c r="A204">
        <v>4702921684</v>
      </c>
      <c r="B204" s="1">
        <v>42474</v>
      </c>
      <c r="C204">
        <v>1</v>
      </c>
      <c r="D204">
        <v>384</v>
      </c>
      <c r="E204">
        <v>415</v>
      </c>
    </row>
    <row r="205" spans="1:5" x14ac:dyDescent="0.25">
      <c r="A205">
        <v>4702921684</v>
      </c>
      <c r="B205" s="1">
        <v>42475</v>
      </c>
      <c r="C205">
        <v>1</v>
      </c>
      <c r="D205">
        <v>253</v>
      </c>
      <c r="E205">
        <v>257</v>
      </c>
    </row>
    <row r="206" spans="1:5" x14ac:dyDescent="0.25">
      <c r="A206">
        <v>4702921684</v>
      </c>
      <c r="B206" s="1">
        <v>42476</v>
      </c>
      <c r="C206">
        <v>2</v>
      </c>
      <c r="D206">
        <v>382</v>
      </c>
      <c r="E206">
        <v>406</v>
      </c>
    </row>
    <row r="207" spans="1:5" x14ac:dyDescent="0.25">
      <c r="A207">
        <v>4702921684</v>
      </c>
      <c r="B207" s="1">
        <v>42477</v>
      </c>
      <c r="C207">
        <v>1</v>
      </c>
      <c r="D207">
        <v>591</v>
      </c>
      <c r="E207">
        <v>612</v>
      </c>
    </row>
    <row r="208" spans="1:5" x14ac:dyDescent="0.25">
      <c r="A208">
        <v>4702921684</v>
      </c>
      <c r="B208" s="1">
        <v>42478</v>
      </c>
      <c r="C208">
        <v>1</v>
      </c>
      <c r="D208">
        <v>293</v>
      </c>
      <c r="E208">
        <v>312</v>
      </c>
    </row>
    <row r="209" spans="1:5" x14ac:dyDescent="0.25">
      <c r="A209">
        <v>4702921684</v>
      </c>
      <c r="B209" s="1">
        <v>42479</v>
      </c>
      <c r="C209">
        <v>1</v>
      </c>
      <c r="D209">
        <v>457</v>
      </c>
      <c r="E209">
        <v>487</v>
      </c>
    </row>
    <row r="210" spans="1:5" x14ac:dyDescent="0.25">
      <c r="A210">
        <v>4702921684</v>
      </c>
      <c r="B210" s="1">
        <v>42480</v>
      </c>
      <c r="C210">
        <v>1</v>
      </c>
      <c r="D210">
        <v>454</v>
      </c>
      <c r="E210">
        <v>468</v>
      </c>
    </row>
    <row r="211" spans="1:5" x14ac:dyDescent="0.25">
      <c r="A211">
        <v>4702921684</v>
      </c>
      <c r="B211" s="1">
        <v>42481</v>
      </c>
      <c r="C211">
        <v>1</v>
      </c>
      <c r="D211">
        <v>425</v>
      </c>
      <c r="E211">
        <v>434</v>
      </c>
    </row>
    <row r="212" spans="1:5" x14ac:dyDescent="0.25">
      <c r="A212">
        <v>4702921684</v>
      </c>
      <c r="B212" s="1">
        <v>42483</v>
      </c>
      <c r="C212">
        <v>1</v>
      </c>
      <c r="D212">
        <v>465</v>
      </c>
      <c r="E212">
        <v>475</v>
      </c>
    </row>
    <row r="213" spans="1:5" x14ac:dyDescent="0.25">
      <c r="A213">
        <v>4702921684</v>
      </c>
      <c r="B213" s="1">
        <v>42484</v>
      </c>
      <c r="C213">
        <v>1</v>
      </c>
      <c r="D213">
        <v>480</v>
      </c>
      <c r="E213">
        <v>506</v>
      </c>
    </row>
    <row r="214" spans="1:5" x14ac:dyDescent="0.25">
      <c r="A214">
        <v>4702921684</v>
      </c>
      <c r="B214" s="1">
        <v>42485</v>
      </c>
      <c r="C214">
        <v>1</v>
      </c>
      <c r="D214">
        <v>370</v>
      </c>
      <c r="E214">
        <v>380</v>
      </c>
    </row>
    <row r="215" spans="1:5" x14ac:dyDescent="0.25">
      <c r="A215">
        <v>4702921684</v>
      </c>
      <c r="B215" s="1">
        <v>42486</v>
      </c>
      <c r="C215">
        <v>1</v>
      </c>
      <c r="D215">
        <v>421</v>
      </c>
      <c r="E215">
        <v>429</v>
      </c>
    </row>
    <row r="216" spans="1:5" x14ac:dyDescent="0.25">
      <c r="A216">
        <v>4702921684</v>
      </c>
      <c r="B216" s="1">
        <v>42487</v>
      </c>
      <c r="C216">
        <v>1</v>
      </c>
      <c r="D216">
        <v>432</v>
      </c>
      <c r="E216">
        <v>449</v>
      </c>
    </row>
    <row r="217" spans="1:5" x14ac:dyDescent="0.25">
      <c r="A217">
        <v>4702921684</v>
      </c>
      <c r="B217" s="1">
        <v>42488</v>
      </c>
      <c r="C217">
        <v>1</v>
      </c>
      <c r="D217">
        <v>442</v>
      </c>
      <c r="E217">
        <v>461</v>
      </c>
    </row>
    <row r="218" spans="1:5" x14ac:dyDescent="0.25">
      <c r="A218">
        <v>4702921684</v>
      </c>
      <c r="B218" s="1">
        <v>42489</v>
      </c>
      <c r="C218">
        <v>1</v>
      </c>
      <c r="D218">
        <v>433</v>
      </c>
      <c r="E218">
        <v>447</v>
      </c>
    </row>
    <row r="219" spans="1:5" x14ac:dyDescent="0.25">
      <c r="A219">
        <v>4702921684</v>
      </c>
      <c r="B219" s="1">
        <v>42490</v>
      </c>
      <c r="C219">
        <v>1</v>
      </c>
      <c r="D219">
        <v>479</v>
      </c>
      <c r="E219">
        <v>501</v>
      </c>
    </row>
    <row r="220" spans="1:5" x14ac:dyDescent="0.25">
      <c r="A220">
        <v>4702921684</v>
      </c>
      <c r="B220" s="1">
        <v>42493</v>
      </c>
      <c r="C220">
        <v>1</v>
      </c>
      <c r="D220">
        <v>327</v>
      </c>
      <c r="E220">
        <v>373</v>
      </c>
    </row>
    <row r="221" spans="1:5" x14ac:dyDescent="0.25">
      <c r="A221">
        <v>4702921684</v>
      </c>
      <c r="B221" s="1">
        <v>42494</v>
      </c>
      <c r="C221">
        <v>1</v>
      </c>
      <c r="D221">
        <v>412</v>
      </c>
      <c r="E221">
        <v>434</v>
      </c>
    </row>
    <row r="222" spans="1:5" x14ac:dyDescent="0.25">
      <c r="A222">
        <v>4702921684</v>
      </c>
      <c r="B222" s="1">
        <v>42495</v>
      </c>
      <c r="C222">
        <v>1</v>
      </c>
      <c r="D222">
        <v>414</v>
      </c>
      <c r="E222">
        <v>428</v>
      </c>
    </row>
    <row r="223" spans="1:5" x14ac:dyDescent="0.25">
      <c r="A223">
        <v>4702921684</v>
      </c>
      <c r="B223" s="1">
        <v>42496</v>
      </c>
      <c r="C223">
        <v>1</v>
      </c>
      <c r="D223">
        <v>404</v>
      </c>
      <c r="E223">
        <v>449</v>
      </c>
    </row>
    <row r="224" spans="1:5" x14ac:dyDescent="0.25">
      <c r="A224">
        <v>4702921684</v>
      </c>
      <c r="B224" s="1">
        <v>42497</v>
      </c>
      <c r="C224">
        <v>1</v>
      </c>
      <c r="D224">
        <v>520</v>
      </c>
      <c r="E224">
        <v>543</v>
      </c>
    </row>
    <row r="225" spans="1:5" x14ac:dyDescent="0.25">
      <c r="A225">
        <v>4702921684</v>
      </c>
      <c r="B225" s="1">
        <v>42497</v>
      </c>
      <c r="C225">
        <v>1</v>
      </c>
      <c r="D225">
        <v>520</v>
      </c>
      <c r="E225">
        <v>543</v>
      </c>
    </row>
    <row r="226" spans="1:5" x14ac:dyDescent="0.25">
      <c r="A226">
        <v>4702921684</v>
      </c>
      <c r="B226" s="1">
        <v>42499</v>
      </c>
      <c r="C226">
        <v>1</v>
      </c>
      <c r="D226">
        <v>435</v>
      </c>
      <c r="E226">
        <v>458</v>
      </c>
    </row>
    <row r="227" spans="1:5" x14ac:dyDescent="0.25">
      <c r="A227">
        <v>4702921684</v>
      </c>
      <c r="B227" s="1">
        <v>42500</v>
      </c>
      <c r="C227">
        <v>1</v>
      </c>
      <c r="D227">
        <v>416</v>
      </c>
      <c r="E227">
        <v>431</v>
      </c>
    </row>
    <row r="228" spans="1:5" x14ac:dyDescent="0.25">
      <c r="A228">
        <v>4702921684</v>
      </c>
      <c r="B228" s="1">
        <v>42501</v>
      </c>
      <c r="C228">
        <v>1</v>
      </c>
      <c r="D228">
        <v>354</v>
      </c>
      <c r="E228">
        <v>366</v>
      </c>
    </row>
    <row r="229" spans="1:5" x14ac:dyDescent="0.25">
      <c r="A229">
        <v>4702921684</v>
      </c>
      <c r="B229" s="1">
        <v>42502</v>
      </c>
      <c r="C229">
        <v>1</v>
      </c>
      <c r="D229">
        <v>404</v>
      </c>
      <c r="E229">
        <v>442</v>
      </c>
    </row>
    <row r="230" spans="1:5" x14ac:dyDescent="0.25">
      <c r="A230">
        <v>5553957443</v>
      </c>
      <c r="B230" s="1">
        <v>42472</v>
      </c>
      <c r="C230">
        <v>1</v>
      </c>
      <c r="D230">
        <v>441</v>
      </c>
      <c r="E230">
        <v>464</v>
      </c>
    </row>
    <row r="231" spans="1:5" x14ac:dyDescent="0.25">
      <c r="A231">
        <v>5553957443</v>
      </c>
      <c r="B231" s="1">
        <v>42473</v>
      </c>
      <c r="C231">
        <v>2</v>
      </c>
      <c r="D231">
        <v>455</v>
      </c>
      <c r="E231">
        <v>488</v>
      </c>
    </row>
    <row r="232" spans="1:5" x14ac:dyDescent="0.25">
      <c r="A232">
        <v>5553957443</v>
      </c>
      <c r="B232" s="1">
        <v>42474</v>
      </c>
      <c r="C232">
        <v>1</v>
      </c>
      <c r="D232">
        <v>357</v>
      </c>
      <c r="E232">
        <v>418</v>
      </c>
    </row>
    <row r="233" spans="1:5" x14ac:dyDescent="0.25">
      <c r="A233">
        <v>5553957443</v>
      </c>
      <c r="B233" s="1">
        <v>42475</v>
      </c>
      <c r="C233">
        <v>1</v>
      </c>
      <c r="D233">
        <v>377</v>
      </c>
      <c r="E233">
        <v>409</v>
      </c>
    </row>
    <row r="234" spans="1:5" x14ac:dyDescent="0.25">
      <c r="A234">
        <v>5553957443</v>
      </c>
      <c r="B234" s="1">
        <v>42476</v>
      </c>
      <c r="C234">
        <v>2</v>
      </c>
      <c r="D234">
        <v>651</v>
      </c>
      <c r="E234">
        <v>686</v>
      </c>
    </row>
    <row r="235" spans="1:5" x14ac:dyDescent="0.25">
      <c r="A235">
        <v>5553957443</v>
      </c>
      <c r="B235" s="1">
        <v>42477</v>
      </c>
      <c r="C235">
        <v>1</v>
      </c>
      <c r="D235">
        <v>350</v>
      </c>
      <c r="E235">
        <v>402</v>
      </c>
    </row>
    <row r="236" spans="1:5" x14ac:dyDescent="0.25">
      <c r="A236">
        <v>5553957443</v>
      </c>
      <c r="B236" s="1">
        <v>42478</v>
      </c>
      <c r="C236">
        <v>2</v>
      </c>
      <c r="D236">
        <v>520</v>
      </c>
      <c r="E236">
        <v>541</v>
      </c>
    </row>
    <row r="237" spans="1:5" x14ac:dyDescent="0.25">
      <c r="A237">
        <v>5553957443</v>
      </c>
      <c r="B237" s="1">
        <v>42479</v>
      </c>
      <c r="C237">
        <v>1</v>
      </c>
      <c r="D237">
        <v>357</v>
      </c>
      <c r="E237">
        <v>410</v>
      </c>
    </row>
    <row r="238" spans="1:5" x14ac:dyDescent="0.25">
      <c r="A238">
        <v>5553957443</v>
      </c>
      <c r="B238" s="1">
        <v>42480</v>
      </c>
      <c r="C238">
        <v>1</v>
      </c>
      <c r="D238">
        <v>658</v>
      </c>
      <c r="E238">
        <v>678</v>
      </c>
    </row>
    <row r="239" spans="1:5" x14ac:dyDescent="0.25">
      <c r="A239">
        <v>5553957443</v>
      </c>
      <c r="B239" s="1">
        <v>42481</v>
      </c>
      <c r="C239">
        <v>1</v>
      </c>
      <c r="D239">
        <v>399</v>
      </c>
      <c r="E239">
        <v>431</v>
      </c>
    </row>
    <row r="240" spans="1:5" x14ac:dyDescent="0.25">
      <c r="A240">
        <v>5553957443</v>
      </c>
      <c r="B240" s="1">
        <v>42482</v>
      </c>
      <c r="C240">
        <v>1</v>
      </c>
      <c r="D240">
        <v>322</v>
      </c>
      <c r="E240">
        <v>353</v>
      </c>
    </row>
    <row r="241" spans="1:5" x14ac:dyDescent="0.25">
      <c r="A241">
        <v>5553957443</v>
      </c>
      <c r="B241" s="1">
        <v>42483</v>
      </c>
      <c r="C241">
        <v>2</v>
      </c>
      <c r="D241">
        <v>631</v>
      </c>
      <c r="E241">
        <v>725</v>
      </c>
    </row>
    <row r="242" spans="1:5" x14ac:dyDescent="0.25">
      <c r="A242">
        <v>5553957443</v>
      </c>
      <c r="B242" s="1">
        <v>42484</v>
      </c>
      <c r="C242">
        <v>2</v>
      </c>
      <c r="D242">
        <v>553</v>
      </c>
      <c r="E242">
        <v>640</v>
      </c>
    </row>
    <row r="243" spans="1:5" x14ac:dyDescent="0.25">
      <c r="A243">
        <v>5553957443</v>
      </c>
      <c r="B243" s="1">
        <v>42485</v>
      </c>
      <c r="C243">
        <v>1</v>
      </c>
      <c r="D243">
        <v>433</v>
      </c>
      <c r="E243">
        <v>468</v>
      </c>
    </row>
    <row r="244" spans="1:5" x14ac:dyDescent="0.25">
      <c r="A244">
        <v>5553957443</v>
      </c>
      <c r="B244" s="1">
        <v>42486</v>
      </c>
      <c r="C244">
        <v>1</v>
      </c>
      <c r="D244">
        <v>412</v>
      </c>
      <c r="E244">
        <v>453</v>
      </c>
    </row>
    <row r="245" spans="1:5" x14ac:dyDescent="0.25">
      <c r="A245">
        <v>5553957443</v>
      </c>
      <c r="B245" s="1">
        <v>42487</v>
      </c>
      <c r="C245">
        <v>1</v>
      </c>
      <c r="D245">
        <v>347</v>
      </c>
      <c r="E245">
        <v>391</v>
      </c>
    </row>
    <row r="246" spans="1:5" x14ac:dyDescent="0.25">
      <c r="A246">
        <v>5553957443</v>
      </c>
      <c r="B246" s="1">
        <v>42488</v>
      </c>
      <c r="C246">
        <v>1</v>
      </c>
      <c r="D246">
        <v>421</v>
      </c>
      <c r="E246">
        <v>457</v>
      </c>
    </row>
    <row r="247" spans="1:5" x14ac:dyDescent="0.25">
      <c r="A247">
        <v>5553957443</v>
      </c>
      <c r="B247" s="1">
        <v>42489</v>
      </c>
      <c r="C247">
        <v>1</v>
      </c>
      <c r="D247">
        <v>450</v>
      </c>
      <c r="E247">
        <v>495</v>
      </c>
    </row>
    <row r="248" spans="1:5" x14ac:dyDescent="0.25">
      <c r="A248">
        <v>5553957443</v>
      </c>
      <c r="B248" s="1">
        <v>42490</v>
      </c>
      <c r="C248">
        <v>2</v>
      </c>
      <c r="D248">
        <v>775</v>
      </c>
      <c r="E248">
        <v>843</v>
      </c>
    </row>
    <row r="249" spans="1:5" x14ac:dyDescent="0.25">
      <c r="A249">
        <v>5553957443</v>
      </c>
      <c r="B249" s="1">
        <v>42491</v>
      </c>
      <c r="C249">
        <v>2</v>
      </c>
      <c r="D249">
        <v>622</v>
      </c>
      <c r="E249">
        <v>686</v>
      </c>
    </row>
    <row r="250" spans="1:5" x14ac:dyDescent="0.25">
      <c r="A250">
        <v>5553957443</v>
      </c>
      <c r="B250" s="1">
        <v>42492</v>
      </c>
      <c r="C250">
        <v>1</v>
      </c>
      <c r="D250">
        <v>409</v>
      </c>
      <c r="E250">
        <v>471</v>
      </c>
    </row>
    <row r="251" spans="1:5" x14ac:dyDescent="0.25">
      <c r="A251">
        <v>5553957443</v>
      </c>
      <c r="B251" s="1">
        <v>42493</v>
      </c>
      <c r="C251">
        <v>1</v>
      </c>
      <c r="D251">
        <v>380</v>
      </c>
      <c r="E251">
        <v>429</v>
      </c>
    </row>
    <row r="252" spans="1:5" x14ac:dyDescent="0.25">
      <c r="A252">
        <v>5553957443</v>
      </c>
      <c r="B252" s="1">
        <v>42494</v>
      </c>
      <c r="C252">
        <v>1</v>
      </c>
      <c r="D252">
        <v>447</v>
      </c>
      <c r="E252">
        <v>470</v>
      </c>
    </row>
    <row r="253" spans="1:5" x14ac:dyDescent="0.25">
      <c r="A253">
        <v>5553957443</v>
      </c>
      <c r="B253" s="1">
        <v>42495</v>
      </c>
      <c r="C253">
        <v>1</v>
      </c>
      <c r="D253">
        <v>419</v>
      </c>
      <c r="E253">
        <v>464</v>
      </c>
    </row>
    <row r="254" spans="1:5" x14ac:dyDescent="0.25">
      <c r="A254">
        <v>5553957443</v>
      </c>
      <c r="B254" s="1">
        <v>42496</v>
      </c>
      <c r="C254">
        <v>1</v>
      </c>
      <c r="D254">
        <v>400</v>
      </c>
      <c r="E254">
        <v>434</v>
      </c>
    </row>
    <row r="255" spans="1:5" x14ac:dyDescent="0.25">
      <c r="A255">
        <v>5553957443</v>
      </c>
      <c r="B255" s="1">
        <v>42497</v>
      </c>
      <c r="C255">
        <v>1</v>
      </c>
      <c r="D255">
        <v>442</v>
      </c>
      <c r="E255">
        <v>470</v>
      </c>
    </row>
    <row r="256" spans="1:5" x14ac:dyDescent="0.25">
      <c r="A256">
        <v>5553957443</v>
      </c>
      <c r="B256" s="1">
        <v>42498</v>
      </c>
      <c r="C256">
        <v>1</v>
      </c>
      <c r="D256">
        <v>568</v>
      </c>
      <c r="E256">
        <v>608</v>
      </c>
    </row>
    <row r="257" spans="1:5" x14ac:dyDescent="0.25">
      <c r="A257">
        <v>5553957443</v>
      </c>
      <c r="B257" s="1">
        <v>42499</v>
      </c>
      <c r="C257">
        <v>1</v>
      </c>
      <c r="D257">
        <v>453</v>
      </c>
      <c r="E257">
        <v>494</v>
      </c>
    </row>
    <row r="258" spans="1:5" x14ac:dyDescent="0.25">
      <c r="A258">
        <v>5553957443</v>
      </c>
      <c r="B258" s="1">
        <v>42500</v>
      </c>
      <c r="C258">
        <v>1</v>
      </c>
      <c r="D258">
        <v>418</v>
      </c>
      <c r="E258">
        <v>443</v>
      </c>
    </row>
    <row r="259" spans="1:5" x14ac:dyDescent="0.25">
      <c r="A259">
        <v>5553957443</v>
      </c>
      <c r="B259" s="1">
        <v>42501</v>
      </c>
      <c r="C259">
        <v>1</v>
      </c>
      <c r="D259">
        <v>463</v>
      </c>
      <c r="E259">
        <v>486</v>
      </c>
    </row>
    <row r="260" spans="1:5" x14ac:dyDescent="0.25">
      <c r="A260">
        <v>5553957443</v>
      </c>
      <c r="B260" s="1">
        <v>42502</v>
      </c>
      <c r="C260">
        <v>1</v>
      </c>
      <c r="D260">
        <v>438</v>
      </c>
      <c r="E260">
        <v>475</v>
      </c>
    </row>
    <row r="261" spans="1:5" x14ac:dyDescent="0.25">
      <c r="A261">
        <v>5577150313</v>
      </c>
      <c r="B261" s="1">
        <v>42472</v>
      </c>
      <c r="C261">
        <v>1</v>
      </c>
      <c r="D261">
        <v>419</v>
      </c>
      <c r="E261">
        <v>438</v>
      </c>
    </row>
    <row r="262" spans="1:5" x14ac:dyDescent="0.25">
      <c r="A262">
        <v>5577150313</v>
      </c>
      <c r="B262" s="1">
        <v>42473</v>
      </c>
      <c r="C262">
        <v>1</v>
      </c>
      <c r="D262">
        <v>432</v>
      </c>
      <c r="E262">
        <v>458</v>
      </c>
    </row>
    <row r="263" spans="1:5" x14ac:dyDescent="0.25">
      <c r="A263">
        <v>5577150313</v>
      </c>
      <c r="B263" s="1">
        <v>42474</v>
      </c>
      <c r="C263">
        <v>1</v>
      </c>
      <c r="D263">
        <v>477</v>
      </c>
      <c r="E263">
        <v>497</v>
      </c>
    </row>
    <row r="264" spans="1:5" x14ac:dyDescent="0.25">
      <c r="A264">
        <v>5577150313</v>
      </c>
      <c r="B264" s="1">
        <v>42475</v>
      </c>
      <c r="C264">
        <v>1</v>
      </c>
      <c r="D264">
        <v>392</v>
      </c>
      <c r="E264">
        <v>413</v>
      </c>
    </row>
    <row r="265" spans="1:5" x14ac:dyDescent="0.25">
      <c r="A265">
        <v>5577150313</v>
      </c>
      <c r="B265" s="1">
        <v>42476</v>
      </c>
      <c r="C265">
        <v>1</v>
      </c>
      <c r="D265">
        <v>406</v>
      </c>
      <c r="E265">
        <v>445</v>
      </c>
    </row>
    <row r="266" spans="1:5" x14ac:dyDescent="0.25">
      <c r="A266">
        <v>5577150313</v>
      </c>
      <c r="B266" s="1">
        <v>42477</v>
      </c>
      <c r="C266">
        <v>1</v>
      </c>
      <c r="D266">
        <v>549</v>
      </c>
      <c r="E266">
        <v>583</v>
      </c>
    </row>
    <row r="267" spans="1:5" x14ac:dyDescent="0.25">
      <c r="A267">
        <v>5577150313</v>
      </c>
      <c r="B267" s="1">
        <v>42478</v>
      </c>
      <c r="C267">
        <v>1</v>
      </c>
      <c r="D267">
        <v>527</v>
      </c>
      <c r="E267">
        <v>553</v>
      </c>
    </row>
    <row r="268" spans="1:5" x14ac:dyDescent="0.25">
      <c r="A268">
        <v>5577150313</v>
      </c>
      <c r="B268" s="1">
        <v>42479</v>
      </c>
      <c r="C268">
        <v>1</v>
      </c>
      <c r="D268">
        <v>449</v>
      </c>
      <c r="E268">
        <v>465</v>
      </c>
    </row>
    <row r="269" spans="1:5" x14ac:dyDescent="0.25">
      <c r="A269">
        <v>5577150313</v>
      </c>
      <c r="B269" s="1">
        <v>42480</v>
      </c>
      <c r="C269">
        <v>1</v>
      </c>
      <c r="D269">
        <v>447</v>
      </c>
      <c r="E269">
        <v>480</v>
      </c>
    </row>
    <row r="270" spans="1:5" x14ac:dyDescent="0.25">
      <c r="A270">
        <v>5577150313</v>
      </c>
      <c r="B270" s="1">
        <v>42481</v>
      </c>
      <c r="C270">
        <v>1</v>
      </c>
      <c r="D270">
        <v>414</v>
      </c>
      <c r="E270">
        <v>437</v>
      </c>
    </row>
    <row r="271" spans="1:5" x14ac:dyDescent="0.25">
      <c r="A271">
        <v>5577150313</v>
      </c>
      <c r="B271" s="1">
        <v>42482</v>
      </c>
      <c r="C271">
        <v>1</v>
      </c>
      <c r="D271">
        <v>338</v>
      </c>
      <c r="E271">
        <v>366</v>
      </c>
    </row>
    <row r="272" spans="1:5" x14ac:dyDescent="0.25">
      <c r="A272">
        <v>5577150313</v>
      </c>
      <c r="B272" s="1">
        <v>42483</v>
      </c>
      <c r="C272">
        <v>1</v>
      </c>
      <c r="D272">
        <v>384</v>
      </c>
      <c r="E272">
        <v>402</v>
      </c>
    </row>
    <row r="273" spans="1:5" x14ac:dyDescent="0.25">
      <c r="A273">
        <v>5577150313</v>
      </c>
      <c r="B273" s="1">
        <v>42484</v>
      </c>
      <c r="C273">
        <v>1</v>
      </c>
      <c r="D273">
        <v>543</v>
      </c>
      <c r="E273">
        <v>615</v>
      </c>
    </row>
    <row r="274" spans="1:5" x14ac:dyDescent="0.25">
      <c r="A274">
        <v>5577150313</v>
      </c>
      <c r="B274" s="1">
        <v>42485</v>
      </c>
      <c r="C274">
        <v>1</v>
      </c>
      <c r="D274">
        <v>421</v>
      </c>
      <c r="E274">
        <v>461</v>
      </c>
    </row>
    <row r="275" spans="1:5" x14ac:dyDescent="0.25">
      <c r="A275">
        <v>5577150313</v>
      </c>
      <c r="B275" s="1">
        <v>42486</v>
      </c>
      <c r="C275">
        <v>1</v>
      </c>
      <c r="D275">
        <v>354</v>
      </c>
      <c r="E275">
        <v>377</v>
      </c>
    </row>
    <row r="276" spans="1:5" x14ac:dyDescent="0.25">
      <c r="A276">
        <v>5577150313</v>
      </c>
      <c r="B276" s="1">
        <v>42487</v>
      </c>
      <c r="C276">
        <v>1</v>
      </c>
      <c r="D276">
        <v>424</v>
      </c>
      <c r="E276">
        <v>452</v>
      </c>
    </row>
    <row r="277" spans="1:5" x14ac:dyDescent="0.25">
      <c r="A277">
        <v>5577150313</v>
      </c>
      <c r="B277" s="1">
        <v>42488</v>
      </c>
      <c r="C277">
        <v>1</v>
      </c>
      <c r="D277">
        <v>361</v>
      </c>
      <c r="E277">
        <v>372</v>
      </c>
    </row>
    <row r="278" spans="1:5" x14ac:dyDescent="0.25">
      <c r="A278">
        <v>5577150313</v>
      </c>
      <c r="B278" s="1">
        <v>42489</v>
      </c>
      <c r="C278">
        <v>1</v>
      </c>
      <c r="D278">
        <v>459</v>
      </c>
      <c r="E278">
        <v>485</v>
      </c>
    </row>
    <row r="279" spans="1:5" x14ac:dyDescent="0.25">
      <c r="A279">
        <v>5577150313</v>
      </c>
      <c r="B279" s="1">
        <v>42490</v>
      </c>
      <c r="C279">
        <v>1</v>
      </c>
      <c r="D279">
        <v>412</v>
      </c>
      <c r="E279">
        <v>433</v>
      </c>
    </row>
    <row r="280" spans="1:5" x14ac:dyDescent="0.25">
      <c r="A280">
        <v>5577150313</v>
      </c>
      <c r="B280" s="1">
        <v>42491</v>
      </c>
      <c r="C280">
        <v>1</v>
      </c>
      <c r="D280">
        <v>379</v>
      </c>
      <c r="E280">
        <v>398</v>
      </c>
    </row>
    <row r="281" spans="1:5" x14ac:dyDescent="0.25">
      <c r="A281">
        <v>5577150313</v>
      </c>
      <c r="B281" s="1">
        <v>42492</v>
      </c>
      <c r="C281">
        <v>2</v>
      </c>
      <c r="D281">
        <v>525</v>
      </c>
      <c r="E281">
        <v>553</v>
      </c>
    </row>
    <row r="282" spans="1:5" x14ac:dyDescent="0.25">
      <c r="A282">
        <v>5577150313</v>
      </c>
      <c r="B282" s="1">
        <v>42493</v>
      </c>
      <c r="C282">
        <v>1</v>
      </c>
      <c r="D282">
        <v>508</v>
      </c>
      <c r="E282">
        <v>543</v>
      </c>
    </row>
    <row r="283" spans="1:5" x14ac:dyDescent="0.25">
      <c r="A283">
        <v>5577150313</v>
      </c>
      <c r="B283" s="1">
        <v>42494</v>
      </c>
      <c r="C283">
        <v>1</v>
      </c>
      <c r="D283">
        <v>603</v>
      </c>
      <c r="E283">
        <v>634</v>
      </c>
    </row>
    <row r="284" spans="1:5" x14ac:dyDescent="0.25">
      <c r="A284">
        <v>5577150313</v>
      </c>
      <c r="B284" s="1">
        <v>42495</v>
      </c>
      <c r="C284">
        <v>1</v>
      </c>
      <c r="D284">
        <v>74</v>
      </c>
      <c r="E284">
        <v>78</v>
      </c>
    </row>
    <row r="285" spans="1:5" x14ac:dyDescent="0.25">
      <c r="A285">
        <v>5577150313</v>
      </c>
      <c r="B285" s="1">
        <v>42500</v>
      </c>
      <c r="C285">
        <v>1</v>
      </c>
      <c r="D285">
        <v>504</v>
      </c>
      <c r="E285">
        <v>562</v>
      </c>
    </row>
    <row r="286" spans="1:5" x14ac:dyDescent="0.25">
      <c r="A286">
        <v>5577150313</v>
      </c>
      <c r="B286" s="1">
        <v>42501</v>
      </c>
      <c r="C286">
        <v>1</v>
      </c>
      <c r="D286">
        <v>431</v>
      </c>
      <c r="E286">
        <v>476</v>
      </c>
    </row>
    <row r="287" spans="1:5" x14ac:dyDescent="0.25">
      <c r="A287">
        <v>6117666160</v>
      </c>
      <c r="B287" s="1">
        <v>42476</v>
      </c>
      <c r="C287">
        <v>1</v>
      </c>
      <c r="D287">
        <v>380</v>
      </c>
      <c r="E287">
        <v>398</v>
      </c>
    </row>
    <row r="288" spans="1:5" x14ac:dyDescent="0.25">
      <c r="A288">
        <v>6117666160</v>
      </c>
      <c r="B288" s="1">
        <v>42477</v>
      </c>
      <c r="C288">
        <v>2</v>
      </c>
      <c r="D288">
        <v>336</v>
      </c>
      <c r="E288">
        <v>350</v>
      </c>
    </row>
    <row r="289" spans="1:5" x14ac:dyDescent="0.25">
      <c r="A289">
        <v>6117666160</v>
      </c>
      <c r="B289" s="1">
        <v>42478</v>
      </c>
      <c r="C289">
        <v>2</v>
      </c>
      <c r="D289">
        <v>493</v>
      </c>
      <c r="E289">
        <v>510</v>
      </c>
    </row>
    <row r="290" spans="1:5" x14ac:dyDescent="0.25">
      <c r="A290">
        <v>6117666160</v>
      </c>
      <c r="B290" s="1">
        <v>42479</v>
      </c>
      <c r="C290">
        <v>1</v>
      </c>
      <c r="D290">
        <v>465</v>
      </c>
      <c r="E290">
        <v>492</v>
      </c>
    </row>
    <row r="291" spans="1:5" x14ac:dyDescent="0.25">
      <c r="A291">
        <v>6117666160</v>
      </c>
      <c r="B291" s="1">
        <v>42480</v>
      </c>
      <c r="C291">
        <v>1</v>
      </c>
      <c r="D291">
        <v>474</v>
      </c>
      <c r="E291">
        <v>502</v>
      </c>
    </row>
    <row r="292" spans="1:5" x14ac:dyDescent="0.25">
      <c r="A292">
        <v>6117666160</v>
      </c>
      <c r="B292" s="1">
        <v>42481</v>
      </c>
      <c r="C292">
        <v>1</v>
      </c>
      <c r="D292">
        <v>508</v>
      </c>
      <c r="E292">
        <v>550</v>
      </c>
    </row>
    <row r="293" spans="1:5" x14ac:dyDescent="0.25">
      <c r="A293">
        <v>6117666160</v>
      </c>
      <c r="B293" s="1">
        <v>42482</v>
      </c>
      <c r="C293">
        <v>1</v>
      </c>
      <c r="D293">
        <v>480</v>
      </c>
      <c r="E293">
        <v>546</v>
      </c>
    </row>
    <row r="294" spans="1:5" x14ac:dyDescent="0.25">
      <c r="A294">
        <v>6117666160</v>
      </c>
      <c r="B294" s="1">
        <v>42483</v>
      </c>
      <c r="C294">
        <v>1</v>
      </c>
      <c r="D294">
        <v>492</v>
      </c>
      <c r="E294">
        <v>539</v>
      </c>
    </row>
    <row r="295" spans="1:5" x14ac:dyDescent="0.25">
      <c r="A295">
        <v>6117666160</v>
      </c>
      <c r="B295" s="1">
        <v>42484</v>
      </c>
      <c r="C295">
        <v>1</v>
      </c>
      <c r="D295">
        <v>353</v>
      </c>
      <c r="E295">
        <v>367</v>
      </c>
    </row>
    <row r="296" spans="1:5" x14ac:dyDescent="0.25">
      <c r="A296">
        <v>6117666160</v>
      </c>
      <c r="B296" s="1">
        <v>42487</v>
      </c>
      <c r="C296">
        <v>1</v>
      </c>
      <c r="D296">
        <v>542</v>
      </c>
      <c r="E296">
        <v>557</v>
      </c>
    </row>
    <row r="297" spans="1:5" x14ac:dyDescent="0.25">
      <c r="A297">
        <v>6117666160</v>
      </c>
      <c r="B297" s="1">
        <v>42488</v>
      </c>
      <c r="C297">
        <v>1</v>
      </c>
      <c r="D297">
        <v>393</v>
      </c>
      <c r="E297">
        <v>416</v>
      </c>
    </row>
    <row r="298" spans="1:5" x14ac:dyDescent="0.25">
      <c r="A298">
        <v>6117666160</v>
      </c>
      <c r="B298" s="1">
        <v>42489</v>
      </c>
      <c r="C298">
        <v>1</v>
      </c>
      <c r="D298">
        <v>600</v>
      </c>
      <c r="E298">
        <v>636</v>
      </c>
    </row>
    <row r="299" spans="1:5" x14ac:dyDescent="0.25">
      <c r="A299">
        <v>6117666160</v>
      </c>
      <c r="B299" s="1">
        <v>42491</v>
      </c>
      <c r="C299">
        <v>1</v>
      </c>
      <c r="D299">
        <v>507</v>
      </c>
      <c r="E299">
        <v>575</v>
      </c>
    </row>
    <row r="300" spans="1:5" x14ac:dyDescent="0.25">
      <c r="A300">
        <v>6117666160</v>
      </c>
      <c r="B300" s="1">
        <v>42495</v>
      </c>
      <c r="C300">
        <v>1</v>
      </c>
      <c r="D300">
        <v>392</v>
      </c>
      <c r="E300">
        <v>415</v>
      </c>
    </row>
    <row r="301" spans="1:5" x14ac:dyDescent="0.25">
      <c r="A301">
        <v>6117666160</v>
      </c>
      <c r="B301" s="1">
        <v>42496</v>
      </c>
      <c r="C301">
        <v>2</v>
      </c>
      <c r="D301">
        <v>658</v>
      </c>
      <c r="E301">
        <v>698</v>
      </c>
    </row>
    <row r="302" spans="1:5" x14ac:dyDescent="0.25">
      <c r="A302">
        <v>6117666160</v>
      </c>
      <c r="B302" s="1">
        <v>42497</v>
      </c>
      <c r="C302">
        <v>2</v>
      </c>
      <c r="D302">
        <v>498</v>
      </c>
      <c r="E302">
        <v>507</v>
      </c>
    </row>
    <row r="303" spans="1:5" x14ac:dyDescent="0.25">
      <c r="A303">
        <v>6117666160</v>
      </c>
      <c r="B303" s="1">
        <v>42498</v>
      </c>
      <c r="C303">
        <v>1</v>
      </c>
      <c r="D303">
        <v>555</v>
      </c>
      <c r="E303">
        <v>603</v>
      </c>
    </row>
    <row r="304" spans="1:5" x14ac:dyDescent="0.25">
      <c r="A304">
        <v>6117666160</v>
      </c>
      <c r="B304" s="1">
        <v>42499</v>
      </c>
      <c r="C304">
        <v>1</v>
      </c>
      <c r="D304">
        <v>492</v>
      </c>
      <c r="E304">
        <v>522</v>
      </c>
    </row>
    <row r="305" spans="1:5" x14ac:dyDescent="0.25">
      <c r="A305">
        <v>6775888955</v>
      </c>
      <c r="B305" s="1">
        <v>42473</v>
      </c>
      <c r="C305">
        <v>1</v>
      </c>
      <c r="D305">
        <v>235</v>
      </c>
      <c r="E305">
        <v>260</v>
      </c>
    </row>
    <row r="306" spans="1:5" x14ac:dyDescent="0.25">
      <c r="A306">
        <v>6775888955</v>
      </c>
      <c r="B306" s="1">
        <v>42474</v>
      </c>
      <c r="C306">
        <v>1</v>
      </c>
      <c r="D306">
        <v>423</v>
      </c>
      <c r="E306">
        <v>441</v>
      </c>
    </row>
    <row r="307" spans="1:5" x14ac:dyDescent="0.25">
      <c r="A307">
        <v>6775888955</v>
      </c>
      <c r="B307" s="1">
        <v>42475</v>
      </c>
      <c r="C307">
        <v>1</v>
      </c>
      <c r="D307">
        <v>391</v>
      </c>
      <c r="E307">
        <v>406</v>
      </c>
    </row>
    <row r="308" spans="1:5" x14ac:dyDescent="0.25">
      <c r="A308">
        <v>6962181067</v>
      </c>
      <c r="B308" s="1">
        <v>42472</v>
      </c>
      <c r="C308">
        <v>1</v>
      </c>
      <c r="D308">
        <v>366</v>
      </c>
      <c r="E308">
        <v>387</v>
      </c>
    </row>
    <row r="309" spans="1:5" x14ac:dyDescent="0.25">
      <c r="A309">
        <v>6962181067</v>
      </c>
      <c r="B309" s="1">
        <v>42473</v>
      </c>
      <c r="C309">
        <v>3</v>
      </c>
      <c r="D309">
        <v>630</v>
      </c>
      <c r="E309">
        <v>679</v>
      </c>
    </row>
    <row r="310" spans="1:5" x14ac:dyDescent="0.25">
      <c r="A310">
        <v>6962181067</v>
      </c>
      <c r="B310" s="1">
        <v>42474</v>
      </c>
      <c r="C310">
        <v>2</v>
      </c>
      <c r="D310">
        <v>508</v>
      </c>
      <c r="E310">
        <v>535</v>
      </c>
    </row>
    <row r="311" spans="1:5" x14ac:dyDescent="0.25">
      <c r="A311">
        <v>6962181067</v>
      </c>
      <c r="B311" s="1">
        <v>42475</v>
      </c>
      <c r="C311">
        <v>1</v>
      </c>
      <c r="D311">
        <v>370</v>
      </c>
      <c r="E311">
        <v>386</v>
      </c>
    </row>
    <row r="312" spans="1:5" x14ac:dyDescent="0.25">
      <c r="A312">
        <v>6962181067</v>
      </c>
      <c r="B312" s="1">
        <v>42476</v>
      </c>
      <c r="C312">
        <v>1</v>
      </c>
      <c r="D312">
        <v>357</v>
      </c>
      <c r="E312">
        <v>366</v>
      </c>
    </row>
    <row r="313" spans="1:5" x14ac:dyDescent="0.25">
      <c r="A313">
        <v>6962181067</v>
      </c>
      <c r="B313" s="1">
        <v>42477</v>
      </c>
      <c r="C313">
        <v>1</v>
      </c>
      <c r="D313">
        <v>427</v>
      </c>
      <c r="E313">
        <v>446</v>
      </c>
    </row>
    <row r="314" spans="1:5" x14ac:dyDescent="0.25">
      <c r="A314">
        <v>6962181067</v>
      </c>
      <c r="B314" s="1">
        <v>42478</v>
      </c>
      <c r="C314">
        <v>1</v>
      </c>
      <c r="D314">
        <v>442</v>
      </c>
      <c r="E314">
        <v>458</v>
      </c>
    </row>
    <row r="315" spans="1:5" x14ac:dyDescent="0.25">
      <c r="A315">
        <v>6962181067</v>
      </c>
      <c r="B315" s="1">
        <v>42479</v>
      </c>
      <c r="C315">
        <v>1</v>
      </c>
      <c r="D315">
        <v>476</v>
      </c>
      <c r="E315">
        <v>535</v>
      </c>
    </row>
    <row r="316" spans="1:5" x14ac:dyDescent="0.25">
      <c r="A316">
        <v>6962181067</v>
      </c>
      <c r="B316" s="1">
        <v>42480</v>
      </c>
      <c r="C316">
        <v>1</v>
      </c>
      <c r="D316">
        <v>418</v>
      </c>
      <c r="E316">
        <v>424</v>
      </c>
    </row>
    <row r="317" spans="1:5" x14ac:dyDescent="0.25">
      <c r="A317">
        <v>6962181067</v>
      </c>
      <c r="B317" s="1">
        <v>42481</v>
      </c>
      <c r="C317">
        <v>1</v>
      </c>
      <c r="D317">
        <v>451</v>
      </c>
      <c r="E317">
        <v>457</v>
      </c>
    </row>
    <row r="318" spans="1:5" x14ac:dyDescent="0.25">
      <c r="A318">
        <v>6962181067</v>
      </c>
      <c r="B318" s="1">
        <v>42482</v>
      </c>
      <c r="C318">
        <v>1</v>
      </c>
      <c r="D318">
        <v>425</v>
      </c>
      <c r="E318">
        <v>435</v>
      </c>
    </row>
    <row r="319" spans="1:5" x14ac:dyDescent="0.25">
      <c r="A319">
        <v>6962181067</v>
      </c>
      <c r="B319" s="1">
        <v>42483</v>
      </c>
      <c r="C319">
        <v>1</v>
      </c>
      <c r="D319">
        <v>528</v>
      </c>
      <c r="E319">
        <v>546</v>
      </c>
    </row>
    <row r="320" spans="1:5" x14ac:dyDescent="0.25">
      <c r="A320">
        <v>6962181067</v>
      </c>
      <c r="B320" s="1">
        <v>42484</v>
      </c>
      <c r="C320">
        <v>1</v>
      </c>
      <c r="D320">
        <v>511</v>
      </c>
      <c r="E320">
        <v>514</v>
      </c>
    </row>
    <row r="321" spans="1:5" x14ac:dyDescent="0.25">
      <c r="A321">
        <v>6962181067</v>
      </c>
      <c r="B321" s="1">
        <v>42485</v>
      </c>
      <c r="C321">
        <v>1</v>
      </c>
      <c r="D321">
        <v>400</v>
      </c>
      <c r="E321">
        <v>415</v>
      </c>
    </row>
    <row r="322" spans="1:5" x14ac:dyDescent="0.25">
      <c r="A322">
        <v>6962181067</v>
      </c>
      <c r="B322" s="1">
        <v>42486</v>
      </c>
      <c r="C322">
        <v>1</v>
      </c>
      <c r="D322">
        <v>441</v>
      </c>
      <c r="E322">
        <v>446</v>
      </c>
    </row>
    <row r="323" spans="1:5" x14ac:dyDescent="0.25">
      <c r="A323">
        <v>6962181067</v>
      </c>
      <c r="B323" s="1">
        <v>42487</v>
      </c>
      <c r="C323">
        <v>1</v>
      </c>
      <c r="D323">
        <v>455</v>
      </c>
      <c r="E323">
        <v>467</v>
      </c>
    </row>
    <row r="324" spans="1:5" x14ac:dyDescent="0.25">
      <c r="A324">
        <v>6962181067</v>
      </c>
      <c r="B324" s="1">
        <v>42488</v>
      </c>
      <c r="C324">
        <v>1</v>
      </c>
      <c r="D324">
        <v>440</v>
      </c>
      <c r="E324">
        <v>453</v>
      </c>
    </row>
    <row r="325" spans="1:5" x14ac:dyDescent="0.25">
      <c r="A325">
        <v>6962181067</v>
      </c>
      <c r="B325" s="1">
        <v>42489</v>
      </c>
      <c r="C325">
        <v>1</v>
      </c>
      <c r="D325">
        <v>433</v>
      </c>
      <c r="E325">
        <v>447</v>
      </c>
    </row>
    <row r="326" spans="1:5" x14ac:dyDescent="0.25">
      <c r="A326">
        <v>6962181067</v>
      </c>
      <c r="B326" s="1">
        <v>42490</v>
      </c>
      <c r="C326">
        <v>1</v>
      </c>
      <c r="D326">
        <v>422</v>
      </c>
      <c r="E326">
        <v>424</v>
      </c>
    </row>
    <row r="327" spans="1:5" x14ac:dyDescent="0.25">
      <c r="A327">
        <v>6962181067</v>
      </c>
      <c r="B327" s="1">
        <v>42491</v>
      </c>
      <c r="C327">
        <v>1</v>
      </c>
      <c r="D327">
        <v>411</v>
      </c>
      <c r="E327">
        <v>426</v>
      </c>
    </row>
    <row r="328" spans="1:5" x14ac:dyDescent="0.25">
      <c r="A328">
        <v>6962181067</v>
      </c>
      <c r="B328" s="1">
        <v>42492</v>
      </c>
      <c r="C328">
        <v>1</v>
      </c>
      <c r="D328">
        <v>466</v>
      </c>
      <c r="E328">
        <v>482</v>
      </c>
    </row>
    <row r="329" spans="1:5" x14ac:dyDescent="0.25">
      <c r="A329">
        <v>6962181067</v>
      </c>
      <c r="B329" s="1">
        <v>42493</v>
      </c>
      <c r="C329">
        <v>1</v>
      </c>
      <c r="D329">
        <v>394</v>
      </c>
      <c r="E329">
        <v>418</v>
      </c>
    </row>
    <row r="330" spans="1:5" x14ac:dyDescent="0.25">
      <c r="A330">
        <v>6962181067</v>
      </c>
      <c r="B330" s="1">
        <v>42494</v>
      </c>
      <c r="C330">
        <v>1</v>
      </c>
      <c r="D330">
        <v>442</v>
      </c>
      <c r="E330">
        <v>455</v>
      </c>
    </row>
    <row r="331" spans="1:5" x14ac:dyDescent="0.25">
      <c r="A331">
        <v>6962181067</v>
      </c>
      <c r="B331" s="1">
        <v>42495</v>
      </c>
      <c r="C331">
        <v>1</v>
      </c>
      <c r="D331">
        <v>467</v>
      </c>
      <c r="E331">
        <v>491</v>
      </c>
    </row>
    <row r="332" spans="1:5" x14ac:dyDescent="0.25">
      <c r="A332">
        <v>6962181067</v>
      </c>
      <c r="B332" s="1">
        <v>42496</v>
      </c>
      <c r="C332">
        <v>1</v>
      </c>
      <c r="D332">
        <v>443</v>
      </c>
      <c r="E332">
        <v>462</v>
      </c>
    </row>
    <row r="333" spans="1:5" x14ac:dyDescent="0.25">
      <c r="A333">
        <v>6962181067</v>
      </c>
      <c r="B333" s="1">
        <v>42497</v>
      </c>
      <c r="C333">
        <v>1</v>
      </c>
      <c r="D333">
        <v>298</v>
      </c>
      <c r="E333">
        <v>334</v>
      </c>
    </row>
    <row r="334" spans="1:5" x14ac:dyDescent="0.25">
      <c r="A334">
        <v>6962181067</v>
      </c>
      <c r="B334" s="1">
        <v>42498</v>
      </c>
      <c r="C334">
        <v>1</v>
      </c>
      <c r="D334">
        <v>541</v>
      </c>
      <c r="E334">
        <v>569</v>
      </c>
    </row>
    <row r="335" spans="1:5" x14ac:dyDescent="0.25">
      <c r="A335">
        <v>6962181067</v>
      </c>
      <c r="B335" s="1">
        <v>42499</v>
      </c>
      <c r="C335">
        <v>1</v>
      </c>
      <c r="D335">
        <v>489</v>
      </c>
      <c r="E335">
        <v>497</v>
      </c>
    </row>
    <row r="336" spans="1:5" x14ac:dyDescent="0.25">
      <c r="A336">
        <v>6962181067</v>
      </c>
      <c r="B336" s="1">
        <v>42500</v>
      </c>
      <c r="C336">
        <v>1</v>
      </c>
      <c r="D336">
        <v>469</v>
      </c>
      <c r="E336">
        <v>481</v>
      </c>
    </row>
    <row r="337" spans="1:5" x14ac:dyDescent="0.25">
      <c r="A337">
        <v>6962181067</v>
      </c>
      <c r="B337" s="1">
        <v>42501</v>
      </c>
      <c r="C337">
        <v>1</v>
      </c>
      <c r="D337">
        <v>452</v>
      </c>
      <c r="E337">
        <v>480</v>
      </c>
    </row>
    <row r="338" spans="1:5" x14ac:dyDescent="0.25">
      <c r="A338">
        <v>6962181067</v>
      </c>
      <c r="B338" s="1">
        <v>42502</v>
      </c>
      <c r="C338">
        <v>1</v>
      </c>
      <c r="D338">
        <v>516</v>
      </c>
      <c r="E338">
        <v>535</v>
      </c>
    </row>
    <row r="339" spans="1:5" x14ac:dyDescent="0.25">
      <c r="A339">
        <v>7007744171</v>
      </c>
      <c r="B339" s="1">
        <v>42476</v>
      </c>
      <c r="C339">
        <v>1</v>
      </c>
      <c r="D339">
        <v>79</v>
      </c>
      <c r="E339">
        <v>82</v>
      </c>
    </row>
    <row r="340" spans="1:5" x14ac:dyDescent="0.25">
      <c r="A340">
        <v>7007744171</v>
      </c>
      <c r="B340" s="1">
        <v>42491</v>
      </c>
      <c r="C340">
        <v>1</v>
      </c>
      <c r="D340">
        <v>58</v>
      </c>
      <c r="E340">
        <v>61</v>
      </c>
    </row>
    <row r="341" spans="1:5" x14ac:dyDescent="0.25">
      <c r="A341">
        <v>7086361926</v>
      </c>
      <c r="B341" s="1">
        <v>42472</v>
      </c>
      <c r="C341">
        <v>1</v>
      </c>
      <c r="D341">
        <v>514</v>
      </c>
      <c r="E341">
        <v>525</v>
      </c>
    </row>
    <row r="342" spans="1:5" x14ac:dyDescent="0.25">
      <c r="A342">
        <v>7086361926</v>
      </c>
      <c r="B342" s="1">
        <v>42473</v>
      </c>
      <c r="C342">
        <v>1</v>
      </c>
      <c r="D342">
        <v>451</v>
      </c>
      <c r="E342">
        <v>465</v>
      </c>
    </row>
    <row r="343" spans="1:5" x14ac:dyDescent="0.25">
      <c r="A343">
        <v>7086361926</v>
      </c>
      <c r="B343" s="1">
        <v>42474</v>
      </c>
      <c r="C343">
        <v>1</v>
      </c>
      <c r="D343">
        <v>472</v>
      </c>
      <c r="E343">
        <v>476</v>
      </c>
    </row>
    <row r="344" spans="1:5" x14ac:dyDescent="0.25">
      <c r="A344">
        <v>7086361926</v>
      </c>
      <c r="B344" s="1">
        <v>42475</v>
      </c>
      <c r="C344">
        <v>1</v>
      </c>
      <c r="D344">
        <v>377</v>
      </c>
      <c r="E344">
        <v>386</v>
      </c>
    </row>
    <row r="345" spans="1:5" x14ac:dyDescent="0.25">
      <c r="A345">
        <v>7086361926</v>
      </c>
      <c r="B345" s="1">
        <v>42479</v>
      </c>
      <c r="C345">
        <v>1</v>
      </c>
      <c r="D345">
        <v>472</v>
      </c>
      <c r="E345">
        <v>483</v>
      </c>
    </row>
    <row r="346" spans="1:5" x14ac:dyDescent="0.25">
      <c r="A346">
        <v>7086361926</v>
      </c>
      <c r="B346" s="1">
        <v>42480</v>
      </c>
      <c r="C346">
        <v>1</v>
      </c>
      <c r="D346">
        <v>492</v>
      </c>
      <c r="E346">
        <v>502</v>
      </c>
    </row>
    <row r="347" spans="1:5" x14ac:dyDescent="0.25">
      <c r="A347">
        <v>7086361926</v>
      </c>
      <c r="B347" s="1">
        <v>42481</v>
      </c>
      <c r="C347">
        <v>1</v>
      </c>
      <c r="D347">
        <v>390</v>
      </c>
      <c r="E347">
        <v>411</v>
      </c>
    </row>
    <row r="348" spans="1:5" x14ac:dyDescent="0.25">
      <c r="A348">
        <v>7086361926</v>
      </c>
      <c r="B348" s="1">
        <v>42482</v>
      </c>
      <c r="C348">
        <v>1</v>
      </c>
      <c r="D348">
        <v>428</v>
      </c>
      <c r="E348">
        <v>448</v>
      </c>
    </row>
    <row r="349" spans="1:5" x14ac:dyDescent="0.25">
      <c r="A349">
        <v>7086361926</v>
      </c>
      <c r="B349" s="1">
        <v>42484</v>
      </c>
      <c r="C349">
        <v>1</v>
      </c>
      <c r="D349">
        <v>681</v>
      </c>
      <c r="E349">
        <v>704</v>
      </c>
    </row>
    <row r="350" spans="1:5" x14ac:dyDescent="0.25">
      <c r="A350">
        <v>7086361926</v>
      </c>
      <c r="B350" s="1">
        <v>42485</v>
      </c>
      <c r="C350">
        <v>1</v>
      </c>
      <c r="D350">
        <v>446</v>
      </c>
      <c r="E350">
        <v>447</v>
      </c>
    </row>
    <row r="351" spans="1:5" x14ac:dyDescent="0.25">
      <c r="A351">
        <v>7086361926</v>
      </c>
      <c r="B351" s="1">
        <v>42486</v>
      </c>
      <c r="C351">
        <v>1</v>
      </c>
      <c r="D351">
        <v>485</v>
      </c>
      <c r="E351">
        <v>500</v>
      </c>
    </row>
    <row r="352" spans="1:5" x14ac:dyDescent="0.25">
      <c r="A352">
        <v>7086361926</v>
      </c>
      <c r="B352" s="1">
        <v>42487</v>
      </c>
      <c r="C352">
        <v>1</v>
      </c>
      <c r="D352">
        <v>469</v>
      </c>
      <c r="E352">
        <v>479</v>
      </c>
    </row>
    <row r="353" spans="1:5" x14ac:dyDescent="0.25">
      <c r="A353">
        <v>7086361926</v>
      </c>
      <c r="B353" s="1">
        <v>42488</v>
      </c>
      <c r="C353">
        <v>1</v>
      </c>
      <c r="D353">
        <v>354</v>
      </c>
      <c r="E353">
        <v>367</v>
      </c>
    </row>
    <row r="354" spans="1:5" x14ac:dyDescent="0.25">
      <c r="A354">
        <v>7086361926</v>
      </c>
      <c r="B354" s="1">
        <v>42490</v>
      </c>
      <c r="C354">
        <v>1</v>
      </c>
      <c r="D354">
        <v>485</v>
      </c>
      <c r="E354">
        <v>489</v>
      </c>
    </row>
    <row r="355" spans="1:5" x14ac:dyDescent="0.25">
      <c r="A355">
        <v>7086361926</v>
      </c>
      <c r="B355" s="1">
        <v>42491</v>
      </c>
      <c r="C355">
        <v>1</v>
      </c>
      <c r="D355">
        <v>388</v>
      </c>
      <c r="E355">
        <v>407</v>
      </c>
    </row>
    <row r="356" spans="1:5" x14ac:dyDescent="0.25">
      <c r="A356">
        <v>7086361926</v>
      </c>
      <c r="B356" s="1">
        <v>42492</v>
      </c>
      <c r="C356">
        <v>1</v>
      </c>
      <c r="D356">
        <v>440</v>
      </c>
      <c r="E356">
        <v>459</v>
      </c>
    </row>
    <row r="357" spans="1:5" x14ac:dyDescent="0.25">
      <c r="A357">
        <v>7086361926</v>
      </c>
      <c r="B357" s="1">
        <v>42493</v>
      </c>
      <c r="C357">
        <v>1</v>
      </c>
      <c r="D357">
        <v>456</v>
      </c>
      <c r="E357">
        <v>461</v>
      </c>
    </row>
    <row r="358" spans="1:5" x14ac:dyDescent="0.25">
      <c r="A358">
        <v>7086361926</v>
      </c>
      <c r="B358" s="1">
        <v>42494</v>
      </c>
      <c r="C358">
        <v>1</v>
      </c>
      <c r="D358">
        <v>420</v>
      </c>
      <c r="E358">
        <v>436</v>
      </c>
    </row>
    <row r="359" spans="1:5" x14ac:dyDescent="0.25">
      <c r="A359">
        <v>7086361926</v>
      </c>
      <c r="B359" s="1">
        <v>42496</v>
      </c>
      <c r="C359">
        <v>1</v>
      </c>
      <c r="D359">
        <v>322</v>
      </c>
      <c r="E359">
        <v>333</v>
      </c>
    </row>
    <row r="360" spans="1:5" x14ac:dyDescent="0.25">
      <c r="A360">
        <v>7086361926</v>
      </c>
      <c r="B360" s="1">
        <v>42497</v>
      </c>
      <c r="C360">
        <v>1</v>
      </c>
      <c r="D360">
        <v>530</v>
      </c>
      <c r="E360">
        <v>548</v>
      </c>
    </row>
    <row r="361" spans="1:5" x14ac:dyDescent="0.25">
      <c r="A361">
        <v>7086361926</v>
      </c>
      <c r="B361" s="1">
        <v>42498</v>
      </c>
      <c r="C361">
        <v>1</v>
      </c>
      <c r="D361">
        <v>481</v>
      </c>
      <c r="E361">
        <v>510</v>
      </c>
    </row>
    <row r="362" spans="1:5" x14ac:dyDescent="0.25">
      <c r="A362">
        <v>7086361926</v>
      </c>
      <c r="B362" s="1">
        <v>42499</v>
      </c>
      <c r="C362">
        <v>1</v>
      </c>
      <c r="D362">
        <v>427</v>
      </c>
      <c r="E362">
        <v>438</v>
      </c>
    </row>
    <row r="363" spans="1:5" x14ac:dyDescent="0.25">
      <c r="A363">
        <v>7086361926</v>
      </c>
      <c r="B363" s="1">
        <v>42501</v>
      </c>
      <c r="C363">
        <v>1</v>
      </c>
      <c r="D363">
        <v>451</v>
      </c>
      <c r="E363">
        <v>463</v>
      </c>
    </row>
    <row r="364" spans="1:5" x14ac:dyDescent="0.25">
      <c r="A364">
        <v>7086361926</v>
      </c>
      <c r="B364" s="1">
        <v>42502</v>
      </c>
      <c r="C364">
        <v>1</v>
      </c>
      <c r="D364">
        <v>444</v>
      </c>
      <c r="E364">
        <v>457</v>
      </c>
    </row>
    <row r="365" spans="1:5" x14ac:dyDescent="0.25">
      <c r="A365">
        <v>8053475328</v>
      </c>
      <c r="B365" s="1">
        <v>42480</v>
      </c>
      <c r="C365">
        <v>1</v>
      </c>
      <c r="D365">
        <v>486</v>
      </c>
      <c r="E365">
        <v>493</v>
      </c>
    </row>
    <row r="366" spans="1:5" x14ac:dyDescent="0.25">
      <c r="A366">
        <v>8053475328</v>
      </c>
      <c r="B366" s="1">
        <v>42483</v>
      </c>
      <c r="C366">
        <v>1</v>
      </c>
      <c r="D366">
        <v>331</v>
      </c>
      <c r="E366">
        <v>337</v>
      </c>
    </row>
    <row r="367" spans="1:5" x14ac:dyDescent="0.25">
      <c r="A367">
        <v>8053475328</v>
      </c>
      <c r="B367" s="1">
        <v>42497</v>
      </c>
      <c r="C367">
        <v>1</v>
      </c>
      <c r="D367">
        <v>74</v>
      </c>
      <c r="E367">
        <v>75</v>
      </c>
    </row>
    <row r="368" spans="1:5" x14ac:dyDescent="0.25">
      <c r="A368">
        <v>8378563200</v>
      </c>
      <c r="B368" s="1">
        <v>42472</v>
      </c>
      <c r="C368">
        <v>1</v>
      </c>
      <c r="D368">
        <v>338</v>
      </c>
      <c r="E368">
        <v>356</v>
      </c>
    </row>
    <row r="369" spans="1:5" x14ac:dyDescent="0.25">
      <c r="A369">
        <v>8378563200</v>
      </c>
      <c r="B369" s="1">
        <v>42473</v>
      </c>
      <c r="C369">
        <v>2</v>
      </c>
      <c r="D369">
        <v>447</v>
      </c>
      <c r="E369">
        <v>487</v>
      </c>
    </row>
    <row r="370" spans="1:5" x14ac:dyDescent="0.25">
      <c r="A370">
        <v>8378563200</v>
      </c>
      <c r="B370" s="1">
        <v>42474</v>
      </c>
      <c r="C370">
        <v>1</v>
      </c>
      <c r="D370">
        <v>424</v>
      </c>
      <c r="E370">
        <v>455</v>
      </c>
    </row>
    <row r="371" spans="1:5" x14ac:dyDescent="0.25">
      <c r="A371">
        <v>8378563200</v>
      </c>
      <c r="B371" s="1">
        <v>42475</v>
      </c>
      <c r="C371">
        <v>1</v>
      </c>
      <c r="D371">
        <v>513</v>
      </c>
      <c r="E371">
        <v>533</v>
      </c>
    </row>
    <row r="372" spans="1:5" x14ac:dyDescent="0.25">
      <c r="A372">
        <v>8378563200</v>
      </c>
      <c r="B372" s="1">
        <v>42476</v>
      </c>
      <c r="C372">
        <v>2</v>
      </c>
      <c r="D372">
        <v>611</v>
      </c>
      <c r="E372">
        <v>689</v>
      </c>
    </row>
    <row r="373" spans="1:5" x14ac:dyDescent="0.25">
      <c r="A373">
        <v>8378563200</v>
      </c>
      <c r="B373" s="1">
        <v>42477</v>
      </c>
      <c r="C373">
        <v>2</v>
      </c>
      <c r="D373">
        <v>525</v>
      </c>
      <c r="E373">
        <v>591</v>
      </c>
    </row>
    <row r="374" spans="1:5" x14ac:dyDescent="0.25">
      <c r="A374">
        <v>8378563200</v>
      </c>
      <c r="B374" s="1">
        <v>42478</v>
      </c>
      <c r="C374">
        <v>1</v>
      </c>
      <c r="D374">
        <v>398</v>
      </c>
      <c r="E374">
        <v>451</v>
      </c>
    </row>
    <row r="375" spans="1:5" x14ac:dyDescent="0.25">
      <c r="A375">
        <v>8378563200</v>
      </c>
      <c r="B375" s="1">
        <v>42479</v>
      </c>
      <c r="C375">
        <v>1</v>
      </c>
      <c r="D375">
        <v>387</v>
      </c>
      <c r="E375">
        <v>421</v>
      </c>
    </row>
    <row r="376" spans="1:5" x14ac:dyDescent="0.25">
      <c r="A376">
        <v>8378563200</v>
      </c>
      <c r="B376" s="1">
        <v>42480</v>
      </c>
      <c r="C376">
        <v>1</v>
      </c>
      <c r="D376">
        <v>381</v>
      </c>
      <c r="E376">
        <v>409</v>
      </c>
    </row>
    <row r="377" spans="1:5" x14ac:dyDescent="0.25">
      <c r="A377">
        <v>8378563200</v>
      </c>
      <c r="B377" s="1">
        <v>42481</v>
      </c>
      <c r="C377">
        <v>1</v>
      </c>
      <c r="D377">
        <v>396</v>
      </c>
      <c r="E377">
        <v>417</v>
      </c>
    </row>
    <row r="378" spans="1:5" x14ac:dyDescent="0.25">
      <c r="A378">
        <v>8378563200</v>
      </c>
      <c r="B378" s="1">
        <v>42482</v>
      </c>
      <c r="C378">
        <v>1</v>
      </c>
      <c r="D378">
        <v>441</v>
      </c>
      <c r="E378">
        <v>469</v>
      </c>
    </row>
    <row r="379" spans="1:5" x14ac:dyDescent="0.25">
      <c r="A379">
        <v>8378563200</v>
      </c>
      <c r="B379" s="1">
        <v>42483</v>
      </c>
      <c r="C379">
        <v>1</v>
      </c>
      <c r="D379">
        <v>565</v>
      </c>
      <c r="E379">
        <v>591</v>
      </c>
    </row>
    <row r="380" spans="1:5" x14ac:dyDescent="0.25">
      <c r="A380">
        <v>8378563200</v>
      </c>
      <c r="B380" s="1">
        <v>42484</v>
      </c>
      <c r="C380">
        <v>1</v>
      </c>
      <c r="D380">
        <v>458</v>
      </c>
      <c r="E380">
        <v>492</v>
      </c>
    </row>
    <row r="381" spans="1:5" x14ac:dyDescent="0.25">
      <c r="A381">
        <v>8378563200</v>
      </c>
      <c r="B381" s="1">
        <v>42485</v>
      </c>
      <c r="C381">
        <v>1</v>
      </c>
      <c r="D381">
        <v>388</v>
      </c>
      <c r="E381">
        <v>402</v>
      </c>
    </row>
    <row r="382" spans="1:5" x14ac:dyDescent="0.25">
      <c r="A382">
        <v>8378563200</v>
      </c>
      <c r="B382" s="1">
        <v>42485</v>
      </c>
      <c r="C382">
        <v>1</v>
      </c>
      <c r="D382">
        <v>388</v>
      </c>
      <c r="E382">
        <v>402</v>
      </c>
    </row>
    <row r="383" spans="1:5" x14ac:dyDescent="0.25">
      <c r="A383">
        <v>8378563200</v>
      </c>
      <c r="B383" s="1">
        <v>42486</v>
      </c>
      <c r="C383">
        <v>1</v>
      </c>
      <c r="D383">
        <v>550</v>
      </c>
      <c r="E383">
        <v>584</v>
      </c>
    </row>
    <row r="384" spans="1:5" x14ac:dyDescent="0.25">
      <c r="A384">
        <v>8378563200</v>
      </c>
      <c r="B384" s="1">
        <v>42487</v>
      </c>
      <c r="C384">
        <v>1</v>
      </c>
      <c r="D384">
        <v>531</v>
      </c>
      <c r="E384">
        <v>600</v>
      </c>
    </row>
    <row r="385" spans="1:5" x14ac:dyDescent="0.25">
      <c r="A385">
        <v>8378563200</v>
      </c>
      <c r="B385" s="1">
        <v>42488</v>
      </c>
      <c r="C385">
        <v>1</v>
      </c>
      <c r="D385">
        <v>506</v>
      </c>
      <c r="E385">
        <v>556</v>
      </c>
    </row>
    <row r="386" spans="1:5" x14ac:dyDescent="0.25">
      <c r="A386">
        <v>8378563200</v>
      </c>
      <c r="B386" s="1">
        <v>42489</v>
      </c>
      <c r="C386">
        <v>1</v>
      </c>
      <c r="D386">
        <v>527</v>
      </c>
      <c r="E386">
        <v>562</v>
      </c>
    </row>
    <row r="387" spans="1:5" x14ac:dyDescent="0.25">
      <c r="A387">
        <v>8378563200</v>
      </c>
      <c r="B387" s="1">
        <v>42490</v>
      </c>
      <c r="C387">
        <v>1</v>
      </c>
      <c r="D387">
        <v>468</v>
      </c>
      <c r="E387">
        <v>555</v>
      </c>
    </row>
    <row r="388" spans="1:5" x14ac:dyDescent="0.25">
      <c r="A388">
        <v>8378563200</v>
      </c>
      <c r="B388" s="1">
        <v>42491</v>
      </c>
      <c r="C388">
        <v>1</v>
      </c>
      <c r="D388">
        <v>475</v>
      </c>
      <c r="E388">
        <v>539</v>
      </c>
    </row>
    <row r="389" spans="1:5" x14ac:dyDescent="0.25">
      <c r="A389">
        <v>8378563200</v>
      </c>
      <c r="B389" s="1">
        <v>42492</v>
      </c>
      <c r="C389">
        <v>1</v>
      </c>
      <c r="D389">
        <v>351</v>
      </c>
      <c r="E389">
        <v>385</v>
      </c>
    </row>
    <row r="390" spans="1:5" x14ac:dyDescent="0.25">
      <c r="A390">
        <v>8378563200</v>
      </c>
      <c r="B390" s="1">
        <v>42493</v>
      </c>
      <c r="C390">
        <v>1</v>
      </c>
      <c r="D390">
        <v>405</v>
      </c>
      <c r="E390">
        <v>429</v>
      </c>
    </row>
    <row r="391" spans="1:5" x14ac:dyDescent="0.25">
      <c r="A391">
        <v>8378563200</v>
      </c>
      <c r="B391" s="1">
        <v>42494</v>
      </c>
      <c r="C391">
        <v>1</v>
      </c>
      <c r="D391">
        <v>441</v>
      </c>
      <c r="E391">
        <v>477</v>
      </c>
    </row>
    <row r="392" spans="1:5" x14ac:dyDescent="0.25">
      <c r="A392">
        <v>8378563200</v>
      </c>
      <c r="B392" s="1">
        <v>42495</v>
      </c>
      <c r="C392">
        <v>1</v>
      </c>
      <c r="D392">
        <v>381</v>
      </c>
      <c r="E392">
        <v>417</v>
      </c>
    </row>
    <row r="393" spans="1:5" x14ac:dyDescent="0.25">
      <c r="A393">
        <v>8378563200</v>
      </c>
      <c r="B393" s="1">
        <v>42496</v>
      </c>
      <c r="C393">
        <v>1</v>
      </c>
      <c r="D393">
        <v>323</v>
      </c>
      <c r="E393">
        <v>355</v>
      </c>
    </row>
    <row r="394" spans="1:5" x14ac:dyDescent="0.25">
      <c r="A394">
        <v>8378563200</v>
      </c>
      <c r="B394" s="1">
        <v>42497</v>
      </c>
      <c r="C394">
        <v>2</v>
      </c>
      <c r="D394">
        <v>459</v>
      </c>
      <c r="E394">
        <v>513</v>
      </c>
    </row>
    <row r="395" spans="1:5" x14ac:dyDescent="0.25">
      <c r="A395">
        <v>8378563200</v>
      </c>
      <c r="B395" s="1">
        <v>42498</v>
      </c>
      <c r="C395">
        <v>1</v>
      </c>
      <c r="D395">
        <v>545</v>
      </c>
      <c r="E395">
        <v>606</v>
      </c>
    </row>
    <row r="396" spans="1:5" x14ac:dyDescent="0.25">
      <c r="A396">
        <v>8378563200</v>
      </c>
      <c r="B396" s="1">
        <v>42499</v>
      </c>
      <c r="C396">
        <v>1</v>
      </c>
      <c r="D396">
        <v>359</v>
      </c>
      <c r="E396">
        <v>399</v>
      </c>
    </row>
    <row r="397" spans="1:5" x14ac:dyDescent="0.25">
      <c r="A397">
        <v>8378563200</v>
      </c>
      <c r="B397" s="1">
        <v>42500</v>
      </c>
      <c r="C397">
        <v>1</v>
      </c>
      <c r="D397">
        <v>342</v>
      </c>
      <c r="E397">
        <v>391</v>
      </c>
    </row>
    <row r="398" spans="1:5" x14ac:dyDescent="0.25">
      <c r="A398">
        <v>8378563200</v>
      </c>
      <c r="B398" s="1">
        <v>42501</v>
      </c>
      <c r="C398">
        <v>1</v>
      </c>
      <c r="D398">
        <v>368</v>
      </c>
      <c r="E398">
        <v>387</v>
      </c>
    </row>
    <row r="399" spans="1:5" x14ac:dyDescent="0.25">
      <c r="A399">
        <v>8378563200</v>
      </c>
      <c r="B399" s="1">
        <v>42502</v>
      </c>
      <c r="C399">
        <v>1</v>
      </c>
      <c r="D399">
        <v>496</v>
      </c>
      <c r="E399">
        <v>546</v>
      </c>
    </row>
    <row r="400" spans="1:5" x14ac:dyDescent="0.25">
      <c r="A400">
        <v>8792009665</v>
      </c>
      <c r="B400" s="1">
        <v>42472</v>
      </c>
      <c r="C400">
        <v>1</v>
      </c>
      <c r="D400">
        <v>458</v>
      </c>
      <c r="E400">
        <v>493</v>
      </c>
    </row>
    <row r="401" spans="1:5" x14ac:dyDescent="0.25">
      <c r="A401">
        <v>8792009665</v>
      </c>
      <c r="B401" s="1">
        <v>42473</v>
      </c>
      <c r="C401">
        <v>1</v>
      </c>
      <c r="D401">
        <v>531</v>
      </c>
      <c r="E401">
        <v>552</v>
      </c>
    </row>
    <row r="402" spans="1:5" x14ac:dyDescent="0.25">
      <c r="A402">
        <v>8792009665</v>
      </c>
      <c r="B402" s="1">
        <v>42474</v>
      </c>
      <c r="C402">
        <v>1</v>
      </c>
      <c r="D402">
        <v>486</v>
      </c>
      <c r="E402">
        <v>503</v>
      </c>
    </row>
    <row r="403" spans="1:5" x14ac:dyDescent="0.25">
      <c r="A403">
        <v>8792009665</v>
      </c>
      <c r="B403" s="1">
        <v>42475</v>
      </c>
      <c r="C403">
        <v>1</v>
      </c>
      <c r="D403">
        <v>363</v>
      </c>
      <c r="E403">
        <v>377</v>
      </c>
    </row>
    <row r="404" spans="1:5" x14ac:dyDescent="0.25">
      <c r="A404">
        <v>8792009665</v>
      </c>
      <c r="B404" s="1">
        <v>42480</v>
      </c>
      <c r="C404">
        <v>1</v>
      </c>
      <c r="D404">
        <v>528</v>
      </c>
      <c r="E404">
        <v>547</v>
      </c>
    </row>
    <row r="405" spans="1:5" x14ac:dyDescent="0.25">
      <c r="A405">
        <v>8792009665</v>
      </c>
      <c r="B405" s="1">
        <v>42482</v>
      </c>
      <c r="C405">
        <v>1</v>
      </c>
      <c r="D405">
        <v>391</v>
      </c>
      <c r="E405">
        <v>407</v>
      </c>
    </row>
    <row r="406" spans="1:5" x14ac:dyDescent="0.25">
      <c r="A406">
        <v>8792009665</v>
      </c>
      <c r="B406" s="1">
        <v>42483</v>
      </c>
      <c r="C406">
        <v>1</v>
      </c>
      <c r="D406">
        <v>339</v>
      </c>
      <c r="E406">
        <v>360</v>
      </c>
    </row>
    <row r="407" spans="1:5" x14ac:dyDescent="0.25">
      <c r="A407">
        <v>8792009665</v>
      </c>
      <c r="B407" s="1">
        <v>42487</v>
      </c>
      <c r="C407">
        <v>1</v>
      </c>
      <c r="D407">
        <v>423</v>
      </c>
      <c r="E407">
        <v>428</v>
      </c>
    </row>
    <row r="408" spans="1:5" x14ac:dyDescent="0.25">
      <c r="A408">
        <v>8792009665</v>
      </c>
      <c r="B408" s="1">
        <v>42488</v>
      </c>
      <c r="C408">
        <v>1</v>
      </c>
      <c r="D408">
        <v>402</v>
      </c>
      <c r="E408">
        <v>416</v>
      </c>
    </row>
    <row r="409" spans="1:5" x14ac:dyDescent="0.25">
      <c r="A409">
        <v>8792009665</v>
      </c>
      <c r="B409" s="1">
        <v>42489</v>
      </c>
      <c r="C409">
        <v>1</v>
      </c>
      <c r="D409">
        <v>398</v>
      </c>
      <c r="E409">
        <v>406</v>
      </c>
    </row>
    <row r="410" spans="1:5" x14ac:dyDescent="0.25">
      <c r="A410">
        <v>8792009665</v>
      </c>
      <c r="B410" s="1">
        <v>42490</v>
      </c>
      <c r="C410">
        <v>1</v>
      </c>
      <c r="D410">
        <v>343</v>
      </c>
      <c r="E410">
        <v>360</v>
      </c>
    </row>
    <row r="411" spans="1:5" x14ac:dyDescent="0.25">
      <c r="A411">
        <v>8792009665</v>
      </c>
      <c r="B411" s="1">
        <v>42491</v>
      </c>
      <c r="C411">
        <v>1</v>
      </c>
      <c r="D411">
        <v>503</v>
      </c>
      <c r="E411">
        <v>527</v>
      </c>
    </row>
    <row r="412" spans="1:5" x14ac:dyDescent="0.25">
      <c r="A412">
        <v>8792009665</v>
      </c>
      <c r="B412" s="1">
        <v>42492</v>
      </c>
      <c r="C412">
        <v>1</v>
      </c>
      <c r="D412">
        <v>415</v>
      </c>
      <c r="E412">
        <v>423</v>
      </c>
    </row>
    <row r="413" spans="1:5" x14ac:dyDescent="0.25">
      <c r="A413">
        <v>8792009665</v>
      </c>
      <c r="B413" s="1">
        <v>42493</v>
      </c>
      <c r="C413">
        <v>1</v>
      </c>
      <c r="D413">
        <v>516</v>
      </c>
      <c r="E413">
        <v>545</v>
      </c>
    </row>
    <row r="414" spans="1:5" x14ac:dyDescent="0.25">
      <c r="A414">
        <v>8792009665</v>
      </c>
      <c r="B414" s="1">
        <v>42494</v>
      </c>
      <c r="C414">
        <v>1</v>
      </c>
      <c r="D414">
        <v>439</v>
      </c>
      <c r="E414">
        <v>463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1D002-912C-4B96-A0EF-8FD26FB4E738}">
  <dimension ref="A1:W941"/>
  <sheetViews>
    <sheetView workbookViewId="0">
      <selection activeCell="U1" sqref="U1:U1048576"/>
    </sheetView>
  </sheetViews>
  <sheetFormatPr defaultRowHeight="15" x14ac:dyDescent="0.25"/>
  <cols>
    <col min="1" max="1" width="11" bestFit="1" customWidth="1"/>
    <col min="2" max="2" width="14.140625" bestFit="1" customWidth="1"/>
    <col min="3" max="3" width="14.140625" customWidth="1"/>
    <col min="4" max="4" width="12.5703125" bestFit="1" customWidth="1"/>
    <col min="5" max="5" width="14.140625" customWidth="1"/>
    <col min="6" max="6" width="15.42578125" bestFit="1" customWidth="1"/>
    <col min="7" max="7" width="17.42578125" bestFit="1" customWidth="1"/>
    <col min="8" max="8" width="25.85546875" bestFit="1" customWidth="1"/>
    <col min="9" max="9" width="20.85546875" bestFit="1" customWidth="1"/>
    <col min="10" max="10" width="27.28515625" bestFit="1" customWidth="1"/>
    <col min="11" max="11" width="21" bestFit="1" customWidth="1"/>
    <col min="12" max="12" width="25.85546875" bestFit="1" customWidth="1"/>
    <col min="13" max="13" width="20.7109375" bestFit="1" customWidth="1"/>
    <col min="14" max="14" width="21.42578125" bestFit="1" customWidth="1"/>
    <col min="15" max="15" width="22.42578125" bestFit="1" customWidth="1"/>
    <col min="16" max="16" width="20" bestFit="1" customWidth="1"/>
    <col min="17" max="17" width="15.140625" customWidth="1"/>
    <col min="18" max="18" width="20" bestFit="1" customWidth="1"/>
    <col min="19" max="19" width="21.5703125" bestFit="1" customWidth="1"/>
    <col min="20" max="20" width="17.42578125" bestFit="1" customWidth="1"/>
    <col min="21" max="22" width="13.7109375" style="12" customWidth="1"/>
  </cols>
  <sheetData>
    <row r="1" spans="1:23" x14ac:dyDescent="0.25">
      <c r="A1" t="s">
        <v>0</v>
      </c>
      <c r="B1" t="s">
        <v>1</v>
      </c>
      <c r="C1" s="2" t="s">
        <v>53</v>
      </c>
      <c r="D1" t="s">
        <v>2</v>
      </c>
      <c r="E1" s="2" t="s">
        <v>52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s="2" t="s">
        <v>81</v>
      </c>
      <c r="R1" t="s">
        <v>14</v>
      </c>
      <c r="S1" t="s">
        <v>16</v>
      </c>
      <c r="T1" t="s">
        <v>17</v>
      </c>
      <c r="U1" s="13" t="s">
        <v>84</v>
      </c>
      <c r="V1" s="13" t="s">
        <v>85</v>
      </c>
      <c r="W1" t="s">
        <v>18</v>
      </c>
    </row>
    <row r="2" spans="1:23" x14ac:dyDescent="0.25">
      <c r="A2" t="s">
        <v>19</v>
      </c>
      <c r="B2" s="1">
        <v>42472</v>
      </c>
      <c r="C2" s="6" t="str">
        <f>TEXT(Merge1[[#This Row],[ActivityDate]],"dddd")</f>
        <v>Tuesday</v>
      </c>
      <c r="D2">
        <v>13162</v>
      </c>
      <c r="E2" s="5">
        <f>IF(Merge1[[#This Row],[TotalSteps]]&gt;=10000,1,0)</f>
        <v>1</v>
      </c>
      <c r="F2">
        <v>8.5</v>
      </c>
      <c r="G2">
        <v>8.5</v>
      </c>
      <c r="H2">
        <v>0</v>
      </c>
      <c r="I2">
        <v>1.88</v>
      </c>
      <c r="J2">
        <v>0.55000000000000004</v>
      </c>
      <c r="K2">
        <v>6.06</v>
      </c>
      <c r="L2">
        <v>0</v>
      </c>
      <c r="M2">
        <v>25</v>
      </c>
      <c r="N2">
        <v>13</v>
      </c>
      <c r="O2">
        <v>328</v>
      </c>
      <c r="P2">
        <v>728</v>
      </c>
      <c r="Q2">
        <f>Merge1[[#This Row],[VeryActiveMinutes]]+Merge1[[#This Row],[FairlyActiveMinutes]]+Merge1[[#This Row],[LightlyActiveMinutes]]</f>
        <v>366</v>
      </c>
      <c r="R2">
        <v>1985</v>
      </c>
      <c r="S2">
        <v>1</v>
      </c>
      <c r="T2">
        <v>327</v>
      </c>
      <c r="U2" s="12">
        <f>Merge1[[#This Row],[TotalMinutesAsleep]]/60</f>
        <v>5.45</v>
      </c>
      <c r="V2" s="12" t="str">
        <f>IF(Merge1[[#This Row],[SleepHours]]&lt;7,"Short", IF(Merge1[[#This Row],[SleepHours]]&lt;=9,"Normal", "Long"))</f>
        <v>Short</v>
      </c>
      <c r="W2">
        <v>346</v>
      </c>
    </row>
    <row r="3" spans="1:23" x14ac:dyDescent="0.25">
      <c r="A3" t="s">
        <v>19</v>
      </c>
      <c r="B3" s="1">
        <v>42473</v>
      </c>
      <c r="C3" s="6" t="str">
        <f>TEXT(Merge1[[#This Row],[ActivityDate]],"dddd")</f>
        <v>Wednesday</v>
      </c>
      <c r="D3">
        <v>10735</v>
      </c>
      <c r="E3" s="5">
        <f>IF(Merge1[[#This Row],[TotalSteps]]&gt;=10000,1,0)</f>
        <v>1</v>
      </c>
      <c r="F3">
        <v>6.97</v>
      </c>
      <c r="G3">
        <v>6.97</v>
      </c>
      <c r="H3">
        <v>0</v>
      </c>
      <c r="I3">
        <v>1.57</v>
      </c>
      <c r="J3">
        <v>0.69</v>
      </c>
      <c r="K3">
        <v>4.71</v>
      </c>
      <c r="L3">
        <v>0</v>
      </c>
      <c r="M3">
        <v>21</v>
      </c>
      <c r="N3">
        <v>19</v>
      </c>
      <c r="O3">
        <v>217</v>
      </c>
      <c r="P3">
        <v>776</v>
      </c>
      <c r="Q3">
        <f>Merge1[[#This Row],[VeryActiveMinutes]]+Merge1[[#This Row],[FairlyActiveMinutes]]+Merge1[[#This Row],[LightlyActiveMinutes]]</f>
        <v>257</v>
      </c>
      <c r="R3">
        <v>1797</v>
      </c>
      <c r="S3">
        <v>2</v>
      </c>
      <c r="T3">
        <v>384</v>
      </c>
      <c r="U3" s="12">
        <f>Merge1[[#This Row],[TotalMinutesAsleep]]/60</f>
        <v>6.4</v>
      </c>
      <c r="V3" s="12" t="str">
        <f>IF(Merge1[[#This Row],[SleepHours]]&lt;7,"Short", IF(Merge1[[#This Row],[SleepHours]]&lt;=9,"Normal", "Long"))</f>
        <v>Short</v>
      </c>
      <c r="W3">
        <v>407</v>
      </c>
    </row>
    <row r="4" spans="1:23" x14ac:dyDescent="0.25">
      <c r="A4" t="s">
        <v>19</v>
      </c>
      <c r="B4" s="1">
        <v>42474</v>
      </c>
      <c r="C4" s="6" t="str">
        <f>TEXT(Merge1[[#This Row],[ActivityDate]],"dddd")</f>
        <v>Thursday</v>
      </c>
      <c r="D4">
        <v>10460</v>
      </c>
      <c r="E4" s="5">
        <f>IF(Merge1[[#This Row],[TotalSteps]]&gt;=10000,1,0)</f>
        <v>1</v>
      </c>
      <c r="F4">
        <v>6.74</v>
      </c>
      <c r="G4">
        <v>6.74</v>
      </c>
      <c r="H4">
        <v>0</v>
      </c>
      <c r="I4">
        <v>2.44</v>
      </c>
      <c r="J4">
        <v>0.4</v>
      </c>
      <c r="K4">
        <v>3.91</v>
      </c>
      <c r="L4">
        <v>0</v>
      </c>
      <c r="M4">
        <v>30</v>
      </c>
      <c r="N4">
        <v>11</v>
      </c>
      <c r="O4">
        <v>181</v>
      </c>
      <c r="P4">
        <v>1218</v>
      </c>
      <c r="Q4">
        <f>Merge1[[#This Row],[VeryActiveMinutes]]+Merge1[[#This Row],[FairlyActiveMinutes]]+Merge1[[#This Row],[LightlyActiveMinutes]]</f>
        <v>222</v>
      </c>
      <c r="R4">
        <v>1776</v>
      </c>
      <c r="U4" s="12">
        <f>Merge1[[#This Row],[TotalMinutesAsleep]]/60</f>
        <v>0</v>
      </c>
      <c r="V4" s="12" t="str">
        <f>IF(Merge1[[#This Row],[SleepHours]]&lt;7,"Short", IF(Merge1[[#This Row],[SleepHours]]&lt;=9,"Normal", "Long"))</f>
        <v>Short</v>
      </c>
    </row>
    <row r="5" spans="1:23" x14ac:dyDescent="0.25">
      <c r="A5" t="s">
        <v>19</v>
      </c>
      <c r="B5" s="1">
        <v>42475</v>
      </c>
      <c r="C5" s="6" t="str">
        <f>TEXT(Merge1[[#This Row],[ActivityDate]],"dddd")</f>
        <v>Friday</v>
      </c>
      <c r="D5">
        <v>9762</v>
      </c>
      <c r="E5" s="5">
        <f>IF(Merge1[[#This Row],[TotalSteps]]&gt;=10000,1,0)</f>
        <v>0</v>
      </c>
      <c r="F5">
        <v>6.28</v>
      </c>
      <c r="G5">
        <v>6.28</v>
      </c>
      <c r="H5">
        <v>0</v>
      </c>
      <c r="I5">
        <v>2.14</v>
      </c>
      <c r="J5">
        <v>1.26</v>
      </c>
      <c r="K5">
        <v>2.83</v>
      </c>
      <c r="L5">
        <v>0</v>
      </c>
      <c r="M5">
        <v>29</v>
      </c>
      <c r="N5">
        <v>34</v>
      </c>
      <c r="O5">
        <v>209</v>
      </c>
      <c r="P5">
        <v>726</v>
      </c>
      <c r="Q5">
        <f>Merge1[[#This Row],[VeryActiveMinutes]]+Merge1[[#This Row],[FairlyActiveMinutes]]+Merge1[[#This Row],[LightlyActiveMinutes]]</f>
        <v>272</v>
      </c>
      <c r="R5">
        <v>1745</v>
      </c>
      <c r="S5">
        <v>1</v>
      </c>
      <c r="T5">
        <v>412</v>
      </c>
      <c r="U5" s="12">
        <f>Merge1[[#This Row],[TotalMinutesAsleep]]/60</f>
        <v>6.8666666666666663</v>
      </c>
      <c r="V5" s="12" t="str">
        <f>IF(Merge1[[#This Row],[SleepHours]]&lt;7,"Short", IF(Merge1[[#This Row],[SleepHours]]&lt;=9,"Normal", "Long"))</f>
        <v>Short</v>
      </c>
      <c r="W5">
        <v>442</v>
      </c>
    </row>
    <row r="6" spans="1:23" x14ac:dyDescent="0.25">
      <c r="A6" t="s">
        <v>19</v>
      </c>
      <c r="B6" s="1">
        <v>42476</v>
      </c>
      <c r="C6" s="6" t="str">
        <f>TEXT(Merge1[[#This Row],[ActivityDate]],"dddd")</f>
        <v>Saturday</v>
      </c>
      <c r="D6">
        <v>12669</v>
      </c>
      <c r="E6" s="5">
        <f>IF(Merge1[[#This Row],[TotalSteps]]&gt;=10000,1,0)</f>
        <v>1</v>
      </c>
      <c r="F6">
        <v>8.16</v>
      </c>
      <c r="G6">
        <v>8.16</v>
      </c>
      <c r="H6">
        <v>0</v>
      </c>
      <c r="I6">
        <v>2.71</v>
      </c>
      <c r="J6">
        <v>0.41</v>
      </c>
      <c r="K6">
        <v>5.04</v>
      </c>
      <c r="L6">
        <v>0</v>
      </c>
      <c r="M6">
        <v>36</v>
      </c>
      <c r="N6">
        <v>10</v>
      </c>
      <c r="O6">
        <v>221</v>
      </c>
      <c r="P6">
        <v>773</v>
      </c>
      <c r="Q6">
        <f>Merge1[[#This Row],[VeryActiveMinutes]]+Merge1[[#This Row],[FairlyActiveMinutes]]+Merge1[[#This Row],[LightlyActiveMinutes]]</f>
        <v>267</v>
      </c>
      <c r="R6">
        <v>1863</v>
      </c>
      <c r="S6">
        <v>2</v>
      </c>
      <c r="T6">
        <v>340</v>
      </c>
      <c r="U6" s="12">
        <f>Merge1[[#This Row],[TotalMinutesAsleep]]/60</f>
        <v>5.666666666666667</v>
      </c>
      <c r="V6" s="12" t="str">
        <f>IF(Merge1[[#This Row],[SleepHours]]&lt;7,"Short", IF(Merge1[[#This Row],[SleepHours]]&lt;=9,"Normal", "Long"))</f>
        <v>Short</v>
      </c>
      <c r="W6">
        <v>367</v>
      </c>
    </row>
    <row r="7" spans="1:23" x14ac:dyDescent="0.25">
      <c r="A7" t="s">
        <v>19</v>
      </c>
      <c r="B7" s="1">
        <v>42477</v>
      </c>
      <c r="C7" s="6" t="str">
        <f>TEXT(Merge1[[#This Row],[ActivityDate]],"dddd")</f>
        <v>Sunday</v>
      </c>
      <c r="D7">
        <v>9705</v>
      </c>
      <c r="E7" s="5">
        <f>IF(Merge1[[#This Row],[TotalSteps]]&gt;=10000,1,0)</f>
        <v>0</v>
      </c>
      <c r="F7">
        <v>6.48</v>
      </c>
      <c r="G7">
        <v>6.48</v>
      </c>
      <c r="H7">
        <v>0</v>
      </c>
      <c r="I7">
        <v>3.19</v>
      </c>
      <c r="J7">
        <v>0.78</v>
      </c>
      <c r="K7">
        <v>2.5099999999999998</v>
      </c>
      <c r="L7">
        <v>0</v>
      </c>
      <c r="M7">
        <v>38</v>
      </c>
      <c r="N7">
        <v>20</v>
      </c>
      <c r="O7">
        <v>164</v>
      </c>
      <c r="P7">
        <v>539</v>
      </c>
      <c r="Q7">
        <f>Merge1[[#This Row],[VeryActiveMinutes]]+Merge1[[#This Row],[FairlyActiveMinutes]]+Merge1[[#This Row],[LightlyActiveMinutes]]</f>
        <v>222</v>
      </c>
      <c r="R7">
        <v>1728</v>
      </c>
      <c r="S7">
        <v>1</v>
      </c>
      <c r="T7">
        <v>700</v>
      </c>
      <c r="U7" s="12">
        <f>Merge1[[#This Row],[TotalMinutesAsleep]]/60</f>
        <v>11.666666666666666</v>
      </c>
      <c r="V7" s="12" t="str">
        <f>IF(Merge1[[#This Row],[SleepHours]]&lt;7,"Short", IF(Merge1[[#This Row],[SleepHours]]&lt;=9,"Normal", "Long"))</f>
        <v>Long</v>
      </c>
      <c r="W7">
        <v>712</v>
      </c>
    </row>
    <row r="8" spans="1:23" x14ac:dyDescent="0.25">
      <c r="A8" t="s">
        <v>19</v>
      </c>
      <c r="B8" s="1">
        <v>42479</v>
      </c>
      <c r="C8" s="6" t="str">
        <f>TEXT(Merge1[[#This Row],[ActivityDate]],"dddd")</f>
        <v>Tuesday</v>
      </c>
      <c r="D8">
        <v>15506</v>
      </c>
      <c r="E8" s="5">
        <f>IF(Merge1[[#This Row],[TotalSteps]]&gt;=10000,1,0)</f>
        <v>1</v>
      </c>
      <c r="F8">
        <v>9.8800000000000008</v>
      </c>
      <c r="G8">
        <v>9.8800000000000008</v>
      </c>
      <c r="H8">
        <v>0</v>
      </c>
      <c r="I8">
        <v>3.53</v>
      </c>
      <c r="J8">
        <v>1.32</v>
      </c>
      <c r="K8">
        <v>5.03</v>
      </c>
      <c r="L8">
        <v>0</v>
      </c>
      <c r="M8">
        <v>50</v>
      </c>
      <c r="N8">
        <v>31</v>
      </c>
      <c r="O8">
        <v>264</v>
      </c>
      <c r="P8">
        <v>775</v>
      </c>
      <c r="Q8">
        <f>Merge1[[#This Row],[VeryActiveMinutes]]+Merge1[[#This Row],[FairlyActiveMinutes]]+Merge1[[#This Row],[LightlyActiveMinutes]]</f>
        <v>345</v>
      </c>
      <c r="R8">
        <v>2035</v>
      </c>
      <c r="S8">
        <v>1</v>
      </c>
      <c r="T8">
        <v>304</v>
      </c>
      <c r="U8" s="12">
        <f>Merge1[[#This Row],[TotalMinutesAsleep]]/60</f>
        <v>5.0666666666666664</v>
      </c>
      <c r="V8" s="12" t="str">
        <f>IF(Merge1[[#This Row],[SleepHours]]&lt;7,"Short", IF(Merge1[[#This Row],[SleepHours]]&lt;=9,"Normal", "Long"))</f>
        <v>Short</v>
      </c>
      <c r="W8">
        <v>320</v>
      </c>
    </row>
    <row r="9" spans="1:23" x14ac:dyDescent="0.25">
      <c r="A9" t="s">
        <v>19</v>
      </c>
      <c r="B9" s="1">
        <v>42478</v>
      </c>
      <c r="C9" s="6" t="str">
        <f>TEXT(Merge1[[#This Row],[ActivityDate]],"dddd")</f>
        <v>Monday</v>
      </c>
      <c r="D9">
        <v>13019</v>
      </c>
      <c r="E9" s="5">
        <f>IF(Merge1[[#This Row],[TotalSteps]]&gt;=10000,1,0)</f>
        <v>1</v>
      </c>
      <c r="F9">
        <v>8.59</v>
      </c>
      <c r="G9">
        <v>8.59</v>
      </c>
      <c r="H9">
        <v>0</v>
      </c>
      <c r="I9">
        <v>3.25</v>
      </c>
      <c r="J9">
        <v>0.64</v>
      </c>
      <c r="K9">
        <v>4.71</v>
      </c>
      <c r="L9">
        <v>0</v>
      </c>
      <c r="M9">
        <v>42</v>
      </c>
      <c r="N9">
        <v>16</v>
      </c>
      <c r="O9">
        <v>233</v>
      </c>
      <c r="P9">
        <v>1149</v>
      </c>
      <c r="Q9">
        <f>Merge1[[#This Row],[VeryActiveMinutes]]+Merge1[[#This Row],[FairlyActiveMinutes]]+Merge1[[#This Row],[LightlyActiveMinutes]]</f>
        <v>291</v>
      </c>
      <c r="R9">
        <v>1921</v>
      </c>
      <c r="U9" s="12">
        <f>Merge1[[#This Row],[TotalMinutesAsleep]]/60</f>
        <v>0</v>
      </c>
      <c r="V9" s="12" t="str">
        <f>IF(Merge1[[#This Row],[SleepHours]]&lt;7,"Short", IF(Merge1[[#This Row],[SleepHours]]&lt;=9,"Normal", "Long"))</f>
        <v>Short</v>
      </c>
    </row>
    <row r="10" spans="1:23" x14ac:dyDescent="0.25">
      <c r="A10" t="s">
        <v>19</v>
      </c>
      <c r="B10" s="1">
        <v>42480</v>
      </c>
      <c r="C10" s="6" t="str">
        <f>TEXT(Merge1[[#This Row],[ActivityDate]],"dddd")</f>
        <v>Wednesday</v>
      </c>
      <c r="D10">
        <v>10544</v>
      </c>
      <c r="E10" s="5">
        <f>IF(Merge1[[#This Row],[TotalSteps]]&gt;=10000,1,0)</f>
        <v>1</v>
      </c>
      <c r="F10">
        <v>6.68</v>
      </c>
      <c r="G10">
        <v>6.68</v>
      </c>
      <c r="H10">
        <v>0</v>
      </c>
      <c r="I10">
        <v>1.96</v>
      </c>
      <c r="J10">
        <v>0.48</v>
      </c>
      <c r="K10">
        <v>4.24</v>
      </c>
      <c r="L10">
        <v>0</v>
      </c>
      <c r="M10">
        <v>28</v>
      </c>
      <c r="N10">
        <v>12</v>
      </c>
      <c r="O10">
        <v>205</v>
      </c>
      <c r="P10">
        <v>818</v>
      </c>
      <c r="Q10">
        <f>Merge1[[#This Row],[VeryActiveMinutes]]+Merge1[[#This Row],[FairlyActiveMinutes]]+Merge1[[#This Row],[LightlyActiveMinutes]]</f>
        <v>245</v>
      </c>
      <c r="R10">
        <v>1786</v>
      </c>
      <c r="S10">
        <v>1</v>
      </c>
      <c r="T10">
        <v>360</v>
      </c>
      <c r="U10" s="12">
        <f>Merge1[[#This Row],[TotalMinutesAsleep]]/60</f>
        <v>6</v>
      </c>
      <c r="V10" s="12" t="str">
        <f>IF(Merge1[[#This Row],[SleepHours]]&lt;7,"Short", IF(Merge1[[#This Row],[SleepHours]]&lt;=9,"Normal", "Long"))</f>
        <v>Short</v>
      </c>
      <c r="W10">
        <v>377</v>
      </c>
    </row>
    <row r="11" spans="1:23" x14ac:dyDescent="0.25">
      <c r="A11" t="s">
        <v>19</v>
      </c>
      <c r="B11" s="1">
        <v>42481</v>
      </c>
      <c r="C11" s="6" t="str">
        <f>TEXT(Merge1[[#This Row],[ActivityDate]],"dddd")</f>
        <v>Thursday</v>
      </c>
      <c r="D11">
        <v>9819</v>
      </c>
      <c r="E11" s="5">
        <f>IF(Merge1[[#This Row],[TotalSteps]]&gt;=10000,1,0)</f>
        <v>0</v>
      </c>
      <c r="F11">
        <v>6.34</v>
      </c>
      <c r="G11">
        <v>6.34</v>
      </c>
      <c r="H11">
        <v>0</v>
      </c>
      <c r="I11">
        <v>1.34</v>
      </c>
      <c r="J11">
        <v>0.35</v>
      </c>
      <c r="K11">
        <v>4.6500000000000004</v>
      </c>
      <c r="L11">
        <v>0</v>
      </c>
      <c r="M11">
        <v>19</v>
      </c>
      <c r="N11">
        <v>8</v>
      </c>
      <c r="O11">
        <v>211</v>
      </c>
      <c r="P11">
        <v>838</v>
      </c>
      <c r="Q11">
        <f>Merge1[[#This Row],[VeryActiveMinutes]]+Merge1[[#This Row],[FairlyActiveMinutes]]+Merge1[[#This Row],[LightlyActiveMinutes]]</f>
        <v>238</v>
      </c>
      <c r="R11">
        <v>1775</v>
      </c>
      <c r="S11">
        <v>1</v>
      </c>
      <c r="T11">
        <v>325</v>
      </c>
      <c r="U11" s="12">
        <f>Merge1[[#This Row],[TotalMinutesAsleep]]/60</f>
        <v>5.416666666666667</v>
      </c>
      <c r="V11" s="12" t="str">
        <f>IF(Merge1[[#This Row],[SleepHours]]&lt;7,"Short", IF(Merge1[[#This Row],[SleepHours]]&lt;=9,"Normal", "Long"))</f>
        <v>Short</v>
      </c>
      <c r="W11">
        <v>364</v>
      </c>
    </row>
    <row r="12" spans="1:23" x14ac:dyDescent="0.25">
      <c r="A12" t="s">
        <v>19</v>
      </c>
      <c r="B12" s="1">
        <v>42483</v>
      </c>
      <c r="C12" s="6" t="str">
        <f>TEXT(Merge1[[#This Row],[ActivityDate]],"dddd")</f>
        <v>Saturday</v>
      </c>
      <c r="D12">
        <v>14371</v>
      </c>
      <c r="E12" s="5">
        <f>IF(Merge1[[#This Row],[TotalSteps]]&gt;=10000,1,0)</f>
        <v>1</v>
      </c>
      <c r="F12">
        <v>9.0399999999999991</v>
      </c>
      <c r="G12">
        <v>9.0399999999999991</v>
      </c>
      <c r="H12">
        <v>0</v>
      </c>
      <c r="I12">
        <v>2.81</v>
      </c>
      <c r="J12">
        <v>0.87</v>
      </c>
      <c r="K12">
        <v>5.36</v>
      </c>
      <c r="L12">
        <v>0</v>
      </c>
      <c r="M12">
        <v>41</v>
      </c>
      <c r="N12">
        <v>21</v>
      </c>
      <c r="O12">
        <v>262</v>
      </c>
      <c r="P12">
        <v>732</v>
      </c>
      <c r="Q12">
        <f>Merge1[[#This Row],[VeryActiveMinutes]]+Merge1[[#This Row],[FairlyActiveMinutes]]+Merge1[[#This Row],[LightlyActiveMinutes]]</f>
        <v>324</v>
      </c>
      <c r="R12">
        <v>1949</v>
      </c>
      <c r="S12">
        <v>1</v>
      </c>
      <c r="T12">
        <v>361</v>
      </c>
      <c r="U12" s="12">
        <f>Merge1[[#This Row],[TotalMinutesAsleep]]/60</f>
        <v>6.0166666666666666</v>
      </c>
      <c r="V12" s="12" t="str">
        <f>IF(Merge1[[#This Row],[SleepHours]]&lt;7,"Short", IF(Merge1[[#This Row],[SleepHours]]&lt;=9,"Normal", "Long"))</f>
        <v>Short</v>
      </c>
      <c r="W12">
        <v>384</v>
      </c>
    </row>
    <row r="13" spans="1:23" x14ac:dyDescent="0.25">
      <c r="A13" t="s">
        <v>19</v>
      </c>
      <c r="B13" s="1">
        <v>42484</v>
      </c>
      <c r="C13" s="6" t="str">
        <f>TEXT(Merge1[[#This Row],[ActivityDate]],"dddd")</f>
        <v>Sunday</v>
      </c>
      <c r="D13">
        <v>10039</v>
      </c>
      <c r="E13" s="5">
        <f>IF(Merge1[[#This Row],[TotalSteps]]&gt;=10000,1,0)</f>
        <v>1</v>
      </c>
      <c r="F13">
        <v>6.41</v>
      </c>
      <c r="G13">
        <v>6.41</v>
      </c>
      <c r="H13">
        <v>0</v>
      </c>
      <c r="I13">
        <v>2.92</v>
      </c>
      <c r="J13">
        <v>0.21</v>
      </c>
      <c r="K13">
        <v>3.28</v>
      </c>
      <c r="L13">
        <v>0</v>
      </c>
      <c r="M13">
        <v>39</v>
      </c>
      <c r="N13">
        <v>5</v>
      </c>
      <c r="O13">
        <v>238</v>
      </c>
      <c r="P13">
        <v>709</v>
      </c>
      <c r="Q13">
        <f>Merge1[[#This Row],[VeryActiveMinutes]]+Merge1[[#This Row],[FairlyActiveMinutes]]+Merge1[[#This Row],[LightlyActiveMinutes]]</f>
        <v>282</v>
      </c>
      <c r="R13">
        <v>1788</v>
      </c>
      <c r="S13">
        <v>1</v>
      </c>
      <c r="T13">
        <v>430</v>
      </c>
      <c r="U13" s="12">
        <f>Merge1[[#This Row],[TotalMinutesAsleep]]/60</f>
        <v>7.166666666666667</v>
      </c>
      <c r="V13" s="12" t="str">
        <f>IF(Merge1[[#This Row],[SleepHours]]&lt;7,"Short", IF(Merge1[[#This Row],[SleepHours]]&lt;=9,"Normal", "Long"))</f>
        <v>Normal</v>
      </c>
      <c r="W13">
        <v>449</v>
      </c>
    </row>
    <row r="14" spans="1:23" x14ac:dyDescent="0.25">
      <c r="A14" t="s">
        <v>19</v>
      </c>
      <c r="B14" s="1">
        <v>42482</v>
      </c>
      <c r="C14" s="6" t="str">
        <f>TEXT(Merge1[[#This Row],[ActivityDate]],"dddd")</f>
        <v>Friday</v>
      </c>
      <c r="D14">
        <v>12764</v>
      </c>
      <c r="E14" s="5">
        <f>IF(Merge1[[#This Row],[TotalSteps]]&gt;=10000,1,0)</f>
        <v>1</v>
      </c>
      <c r="F14">
        <v>8.1300000000000008</v>
      </c>
      <c r="G14">
        <v>8.1300000000000008</v>
      </c>
      <c r="H14">
        <v>0</v>
      </c>
      <c r="I14">
        <v>4.76</v>
      </c>
      <c r="J14">
        <v>1.1200000000000001</v>
      </c>
      <c r="K14">
        <v>2.2400000000000002</v>
      </c>
      <c r="L14">
        <v>0</v>
      </c>
      <c r="M14">
        <v>66</v>
      </c>
      <c r="N14">
        <v>27</v>
      </c>
      <c r="O14">
        <v>130</v>
      </c>
      <c r="P14">
        <v>1217</v>
      </c>
      <c r="Q14">
        <f>Merge1[[#This Row],[VeryActiveMinutes]]+Merge1[[#This Row],[FairlyActiveMinutes]]+Merge1[[#This Row],[LightlyActiveMinutes]]</f>
        <v>223</v>
      </c>
      <c r="R14">
        <v>1827</v>
      </c>
      <c r="U14" s="12">
        <f>Merge1[[#This Row],[TotalMinutesAsleep]]/60</f>
        <v>0</v>
      </c>
      <c r="V14" s="12" t="str">
        <f>IF(Merge1[[#This Row],[SleepHours]]&lt;7,"Short", IF(Merge1[[#This Row],[SleepHours]]&lt;=9,"Normal", "Long"))</f>
        <v>Short</v>
      </c>
    </row>
    <row r="15" spans="1:23" x14ac:dyDescent="0.25">
      <c r="A15" t="s">
        <v>19</v>
      </c>
      <c r="B15" s="1">
        <v>42485</v>
      </c>
      <c r="C15" s="6" t="str">
        <f>TEXT(Merge1[[#This Row],[ActivityDate]],"dddd")</f>
        <v>Monday</v>
      </c>
      <c r="D15">
        <v>15355</v>
      </c>
      <c r="E15" s="5">
        <f>IF(Merge1[[#This Row],[TotalSteps]]&gt;=10000,1,0)</f>
        <v>1</v>
      </c>
      <c r="F15">
        <v>9.8000000000000007</v>
      </c>
      <c r="G15">
        <v>9.8000000000000007</v>
      </c>
      <c r="H15">
        <v>0</v>
      </c>
      <c r="I15">
        <v>5.29</v>
      </c>
      <c r="J15">
        <v>0.56999999999999995</v>
      </c>
      <c r="K15">
        <v>3.94</v>
      </c>
      <c r="L15">
        <v>0</v>
      </c>
      <c r="M15">
        <v>73</v>
      </c>
      <c r="N15">
        <v>14</v>
      </c>
      <c r="O15">
        <v>216</v>
      </c>
      <c r="P15">
        <v>814</v>
      </c>
      <c r="Q15">
        <f>Merge1[[#This Row],[VeryActiveMinutes]]+Merge1[[#This Row],[FairlyActiveMinutes]]+Merge1[[#This Row],[LightlyActiveMinutes]]</f>
        <v>303</v>
      </c>
      <c r="R15">
        <v>2013</v>
      </c>
      <c r="S15">
        <v>1</v>
      </c>
      <c r="T15">
        <v>277</v>
      </c>
      <c r="U15" s="12">
        <f>Merge1[[#This Row],[TotalMinutesAsleep]]/60</f>
        <v>4.6166666666666663</v>
      </c>
      <c r="V15" s="12" t="str">
        <f>IF(Merge1[[#This Row],[SleepHours]]&lt;7,"Short", IF(Merge1[[#This Row],[SleepHours]]&lt;=9,"Normal", "Long"))</f>
        <v>Short</v>
      </c>
      <c r="W15">
        <v>323</v>
      </c>
    </row>
    <row r="16" spans="1:23" x14ac:dyDescent="0.25">
      <c r="A16" t="s">
        <v>19</v>
      </c>
      <c r="B16" s="1">
        <v>42486</v>
      </c>
      <c r="C16" s="6" t="str">
        <f>TEXT(Merge1[[#This Row],[ActivityDate]],"dddd")</f>
        <v>Tuesday</v>
      </c>
      <c r="D16">
        <v>13755</v>
      </c>
      <c r="E16" s="5">
        <f>IF(Merge1[[#This Row],[TotalSteps]]&gt;=10000,1,0)</f>
        <v>1</v>
      </c>
      <c r="F16">
        <v>8.7899999999999991</v>
      </c>
      <c r="G16">
        <v>8.7899999999999991</v>
      </c>
      <c r="H16">
        <v>0</v>
      </c>
      <c r="I16">
        <v>2.33</v>
      </c>
      <c r="J16">
        <v>0.92</v>
      </c>
      <c r="K16">
        <v>5.54</v>
      </c>
      <c r="L16">
        <v>0</v>
      </c>
      <c r="M16">
        <v>31</v>
      </c>
      <c r="N16">
        <v>23</v>
      </c>
      <c r="O16">
        <v>279</v>
      </c>
      <c r="P16">
        <v>833</v>
      </c>
      <c r="Q16">
        <f>Merge1[[#This Row],[VeryActiveMinutes]]+Merge1[[#This Row],[FairlyActiveMinutes]]+Merge1[[#This Row],[LightlyActiveMinutes]]</f>
        <v>333</v>
      </c>
      <c r="R16">
        <v>1970</v>
      </c>
      <c r="S16">
        <v>1</v>
      </c>
      <c r="T16">
        <v>245</v>
      </c>
      <c r="U16" s="12">
        <f>Merge1[[#This Row],[TotalMinutesAsleep]]/60</f>
        <v>4.083333333333333</v>
      </c>
      <c r="V16" s="12" t="str">
        <f>IF(Merge1[[#This Row],[SleepHours]]&lt;7,"Short", IF(Merge1[[#This Row],[SleepHours]]&lt;=9,"Normal", "Long"))</f>
        <v>Short</v>
      </c>
      <c r="W16">
        <v>274</v>
      </c>
    </row>
    <row r="17" spans="1:23" x14ac:dyDescent="0.25">
      <c r="A17" t="s">
        <v>19</v>
      </c>
      <c r="B17" s="1">
        <v>42488</v>
      </c>
      <c r="C17" s="6" t="str">
        <f>TEXT(Merge1[[#This Row],[ActivityDate]],"dddd")</f>
        <v>Thursday</v>
      </c>
      <c r="D17">
        <v>13154</v>
      </c>
      <c r="E17" s="5">
        <f>IF(Merge1[[#This Row],[TotalSteps]]&gt;=10000,1,0)</f>
        <v>1</v>
      </c>
      <c r="F17">
        <v>8.5299999999999994</v>
      </c>
      <c r="G17">
        <v>8.5299999999999994</v>
      </c>
      <c r="H17">
        <v>0</v>
      </c>
      <c r="I17">
        <v>3.54</v>
      </c>
      <c r="J17">
        <v>1.1599999999999999</v>
      </c>
      <c r="K17">
        <v>3.79</v>
      </c>
      <c r="L17">
        <v>0</v>
      </c>
      <c r="M17">
        <v>48</v>
      </c>
      <c r="N17">
        <v>28</v>
      </c>
      <c r="O17">
        <v>189</v>
      </c>
      <c r="P17">
        <v>782</v>
      </c>
      <c r="Q17">
        <f>Merge1[[#This Row],[VeryActiveMinutes]]+Merge1[[#This Row],[FairlyActiveMinutes]]+Merge1[[#This Row],[LightlyActiveMinutes]]</f>
        <v>265</v>
      </c>
      <c r="R17">
        <v>1898</v>
      </c>
      <c r="S17">
        <v>1</v>
      </c>
      <c r="T17">
        <v>366</v>
      </c>
      <c r="U17" s="12">
        <f>Merge1[[#This Row],[TotalMinutesAsleep]]/60</f>
        <v>6.1</v>
      </c>
      <c r="V17" s="12" t="str">
        <f>IF(Merge1[[#This Row],[SleepHours]]&lt;7,"Short", IF(Merge1[[#This Row],[SleepHours]]&lt;=9,"Normal", "Long"))</f>
        <v>Short</v>
      </c>
      <c r="W17">
        <v>393</v>
      </c>
    </row>
    <row r="18" spans="1:23" x14ac:dyDescent="0.25">
      <c r="A18" t="s">
        <v>19</v>
      </c>
      <c r="B18" s="1">
        <v>42489</v>
      </c>
      <c r="C18" s="6" t="str">
        <f>TEXT(Merge1[[#This Row],[ActivityDate]],"dddd")</f>
        <v>Friday</v>
      </c>
      <c r="D18">
        <v>11181</v>
      </c>
      <c r="E18" s="5">
        <f>IF(Merge1[[#This Row],[TotalSteps]]&gt;=10000,1,0)</f>
        <v>1</v>
      </c>
      <c r="F18">
        <v>7.15</v>
      </c>
      <c r="G18">
        <v>7.15</v>
      </c>
      <c r="H18">
        <v>0</v>
      </c>
      <c r="I18">
        <v>1.06</v>
      </c>
      <c r="J18">
        <v>0.5</v>
      </c>
      <c r="K18">
        <v>5.58</v>
      </c>
      <c r="L18">
        <v>0</v>
      </c>
      <c r="M18">
        <v>16</v>
      </c>
      <c r="N18">
        <v>12</v>
      </c>
      <c r="O18">
        <v>243</v>
      </c>
      <c r="P18">
        <v>815</v>
      </c>
      <c r="Q18">
        <f>Merge1[[#This Row],[VeryActiveMinutes]]+Merge1[[#This Row],[FairlyActiveMinutes]]+Merge1[[#This Row],[LightlyActiveMinutes]]</f>
        <v>271</v>
      </c>
      <c r="R18">
        <v>1837</v>
      </c>
      <c r="S18">
        <v>1</v>
      </c>
      <c r="T18">
        <v>341</v>
      </c>
      <c r="U18" s="12">
        <f>Merge1[[#This Row],[TotalMinutesAsleep]]/60</f>
        <v>5.6833333333333336</v>
      </c>
      <c r="V18" s="12" t="str">
        <f>IF(Merge1[[#This Row],[SleepHours]]&lt;7,"Short", IF(Merge1[[#This Row],[SleepHours]]&lt;=9,"Normal", "Long"))</f>
        <v>Short</v>
      </c>
      <c r="W18">
        <v>354</v>
      </c>
    </row>
    <row r="19" spans="1:23" x14ac:dyDescent="0.25">
      <c r="A19" t="s">
        <v>19</v>
      </c>
      <c r="B19" s="1">
        <v>42490</v>
      </c>
      <c r="C19" s="6" t="str">
        <f>TEXT(Merge1[[#This Row],[ActivityDate]],"dddd")</f>
        <v>Saturday</v>
      </c>
      <c r="D19">
        <v>14673</v>
      </c>
      <c r="E19" s="5">
        <f>IF(Merge1[[#This Row],[TotalSteps]]&gt;=10000,1,0)</f>
        <v>1</v>
      </c>
      <c r="F19">
        <v>9.25</v>
      </c>
      <c r="G19">
        <v>9.25</v>
      </c>
      <c r="H19">
        <v>0</v>
      </c>
      <c r="I19">
        <v>3.56</v>
      </c>
      <c r="J19">
        <v>1.42</v>
      </c>
      <c r="K19">
        <v>4.2699999999999996</v>
      </c>
      <c r="L19">
        <v>0</v>
      </c>
      <c r="M19">
        <v>52</v>
      </c>
      <c r="N19">
        <v>34</v>
      </c>
      <c r="O19">
        <v>217</v>
      </c>
      <c r="P19">
        <v>712</v>
      </c>
      <c r="Q19">
        <f>Merge1[[#This Row],[VeryActiveMinutes]]+Merge1[[#This Row],[FairlyActiveMinutes]]+Merge1[[#This Row],[LightlyActiveMinutes]]</f>
        <v>303</v>
      </c>
      <c r="R19">
        <v>1947</v>
      </c>
      <c r="S19">
        <v>1</v>
      </c>
      <c r="T19">
        <v>404</v>
      </c>
      <c r="U19" s="12">
        <f>Merge1[[#This Row],[TotalMinutesAsleep]]/60</f>
        <v>6.7333333333333334</v>
      </c>
      <c r="V19" s="12" t="str">
        <f>IF(Merge1[[#This Row],[SleepHours]]&lt;7,"Short", IF(Merge1[[#This Row],[SleepHours]]&lt;=9,"Normal", "Long"))</f>
        <v>Short</v>
      </c>
      <c r="W19">
        <v>425</v>
      </c>
    </row>
    <row r="20" spans="1:23" x14ac:dyDescent="0.25">
      <c r="A20" t="s">
        <v>19</v>
      </c>
      <c r="B20" s="1">
        <v>42487</v>
      </c>
      <c r="C20" s="6" t="str">
        <f>TEXT(Merge1[[#This Row],[ActivityDate]],"dddd")</f>
        <v>Wednesday</v>
      </c>
      <c r="D20">
        <v>18134</v>
      </c>
      <c r="E20" s="5">
        <f>IF(Merge1[[#This Row],[TotalSteps]]&gt;=10000,1,0)</f>
        <v>1</v>
      </c>
      <c r="F20">
        <v>12.21</v>
      </c>
      <c r="G20">
        <v>12.21</v>
      </c>
      <c r="H20">
        <v>0</v>
      </c>
      <c r="I20">
        <v>6.4</v>
      </c>
      <c r="J20">
        <v>0.41</v>
      </c>
      <c r="K20">
        <v>5.41</v>
      </c>
      <c r="L20">
        <v>0</v>
      </c>
      <c r="M20">
        <v>78</v>
      </c>
      <c r="N20">
        <v>11</v>
      </c>
      <c r="O20">
        <v>243</v>
      </c>
      <c r="P20">
        <v>1108</v>
      </c>
      <c r="Q20">
        <f>Merge1[[#This Row],[VeryActiveMinutes]]+Merge1[[#This Row],[FairlyActiveMinutes]]+Merge1[[#This Row],[LightlyActiveMinutes]]</f>
        <v>332</v>
      </c>
      <c r="R20">
        <v>2159</v>
      </c>
      <c r="U20" s="12">
        <f>Merge1[[#This Row],[TotalMinutesAsleep]]/60</f>
        <v>0</v>
      </c>
      <c r="V20" s="12" t="str">
        <f>IF(Merge1[[#This Row],[SleepHours]]&lt;7,"Short", IF(Merge1[[#This Row],[SleepHours]]&lt;=9,"Normal", "Long"))</f>
        <v>Short</v>
      </c>
    </row>
    <row r="21" spans="1:23" x14ac:dyDescent="0.25">
      <c r="A21" t="s">
        <v>19</v>
      </c>
      <c r="B21" s="1">
        <v>42491</v>
      </c>
      <c r="C21" s="6" t="str">
        <f>TEXT(Merge1[[#This Row],[ActivityDate]],"dddd")</f>
        <v>Sunday</v>
      </c>
      <c r="D21">
        <v>10602</v>
      </c>
      <c r="E21" s="5">
        <f>IF(Merge1[[#This Row],[TotalSteps]]&gt;=10000,1,0)</f>
        <v>1</v>
      </c>
      <c r="F21">
        <v>6.81</v>
      </c>
      <c r="G21">
        <v>6.81</v>
      </c>
      <c r="H21">
        <v>0</v>
      </c>
      <c r="I21">
        <v>2.29</v>
      </c>
      <c r="J21">
        <v>1.6</v>
      </c>
      <c r="K21">
        <v>2.92</v>
      </c>
      <c r="L21">
        <v>0</v>
      </c>
      <c r="M21">
        <v>33</v>
      </c>
      <c r="N21">
        <v>35</v>
      </c>
      <c r="O21">
        <v>246</v>
      </c>
      <c r="P21">
        <v>730</v>
      </c>
      <c r="Q21">
        <f>Merge1[[#This Row],[VeryActiveMinutes]]+Merge1[[#This Row],[FairlyActiveMinutes]]+Merge1[[#This Row],[LightlyActiveMinutes]]</f>
        <v>314</v>
      </c>
      <c r="R21">
        <v>1820</v>
      </c>
      <c r="S21">
        <v>1</v>
      </c>
      <c r="T21">
        <v>369</v>
      </c>
      <c r="U21" s="12">
        <f>Merge1[[#This Row],[TotalMinutesAsleep]]/60</f>
        <v>6.15</v>
      </c>
      <c r="V21" s="12" t="str">
        <f>IF(Merge1[[#This Row],[SleepHours]]&lt;7,"Short", IF(Merge1[[#This Row],[SleepHours]]&lt;=9,"Normal", "Long"))</f>
        <v>Short</v>
      </c>
      <c r="W21">
        <v>396</v>
      </c>
    </row>
    <row r="22" spans="1:23" x14ac:dyDescent="0.25">
      <c r="A22" t="s">
        <v>19</v>
      </c>
      <c r="B22" s="1">
        <v>42492</v>
      </c>
      <c r="C22" s="6" t="str">
        <f>TEXT(Merge1[[#This Row],[ActivityDate]],"dddd")</f>
        <v>Monday</v>
      </c>
      <c r="D22">
        <v>14727</v>
      </c>
      <c r="E22" s="5">
        <f>IF(Merge1[[#This Row],[TotalSteps]]&gt;=10000,1,0)</f>
        <v>1</v>
      </c>
      <c r="F22">
        <v>9.7100000000000009</v>
      </c>
      <c r="G22">
        <v>9.7100000000000009</v>
      </c>
      <c r="H22">
        <v>0</v>
      </c>
      <c r="I22">
        <v>3.21</v>
      </c>
      <c r="J22">
        <v>0.56999999999999995</v>
      </c>
      <c r="K22">
        <v>5.92</v>
      </c>
      <c r="L22">
        <v>0</v>
      </c>
      <c r="M22">
        <v>41</v>
      </c>
      <c r="N22">
        <v>15</v>
      </c>
      <c r="O22">
        <v>277</v>
      </c>
      <c r="P22">
        <v>798</v>
      </c>
      <c r="Q22">
        <f>Merge1[[#This Row],[VeryActiveMinutes]]+Merge1[[#This Row],[FairlyActiveMinutes]]+Merge1[[#This Row],[LightlyActiveMinutes]]</f>
        <v>333</v>
      </c>
      <c r="R22">
        <v>2004</v>
      </c>
      <c r="S22">
        <v>1</v>
      </c>
      <c r="T22">
        <v>277</v>
      </c>
      <c r="U22" s="12">
        <f>Merge1[[#This Row],[TotalMinutesAsleep]]/60</f>
        <v>4.6166666666666663</v>
      </c>
      <c r="V22" s="12" t="str">
        <f>IF(Merge1[[#This Row],[SleepHours]]&lt;7,"Short", IF(Merge1[[#This Row],[SleepHours]]&lt;=9,"Normal", "Long"))</f>
        <v>Short</v>
      </c>
      <c r="W22">
        <v>309</v>
      </c>
    </row>
    <row r="23" spans="1:23" x14ac:dyDescent="0.25">
      <c r="A23" t="s">
        <v>19</v>
      </c>
      <c r="B23" s="1">
        <v>42493</v>
      </c>
      <c r="C23" s="6" t="str">
        <f>TEXT(Merge1[[#This Row],[ActivityDate]],"dddd")</f>
        <v>Tuesday</v>
      </c>
      <c r="D23">
        <v>15103</v>
      </c>
      <c r="E23" s="5">
        <f>IF(Merge1[[#This Row],[TotalSteps]]&gt;=10000,1,0)</f>
        <v>1</v>
      </c>
      <c r="F23">
        <v>9.66</v>
      </c>
      <c r="G23">
        <v>9.66</v>
      </c>
      <c r="H23">
        <v>0</v>
      </c>
      <c r="I23">
        <v>3.73</v>
      </c>
      <c r="J23">
        <v>1.05</v>
      </c>
      <c r="K23">
        <v>4.88</v>
      </c>
      <c r="L23">
        <v>0</v>
      </c>
      <c r="M23">
        <v>50</v>
      </c>
      <c r="N23">
        <v>24</v>
      </c>
      <c r="O23">
        <v>254</v>
      </c>
      <c r="P23">
        <v>816</v>
      </c>
      <c r="Q23">
        <f>Merge1[[#This Row],[VeryActiveMinutes]]+Merge1[[#This Row],[FairlyActiveMinutes]]+Merge1[[#This Row],[LightlyActiveMinutes]]</f>
        <v>328</v>
      </c>
      <c r="R23">
        <v>1990</v>
      </c>
      <c r="S23">
        <v>1</v>
      </c>
      <c r="T23">
        <v>273</v>
      </c>
      <c r="U23" s="12">
        <f>Merge1[[#This Row],[TotalMinutesAsleep]]/60</f>
        <v>4.55</v>
      </c>
      <c r="V23" s="12" t="str">
        <f>IF(Merge1[[#This Row],[SleepHours]]&lt;7,"Short", IF(Merge1[[#This Row],[SleepHours]]&lt;=9,"Normal", "Long"))</f>
        <v>Short</v>
      </c>
      <c r="W23">
        <v>296</v>
      </c>
    </row>
    <row r="24" spans="1:23" x14ac:dyDescent="0.25">
      <c r="A24" t="s">
        <v>19</v>
      </c>
      <c r="B24" s="1">
        <v>42495</v>
      </c>
      <c r="C24" s="6" t="str">
        <f>TEXT(Merge1[[#This Row],[ActivityDate]],"dddd")</f>
        <v>Thursday</v>
      </c>
      <c r="D24">
        <v>14070</v>
      </c>
      <c r="E24" s="5">
        <f>IF(Merge1[[#This Row],[TotalSteps]]&gt;=10000,1,0)</f>
        <v>1</v>
      </c>
      <c r="F24">
        <v>8.9</v>
      </c>
      <c r="G24">
        <v>8.9</v>
      </c>
      <c r="H24">
        <v>0</v>
      </c>
      <c r="I24">
        <v>2.92</v>
      </c>
      <c r="J24">
        <v>1.08</v>
      </c>
      <c r="K24">
        <v>4.88</v>
      </c>
      <c r="L24">
        <v>0</v>
      </c>
      <c r="M24">
        <v>45</v>
      </c>
      <c r="N24">
        <v>24</v>
      </c>
      <c r="O24">
        <v>250</v>
      </c>
      <c r="P24">
        <v>857</v>
      </c>
      <c r="Q24">
        <f>Merge1[[#This Row],[VeryActiveMinutes]]+Merge1[[#This Row],[FairlyActiveMinutes]]+Merge1[[#This Row],[LightlyActiveMinutes]]</f>
        <v>319</v>
      </c>
      <c r="R24">
        <v>1959</v>
      </c>
      <c r="S24">
        <v>1</v>
      </c>
      <c r="T24">
        <v>247</v>
      </c>
      <c r="U24" s="12">
        <f>Merge1[[#This Row],[TotalMinutesAsleep]]/60</f>
        <v>4.1166666666666663</v>
      </c>
      <c r="V24" s="12" t="str">
        <f>IF(Merge1[[#This Row],[SleepHours]]&lt;7,"Short", IF(Merge1[[#This Row],[SleepHours]]&lt;=9,"Normal", "Long"))</f>
        <v>Short</v>
      </c>
      <c r="W24">
        <v>264</v>
      </c>
    </row>
    <row r="25" spans="1:23" x14ac:dyDescent="0.25">
      <c r="A25" t="s">
        <v>19</v>
      </c>
      <c r="B25" s="1">
        <v>42496</v>
      </c>
      <c r="C25" s="6" t="str">
        <f>TEXT(Merge1[[#This Row],[ActivityDate]],"dddd")</f>
        <v>Friday</v>
      </c>
      <c r="D25">
        <v>12159</v>
      </c>
      <c r="E25" s="5">
        <f>IF(Merge1[[#This Row],[TotalSteps]]&gt;=10000,1,0)</f>
        <v>1</v>
      </c>
      <c r="F25">
        <v>8.0299999999999994</v>
      </c>
      <c r="G25">
        <v>8.0299999999999994</v>
      </c>
      <c r="H25">
        <v>0</v>
      </c>
      <c r="I25">
        <v>1.97</v>
      </c>
      <c r="J25">
        <v>0.25</v>
      </c>
      <c r="K25">
        <v>5.81</v>
      </c>
      <c r="L25">
        <v>0</v>
      </c>
      <c r="M25">
        <v>24</v>
      </c>
      <c r="N25">
        <v>6</v>
      </c>
      <c r="O25">
        <v>289</v>
      </c>
      <c r="P25">
        <v>754</v>
      </c>
      <c r="Q25">
        <f>Merge1[[#This Row],[VeryActiveMinutes]]+Merge1[[#This Row],[FairlyActiveMinutes]]+Merge1[[#This Row],[LightlyActiveMinutes]]</f>
        <v>319</v>
      </c>
      <c r="R25">
        <v>1896</v>
      </c>
      <c r="S25">
        <v>1</v>
      </c>
      <c r="T25">
        <v>334</v>
      </c>
      <c r="U25" s="12">
        <f>Merge1[[#This Row],[TotalMinutesAsleep]]/60</f>
        <v>5.5666666666666664</v>
      </c>
      <c r="V25" s="12" t="str">
        <f>IF(Merge1[[#This Row],[SleepHours]]&lt;7,"Short", IF(Merge1[[#This Row],[SleepHours]]&lt;=9,"Normal", "Long"))</f>
        <v>Short</v>
      </c>
      <c r="W25">
        <v>367</v>
      </c>
    </row>
    <row r="26" spans="1:23" x14ac:dyDescent="0.25">
      <c r="A26" t="s">
        <v>19</v>
      </c>
      <c r="B26" s="1">
        <v>42497</v>
      </c>
      <c r="C26" s="6" t="str">
        <f>TEXT(Merge1[[#This Row],[ActivityDate]],"dddd")</f>
        <v>Saturday</v>
      </c>
      <c r="D26">
        <v>11992</v>
      </c>
      <c r="E26" s="5">
        <f>IF(Merge1[[#This Row],[TotalSteps]]&gt;=10000,1,0)</f>
        <v>1</v>
      </c>
      <c r="F26">
        <v>7.71</v>
      </c>
      <c r="G26">
        <v>7.71</v>
      </c>
      <c r="H26">
        <v>0</v>
      </c>
      <c r="I26">
        <v>2.46</v>
      </c>
      <c r="J26">
        <v>2.12</v>
      </c>
      <c r="K26">
        <v>3.13</v>
      </c>
      <c r="L26">
        <v>0</v>
      </c>
      <c r="M26">
        <v>37</v>
      </c>
      <c r="N26">
        <v>46</v>
      </c>
      <c r="O26">
        <v>175</v>
      </c>
      <c r="P26">
        <v>833</v>
      </c>
      <c r="Q26">
        <f>Merge1[[#This Row],[VeryActiveMinutes]]+Merge1[[#This Row],[FairlyActiveMinutes]]+Merge1[[#This Row],[LightlyActiveMinutes]]</f>
        <v>258</v>
      </c>
      <c r="R26">
        <v>1821</v>
      </c>
      <c r="S26">
        <v>1</v>
      </c>
      <c r="T26">
        <v>331</v>
      </c>
      <c r="U26" s="12">
        <f>Merge1[[#This Row],[TotalMinutesAsleep]]/60</f>
        <v>5.5166666666666666</v>
      </c>
      <c r="V26" s="12" t="str">
        <f>IF(Merge1[[#This Row],[SleepHours]]&lt;7,"Short", IF(Merge1[[#This Row],[SleepHours]]&lt;=9,"Normal", "Long"))</f>
        <v>Short</v>
      </c>
      <c r="W26">
        <v>349</v>
      </c>
    </row>
    <row r="27" spans="1:23" x14ac:dyDescent="0.25">
      <c r="A27" t="s">
        <v>19</v>
      </c>
      <c r="B27" s="1">
        <v>42498</v>
      </c>
      <c r="C27" s="6" t="str">
        <f>TEXT(Merge1[[#This Row],[ActivityDate]],"dddd")</f>
        <v>Sunday</v>
      </c>
      <c r="D27">
        <v>10060</v>
      </c>
      <c r="E27" s="5">
        <f>IF(Merge1[[#This Row],[TotalSteps]]&gt;=10000,1,0)</f>
        <v>1</v>
      </c>
      <c r="F27">
        <v>6.58</v>
      </c>
      <c r="G27">
        <v>6.58</v>
      </c>
      <c r="H27">
        <v>0</v>
      </c>
      <c r="I27">
        <v>3.53</v>
      </c>
      <c r="J27">
        <v>0.32</v>
      </c>
      <c r="K27">
        <v>2.73</v>
      </c>
      <c r="L27">
        <v>0</v>
      </c>
      <c r="M27">
        <v>44</v>
      </c>
      <c r="N27">
        <v>8</v>
      </c>
      <c r="O27">
        <v>203</v>
      </c>
      <c r="P27">
        <v>574</v>
      </c>
      <c r="Q27">
        <f>Merge1[[#This Row],[VeryActiveMinutes]]+Merge1[[#This Row],[FairlyActiveMinutes]]+Merge1[[#This Row],[LightlyActiveMinutes]]</f>
        <v>255</v>
      </c>
      <c r="R27">
        <v>1740</v>
      </c>
      <c r="S27">
        <v>1</v>
      </c>
      <c r="T27">
        <v>594</v>
      </c>
      <c r="U27" s="12">
        <f>Merge1[[#This Row],[TotalMinutesAsleep]]/60</f>
        <v>9.9</v>
      </c>
      <c r="V27" s="12" t="str">
        <f>IF(Merge1[[#This Row],[SleepHours]]&lt;7,"Short", IF(Merge1[[#This Row],[SleepHours]]&lt;=9,"Normal", "Long"))</f>
        <v>Long</v>
      </c>
      <c r="W27">
        <v>611</v>
      </c>
    </row>
    <row r="28" spans="1:23" x14ac:dyDescent="0.25">
      <c r="A28" t="s">
        <v>19</v>
      </c>
      <c r="B28" s="1">
        <v>42494</v>
      </c>
      <c r="C28" s="6" t="str">
        <f>TEXT(Merge1[[#This Row],[ActivityDate]],"dddd")</f>
        <v>Wednesday</v>
      </c>
      <c r="D28">
        <v>11100</v>
      </c>
      <c r="E28" s="5">
        <f>IF(Merge1[[#This Row],[TotalSteps]]&gt;=10000,1,0)</f>
        <v>1</v>
      </c>
      <c r="F28">
        <v>7.15</v>
      </c>
      <c r="G28">
        <v>7.15</v>
      </c>
      <c r="H28">
        <v>0</v>
      </c>
      <c r="I28">
        <v>2.46</v>
      </c>
      <c r="J28">
        <v>0.87</v>
      </c>
      <c r="K28">
        <v>3.82</v>
      </c>
      <c r="L28">
        <v>0</v>
      </c>
      <c r="M28">
        <v>36</v>
      </c>
      <c r="N28">
        <v>22</v>
      </c>
      <c r="O28">
        <v>203</v>
      </c>
      <c r="P28">
        <v>1179</v>
      </c>
      <c r="Q28">
        <f>Merge1[[#This Row],[VeryActiveMinutes]]+Merge1[[#This Row],[FairlyActiveMinutes]]+Merge1[[#This Row],[LightlyActiveMinutes]]</f>
        <v>261</v>
      </c>
      <c r="R28">
        <v>1819</v>
      </c>
      <c r="U28" s="12">
        <f>Merge1[[#This Row],[TotalMinutesAsleep]]/60</f>
        <v>0</v>
      </c>
      <c r="V28" s="12" t="str">
        <f>IF(Merge1[[#This Row],[SleepHours]]&lt;7,"Short", IF(Merge1[[#This Row],[SleepHours]]&lt;=9,"Normal", "Long"))</f>
        <v>Short</v>
      </c>
    </row>
    <row r="29" spans="1:23" x14ac:dyDescent="0.25">
      <c r="A29" t="s">
        <v>19</v>
      </c>
      <c r="B29" s="1">
        <v>42499</v>
      </c>
      <c r="C29" s="6" t="str">
        <f>TEXT(Merge1[[#This Row],[ActivityDate]],"dddd")</f>
        <v>Monday</v>
      </c>
      <c r="D29">
        <v>12022</v>
      </c>
      <c r="E29" s="5">
        <f>IF(Merge1[[#This Row],[TotalSteps]]&gt;=10000,1,0)</f>
        <v>1</v>
      </c>
      <c r="F29">
        <v>7.72</v>
      </c>
      <c r="G29">
        <v>7.72</v>
      </c>
      <c r="H29">
        <v>0</v>
      </c>
      <c r="I29">
        <v>3.45</v>
      </c>
      <c r="J29">
        <v>0.53</v>
      </c>
      <c r="K29">
        <v>3.74</v>
      </c>
      <c r="L29">
        <v>0</v>
      </c>
      <c r="M29">
        <v>46</v>
      </c>
      <c r="N29">
        <v>11</v>
      </c>
      <c r="O29">
        <v>206</v>
      </c>
      <c r="P29">
        <v>835</v>
      </c>
      <c r="Q29">
        <f>Merge1[[#This Row],[VeryActiveMinutes]]+Merge1[[#This Row],[FairlyActiveMinutes]]+Merge1[[#This Row],[LightlyActiveMinutes]]</f>
        <v>263</v>
      </c>
      <c r="R29">
        <v>1819</v>
      </c>
      <c r="S29">
        <v>1</v>
      </c>
      <c r="T29">
        <v>338</v>
      </c>
      <c r="U29" s="12">
        <f>Merge1[[#This Row],[TotalMinutesAsleep]]/60</f>
        <v>5.6333333333333337</v>
      </c>
      <c r="V29" s="12" t="str">
        <f>IF(Merge1[[#This Row],[SleepHours]]&lt;7,"Short", IF(Merge1[[#This Row],[SleepHours]]&lt;=9,"Normal", "Long"))</f>
        <v>Short</v>
      </c>
      <c r="W29">
        <v>342</v>
      </c>
    </row>
    <row r="30" spans="1:23" x14ac:dyDescent="0.25">
      <c r="A30" t="s">
        <v>19</v>
      </c>
      <c r="B30" s="1">
        <v>42500</v>
      </c>
      <c r="C30" s="6" t="str">
        <f>TEXT(Merge1[[#This Row],[ActivityDate]],"dddd")</f>
        <v>Tuesday</v>
      </c>
      <c r="D30">
        <v>12207</v>
      </c>
      <c r="E30" s="5">
        <f>IF(Merge1[[#This Row],[TotalSteps]]&gt;=10000,1,0)</f>
        <v>1</v>
      </c>
      <c r="F30">
        <v>7.77</v>
      </c>
      <c r="G30">
        <v>7.77</v>
      </c>
      <c r="H30">
        <v>0</v>
      </c>
      <c r="I30">
        <v>3.35</v>
      </c>
      <c r="J30">
        <v>1.1599999999999999</v>
      </c>
      <c r="K30">
        <v>3.26</v>
      </c>
      <c r="L30">
        <v>0</v>
      </c>
      <c r="M30">
        <v>46</v>
      </c>
      <c r="N30">
        <v>31</v>
      </c>
      <c r="O30">
        <v>214</v>
      </c>
      <c r="P30">
        <v>746</v>
      </c>
      <c r="Q30">
        <f>Merge1[[#This Row],[VeryActiveMinutes]]+Merge1[[#This Row],[FairlyActiveMinutes]]+Merge1[[#This Row],[LightlyActiveMinutes]]</f>
        <v>291</v>
      </c>
      <c r="R30">
        <v>1859</v>
      </c>
      <c r="S30">
        <v>1</v>
      </c>
      <c r="T30">
        <v>383</v>
      </c>
      <c r="U30" s="12">
        <f>Merge1[[#This Row],[TotalMinutesAsleep]]/60</f>
        <v>6.3833333333333337</v>
      </c>
      <c r="V30" s="12" t="str">
        <f>IF(Merge1[[#This Row],[SleepHours]]&lt;7,"Short", IF(Merge1[[#This Row],[SleepHours]]&lt;=9,"Normal", "Long"))</f>
        <v>Short</v>
      </c>
      <c r="W30">
        <v>403</v>
      </c>
    </row>
    <row r="31" spans="1:23" x14ac:dyDescent="0.25">
      <c r="A31" t="s">
        <v>19</v>
      </c>
      <c r="B31" s="1">
        <v>42501</v>
      </c>
      <c r="C31" s="6" t="str">
        <f>TEXT(Merge1[[#This Row],[ActivityDate]],"dddd")</f>
        <v>Wednesday</v>
      </c>
      <c r="D31">
        <v>12770</v>
      </c>
      <c r="E31" s="5">
        <f>IF(Merge1[[#This Row],[TotalSteps]]&gt;=10000,1,0)</f>
        <v>1</v>
      </c>
      <c r="F31">
        <v>8.1300000000000008</v>
      </c>
      <c r="G31">
        <v>8.1300000000000008</v>
      </c>
      <c r="H31">
        <v>0</v>
      </c>
      <c r="I31">
        <v>2.56</v>
      </c>
      <c r="J31">
        <v>1.01</v>
      </c>
      <c r="K31">
        <v>4.55</v>
      </c>
      <c r="L31">
        <v>0</v>
      </c>
      <c r="M31">
        <v>36</v>
      </c>
      <c r="N31">
        <v>23</v>
      </c>
      <c r="O31">
        <v>251</v>
      </c>
      <c r="P31">
        <v>669</v>
      </c>
      <c r="Q31">
        <f>Merge1[[#This Row],[VeryActiveMinutes]]+Merge1[[#This Row],[FairlyActiveMinutes]]+Merge1[[#This Row],[LightlyActiveMinutes]]</f>
        <v>310</v>
      </c>
      <c r="R31">
        <v>1783</v>
      </c>
      <c r="S31">
        <v>1</v>
      </c>
      <c r="T31">
        <v>285</v>
      </c>
      <c r="U31" s="12">
        <f>Merge1[[#This Row],[TotalMinutesAsleep]]/60</f>
        <v>4.75</v>
      </c>
      <c r="V31" s="12" t="str">
        <f>IF(Merge1[[#This Row],[SleepHours]]&lt;7,"Short", IF(Merge1[[#This Row],[SleepHours]]&lt;=9,"Normal", "Long"))</f>
        <v>Short</v>
      </c>
      <c r="W31">
        <v>306</v>
      </c>
    </row>
    <row r="32" spans="1:23" x14ac:dyDescent="0.25">
      <c r="A32" t="s">
        <v>20</v>
      </c>
      <c r="B32" s="1">
        <v>42489</v>
      </c>
      <c r="C32" s="6" t="str">
        <f>TEXT(Merge1[[#This Row],[ActivityDate]],"dddd")</f>
        <v>Friday</v>
      </c>
      <c r="D32">
        <v>3176</v>
      </c>
      <c r="E32" s="5">
        <f>IF(Merge1[[#This Row],[TotalSteps]]&gt;=10000,1,0)</f>
        <v>0</v>
      </c>
      <c r="F32">
        <v>2.31</v>
      </c>
      <c r="G32">
        <v>2.31</v>
      </c>
      <c r="H32">
        <v>0</v>
      </c>
      <c r="I32">
        <v>0</v>
      </c>
      <c r="J32">
        <v>0</v>
      </c>
      <c r="K32">
        <v>2.31</v>
      </c>
      <c r="L32">
        <v>0</v>
      </c>
      <c r="M32">
        <v>0</v>
      </c>
      <c r="N32">
        <v>0</v>
      </c>
      <c r="O32">
        <v>120</v>
      </c>
      <c r="P32">
        <v>1193</v>
      </c>
      <c r="Q32">
        <f>Merge1[[#This Row],[VeryActiveMinutes]]+Merge1[[#This Row],[FairlyActiveMinutes]]+Merge1[[#This Row],[LightlyActiveMinutes]]</f>
        <v>120</v>
      </c>
      <c r="R32">
        <v>2498</v>
      </c>
      <c r="S32">
        <v>1</v>
      </c>
      <c r="T32">
        <v>119</v>
      </c>
      <c r="U32" s="12">
        <f>Merge1[[#This Row],[TotalMinutesAsleep]]/60</f>
        <v>1.9833333333333334</v>
      </c>
      <c r="V32" s="12" t="str">
        <f>IF(Merge1[[#This Row],[SleepHours]]&lt;7,"Short", IF(Merge1[[#This Row],[SleepHours]]&lt;=9,"Normal", "Long"))</f>
        <v>Short</v>
      </c>
      <c r="W32">
        <v>127</v>
      </c>
    </row>
    <row r="33" spans="1:23" x14ac:dyDescent="0.25">
      <c r="A33" t="s">
        <v>20</v>
      </c>
      <c r="B33" s="1">
        <v>42490</v>
      </c>
      <c r="C33" s="6" t="str">
        <f>TEXT(Merge1[[#This Row],[ActivityDate]],"dddd")</f>
        <v>Saturday</v>
      </c>
      <c r="D33">
        <v>18213</v>
      </c>
      <c r="E33" s="5">
        <f>IF(Merge1[[#This Row],[TotalSteps]]&gt;=10000,1,0)</f>
        <v>1</v>
      </c>
      <c r="F33">
        <v>13.24</v>
      </c>
      <c r="G33">
        <v>13.24</v>
      </c>
      <c r="H33">
        <v>0</v>
      </c>
      <c r="I33">
        <v>0.63</v>
      </c>
      <c r="J33">
        <v>3.14</v>
      </c>
      <c r="K33">
        <v>9.4600000000000009</v>
      </c>
      <c r="L33">
        <v>0</v>
      </c>
      <c r="M33">
        <v>9</v>
      </c>
      <c r="N33">
        <v>71</v>
      </c>
      <c r="O33">
        <v>402</v>
      </c>
      <c r="P33">
        <v>816</v>
      </c>
      <c r="Q33">
        <f>Merge1[[#This Row],[VeryActiveMinutes]]+Merge1[[#This Row],[FairlyActiveMinutes]]+Merge1[[#This Row],[LightlyActiveMinutes]]</f>
        <v>482</v>
      </c>
      <c r="R33">
        <v>3846</v>
      </c>
      <c r="S33">
        <v>1</v>
      </c>
      <c r="T33">
        <v>124</v>
      </c>
      <c r="U33" s="12">
        <f>Merge1[[#This Row],[TotalMinutesAsleep]]/60</f>
        <v>2.0666666666666669</v>
      </c>
      <c r="V33" s="12" t="str">
        <f>IF(Merge1[[#This Row],[SleepHours]]&lt;7,"Short", IF(Merge1[[#This Row],[SleepHours]]&lt;=9,"Normal", "Long"))</f>
        <v>Short</v>
      </c>
      <c r="W33">
        <v>142</v>
      </c>
    </row>
    <row r="34" spans="1:23" x14ac:dyDescent="0.25">
      <c r="A34" t="s">
        <v>20</v>
      </c>
      <c r="B34" s="1">
        <v>42492</v>
      </c>
      <c r="C34" s="6" t="str">
        <f>TEXT(Merge1[[#This Row],[ActivityDate]],"dddd")</f>
        <v>Monday</v>
      </c>
      <c r="D34">
        <v>3758</v>
      </c>
      <c r="E34" s="5">
        <f>IF(Merge1[[#This Row],[TotalSteps]]&gt;=10000,1,0)</f>
        <v>0</v>
      </c>
      <c r="F34">
        <v>2.73</v>
      </c>
      <c r="G34">
        <v>2.73</v>
      </c>
      <c r="H34">
        <v>0</v>
      </c>
      <c r="I34">
        <v>7.0000000000000007E-2</v>
      </c>
      <c r="J34">
        <v>0.31</v>
      </c>
      <c r="K34">
        <v>2.35</v>
      </c>
      <c r="L34">
        <v>0</v>
      </c>
      <c r="M34">
        <v>1</v>
      </c>
      <c r="N34">
        <v>7</v>
      </c>
      <c r="O34">
        <v>148</v>
      </c>
      <c r="P34">
        <v>682</v>
      </c>
      <c r="Q34">
        <f>Merge1[[#This Row],[VeryActiveMinutes]]+Merge1[[#This Row],[FairlyActiveMinutes]]+Merge1[[#This Row],[LightlyActiveMinutes]]</f>
        <v>156</v>
      </c>
      <c r="R34">
        <v>2580</v>
      </c>
      <c r="S34">
        <v>1</v>
      </c>
      <c r="T34">
        <v>796</v>
      </c>
      <c r="U34" s="12">
        <f>Merge1[[#This Row],[TotalMinutesAsleep]]/60</f>
        <v>13.266666666666667</v>
      </c>
      <c r="V34" s="12" t="str">
        <f>IF(Merge1[[#This Row],[SleepHours]]&lt;7,"Short", IF(Merge1[[#This Row],[SleepHours]]&lt;=9,"Normal", "Long"))</f>
        <v>Long</v>
      </c>
      <c r="W34">
        <v>961</v>
      </c>
    </row>
    <row r="35" spans="1:23" x14ac:dyDescent="0.25">
      <c r="A35" t="s">
        <v>20</v>
      </c>
      <c r="B35" s="1">
        <v>42498</v>
      </c>
      <c r="C35" s="6" t="str">
        <f>TEXT(Merge1[[#This Row],[ActivityDate]],"dddd")</f>
        <v>Sunday</v>
      </c>
      <c r="D35">
        <v>6724</v>
      </c>
      <c r="E35" s="5">
        <f>IF(Merge1[[#This Row],[TotalSteps]]&gt;=10000,1,0)</f>
        <v>0</v>
      </c>
      <c r="F35">
        <v>4.8899999999999997</v>
      </c>
      <c r="G35">
        <v>4.8899999999999997</v>
      </c>
      <c r="H35">
        <v>0</v>
      </c>
      <c r="I35">
        <v>0</v>
      </c>
      <c r="J35">
        <v>0</v>
      </c>
      <c r="K35">
        <v>4.88</v>
      </c>
      <c r="L35">
        <v>0</v>
      </c>
      <c r="M35">
        <v>0</v>
      </c>
      <c r="N35">
        <v>0</v>
      </c>
      <c r="O35">
        <v>295</v>
      </c>
      <c r="P35">
        <v>991</v>
      </c>
      <c r="Q35">
        <f>Merge1[[#This Row],[VeryActiveMinutes]]+Merge1[[#This Row],[FairlyActiveMinutes]]+Merge1[[#This Row],[LightlyActiveMinutes]]</f>
        <v>295</v>
      </c>
      <c r="R35">
        <v>2987</v>
      </c>
      <c r="S35">
        <v>1</v>
      </c>
      <c r="T35">
        <v>137</v>
      </c>
      <c r="U35" s="12">
        <f>Merge1[[#This Row],[TotalMinutesAsleep]]/60</f>
        <v>2.2833333333333332</v>
      </c>
      <c r="V35" s="12" t="str">
        <f>IF(Merge1[[#This Row],[SleepHours]]&lt;7,"Short", IF(Merge1[[#This Row],[SleepHours]]&lt;=9,"Normal", "Long"))</f>
        <v>Short</v>
      </c>
      <c r="W35">
        <v>154</v>
      </c>
    </row>
    <row r="36" spans="1:23" x14ac:dyDescent="0.25">
      <c r="A36" t="s">
        <v>21</v>
      </c>
      <c r="B36" s="1">
        <v>42475</v>
      </c>
      <c r="C36" s="6" t="str">
        <f>TEXT(Merge1[[#This Row],[ActivityDate]],"dddd")</f>
        <v>Friday</v>
      </c>
      <c r="D36">
        <v>3844</v>
      </c>
      <c r="E36" s="5">
        <f>IF(Merge1[[#This Row],[TotalSteps]]&gt;=10000,1,0)</f>
        <v>0</v>
      </c>
      <c r="F36">
        <v>2.54</v>
      </c>
      <c r="G36">
        <v>2.54</v>
      </c>
      <c r="H36">
        <v>0</v>
      </c>
      <c r="I36">
        <v>0</v>
      </c>
      <c r="J36">
        <v>0</v>
      </c>
      <c r="K36">
        <v>2.54</v>
      </c>
      <c r="L36">
        <v>0</v>
      </c>
      <c r="M36">
        <v>0</v>
      </c>
      <c r="N36">
        <v>0</v>
      </c>
      <c r="O36">
        <v>176</v>
      </c>
      <c r="P36">
        <v>527</v>
      </c>
      <c r="Q36">
        <f>Merge1[[#This Row],[VeryActiveMinutes]]+Merge1[[#This Row],[FairlyActiveMinutes]]+Merge1[[#This Row],[LightlyActiveMinutes]]</f>
        <v>176</v>
      </c>
      <c r="R36">
        <v>1725</v>
      </c>
      <c r="S36">
        <v>1</v>
      </c>
      <c r="T36">
        <v>644</v>
      </c>
      <c r="U36" s="12">
        <f>Merge1[[#This Row],[TotalMinutesAsleep]]/60</f>
        <v>10.733333333333333</v>
      </c>
      <c r="V36" s="12" t="str">
        <f>IF(Merge1[[#This Row],[SleepHours]]&lt;7,"Short", IF(Merge1[[#This Row],[SleepHours]]&lt;=9,"Normal", "Long"))</f>
        <v>Long</v>
      </c>
      <c r="W36">
        <v>961</v>
      </c>
    </row>
    <row r="37" spans="1:23" x14ac:dyDescent="0.25">
      <c r="A37" t="s">
        <v>19</v>
      </c>
      <c r="B37" s="1">
        <v>42502</v>
      </c>
      <c r="C37" s="6" t="str">
        <f>TEXT(Merge1[[#This Row],[ActivityDate]],"dddd")</f>
        <v>Thursday</v>
      </c>
      <c r="D37">
        <v>0</v>
      </c>
      <c r="E37" s="5">
        <f>IF(Merge1[[#This Row],[TotalSteps]]&gt;=10000,1,0)</f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1440</v>
      </c>
      <c r="Q37">
        <f>Merge1[[#This Row],[VeryActiveMinutes]]+Merge1[[#This Row],[FairlyActiveMinutes]]+Merge1[[#This Row],[LightlyActiveMinutes]]</f>
        <v>0</v>
      </c>
      <c r="R37">
        <v>0</v>
      </c>
      <c r="U37" s="12">
        <f>Merge1[[#This Row],[TotalMinutesAsleep]]/60</f>
        <v>0</v>
      </c>
      <c r="V37" s="12" t="str">
        <f>IF(Merge1[[#This Row],[SleepHours]]&lt;7,"Short", IF(Merge1[[#This Row],[SleepHours]]&lt;=9,"Normal", "Long"))</f>
        <v>Short</v>
      </c>
    </row>
    <row r="38" spans="1:23" x14ac:dyDescent="0.25">
      <c r="A38" t="s">
        <v>21</v>
      </c>
      <c r="B38" s="1">
        <v>42490</v>
      </c>
      <c r="C38" s="6" t="str">
        <f>TEXT(Merge1[[#This Row],[ActivityDate]],"dddd")</f>
        <v>Saturday</v>
      </c>
      <c r="D38">
        <v>4014</v>
      </c>
      <c r="E38" s="5">
        <f>IF(Merge1[[#This Row],[TotalSteps]]&gt;=10000,1,0)</f>
        <v>0</v>
      </c>
      <c r="F38">
        <v>2.67</v>
      </c>
      <c r="G38">
        <v>2.67</v>
      </c>
      <c r="H38">
        <v>0</v>
      </c>
      <c r="I38">
        <v>0</v>
      </c>
      <c r="J38">
        <v>0</v>
      </c>
      <c r="K38">
        <v>2.65</v>
      </c>
      <c r="L38">
        <v>0</v>
      </c>
      <c r="M38">
        <v>0</v>
      </c>
      <c r="N38">
        <v>0</v>
      </c>
      <c r="O38">
        <v>184</v>
      </c>
      <c r="P38">
        <v>218</v>
      </c>
      <c r="Q38">
        <f>Merge1[[#This Row],[VeryActiveMinutes]]+Merge1[[#This Row],[FairlyActiveMinutes]]+Merge1[[#This Row],[LightlyActiveMinutes]]</f>
        <v>184</v>
      </c>
      <c r="R38">
        <v>1763</v>
      </c>
      <c r="S38">
        <v>1</v>
      </c>
      <c r="T38">
        <v>722</v>
      </c>
      <c r="U38" s="12">
        <f>Merge1[[#This Row],[TotalMinutesAsleep]]/60</f>
        <v>12.033333333333333</v>
      </c>
      <c r="V38" s="12" t="str">
        <f>IF(Merge1[[#This Row],[SleepHours]]&lt;7,"Short", IF(Merge1[[#This Row],[SleepHours]]&lt;=9,"Normal", "Long"))</f>
        <v>Long</v>
      </c>
      <c r="W38">
        <v>961</v>
      </c>
    </row>
    <row r="39" spans="1:23" x14ac:dyDescent="0.25">
      <c r="A39" t="s">
        <v>22</v>
      </c>
      <c r="B39" s="1">
        <v>42472</v>
      </c>
      <c r="C39" s="6" t="str">
        <f>TEXT(Merge1[[#This Row],[ActivityDate]],"dddd")</f>
        <v>Tuesday</v>
      </c>
      <c r="D39">
        <v>8163</v>
      </c>
      <c r="E39" s="5">
        <f>IF(Merge1[[#This Row],[TotalSteps]]&gt;=10000,1,0)</f>
        <v>0</v>
      </c>
      <c r="F39">
        <v>5.31</v>
      </c>
      <c r="G39">
        <v>5.31</v>
      </c>
      <c r="H39">
        <v>0</v>
      </c>
      <c r="I39">
        <v>0</v>
      </c>
      <c r="J39">
        <v>0</v>
      </c>
      <c r="K39">
        <v>5.31</v>
      </c>
      <c r="L39">
        <v>0</v>
      </c>
      <c r="M39">
        <v>0</v>
      </c>
      <c r="N39">
        <v>0</v>
      </c>
      <c r="O39">
        <v>146</v>
      </c>
      <c r="P39">
        <v>1294</v>
      </c>
      <c r="Q39">
        <f>Merge1[[#This Row],[VeryActiveMinutes]]+Merge1[[#This Row],[FairlyActiveMinutes]]+Merge1[[#This Row],[LightlyActiveMinutes]]</f>
        <v>146</v>
      </c>
      <c r="R39">
        <v>1432</v>
      </c>
      <c r="U39" s="12">
        <f>Merge1[[#This Row],[TotalMinutesAsleep]]/60</f>
        <v>0</v>
      </c>
      <c r="V39" s="12" t="str">
        <f>IF(Merge1[[#This Row],[SleepHours]]&lt;7,"Short", IF(Merge1[[#This Row],[SleepHours]]&lt;=9,"Normal", "Long"))</f>
        <v>Short</v>
      </c>
    </row>
    <row r="40" spans="1:23" x14ac:dyDescent="0.25">
      <c r="A40" t="s">
        <v>21</v>
      </c>
      <c r="B40" s="1">
        <v>42491</v>
      </c>
      <c r="C40" s="6" t="str">
        <f>TEXT(Merge1[[#This Row],[ActivityDate]],"dddd")</f>
        <v>Sunday</v>
      </c>
      <c r="D40">
        <v>2573</v>
      </c>
      <c r="E40" s="5">
        <f>IF(Merge1[[#This Row],[TotalSteps]]&gt;=10000,1,0)</f>
        <v>0</v>
      </c>
      <c r="F40">
        <v>1.7</v>
      </c>
      <c r="G40">
        <v>1.7</v>
      </c>
      <c r="H40">
        <v>0</v>
      </c>
      <c r="I40">
        <v>0</v>
      </c>
      <c r="J40">
        <v>0.26</v>
      </c>
      <c r="K40">
        <v>1.45</v>
      </c>
      <c r="L40">
        <v>0</v>
      </c>
      <c r="M40">
        <v>0</v>
      </c>
      <c r="N40">
        <v>7</v>
      </c>
      <c r="O40">
        <v>75</v>
      </c>
      <c r="P40">
        <v>585</v>
      </c>
      <c r="Q40">
        <f>Merge1[[#This Row],[VeryActiveMinutes]]+Merge1[[#This Row],[FairlyActiveMinutes]]+Merge1[[#This Row],[LightlyActiveMinutes]]</f>
        <v>82</v>
      </c>
      <c r="R40">
        <v>1541</v>
      </c>
      <c r="S40">
        <v>1</v>
      </c>
      <c r="T40">
        <v>590</v>
      </c>
      <c r="U40" s="12">
        <f>Merge1[[#This Row],[TotalMinutesAsleep]]/60</f>
        <v>9.8333333333333339</v>
      </c>
      <c r="V40" s="12" t="str">
        <f>IF(Merge1[[#This Row],[SleepHours]]&lt;7,"Short", IF(Merge1[[#This Row],[SleepHours]]&lt;=9,"Normal", "Long"))</f>
        <v>Long</v>
      </c>
      <c r="W40">
        <v>961</v>
      </c>
    </row>
    <row r="41" spans="1:23" x14ac:dyDescent="0.25">
      <c r="A41" t="s">
        <v>22</v>
      </c>
      <c r="B41" s="1">
        <v>42473</v>
      </c>
      <c r="C41" s="6" t="str">
        <f>TEXT(Merge1[[#This Row],[ActivityDate]],"dddd")</f>
        <v>Wednesday</v>
      </c>
      <c r="D41">
        <v>7007</v>
      </c>
      <c r="E41" s="5">
        <f>IF(Merge1[[#This Row],[TotalSteps]]&gt;=10000,1,0)</f>
        <v>0</v>
      </c>
      <c r="F41">
        <v>4.55</v>
      </c>
      <c r="G41">
        <v>4.55</v>
      </c>
      <c r="H41">
        <v>0</v>
      </c>
      <c r="I41">
        <v>0</v>
      </c>
      <c r="J41">
        <v>0</v>
      </c>
      <c r="K41">
        <v>4.55</v>
      </c>
      <c r="L41">
        <v>0</v>
      </c>
      <c r="M41">
        <v>0</v>
      </c>
      <c r="N41">
        <v>0</v>
      </c>
      <c r="O41">
        <v>148</v>
      </c>
      <c r="P41">
        <v>1292</v>
      </c>
      <c r="Q41">
        <f>Merge1[[#This Row],[VeryActiveMinutes]]+Merge1[[#This Row],[FairlyActiveMinutes]]+Merge1[[#This Row],[LightlyActiveMinutes]]</f>
        <v>148</v>
      </c>
      <c r="R41">
        <v>1411</v>
      </c>
      <c r="U41" s="12">
        <f>Merge1[[#This Row],[TotalMinutesAsleep]]/60</f>
        <v>0</v>
      </c>
      <c r="V41" s="12" t="str">
        <f>IF(Merge1[[#This Row],[SleepHours]]&lt;7,"Short", IF(Merge1[[#This Row],[SleepHours]]&lt;=9,"Normal", "Long"))</f>
        <v>Short</v>
      </c>
    </row>
    <row r="42" spans="1:23" x14ac:dyDescent="0.25">
      <c r="A42" t="s">
        <v>23</v>
      </c>
      <c r="B42" s="1">
        <v>42472</v>
      </c>
      <c r="C42" s="6" t="str">
        <f>TEXT(Merge1[[#This Row],[ActivityDate]],"dddd")</f>
        <v>Tuesday</v>
      </c>
      <c r="D42">
        <v>678</v>
      </c>
      <c r="E42" s="5">
        <f>IF(Merge1[[#This Row],[TotalSteps]]&gt;=10000,1,0)</f>
        <v>0</v>
      </c>
      <c r="F42">
        <v>0.47</v>
      </c>
      <c r="G42">
        <v>0.47</v>
      </c>
      <c r="H42">
        <v>0</v>
      </c>
      <c r="I42">
        <v>0</v>
      </c>
      <c r="J42">
        <v>0</v>
      </c>
      <c r="K42">
        <v>0.47</v>
      </c>
      <c r="L42">
        <v>0</v>
      </c>
      <c r="M42">
        <v>0</v>
      </c>
      <c r="N42">
        <v>0</v>
      </c>
      <c r="O42">
        <v>55</v>
      </c>
      <c r="P42">
        <v>734</v>
      </c>
      <c r="Q42">
        <f>Merge1[[#This Row],[VeryActiveMinutes]]+Merge1[[#This Row],[FairlyActiveMinutes]]+Merge1[[#This Row],[LightlyActiveMinutes]]</f>
        <v>55</v>
      </c>
      <c r="R42">
        <v>2220</v>
      </c>
      <c r="S42">
        <v>3</v>
      </c>
      <c r="T42">
        <v>750</v>
      </c>
      <c r="U42" s="12">
        <f>Merge1[[#This Row],[TotalMinutesAsleep]]/60</f>
        <v>12.5</v>
      </c>
      <c r="V42" s="12" t="str">
        <f>IF(Merge1[[#This Row],[SleepHours]]&lt;7,"Short", IF(Merge1[[#This Row],[SleepHours]]&lt;=9,"Normal", "Long"))</f>
        <v>Long</v>
      </c>
      <c r="W42">
        <v>775</v>
      </c>
    </row>
    <row r="43" spans="1:23" x14ac:dyDescent="0.25">
      <c r="A43" t="s">
        <v>22</v>
      </c>
      <c r="B43" s="1">
        <v>42474</v>
      </c>
      <c r="C43" s="6" t="str">
        <f>TEXT(Merge1[[#This Row],[ActivityDate]],"dddd")</f>
        <v>Thursday</v>
      </c>
      <c r="D43">
        <v>9107</v>
      </c>
      <c r="E43" s="5">
        <f>IF(Merge1[[#This Row],[TotalSteps]]&gt;=10000,1,0)</f>
        <v>0</v>
      </c>
      <c r="F43">
        <v>5.92</v>
      </c>
      <c r="G43">
        <v>5.92</v>
      </c>
      <c r="H43">
        <v>0</v>
      </c>
      <c r="I43">
        <v>0</v>
      </c>
      <c r="J43">
        <v>0</v>
      </c>
      <c r="K43">
        <v>5.91</v>
      </c>
      <c r="L43">
        <v>0.01</v>
      </c>
      <c r="M43">
        <v>0</v>
      </c>
      <c r="N43">
        <v>0</v>
      </c>
      <c r="O43">
        <v>236</v>
      </c>
      <c r="P43">
        <v>1204</v>
      </c>
      <c r="Q43">
        <f>Merge1[[#This Row],[VeryActiveMinutes]]+Merge1[[#This Row],[FairlyActiveMinutes]]+Merge1[[#This Row],[LightlyActiveMinutes]]</f>
        <v>236</v>
      </c>
      <c r="R43">
        <v>1572</v>
      </c>
      <c r="U43" s="12">
        <f>Merge1[[#This Row],[TotalMinutesAsleep]]/60</f>
        <v>0</v>
      </c>
      <c r="V43" s="12" t="str">
        <f>IF(Merge1[[#This Row],[SleepHours]]&lt;7,"Short", IF(Merge1[[#This Row],[SleepHours]]&lt;=9,"Normal", "Long"))</f>
        <v>Short</v>
      </c>
    </row>
    <row r="44" spans="1:23" x14ac:dyDescent="0.25">
      <c r="A44" t="s">
        <v>23</v>
      </c>
      <c r="B44" s="1">
        <v>42473</v>
      </c>
      <c r="C44" s="6" t="str">
        <f>TEXT(Merge1[[#This Row],[ActivityDate]],"dddd")</f>
        <v>Wednesday</v>
      </c>
      <c r="D44">
        <v>356</v>
      </c>
      <c r="E44" s="5">
        <f>IF(Merge1[[#This Row],[TotalSteps]]&gt;=10000,1,0)</f>
        <v>0</v>
      </c>
      <c r="F44">
        <v>0.25</v>
      </c>
      <c r="G44">
        <v>0.25</v>
      </c>
      <c r="H44">
        <v>0</v>
      </c>
      <c r="I44">
        <v>0</v>
      </c>
      <c r="J44">
        <v>0</v>
      </c>
      <c r="K44">
        <v>0.25</v>
      </c>
      <c r="L44">
        <v>0</v>
      </c>
      <c r="M44">
        <v>0</v>
      </c>
      <c r="N44">
        <v>0</v>
      </c>
      <c r="O44">
        <v>32</v>
      </c>
      <c r="P44">
        <v>986</v>
      </c>
      <c r="Q44">
        <f>Merge1[[#This Row],[VeryActiveMinutes]]+Merge1[[#This Row],[FairlyActiveMinutes]]+Merge1[[#This Row],[LightlyActiveMinutes]]</f>
        <v>32</v>
      </c>
      <c r="R44">
        <v>2151</v>
      </c>
      <c r="S44">
        <v>1</v>
      </c>
      <c r="T44">
        <v>398</v>
      </c>
      <c r="U44" s="12">
        <f>Merge1[[#This Row],[TotalMinutesAsleep]]/60</f>
        <v>6.6333333333333337</v>
      </c>
      <c r="V44" s="12" t="str">
        <f>IF(Merge1[[#This Row],[SleepHours]]&lt;7,"Short", IF(Merge1[[#This Row],[SleepHours]]&lt;=9,"Normal", "Long"))</f>
        <v>Short</v>
      </c>
      <c r="W44">
        <v>422</v>
      </c>
    </row>
    <row r="45" spans="1:23" x14ac:dyDescent="0.25">
      <c r="A45" t="s">
        <v>22</v>
      </c>
      <c r="B45" s="1">
        <v>42475</v>
      </c>
      <c r="C45" s="6" t="str">
        <f>TEXT(Merge1[[#This Row],[ActivityDate]],"dddd")</f>
        <v>Friday</v>
      </c>
      <c r="D45">
        <v>1510</v>
      </c>
      <c r="E45" s="5">
        <f>IF(Merge1[[#This Row],[TotalSteps]]&gt;=10000,1,0)</f>
        <v>0</v>
      </c>
      <c r="F45">
        <v>0.98</v>
      </c>
      <c r="G45">
        <v>0.98</v>
      </c>
      <c r="H45">
        <v>0</v>
      </c>
      <c r="I45">
        <v>0</v>
      </c>
      <c r="J45">
        <v>0</v>
      </c>
      <c r="K45">
        <v>0.97</v>
      </c>
      <c r="L45">
        <v>0</v>
      </c>
      <c r="M45">
        <v>0</v>
      </c>
      <c r="N45">
        <v>0</v>
      </c>
      <c r="O45">
        <v>96</v>
      </c>
      <c r="P45">
        <v>1344</v>
      </c>
      <c r="Q45">
        <f>Merge1[[#This Row],[VeryActiveMinutes]]+Merge1[[#This Row],[FairlyActiveMinutes]]+Merge1[[#This Row],[LightlyActiveMinutes]]</f>
        <v>96</v>
      </c>
      <c r="R45">
        <v>1344</v>
      </c>
      <c r="U45" s="12">
        <f>Merge1[[#This Row],[TotalMinutesAsleep]]/60</f>
        <v>0</v>
      </c>
      <c r="V45" s="12" t="str">
        <f>IF(Merge1[[#This Row],[SleepHours]]&lt;7,"Short", IF(Merge1[[#This Row],[SleepHours]]&lt;=9,"Normal", "Long"))</f>
        <v>Short</v>
      </c>
    </row>
    <row r="46" spans="1:23" x14ac:dyDescent="0.25">
      <c r="A46" t="s">
        <v>23</v>
      </c>
      <c r="B46" s="1">
        <v>42475</v>
      </c>
      <c r="C46" s="6" t="str">
        <f>TEXT(Merge1[[#This Row],[ActivityDate]],"dddd")</f>
        <v>Friday</v>
      </c>
      <c r="D46">
        <v>980</v>
      </c>
      <c r="E46" s="5">
        <f>IF(Merge1[[#This Row],[TotalSteps]]&gt;=10000,1,0)</f>
        <v>0</v>
      </c>
      <c r="F46">
        <v>0.68</v>
      </c>
      <c r="G46">
        <v>0.68</v>
      </c>
      <c r="H46">
        <v>0</v>
      </c>
      <c r="I46">
        <v>0</v>
      </c>
      <c r="J46">
        <v>0</v>
      </c>
      <c r="K46">
        <v>0.68</v>
      </c>
      <c r="L46">
        <v>0</v>
      </c>
      <c r="M46">
        <v>0</v>
      </c>
      <c r="N46">
        <v>0</v>
      </c>
      <c r="O46">
        <v>51</v>
      </c>
      <c r="P46">
        <v>941</v>
      </c>
      <c r="Q46">
        <f>Merge1[[#This Row],[VeryActiveMinutes]]+Merge1[[#This Row],[FairlyActiveMinutes]]+Merge1[[#This Row],[LightlyActiveMinutes]]</f>
        <v>51</v>
      </c>
      <c r="R46">
        <v>2221</v>
      </c>
      <c r="S46">
        <v>2</v>
      </c>
      <c r="T46">
        <v>475</v>
      </c>
      <c r="U46" s="12">
        <f>Merge1[[#This Row],[TotalMinutesAsleep]]/60</f>
        <v>7.916666666666667</v>
      </c>
      <c r="V46" s="12" t="str">
        <f>IF(Merge1[[#This Row],[SleepHours]]&lt;7,"Short", IF(Merge1[[#This Row],[SleepHours]]&lt;=9,"Normal", "Long"))</f>
        <v>Normal</v>
      </c>
      <c r="W46">
        <v>499</v>
      </c>
    </row>
    <row r="47" spans="1:23" x14ac:dyDescent="0.25">
      <c r="A47" t="s">
        <v>22</v>
      </c>
      <c r="B47" s="1">
        <v>42476</v>
      </c>
      <c r="C47" s="6" t="str">
        <f>TEXT(Merge1[[#This Row],[ActivityDate]],"dddd")</f>
        <v>Saturday</v>
      </c>
      <c r="D47">
        <v>5370</v>
      </c>
      <c r="E47" s="5">
        <f>IF(Merge1[[#This Row],[TotalSteps]]&gt;=10000,1,0)</f>
        <v>0</v>
      </c>
      <c r="F47">
        <v>3.49</v>
      </c>
      <c r="G47">
        <v>3.49</v>
      </c>
      <c r="H47">
        <v>0</v>
      </c>
      <c r="I47">
        <v>0</v>
      </c>
      <c r="J47">
        <v>0</v>
      </c>
      <c r="K47">
        <v>3.49</v>
      </c>
      <c r="L47">
        <v>0</v>
      </c>
      <c r="M47">
        <v>0</v>
      </c>
      <c r="N47">
        <v>0</v>
      </c>
      <c r="O47">
        <v>176</v>
      </c>
      <c r="P47">
        <v>1264</v>
      </c>
      <c r="Q47">
        <f>Merge1[[#This Row],[VeryActiveMinutes]]+Merge1[[#This Row],[FairlyActiveMinutes]]+Merge1[[#This Row],[LightlyActiveMinutes]]</f>
        <v>176</v>
      </c>
      <c r="R47">
        <v>1463</v>
      </c>
      <c r="U47" s="12">
        <f>Merge1[[#This Row],[TotalMinutesAsleep]]/60</f>
        <v>0</v>
      </c>
      <c r="V47" s="12" t="str">
        <f>IF(Merge1[[#This Row],[SleepHours]]&lt;7,"Short", IF(Merge1[[#This Row],[SleepHours]]&lt;=9,"Normal", "Long"))</f>
        <v>Short</v>
      </c>
    </row>
    <row r="48" spans="1:23" x14ac:dyDescent="0.25">
      <c r="A48" t="s">
        <v>23</v>
      </c>
      <c r="B48" s="1">
        <v>42486</v>
      </c>
      <c r="C48" s="6" t="str">
        <f>TEXT(Merge1[[#This Row],[ActivityDate]],"dddd")</f>
        <v>Tuesday</v>
      </c>
      <c r="D48">
        <v>3761</v>
      </c>
      <c r="E48" s="5">
        <f>IF(Merge1[[#This Row],[TotalSteps]]&gt;=10000,1,0)</f>
        <v>0</v>
      </c>
      <c r="F48">
        <v>2.6</v>
      </c>
      <c r="G48">
        <v>2.6</v>
      </c>
      <c r="H48">
        <v>0</v>
      </c>
      <c r="I48">
        <v>0</v>
      </c>
      <c r="J48">
        <v>0</v>
      </c>
      <c r="K48">
        <v>2.6</v>
      </c>
      <c r="L48">
        <v>0</v>
      </c>
      <c r="M48">
        <v>0</v>
      </c>
      <c r="N48">
        <v>0</v>
      </c>
      <c r="O48">
        <v>192</v>
      </c>
      <c r="P48">
        <v>1058</v>
      </c>
      <c r="Q48">
        <f>Merge1[[#This Row],[VeryActiveMinutes]]+Merge1[[#This Row],[FairlyActiveMinutes]]+Merge1[[#This Row],[LightlyActiveMinutes]]</f>
        <v>192</v>
      </c>
      <c r="R48">
        <v>2638</v>
      </c>
      <c r="S48">
        <v>1</v>
      </c>
      <c r="T48">
        <v>296</v>
      </c>
      <c r="U48" s="12">
        <f>Merge1[[#This Row],[TotalMinutesAsleep]]/60</f>
        <v>4.9333333333333336</v>
      </c>
      <c r="V48" s="12" t="str">
        <f>IF(Merge1[[#This Row],[SleepHours]]&lt;7,"Short", IF(Merge1[[#This Row],[SleepHours]]&lt;=9,"Normal", "Long"))</f>
        <v>Short</v>
      </c>
      <c r="W48">
        <v>315</v>
      </c>
    </row>
    <row r="49" spans="1:23" x14ac:dyDescent="0.25">
      <c r="A49" t="s">
        <v>22</v>
      </c>
      <c r="B49" s="1">
        <v>42477</v>
      </c>
      <c r="C49" s="6" t="str">
        <f>TEXT(Merge1[[#This Row],[ActivityDate]],"dddd")</f>
        <v>Sunday</v>
      </c>
      <c r="D49">
        <v>6175</v>
      </c>
      <c r="E49" s="5">
        <f>IF(Merge1[[#This Row],[TotalSteps]]&gt;=10000,1,0)</f>
        <v>0</v>
      </c>
      <c r="F49">
        <v>4.0599999999999996</v>
      </c>
      <c r="G49">
        <v>4.0599999999999996</v>
      </c>
      <c r="H49">
        <v>0</v>
      </c>
      <c r="I49">
        <v>1.03</v>
      </c>
      <c r="J49">
        <v>1.52</v>
      </c>
      <c r="K49">
        <v>1.49</v>
      </c>
      <c r="L49">
        <v>0.01</v>
      </c>
      <c r="M49">
        <v>15</v>
      </c>
      <c r="N49">
        <v>22</v>
      </c>
      <c r="O49">
        <v>127</v>
      </c>
      <c r="P49">
        <v>1276</v>
      </c>
      <c r="Q49">
        <f>Merge1[[#This Row],[VeryActiveMinutes]]+Merge1[[#This Row],[FairlyActiveMinutes]]+Merge1[[#This Row],[LightlyActiveMinutes]]</f>
        <v>164</v>
      </c>
      <c r="R49">
        <v>1554</v>
      </c>
      <c r="U49" s="12">
        <f>Merge1[[#This Row],[TotalMinutesAsleep]]/60</f>
        <v>0</v>
      </c>
      <c r="V49" s="12" t="str">
        <f>IF(Merge1[[#This Row],[SleepHours]]&lt;7,"Short", IF(Merge1[[#This Row],[SleepHours]]&lt;=9,"Normal", "Long"))</f>
        <v>Short</v>
      </c>
    </row>
    <row r="50" spans="1:23" x14ac:dyDescent="0.25">
      <c r="A50" t="s">
        <v>23</v>
      </c>
      <c r="B50" s="1">
        <v>42488</v>
      </c>
      <c r="C50" s="6" t="str">
        <f>TEXT(Merge1[[#This Row],[ActivityDate]],"dddd")</f>
        <v>Thursday</v>
      </c>
      <c r="D50">
        <v>1675</v>
      </c>
      <c r="E50" s="5">
        <f>IF(Merge1[[#This Row],[TotalSteps]]&gt;=10000,1,0)</f>
        <v>0</v>
      </c>
      <c r="F50">
        <v>1.1599999999999999</v>
      </c>
      <c r="G50">
        <v>1.1599999999999999</v>
      </c>
      <c r="H50">
        <v>0</v>
      </c>
      <c r="I50">
        <v>0</v>
      </c>
      <c r="J50">
        <v>0</v>
      </c>
      <c r="K50">
        <v>1.1599999999999999</v>
      </c>
      <c r="L50">
        <v>0</v>
      </c>
      <c r="M50">
        <v>0</v>
      </c>
      <c r="N50">
        <v>0</v>
      </c>
      <c r="O50">
        <v>95</v>
      </c>
      <c r="P50">
        <v>1167</v>
      </c>
      <c r="Q50">
        <f>Merge1[[#This Row],[VeryActiveMinutes]]+Merge1[[#This Row],[FairlyActiveMinutes]]+Merge1[[#This Row],[LightlyActiveMinutes]]</f>
        <v>95</v>
      </c>
      <c r="R50">
        <v>2351</v>
      </c>
      <c r="S50">
        <v>1</v>
      </c>
      <c r="T50">
        <v>166</v>
      </c>
      <c r="U50" s="12">
        <f>Merge1[[#This Row],[TotalMinutesAsleep]]/60</f>
        <v>2.7666666666666666</v>
      </c>
      <c r="V50" s="12" t="str">
        <f>IF(Merge1[[#This Row],[SleepHours]]&lt;7,"Short", IF(Merge1[[#This Row],[SleepHours]]&lt;=9,"Normal", "Long"))</f>
        <v>Short</v>
      </c>
      <c r="W50">
        <v>178</v>
      </c>
    </row>
    <row r="51" spans="1:23" x14ac:dyDescent="0.25">
      <c r="A51" t="s">
        <v>22</v>
      </c>
      <c r="B51" s="1">
        <v>42478</v>
      </c>
      <c r="C51" s="6" t="str">
        <f>TEXT(Merge1[[#This Row],[ActivityDate]],"dddd")</f>
        <v>Monday</v>
      </c>
      <c r="D51">
        <v>10536</v>
      </c>
      <c r="E51" s="5">
        <f>IF(Merge1[[#This Row],[TotalSteps]]&gt;=10000,1,0)</f>
        <v>1</v>
      </c>
      <c r="F51">
        <v>7.41</v>
      </c>
      <c r="G51">
        <v>7.41</v>
      </c>
      <c r="H51">
        <v>0</v>
      </c>
      <c r="I51">
        <v>2.15</v>
      </c>
      <c r="J51">
        <v>0.62</v>
      </c>
      <c r="K51">
        <v>4.62</v>
      </c>
      <c r="L51">
        <v>0.01</v>
      </c>
      <c r="M51">
        <v>17</v>
      </c>
      <c r="N51">
        <v>7</v>
      </c>
      <c r="O51">
        <v>202</v>
      </c>
      <c r="P51">
        <v>1214</v>
      </c>
      <c r="Q51">
        <f>Merge1[[#This Row],[VeryActiveMinutes]]+Merge1[[#This Row],[FairlyActiveMinutes]]+Merge1[[#This Row],[LightlyActiveMinutes]]</f>
        <v>226</v>
      </c>
      <c r="R51">
        <v>1604</v>
      </c>
      <c r="U51" s="12">
        <f>Merge1[[#This Row],[TotalMinutesAsleep]]/60</f>
        <v>0</v>
      </c>
      <c r="V51" s="12" t="str">
        <f>IF(Merge1[[#This Row],[SleepHours]]&lt;7,"Short", IF(Merge1[[#This Row],[SleepHours]]&lt;=9,"Normal", "Long"))</f>
        <v>Short</v>
      </c>
    </row>
    <row r="52" spans="1:23" x14ac:dyDescent="0.25">
      <c r="A52" t="s">
        <v>24</v>
      </c>
      <c r="B52" s="1">
        <v>42472</v>
      </c>
      <c r="C52" s="6" t="str">
        <f>TEXT(Merge1[[#This Row],[ActivityDate]],"dddd")</f>
        <v>Tuesday</v>
      </c>
      <c r="D52">
        <v>4414</v>
      </c>
      <c r="E52" s="5">
        <f>IF(Merge1[[#This Row],[TotalSteps]]&gt;=10000,1,0)</f>
        <v>0</v>
      </c>
      <c r="F52">
        <v>2.74</v>
      </c>
      <c r="G52">
        <v>2.74</v>
      </c>
      <c r="H52">
        <v>0</v>
      </c>
      <c r="I52">
        <v>0.19</v>
      </c>
      <c r="J52">
        <v>0.35</v>
      </c>
      <c r="K52">
        <v>2.2000000000000002</v>
      </c>
      <c r="L52">
        <v>0</v>
      </c>
      <c r="M52">
        <v>3</v>
      </c>
      <c r="N52">
        <v>8</v>
      </c>
      <c r="O52">
        <v>181</v>
      </c>
      <c r="P52">
        <v>706</v>
      </c>
      <c r="Q52">
        <f>Merge1[[#This Row],[VeryActiveMinutes]]+Merge1[[#This Row],[FairlyActiveMinutes]]+Merge1[[#This Row],[LightlyActiveMinutes]]</f>
        <v>192</v>
      </c>
      <c r="R52">
        <v>1459</v>
      </c>
      <c r="S52">
        <v>1</v>
      </c>
      <c r="T52">
        <v>503</v>
      </c>
      <c r="U52" s="12">
        <f>Merge1[[#This Row],[TotalMinutesAsleep]]/60</f>
        <v>8.3833333333333329</v>
      </c>
      <c r="V52" s="12" t="str">
        <f>IF(Merge1[[#This Row],[SleepHours]]&lt;7,"Short", IF(Merge1[[#This Row],[SleepHours]]&lt;=9,"Normal", "Long"))</f>
        <v>Normal</v>
      </c>
      <c r="W52">
        <v>546</v>
      </c>
    </row>
    <row r="53" spans="1:23" x14ac:dyDescent="0.25">
      <c r="A53" t="s">
        <v>22</v>
      </c>
      <c r="B53" s="1">
        <v>42479</v>
      </c>
      <c r="C53" s="6" t="str">
        <f>TEXT(Merge1[[#This Row],[ActivityDate]],"dddd")</f>
        <v>Tuesday</v>
      </c>
      <c r="D53">
        <v>2916</v>
      </c>
      <c r="E53" s="5">
        <f>IF(Merge1[[#This Row],[TotalSteps]]&gt;=10000,1,0)</f>
        <v>0</v>
      </c>
      <c r="F53">
        <v>1.9</v>
      </c>
      <c r="G53">
        <v>1.9</v>
      </c>
      <c r="H53">
        <v>0</v>
      </c>
      <c r="I53">
        <v>0</v>
      </c>
      <c r="J53">
        <v>0</v>
      </c>
      <c r="K53">
        <v>1.9</v>
      </c>
      <c r="L53">
        <v>0</v>
      </c>
      <c r="M53">
        <v>0</v>
      </c>
      <c r="N53">
        <v>0</v>
      </c>
      <c r="O53">
        <v>141</v>
      </c>
      <c r="P53">
        <v>1299</v>
      </c>
      <c r="Q53">
        <f>Merge1[[#This Row],[VeryActiveMinutes]]+Merge1[[#This Row],[FairlyActiveMinutes]]+Merge1[[#This Row],[LightlyActiveMinutes]]</f>
        <v>141</v>
      </c>
      <c r="R53">
        <v>1435</v>
      </c>
      <c r="U53" s="12">
        <f>Merge1[[#This Row],[TotalMinutesAsleep]]/60</f>
        <v>0</v>
      </c>
      <c r="V53" s="12" t="str">
        <f>IF(Merge1[[#This Row],[SleepHours]]&lt;7,"Short", IF(Merge1[[#This Row],[SleepHours]]&lt;=9,"Normal", "Long"))</f>
        <v>Short</v>
      </c>
    </row>
    <row r="54" spans="1:23" x14ac:dyDescent="0.25">
      <c r="A54" t="s">
        <v>24</v>
      </c>
      <c r="B54" s="1">
        <v>42473</v>
      </c>
      <c r="C54" s="6" t="str">
        <f>TEXT(Merge1[[#This Row],[ActivityDate]],"dddd")</f>
        <v>Wednesday</v>
      </c>
      <c r="D54">
        <v>4993</v>
      </c>
      <c r="E54" s="5">
        <f>IF(Merge1[[#This Row],[TotalSteps]]&gt;=10000,1,0)</f>
        <v>0</v>
      </c>
      <c r="F54">
        <v>3.1</v>
      </c>
      <c r="G54">
        <v>3.1</v>
      </c>
      <c r="H54">
        <v>0</v>
      </c>
      <c r="I54">
        <v>0</v>
      </c>
      <c r="J54">
        <v>0</v>
      </c>
      <c r="K54">
        <v>3.1</v>
      </c>
      <c r="L54">
        <v>0</v>
      </c>
      <c r="M54">
        <v>0</v>
      </c>
      <c r="N54">
        <v>0</v>
      </c>
      <c r="O54">
        <v>238</v>
      </c>
      <c r="P54">
        <v>663</v>
      </c>
      <c r="Q54">
        <f>Merge1[[#This Row],[VeryActiveMinutes]]+Merge1[[#This Row],[FairlyActiveMinutes]]+Merge1[[#This Row],[LightlyActiveMinutes]]</f>
        <v>238</v>
      </c>
      <c r="R54">
        <v>1521</v>
      </c>
      <c r="S54">
        <v>1</v>
      </c>
      <c r="T54">
        <v>531</v>
      </c>
      <c r="U54" s="12">
        <f>Merge1[[#This Row],[TotalMinutesAsleep]]/60</f>
        <v>8.85</v>
      </c>
      <c r="V54" s="12" t="str">
        <f>IF(Merge1[[#This Row],[SleepHours]]&lt;7,"Short", IF(Merge1[[#This Row],[SleepHours]]&lt;=9,"Normal", "Long"))</f>
        <v>Normal</v>
      </c>
      <c r="W54">
        <v>565</v>
      </c>
    </row>
    <row r="55" spans="1:23" x14ac:dyDescent="0.25">
      <c r="A55" t="s">
        <v>22</v>
      </c>
      <c r="B55" s="1">
        <v>42480</v>
      </c>
      <c r="C55" s="6" t="str">
        <f>TEXT(Merge1[[#This Row],[ActivityDate]],"dddd")</f>
        <v>Wednesday</v>
      </c>
      <c r="D55">
        <v>4974</v>
      </c>
      <c r="E55" s="5">
        <f>IF(Merge1[[#This Row],[TotalSteps]]&gt;=10000,1,0)</f>
        <v>0</v>
      </c>
      <c r="F55">
        <v>3.23</v>
      </c>
      <c r="G55">
        <v>3.23</v>
      </c>
      <c r="H55">
        <v>0</v>
      </c>
      <c r="I55">
        <v>0</v>
      </c>
      <c r="J55">
        <v>0</v>
      </c>
      <c r="K55">
        <v>3.23</v>
      </c>
      <c r="L55">
        <v>0</v>
      </c>
      <c r="M55">
        <v>0</v>
      </c>
      <c r="N55">
        <v>0</v>
      </c>
      <c r="O55">
        <v>151</v>
      </c>
      <c r="P55">
        <v>1289</v>
      </c>
      <c r="Q55">
        <f>Merge1[[#This Row],[VeryActiveMinutes]]+Merge1[[#This Row],[FairlyActiveMinutes]]+Merge1[[#This Row],[LightlyActiveMinutes]]</f>
        <v>151</v>
      </c>
      <c r="R55">
        <v>1446</v>
      </c>
      <c r="U55" s="12">
        <f>Merge1[[#This Row],[TotalMinutesAsleep]]/60</f>
        <v>0</v>
      </c>
      <c r="V55" s="12" t="str">
        <f>IF(Merge1[[#This Row],[SleepHours]]&lt;7,"Short", IF(Merge1[[#This Row],[SleepHours]]&lt;=9,"Normal", "Long"))</f>
        <v>Short</v>
      </c>
    </row>
    <row r="56" spans="1:23" x14ac:dyDescent="0.25">
      <c r="A56" t="s">
        <v>24</v>
      </c>
      <c r="B56" s="1">
        <v>42474</v>
      </c>
      <c r="C56" s="6" t="str">
        <f>TEXT(Merge1[[#This Row],[ActivityDate]],"dddd")</f>
        <v>Thursday</v>
      </c>
      <c r="D56">
        <v>3335</v>
      </c>
      <c r="E56" s="5">
        <f>IF(Merge1[[#This Row],[TotalSteps]]&gt;=10000,1,0)</f>
        <v>0</v>
      </c>
      <c r="F56">
        <v>2.0699999999999998</v>
      </c>
      <c r="G56">
        <v>2.0699999999999998</v>
      </c>
      <c r="H56">
        <v>0</v>
      </c>
      <c r="I56">
        <v>0</v>
      </c>
      <c r="J56">
        <v>0</v>
      </c>
      <c r="K56">
        <v>2.0499999999999998</v>
      </c>
      <c r="L56">
        <v>0</v>
      </c>
      <c r="M56">
        <v>0</v>
      </c>
      <c r="N56">
        <v>0</v>
      </c>
      <c r="O56">
        <v>197</v>
      </c>
      <c r="P56">
        <v>653</v>
      </c>
      <c r="Q56">
        <f>Merge1[[#This Row],[VeryActiveMinutes]]+Merge1[[#This Row],[FairlyActiveMinutes]]+Merge1[[#This Row],[LightlyActiveMinutes]]</f>
        <v>197</v>
      </c>
      <c r="R56">
        <v>1431</v>
      </c>
      <c r="S56">
        <v>1</v>
      </c>
      <c r="T56">
        <v>545</v>
      </c>
      <c r="U56" s="12">
        <f>Merge1[[#This Row],[TotalMinutesAsleep]]/60</f>
        <v>9.0833333333333339</v>
      </c>
      <c r="V56" s="12" t="str">
        <f>IF(Merge1[[#This Row],[SleepHours]]&lt;7,"Short", IF(Merge1[[#This Row],[SleepHours]]&lt;=9,"Normal", "Long"))</f>
        <v>Long</v>
      </c>
      <c r="W56">
        <v>568</v>
      </c>
    </row>
    <row r="57" spans="1:23" x14ac:dyDescent="0.25">
      <c r="A57" t="s">
        <v>22</v>
      </c>
      <c r="B57" s="1">
        <v>42481</v>
      </c>
      <c r="C57" s="6" t="str">
        <f>TEXT(Merge1[[#This Row],[ActivityDate]],"dddd")</f>
        <v>Thursday</v>
      </c>
      <c r="D57">
        <v>6349</v>
      </c>
      <c r="E57" s="5">
        <f>IF(Merge1[[#This Row],[TotalSteps]]&gt;=10000,1,0)</f>
        <v>0</v>
      </c>
      <c r="F57">
        <v>4.13</v>
      </c>
      <c r="G57">
        <v>4.13</v>
      </c>
      <c r="H57">
        <v>0</v>
      </c>
      <c r="I57">
        <v>0</v>
      </c>
      <c r="J57">
        <v>0</v>
      </c>
      <c r="K57">
        <v>4.1100000000000003</v>
      </c>
      <c r="L57">
        <v>0.02</v>
      </c>
      <c r="M57">
        <v>0</v>
      </c>
      <c r="N57">
        <v>0</v>
      </c>
      <c r="O57">
        <v>186</v>
      </c>
      <c r="P57">
        <v>1254</v>
      </c>
      <c r="Q57">
        <f>Merge1[[#This Row],[VeryActiveMinutes]]+Merge1[[#This Row],[FairlyActiveMinutes]]+Merge1[[#This Row],[LightlyActiveMinutes]]</f>
        <v>186</v>
      </c>
      <c r="R57">
        <v>1467</v>
      </c>
      <c r="U57" s="12">
        <f>Merge1[[#This Row],[TotalMinutesAsleep]]/60</f>
        <v>0</v>
      </c>
      <c r="V57" s="12" t="str">
        <f>IF(Merge1[[#This Row],[SleepHours]]&lt;7,"Short", IF(Merge1[[#This Row],[SleepHours]]&lt;=9,"Normal", "Long"))</f>
        <v>Short</v>
      </c>
    </row>
    <row r="58" spans="1:23" x14ac:dyDescent="0.25">
      <c r="A58" t="s">
        <v>24</v>
      </c>
      <c r="B58" s="1">
        <v>42475</v>
      </c>
      <c r="C58" s="6" t="str">
        <f>TEXT(Merge1[[#This Row],[ActivityDate]],"dddd")</f>
        <v>Friday</v>
      </c>
      <c r="D58">
        <v>3821</v>
      </c>
      <c r="E58" s="5">
        <f>IF(Merge1[[#This Row],[TotalSteps]]&gt;=10000,1,0)</f>
        <v>0</v>
      </c>
      <c r="F58">
        <v>2.37</v>
      </c>
      <c r="G58">
        <v>2.37</v>
      </c>
      <c r="H58">
        <v>0</v>
      </c>
      <c r="I58">
        <v>0</v>
      </c>
      <c r="J58">
        <v>0</v>
      </c>
      <c r="K58">
        <v>2.37</v>
      </c>
      <c r="L58">
        <v>0</v>
      </c>
      <c r="M58">
        <v>0</v>
      </c>
      <c r="N58">
        <v>0</v>
      </c>
      <c r="O58">
        <v>188</v>
      </c>
      <c r="P58">
        <v>687</v>
      </c>
      <c r="Q58">
        <f>Merge1[[#This Row],[VeryActiveMinutes]]+Merge1[[#This Row],[FairlyActiveMinutes]]+Merge1[[#This Row],[LightlyActiveMinutes]]</f>
        <v>188</v>
      </c>
      <c r="R58">
        <v>1444</v>
      </c>
      <c r="S58">
        <v>1</v>
      </c>
      <c r="T58">
        <v>523</v>
      </c>
      <c r="U58" s="12">
        <f>Merge1[[#This Row],[TotalMinutesAsleep]]/60</f>
        <v>8.7166666666666668</v>
      </c>
      <c r="V58" s="12" t="str">
        <f>IF(Merge1[[#This Row],[SleepHours]]&lt;7,"Short", IF(Merge1[[#This Row],[SleepHours]]&lt;=9,"Normal", "Long"))</f>
        <v>Normal</v>
      </c>
      <c r="W58">
        <v>573</v>
      </c>
    </row>
    <row r="59" spans="1:23" x14ac:dyDescent="0.25">
      <c r="A59" t="s">
        <v>22</v>
      </c>
      <c r="B59" s="1">
        <v>42482</v>
      </c>
      <c r="C59" s="6" t="str">
        <f>TEXT(Merge1[[#This Row],[ActivityDate]],"dddd")</f>
        <v>Friday</v>
      </c>
      <c r="D59">
        <v>4026</v>
      </c>
      <c r="E59" s="5">
        <f>IF(Merge1[[#This Row],[TotalSteps]]&gt;=10000,1,0)</f>
        <v>0</v>
      </c>
      <c r="F59">
        <v>2.62</v>
      </c>
      <c r="G59">
        <v>2.62</v>
      </c>
      <c r="H59">
        <v>0</v>
      </c>
      <c r="I59">
        <v>0</v>
      </c>
      <c r="J59">
        <v>0</v>
      </c>
      <c r="K59">
        <v>2.6</v>
      </c>
      <c r="L59">
        <v>0</v>
      </c>
      <c r="M59">
        <v>0</v>
      </c>
      <c r="N59">
        <v>0</v>
      </c>
      <c r="O59">
        <v>199</v>
      </c>
      <c r="P59">
        <v>1241</v>
      </c>
      <c r="Q59">
        <f>Merge1[[#This Row],[VeryActiveMinutes]]+Merge1[[#This Row],[FairlyActiveMinutes]]+Merge1[[#This Row],[LightlyActiveMinutes]]</f>
        <v>199</v>
      </c>
      <c r="R59">
        <v>1470</v>
      </c>
      <c r="U59" s="12">
        <f>Merge1[[#This Row],[TotalMinutesAsleep]]/60</f>
        <v>0</v>
      </c>
      <c r="V59" s="12" t="str">
        <f>IF(Merge1[[#This Row],[SleepHours]]&lt;7,"Short", IF(Merge1[[#This Row],[SleepHours]]&lt;=9,"Normal", "Long"))</f>
        <v>Short</v>
      </c>
    </row>
    <row r="60" spans="1:23" x14ac:dyDescent="0.25">
      <c r="A60" t="s">
        <v>24</v>
      </c>
      <c r="B60" s="1">
        <v>42476</v>
      </c>
      <c r="C60" s="6" t="str">
        <f>TEXT(Merge1[[#This Row],[ActivityDate]],"dddd")</f>
        <v>Saturday</v>
      </c>
      <c r="D60">
        <v>2547</v>
      </c>
      <c r="E60" s="5">
        <f>IF(Merge1[[#This Row],[TotalSteps]]&gt;=10000,1,0)</f>
        <v>0</v>
      </c>
      <c r="F60">
        <v>1.58</v>
      </c>
      <c r="G60">
        <v>1.58</v>
      </c>
      <c r="H60">
        <v>0</v>
      </c>
      <c r="I60">
        <v>0</v>
      </c>
      <c r="J60">
        <v>0</v>
      </c>
      <c r="K60">
        <v>1.58</v>
      </c>
      <c r="L60">
        <v>0</v>
      </c>
      <c r="M60">
        <v>0</v>
      </c>
      <c r="N60">
        <v>0</v>
      </c>
      <c r="O60">
        <v>150</v>
      </c>
      <c r="P60">
        <v>728</v>
      </c>
      <c r="Q60">
        <f>Merge1[[#This Row],[VeryActiveMinutes]]+Merge1[[#This Row],[FairlyActiveMinutes]]+Merge1[[#This Row],[LightlyActiveMinutes]]</f>
        <v>150</v>
      </c>
      <c r="R60">
        <v>1373</v>
      </c>
      <c r="S60">
        <v>1</v>
      </c>
      <c r="T60">
        <v>524</v>
      </c>
      <c r="U60" s="12">
        <f>Merge1[[#This Row],[TotalMinutesAsleep]]/60</f>
        <v>8.7333333333333325</v>
      </c>
      <c r="V60" s="12" t="str">
        <f>IF(Merge1[[#This Row],[SleepHours]]&lt;7,"Short", IF(Merge1[[#This Row],[SleepHours]]&lt;=9,"Normal", "Long"))</f>
        <v>Normal</v>
      </c>
      <c r="W60">
        <v>567</v>
      </c>
    </row>
    <row r="61" spans="1:23" x14ac:dyDescent="0.25">
      <c r="A61" t="s">
        <v>22</v>
      </c>
      <c r="B61" s="1">
        <v>42483</v>
      </c>
      <c r="C61" s="6" t="str">
        <f>TEXT(Merge1[[#This Row],[ActivityDate]],"dddd")</f>
        <v>Saturday</v>
      </c>
      <c r="D61">
        <v>8538</v>
      </c>
      <c r="E61" s="5">
        <f>IF(Merge1[[#This Row],[TotalSteps]]&gt;=10000,1,0)</f>
        <v>0</v>
      </c>
      <c r="F61">
        <v>5.55</v>
      </c>
      <c r="G61">
        <v>5.55</v>
      </c>
      <c r="H61">
        <v>0</v>
      </c>
      <c r="I61">
        <v>0</v>
      </c>
      <c r="J61">
        <v>0</v>
      </c>
      <c r="K61">
        <v>5.54</v>
      </c>
      <c r="L61">
        <v>0.01</v>
      </c>
      <c r="M61">
        <v>0</v>
      </c>
      <c r="N61">
        <v>0</v>
      </c>
      <c r="O61">
        <v>227</v>
      </c>
      <c r="P61">
        <v>1213</v>
      </c>
      <c r="Q61">
        <f>Merge1[[#This Row],[VeryActiveMinutes]]+Merge1[[#This Row],[FairlyActiveMinutes]]+Merge1[[#This Row],[LightlyActiveMinutes]]</f>
        <v>227</v>
      </c>
      <c r="R61">
        <v>1562</v>
      </c>
      <c r="U61" s="12">
        <f>Merge1[[#This Row],[TotalMinutesAsleep]]/60</f>
        <v>0</v>
      </c>
      <c r="V61" s="12" t="str">
        <f>IF(Merge1[[#This Row],[SleepHours]]&lt;7,"Short", IF(Merge1[[#This Row],[SleepHours]]&lt;=9,"Normal", "Long"))</f>
        <v>Short</v>
      </c>
    </row>
    <row r="62" spans="1:23" x14ac:dyDescent="0.25">
      <c r="A62" t="s">
        <v>24</v>
      </c>
      <c r="B62" s="1">
        <v>42477</v>
      </c>
      <c r="C62" s="6" t="str">
        <f>TEXT(Merge1[[#This Row],[ActivityDate]],"dddd")</f>
        <v>Sunday</v>
      </c>
      <c r="D62">
        <v>838</v>
      </c>
      <c r="E62" s="5">
        <f>IF(Merge1[[#This Row],[TotalSteps]]&gt;=10000,1,0)</f>
        <v>0</v>
      </c>
      <c r="F62">
        <v>0.52</v>
      </c>
      <c r="G62">
        <v>0.52</v>
      </c>
      <c r="H62">
        <v>0</v>
      </c>
      <c r="I62">
        <v>0</v>
      </c>
      <c r="J62">
        <v>0</v>
      </c>
      <c r="K62">
        <v>0.52</v>
      </c>
      <c r="L62">
        <v>0</v>
      </c>
      <c r="M62">
        <v>0</v>
      </c>
      <c r="N62">
        <v>0</v>
      </c>
      <c r="O62">
        <v>60</v>
      </c>
      <c r="P62">
        <v>1053</v>
      </c>
      <c r="Q62">
        <f>Merge1[[#This Row],[VeryActiveMinutes]]+Merge1[[#This Row],[FairlyActiveMinutes]]+Merge1[[#This Row],[LightlyActiveMinutes]]</f>
        <v>60</v>
      </c>
      <c r="R62">
        <v>1214</v>
      </c>
      <c r="S62">
        <v>1</v>
      </c>
      <c r="T62">
        <v>437</v>
      </c>
      <c r="U62" s="12">
        <f>Merge1[[#This Row],[TotalMinutesAsleep]]/60</f>
        <v>7.2833333333333332</v>
      </c>
      <c r="V62" s="12" t="str">
        <f>IF(Merge1[[#This Row],[SleepHours]]&lt;7,"Short", IF(Merge1[[#This Row],[SleepHours]]&lt;=9,"Normal", "Long"))</f>
        <v>Normal</v>
      </c>
      <c r="W62">
        <v>498</v>
      </c>
    </row>
    <row r="63" spans="1:23" x14ac:dyDescent="0.25">
      <c r="A63" t="s">
        <v>22</v>
      </c>
      <c r="B63" s="1">
        <v>42484</v>
      </c>
      <c r="C63" s="6" t="str">
        <f>TEXT(Merge1[[#This Row],[ActivityDate]],"dddd")</f>
        <v>Sunday</v>
      </c>
      <c r="D63">
        <v>6076</v>
      </c>
      <c r="E63" s="5">
        <f>IF(Merge1[[#This Row],[TotalSteps]]&gt;=10000,1,0)</f>
        <v>0</v>
      </c>
      <c r="F63">
        <v>3.95</v>
      </c>
      <c r="G63">
        <v>3.95</v>
      </c>
      <c r="H63">
        <v>0</v>
      </c>
      <c r="I63">
        <v>1.1499999999999999</v>
      </c>
      <c r="J63">
        <v>0.91</v>
      </c>
      <c r="K63">
        <v>1.89</v>
      </c>
      <c r="L63">
        <v>0</v>
      </c>
      <c r="M63">
        <v>16</v>
      </c>
      <c r="N63">
        <v>18</v>
      </c>
      <c r="O63">
        <v>185</v>
      </c>
      <c r="P63">
        <v>1221</v>
      </c>
      <c r="Q63">
        <f>Merge1[[#This Row],[VeryActiveMinutes]]+Merge1[[#This Row],[FairlyActiveMinutes]]+Merge1[[#This Row],[LightlyActiveMinutes]]</f>
        <v>219</v>
      </c>
      <c r="R63">
        <v>1617</v>
      </c>
      <c r="U63" s="12">
        <f>Merge1[[#This Row],[TotalMinutesAsleep]]/60</f>
        <v>0</v>
      </c>
      <c r="V63" s="12" t="str">
        <f>IF(Merge1[[#This Row],[SleepHours]]&lt;7,"Short", IF(Merge1[[#This Row],[SleepHours]]&lt;=9,"Normal", "Long"))</f>
        <v>Short</v>
      </c>
    </row>
    <row r="64" spans="1:23" x14ac:dyDescent="0.25">
      <c r="A64" t="s">
        <v>24</v>
      </c>
      <c r="B64" s="1">
        <v>42479</v>
      </c>
      <c r="C64" s="6" t="str">
        <f>TEXT(Merge1[[#This Row],[ActivityDate]],"dddd")</f>
        <v>Tuesday</v>
      </c>
      <c r="D64">
        <v>2424</v>
      </c>
      <c r="E64" s="5">
        <f>IF(Merge1[[#This Row],[TotalSteps]]&gt;=10000,1,0)</f>
        <v>0</v>
      </c>
      <c r="F64">
        <v>1.5</v>
      </c>
      <c r="G64">
        <v>1.5</v>
      </c>
      <c r="H64">
        <v>0</v>
      </c>
      <c r="I64">
        <v>0</v>
      </c>
      <c r="J64">
        <v>0</v>
      </c>
      <c r="K64">
        <v>1.5</v>
      </c>
      <c r="L64">
        <v>0</v>
      </c>
      <c r="M64">
        <v>0</v>
      </c>
      <c r="N64">
        <v>0</v>
      </c>
      <c r="O64">
        <v>141</v>
      </c>
      <c r="P64">
        <v>785</v>
      </c>
      <c r="Q64">
        <f>Merge1[[#This Row],[VeryActiveMinutes]]+Merge1[[#This Row],[FairlyActiveMinutes]]+Merge1[[#This Row],[LightlyActiveMinutes]]</f>
        <v>141</v>
      </c>
      <c r="R64">
        <v>1356</v>
      </c>
      <c r="S64">
        <v>1</v>
      </c>
      <c r="T64">
        <v>498</v>
      </c>
      <c r="U64" s="12">
        <f>Merge1[[#This Row],[TotalMinutesAsleep]]/60</f>
        <v>8.3000000000000007</v>
      </c>
      <c r="V64" s="12" t="str">
        <f>IF(Merge1[[#This Row],[SleepHours]]&lt;7,"Short", IF(Merge1[[#This Row],[SleepHours]]&lt;=9,"Normal", "Long"))</f>
        <v>Normal</v>
      </c>
      <c r="W64">
        <v>540</v>
      </c>
    </row>
    <row r="65" spans="1:23" x14ac:dyDescent="0.25">
      <c r="A65" t="s">
        <v>22</v>
      </c>
      <c r="B65" s="1">
        <v>42485</v>
      </c>
      <c r="C65" s="6" t="str">
        <f>TEXT(Merge1[[#This Row],[ActivityDate]],"dddd")</f>
        <v>Monday</v>
      </c>
      <c r="D65">
        <v>6497</v>
      </c>
      <c r="E65" s="5">
        <f>IF(Merge1[[#This Row],[TotalSteps]]&gt;=10000,1,0)</f>
        <v>0</v>
      </c>
      <c r="F65">
        <v>4.22</v>
      </c>
      <c r="G65">
        <v>4.22</v>
      </c>
      <c r="H65">
        <v>0</v>
      </c>
      <c r="I65">
        <v>0</v>
      </c>
      <c r="J65">
        <v>0</v>
      </c>
      <c r="K65">
        <v>4.2</v>
      </c>
      <c r="L65">
        <v>0.02</v>
      </c>
      <c r="M65">
        <v>0</v>
      </c>
      <c r="N65">
        <v>0</v>
      </c>
      <c r="O65">
        <v>202</v>
      </c>
      <c r="P65">
        <v>1238</v>
      </c>
      <c r="Q65">
        <f>Merge1[[#This Row],[VeryActiveMinutes]]+Merge1[[#This Row],[FairlyActiveMinutes]]+Merge1[[#This Row],[LightlyActiveMinutes]]</f>
        <v>202</v>
      </c>
      <c r="R65">
        <v>1492</v>
      </c>
      <c r="U65" s="12">
        <f>Merge1[[#This Row],[TotalMinutesAsleep]]/60</f>
        <v>0</v>
      </c>
      <c r="V65" s="12" t="str">
        <f>IF(Merge1[[#This Row],[SleepHours]]&lt;7,"Short", IF(Merge1[[#This Row],[SleepHours]]&lt;=9,"Normal", "Long"))</f>
        <v>Short</v>
      </c>
    </row>
    <row r="66" spans="1:23" x14ac:dyDescent="0.25">
      <c r="A66" t="s">
        <v>24</v>
      </c>
      <c r="B66" s="1">
        <v>42480</v>
      </c>
      <c r="C66" s="6" t="str">
        <f>TEXT(Merge1[[#This Row],[ActivityDate]],"dddd")</f>
        <v>Wednesday</v>
      </c>
      <c r="D66">
        <v>7222</v>
      </c>
      <c r="E66" s="5">
        <f>IF(Merge1[[#This Row],[TotalSteps]]&gt;=10000,1,0)</f>
        <v>0</v>
      </c>
      <c r="F66">
        <v>4.4800000000000004</v>
      </c>
      <c r="G66">
        <v>4.4800000000000004</v>
      </c>
      <c r="H66">
        <v>0</v>
      </c>
      <c r="I66">
        <v>0</v>
      </c>
      <c r="J66">
        <v>0</v>
      </c>
      <c r="K66">
        <v>4.4800000000000004</v>
      </c>
      <c r="L66">
        <v>0</v>
      </c>
      <c r="M66">
        <v>0</v>
      </c>
      <c r="N66">
        <v>0</v>
      </c>
      <c r="O66">
        <v>327</v>
      </c>
      <c r="P66">
        <v>623</v>
      </c>
      <c r="Q66">
        <f>Merge1[[#This Row],[VeryActiveMinutes]]+Merge1[[#This Row],[FairlyActiveMinutes]]+Merge1[[#This Row],[LightlyActiveMinutes]]</f>
        <v>327</v>
      </c>
      <c r="R66">
        <v>1667</v>
      </c>
      <c r="S66">
        <v>1</v>
      </c>
      <c r="T66">
        <v>461</v>
      </c>
      <c r="U66" s="12">
        <f>Merge1[[#This Row],[TotalMinutesAsleep]]/60</f>
        <v>7.6833333333333336</v>
      </c>
      <c r="V66" s="12" t="str">
        <f>IF(Merge1[[#This Row],[SleepHours]]&lt;7,"Short", IF(Merge1[[#This Row],[SleepHours]]&lt;=9,"Normal", "Long"))</f>
        <v>Normal</v>
      </c>
      <c r="W66">
        <v>510</v>
      </c>
    </row>
    <row r="67" spans="1:23" x14ac:dyDescent="0.25">
      <c r="A67" t="s">
        <v>22</v>
      </c>
      <c r="B67" s="1">
        <v>42486</v>
      </c>
      <c r="C67" s="6" t="str">
        <f>TEXT(Merge1[[#This Row],[ActivityDate]],"dddd")</f>
        <v>Tuesday</v>
      </c>
      <c r="D67">
        <v>2826</v>
      </c>
      <c r="E67" s="5">
        <f>IF(Merge1[[#This Row],[TotalSteps]]&gt;=10000,1,0)</f>
        <v>0</v>
      </c>
      <c r="F67">
        <v>1.84</v>
      </c>
      <c r="G67">
        <v>1.84</v>
      </c>
      <c r="H67">
        <v>0</v>
      </c>
      <c r="I67">
        <v>0</v>
      </c>
      <c r="J67">
        <v>0</v>
      </c>
      <c r="K67">
        <v>1.83</v>
      </c>
      <c r="L67">
        <v>0.01</v>
      </c>
      <c r="M67">
        <v>0</v>
      </c>
      <c r="N67">
        <v>0</v>
      </c>
      <c r="O67">
        <v>140</v>
      </c>
      <c r="P67">
        <v>1300</v>
      </c>
      <c r="Q67">
        <f>Merge1[[#This Row],[VeryActiveMinutes]]+Merge1[[#This Row],[FairlyActiveMinutes]]+Merge1[[#This Row],[LightlyActiveMinutes]]</f>
        <v>140</v>
      </c>
      <c r="R67">
        <v>1402</v>
      </c>
      <c r="U67" s="12">
        <f>Merge1[[#This Row],[TotalMinutesAsleep]]/60</f>
        <v>0</v>
      </c>
      <c r="V67" s="12" t="str">
        <f>IF(Merge1[[#This Row],[SleepHours]]&lt;7,"Short", IF(Merge1[[#This Row],[SleepHours]]&lt;=9,"Normal", "Long"))</f>
        <v>Short</v>
      </c>
    </row>
    <row r="68" spans="1:23" x14ac:dyDescent="0.25">
      <c r="A68" t="s">
        <v>24</v>
      </c>
      <c r="B68" s="1">
        <v>42481</v>
      </c>
      <c r="C68" s="6" t="str">
        <f>TEXT(Merge1[[#This Row],[ActivityDate]],"dddd")</f>
        <v>Thursday</v>
      </c>
      <c r="D68">
        <v>2467</v>
      </c>
      <c r="E68" s="5">
        <f>IF(Merge1[[#This Row],[TotalSteps]]&gt;=10000,1,0)</f>
        <v>0</v>
      </c>
      <c r="F68">
        <v>1.53</v>
      </c>
      <c r="G68">
        <v>1.53</v>
      </c>
      <c r="H68">
        <v>0</v>
      </c>
      <c r="I68">
        <v>0</v>
      </c>
      <c r="J68">
        <v>0</v>
      </c>
      <c r="K68">
        <v>1.53</v>
      </c>
      <c r="L68">
        <v>0</v>
      </c>
      <c r="M68">
        <v>0</v>
      </c>
      <c r="N68">
        <v>0</v>
      </c>
      <c r="O68">
        <v>153</v>
      </c>
      <c r="P68">
        <v>749</v>
      </c>
      <c r="Q68">
        <f>Merge1[[#This Row],[VeryActiveMinutes]]+Merge1[[#This Row],[FairlyActiveMinutes]]+Merge1[[#This Row],[LightlyActiveMinutes]]</f>
        <v>153</v>
      </c>
      <c r="R68">
        <v>1370</v>
      </c>
      <c r="S68">
        <v>1</v>
      </c>
      <c r="T68">
        <v>477</v>
      </c>
      <c r="U68" s="12">
        <f>Merge1[[#This Row],[TotalMinutesAsleep]]/60</f>
        <v>7.95</v>
      </c>
      <c r="V68" s="12" t="str">
        <f>IF(Merge1[[#This Row],[SleepHours]]&lt;7,"Short", IF(Merge1[[#This Row],[SleepHours]]&lt;=9,"Normal", "Long"))</f>
        <v>Normal</v>
      </c>
      <c r="W68">
        <v>514</v>
      </c>
    </row>
    <row r="69" spans="1:23" x14ac:dyDescent="0.25">
      <c r="A69" t="s">
        <v>22</v>
      </c>
      <c r="B69" s="1">
        <v>42487</v>
      </c>
      <c r="C69" s="6" t="str">
        <f>TEXT(Merge1[[#This Row],[ActivityDate]],"dddd")</f>
        <v>Wednesday</v>
      </c>
      <c r="D69">
        <v>8367</v>
      </c>
      <c r="E69" s="5">
        <f>IF(Merge1[[#This Row],[TotalSteps]]&gt;=10000,1,0)</f>
        <v>0</v>
      </c>
      <c r="F69">
        <v>5.44</v>
      </c>
      <c r="G69">
        <v>5.44</v>
      </c>
      <c r="H69">
        <v>0</v>
      </c>
      <c r="I69">
        <v>1.1100000000000001</v>
      </c>
      <c r="J69">
        <v>1.87</v>
      </c>
      <c r="K69">
        <v>2.46</v>
      </c>
      <c r="L69">
        <v>0</v>
      </c>
      <c r="M69">
        <v>17</v>
      </c>
      <c r="N69">
        <v>36</v>
      </c>
      <c r="O69">
        <v>154</v>
      </c>
      <c r="P69">
        <v>1233</v>
      </c>
      <c r="Q69">
        <f>Merge1[[#This Row],[VeryActiveMinutes]]+Merge1[[#This Row],[FairlyActiveMinutes]]+Merge1[[#This Row],[LightlyActiveMinutes]]</f>
        <v>207</v>
      </c>
      <c r="R69">
        <v>1670</v>
      </c>
      <c r="U69" s="12">
        <f>Merge1[[#This Row],[TotalMinutesAsleep]]/60</f>
        <v>0</v>
      </c>
      <c r="V69" s="12" t="str">
        <f>IF(Merge1[[#This Row],[SleepHours]]&lt;7,"Short", IF(Merge1[[#This Row],[SleepHours]]&lt;=9,"Normal", "Long"))</f>
        <v>Short</v>
      </c>
    </row>
    <row r="70" spans="1:23" x14ac:dyDescent="0.25">
      <c r="A70" t="s">
        <v>24</v>
      </c>
      <c r="B70" s="1">
        <v>42482</v>
      </c>
      <c r="C70" s="6" t="str">
        <f>TEXT(Merge1[[#This Row],[ActivityDate]],"dddd")</f>
        <v>Friday</v>
      </c>
      <c r="D70">
        <v>2915</v>
      </c>
      <c r="E70" s="5">
        <f>IF(Merge1[[#This Row],[TotalSteps]]&gt;=10000,1,0)</f>
        <v>0</v>
      </c>
      <c r="F70">
        <v>1.81</v>
      </c>
      <c r="G70">
        <v>1.81</v>
      </c>
      <c r="H70">
        <v>0</v>
      </c>
      <c r="I70">
        <v>0</v>
      </c>
      <c r="J70">
        <v>0</v>
      </c>
      <c r="K70">
        <v>1.81</v>
      </c>
      <c r="L70">
        <v>0</v>
      </c>
      <c r="M70">
        <v>0</v>
      </c>
      <c r="N70">
        <v>0</v>
      </c>
      <c r="O70">
        <v>162</v>
      </c>
      <c r="P70">
        <v>712</v>
      </c>
      <c r="Q70">
        <f>Merge1[[#This Row],[VeryActiveMinutes]]+Merge1[[#This Row],[FairlyActiveMinutes]]+Merge1[[#This Row],[LightlyActiveMinutes]]</f>
        <v>162</v>
      </c>
      <c r="R70">
        <v>1399</v>
      </c>
      <c r="S70">
        <v>1</v>
      </c>
      <c r="T70">
        <v>520</v>
      </c>
      <c r="U70" s="12">
        <f>Merge1[[#This Row],[TotalMinutesAsleep]]/60</f>
        <v>8.6666666666666661</v>
      </c>
      <c r="V70" s="12" t="str">
        <f>IF(Merge1[[#This Row],[SleepHours]]&lt;7,"Short", IF(Merge1[[#This Row],[SleepHours]]&lt;=9,"Normal", "Long"))</f>
        <v>Normal</v>
      </c>
      <c r="W70">
        <v>545</v>
      </c>
    </row>
    <row r="71" spans="1:23" x14ac:dyDescent="0.25">
      <c r="A71" t="s">
        <v>22</v>
      </c>
      <c r="B71" s="1">
        <v>42488</v>
      </c>
      <c r="C71" s="6" t="str">
        <f>TEXT(Merge1[[#This Row],[ActivityDate]],"dddd")</f>
        <v>Thursday</v>
      </c>
      <c r="D71">
        <v>2759</v>
      </c>
      <c r="E71" s="5">
        <f>IF(Merge1[[#This Row],[TotalSteps]]&gt;=10000,1,0)</f>
        <v>0</v>
      </c>
      <c r="F71">
        <v>1.79</v>
      </c>
      <c r="G71">
        <v>1.79</v>
      </c>
      <c r="H71">
        <v>0</v>
      </c>
      <c r="I71">
        <v>0</v>
      </c>
      <c r="J71">
        <v>0.2</v>
      </c>
      <c r="K71">
        <v>1.6</v>
      </c>
      <c r="L71">
        <v>0</v>
      </c>
      <c r="M71">
        <v>0</v>
      </c>
      <c r="N71">
        <v>5</v>
      </c>
      <c r="O71">
        <v>115</v>
      </c>
      <c r="P71">
        <v>1320</v>
      </c>
      <c r="Q71">
        <f>Merge1[[#This Row],[VeryActiveMinutes]]+Merge1[[#This Row],[FairlyActiveMinutes]]+Merge1[[#This Row],[LightlyActiveMinutes]]</f>
        <v>120</v>
      </c>
      <c r="R71">
        <v>1401</v>
      </c>
      <c r="U71" s="12">
        <f>Merge1[[#This Row],[TotalMinutesAsleep]]/60</f>
        <v>0</v>
      </c>
      <c r="V71" s="12" t="str">
        <f>IF(Merge1[[#This Row],[SleepHours]]&lt;7,"Short", IF(Merge1[[#This Row],[SleepHours]]&lt;=9,"Normal", "Long"))</f>
        <v>Short</v>
      </c>
    </row>
    <row r="72" spans="1:23" x14ac:dyDescent="0.25">
      <c r="A72" t="s">
        <v>24</v>
      </c>
      <c r="B72" s="1">
        <v>42483</v>
      </c>
      <c r="C72" s="6" t="str">
        <f>TEXT(Merge1[[#This Row],[ActivityDate]],"dddd")</f>
        <v>Saturday</v>
      </c>
      <c r="D72">
        <v>12357</v>
      </c>
      <c r="E72" s="5">
        <f>IF(Merge1[[#This Row],[TotalSteps]]&gt;=10000,1,0)</f>
        <v>1</v>
      </c>
      <c r="F72">
        <v>7.71</v>
      </c>
      <c r="G72">
        <v>7.71</v>
      </c>
      <c r="H72">
        <v>0</v>
      </c>
      <c r="I72">
        <v>0</v>
      </c>
      <c r="J72">
        <v>0</v>
      </c>
      <c r="K72">
        <v>7.71</v>
      </c>
      <c r="L72">
        <v>0</v>
      </c>
      <c r="M72">
        <v>0</v>
      </c>
      <c r="N72">
        <v>0</v>
      </c>
      <c r="O72">
        <v>432</v>
      </c>
      <c r="P72">
        <v>458</v>
      </c>
      <c r="Q72">
        <f>Merge1[[#This Row],[VeryActiveMinutes]]+Merge1[[#This Row],[FairlyActiveMinutes]]+Merge1[[#This Row],[LightlyActiveMinutes]]</f>
        <v>432</v>
      </c>
      <c r="R72">
        <v>1916</v>
      </c>
      <c r="S72">
        <v>1</v>
      </c>
      <c r="T72">
        <v>522</v>
      </c>
      <c r="U72" s="12">
        <f>Merge1[[#This Row],[TotalMinutesAsleep]]/60</f>
        <v>8.6999999999999993</v>
      </c>
      <c r="V72" s="12" t="str">
        <f>IF(Merge1[[#This Row],[SleepHours]]&lt;7,"Short", IF(Merge1[[#This Row],[SleepHours]]&lt;=9,"Normal", "Long"))</f>
        <v>Normal</v>
      </c>
      <c r="W72">
        <v>554</v>
      </c>
    </row>
    <row r="73" spans="1:23" x14ac:dyDescent="0.25">
      <c r="A73" t="s">
        <v>22</v>
      </c>
      <c r="B73" s="1">
        <v>42489</v>
      </c>
      <c r="C73" s="6" t="str">
        <f>TEXT(Merge1[[#This Row],[ActivityDate]],"dddd")</f>
        <v>Friday</v>
      </c>
      <c r="D73">
        <v>2390</v>
      </c>
      <c r="E73" s="5">
        <f>IF(Merge1[[#This Row],[TotalSteps]]&gt;=10000,1,0)</f>
        <v>0</v>
      </c>
      <c r="F73">
        <v>1.55</v>
      </c>
      <c r="G73">
        <v>1.55</v>
      </c>
      <c r="H73">
        <v>0</v>
      </c>
      <c r="I73">
        <v>0</v>
      </c>
      <c r="J73">
        <v>0</v>
      </c>
      <c r="K73">
        <v>1.55</v>
      </c>
      <c r="L73">
        <v>0</v>
      </c>
      <c r="M73">
        <v>0</v>
      </c>
      <c r="N73">
        <v>0</v>
      </c>
      <c r="O73">
        <v>150</v>
      </c>
      <c r="P73">
        <v>1290</v>
      </c>
      <c r="Q73">
        <f>Merge1[[#This Row],[VeryActiveMinutes]]+Merge1[[#This Row],[FairlyActiveMinutes]]+Merge1[[#This Row],[LightlyActiveMinutes]]</f>
        <v>150</v>
      </c>
      <c r="R73">
        <v>1404</v>
      </c>
      <c r="U73" s="12">
        <f>Merge1[[#This Row],[TotalMinutesAsleep]]/60</f>
        <v>0</v>
      </c>
      <c r="V73" s="12" t="str">
        <f>IF(Merge1[[#This Row],[SleepHours]]&lt;7,"Short", IF(Merge1[[#This Row],[SleepHours]]&lt;=9,"Normal", "Long"))</f>
        <v>Short</v>
      </c>
    </row>
    <row r="74" spans="1:23" x14ac:dyDescent="0.25">
      <c r="A74" t="s">
        <v>24</v>
      </c>
      <c r="B74" s="1">
        <v>42484</v>
      </c>
      <c r="C74" s="6" t="str">
        <f>TEXT(Merge1[[#This Row],[ActivityDate]],"dddd")</f>
        <v>Sunday</v>
      </c>
      <c r="D74">
        <v>3490</v>
      </c>
      <c r="E74" s="5">
        <f>IF(Merge1[[#This Row],[TotalSteps]]&gt;=10000,1,0)</f>
        <v>0</v>
      </c>
      <c r="F74">
        <v>2.16</v>
      </c>
      <c r="G74">
        <v>2.16</v>
      </c>
      <c r="H74">
        <v>0</v>
      </c>
      <c r="I74">
        <v>0</v>
      </c>
      <c r="J74">
        <v>0</v>
      </c>
      <c r="K74">
        <v>2.16</v>
      </c>
      <c r="L74">
        <v>0</v>
      </c>
      <c r="M74">
        <v>0</v>
      </c>
      <c r="N74">
        <v>0</v>
      </c>
      <c r="O74">
        <v>164</v>
      </c>
      <c r="P74">
        <v>704</v>
      </c>
      <c r="Q74">
        <f>Merge1[[#This Row],[VeryActiveMinutes]]+Merge1[[#This Row],[FairlyActiveMinutes]]+Merge1[[#This Row],[LightlyActiveMinutes]]</f>
        <v>164</v>
      </c>
      <c r="R74">
        <v>1401</v>
      </c>
      <c r="S74">
        <v>1</v>
      </c>
      <c r="T74">
        <v>555</v>
      </c>
      <c r="U74" s="12">
        <f>Merge1[[#This Row],[TotalMinutesAsleep]]/60</f>
        <v>9.25</v>
      </c>
      <c r="V74" s="12" t="str">
        <f>IF(Merge1[[#This Row],[SleepHours]]&lt;7,"Short", IF(Merge1[[#This Row],[SleepHours]]&lt;=9,"Normal", "Long"))</f>
        <v>Long</v>
      </c>
      <c r="W74">
        <v>591</v>
      </c>
    </row>
    <row r="75" spans="1:23" x14ac:dyDescent="0.25">
      <c r="A75" t="s">
        <v>22</v>
      </c>
      <c r="B75" s="1">
        <v>42490</v>
      </c>
      <c r="C75" s="6" t="str">
        <f>TEXT(Merge1[[#This Row],[ActivityDate]],"dddd")</f>
        <v>Saturday</v>
      </c>
      <c r="D75">
        <v>6474</v>
      </c>
      <c r="E75" s="5">
        <f>IF(Merge1[[#This Row],[TotalSteps]]&gt;=10000,1,0)</f>
        <v>0</v>
      </c>
      <c r="F75">
        <v>4.3</v>
      </c>
      <c r="G75">
        <v>4.3</v>
      </c>
      <c r="H75">
        <v>0</v>
      </c>
      <c r="I75">
        <v>0.9</v>
      </c>
      <c r="J75">
        <v>1.28</v>
      </c>
      <c r="K75">
        <v>2.12</v>
      </c>
      <c r="L75">
        <v>0.01</v>
      </c>
      <c r="M75">
        <v>11</v>
      </c>
      <c r="N75">
        <v>23</v>
      </c>
      <c r="O75">
        <v>224</v>
      </c>
      <c r="P75">
        <v>1182</v>
      </c>
      <c r="Q75">
        <f>Merge1[[#This Row],[VeryActiveMinutes]]+Merge1[[#This Row],[FairlyActiveMinutes]]+Merge1[[#This Row],[LightlyActiveMinutes]]</f>
        <v>258</v>
      </c>
      <c r="R75">
        <v>1655</v>
      </c>
      <c r="U75" s="12">
        <f>Merge1[[#This Row],[TotalMinutesAsleep]]/60</f>
        <v>0</v>
      </c>
      <c r="V75" s="12" t="str">
        <f>IF(Merge1[[#This Row],[SleepHours]]&lt;7,"Short", IF(Merge1[[#This Row],[SleepHours]]&lt;=9,"Normal", "Long"))</f>
        <v>Short</v>
      </c>
    </row>
    <row r="76" spans="1:23" x14ac:dyDescent="0.25">
      <c r="A76" t="s">
        <v>24</v>
      </c>
      <c r="B76" s="1">
        <v>42485</v>
      </c>
      <c r="C76" s="6" t="str">
        <f>TEXT(Merge1[[#This Row],[ActivityDate]],"dddd")</f>
        <v>Monday</v>
      </c>
      <c r="D76">
        <v>6017</v>
      </c>
      <c r="E76" s="5">
        <f>IF(Merge1[[#This Row],[TotalSteps]]&gt;=10000,1,0)</f>
        <v>0</v>
      </c>
      <c r="F76">
        <v>3.73</v>
      </c>
      <c r="G76">
        <v>3.73</v>
      </c>
      <c r="H76">
        <v>0</v>
      </c>
      <c r="I76">
        <v>0</v>
      </c>
      <c r="J76">
        <v>0</v>
      </c>
      <c r="K76">
        <v>3.73</v>
      </c>
      <c r="L76">
        <v>0</v>
      </c>
      <c r="M76">
        <v>0</v>
      </c>
      <c r="N76">
        <v>0</v>
      </c>
      <c r="O76">
        <v>260</v>
      </c>
      <c r="P76">
        <v>821</v>
      </c>
      <c r="Q76">
        <f>Merge1[[#This Row],[VeryActiveMinutes]]+Merge1[[#This Row],[FairlyActiveMinutes]]+Merge1[[#This Row],[LightlyActiveMinutes]]</f>
        <v>260</v>
      </c>
      <c r="R76">
        <v>1576</v>
      </c>
      <c r="S76">
        <v>1</v>
      </c>
      <c r="T76">
        <v>506</v>
      </c>
      <c r="U76" s="12">
        <f>Merge1[[#This Row],[TotalMinutesAsleep]]/60</f>
        <v>8.4333333333333336</v>
      </c>
      <c r="V76" s="12" t="str">
        <f>IF(Merge1[[#This Row],[SleepHours]]&lt;7,"Short", IF(Merge1[[#This Row],[SleepHours]]&lt;=9,"Normal", "Long"))</f>
        <v>Normal</v>
      </c>
      <c r="W76">
        <v>531</v>
      </c>
    </row>
    <row r="77" spans="1:23" x14ac:dyDescent="0.25">
      <c r="A77" t="s">
        <v>22</v>
      </c>
      <c r="B77" s="1">
        <v>42491</v>
      </c>
      <c r="C77" s="6" t="str">
        <f>TEXT(Merge1[[#This Row],[ActivityDate]],"dddd")</f>
        <v>Sunday</v>
      </c>
      <c r="D77">
        <v>36019</v>
      </c>
      <c r="E77" s="5">
        <f>IF(Merge1[[#This Row],[TotalSteps]]&gt;=10000,1,0)</f>
        <v>1</v>
      </c>
      <c r="F77">
        <v>28.03</v>
      </c>
      <c r="G77">
        <v>28.03</v>
      </c>
      <c r="H77">
        <v>0</v>
      </c>
      <c r="I77">
        <v>21.92</v>
      </c>
      <c r="J77">
        <v>4.1900000000000004</v>
      </c>
      <c r="K77">
        <v>1.91</v>
      </c>
      <c r="L77">
        <v>0.02</v>
      </c>
      <c r="M77">
        <v>186</v>
      </c>
      <c r="N77">
        <v>63</v>
      </c>
      <c r="O77">
        <v>171</v>
      </c>
      <c r="P77">
        <v>1020</v>
      </c>
      <c r="Q77">
        <f>Merge1[[#This Row],[VeryActiveMinutes]]+Merge1[[#This Row],[FairlyActiveMinutes]]+Merge1[[#This Row],[LightlyActiveMinutes]]</f>
        <v>420</v>
      </c>
      <c r="R77">
        <v>2690</v>
      </c>
      <c r="U77" s="12">
        <f>Merge1[[#This Row],[TotalMinutesAsleep]]/60</f>
        <v>0</v>
      </c>
      <c r="V77" s="12" t="str">
        <f>IF(Merge1[[#This Row],[SleepHours]]&lt;7,"Short", IF(Merge1[[#This Row],[SleepHours]]&lt;=9,"Normal", "Long"))</f>
        <v>Short</v>
      </c>
    </row>
    <row r="78" spans="1:23" x14ac:dyDescent="0.25">
      <c r="A78" t="s">
        <v>24</v>
      </c>
      <c r="B78" s="1">
        <v>42487</v>
      </c>
      <c r="C78" s="6" t="str">
        <f>TEXT(Merge1[[#This Row],[ActivityDate]],"dddd")</f>
        <v>Wednesday</v>
      </c>
      <c r="D78">
        <v>6088</v>
      </c>
      <c r="E78" s="5">
        <f>IF(Merge1[[#This Row],[TotalSteps]]&gt;=10000,1,0)</f>
        <v>0</v>
      </c>
      <c r="F78">
        <v>3.77</v>
      </c>
      <c r="G78">
        <v>3.77</v>
      </c>
      <c r="H78">
        <v>0</v>
      </c>
      <c r="I78">
        <v>0</v>
      </c>
      <c r="J78">
        <v>0</v>
      </c>
      <c r="K78">
        <v>3.77</v>
      </c>
      <c r="L78">
        <v>0</v>
      </c>
      <c r="M78">
        <v>0</v>
      </c>
      <c r="N78">
        <v>0</v>
      </c>
      <c r="O78">
        <v>286</v>
      </c>
      <c r="P78">
        <v>586</v>
      </c>
      <c r="Q78">
        <f>Merge1[[#This Row],[VeryActiveMinutes]]+Merge1[[#This Row],[FairlyActiveMinutes]]+Merge1[[#This Row],[LightlyActiveMinutes]]</f>
        <v>286</v>
      </c>
      <c r="R78">
        <v>1593</v>
      </c>
      <c r="S78">
        <v>1</v>
      </c>
      <c r="T78">
        <v>508</v>
      </c>
      <c r="U78" s="12">
        <f>Merge1[[#This Row],[TotalMinutesAsleep]]/60</f>
        <v>8.4666666666666668</v>
      </c>
      <c r="V78" s="12" t="str">
        <f>IF(Merge1[[#This Row],[SleepHours]]&lt;7,"Short", IF(Merge1[[#This Row],[SleepHours]]&lt;=9,"Normal", "Long"))</f>
        <v>Normal</v>
      </c>
      <c r="W78">
        <v>545</v>
      </c>
    </row>
    <row r="79" spans="1:23" x14ac:dyDescent="0.25">
      <c r="A79" t="s">
        <v>22</v>
      </c>
      <c r="B79" s="1">
        <v>42492</v>
      </c>
      <c r="C79" s="6" t="str">
        <f>TEXT(Merge1[[#This Row],[ActivityDate]],"dddd")</f>
        <v>Monday</v>
      </c>
      <c r="D79">
        <v>7155</v>
      </c>
      <c r="E79" s="5">
        <f>IF(Merge1[[#This Row],[TotalSteps]]&gt;=10000,1,0)</f>
        <v>0</v>
      </c>
      <c r="F79">
        <v>4.93</v>
      </c>
      <c r="G79">
        <v>4.93</v>
      </c>
      <c r="H79">
        <v>0</v>
      </c>
      <c r="I79">
        <v>0.86</v>
      </c>
      <c r="J79">
        <v>0.59</v>
      </c>
      <c r="K79">
        <v>3.47</v>
      </c>
      <c r="L79">
        <v>0</v>
      </c>
      <c r="M79">
        <v>7</v>
      </c>
      <c r="N79">
        <v>6</v>
      </c>
      <c r="O79">
        <v>166</v>
      </c>
      <c r="P79">
        <v>1261</v>
      </c>
      <c r="Q79">
        <f>Merge1[[#This Row],[VeryActiveMinutes]]+Merge1[[#This Row],[FairlyActiveMinutes]]+Merge1[[#This Row],[LightlyActiveMinutes]]</f>
        <v>179</v>
      </c>
      <c r="R79">
        <v>1497</v>
      </c>
      <c r="U79" s="12">
        <f>Merge1[[#This Row],[TotalMinutesAsleep]]/60</f>
        <v>0</v>
      </c>
      <c r="V79" s="12" t="str">
        <f>IF(Merge1[[#This Row],[SleepHours]]&lt;7,"Short", IF(Merge1[[#This Row],[SleepHours]]&lt;=9,"Normal", "Long"))</f>
        <v>Short</v>
      </c>
    </row>
    <row r="80" spans="1:23" x14ac:dyDescent="0.25">
      <c r="A80" t="s">
        <v>24</v>
      </c>
      <c r="B80" s="1">
        <v>42488</v>
      </c>
      <c r="C80" s="6" t="str">
        <f>TEXT(Merge1[[#This Row],[ActivityDate]],"dddd")</f>
        <v>Thursday</v>
      </c>
      <c r="D80">
        <v>6375</v>
      </c>
      <c r="E80" s="5">
        <f>IF(Merge1[[#This Row],[TotalSteps]]&gt;=10000,1,0)</f>
        <v>0</v>
      </c>
      <c r="F80">
        <v>3.95</v>
      </c>
      <c r="G80">
        <v>3.95</v>
      </c>
      <c r="H80">
        <v>0</v>
      </c>
      <c r="I80">
        <v>0</v>
      </c>
      <c r="J80">
        <v>0</v>
      </c>
      <c r="K80">
        <v>3.95</v>
      </c>
      <c r="L80">
        <v>0</v>
      </c>
      <c r="M80">
        <v>0</v>
      </c>
      <c r="N80">
        <v>0</v>
      </c>
      <c r="O80">
        <v>331</v>
      </c>
      <c r="P80">
        <v>626</v>
      </c>
      <c r="Q80">
        <f>Merge1[[#This Row],[VeryActiveMinutes]]+Merge1[[#This Row],[FairlyActiveMinutes]]+Merge1[[#This Row],[LightlyActiveMinutes]]</f>
        <v>331</v>
      </c>
      <c r="R80">
        <v>1649</v>
      </c>
      <c r="S80">
        <v>1</v>
      </c>
      <c r="T80">
        <v>513</v>
      </c>
      <c r="U80" s="12">
        <f>Merge1[[#This Row],[TotalMinutesAsleep]]/60</f>
        <v>8.5500000000000007</v>
      </c>
      <c r="V80" s="12" t="str">
        <f>IF(Merge1[[#This Row],[SleepHours]]&lt;7,"Short", IF(Merge1[[#This Row],[SleepHours]]&lt;=9,"Normal", "Long"))</f>
        <v>Normal</v>
      </c>
      <c r="W80">
        <v>545</v>
      </c>
    </row>
    <row r="81" spans="1:23" x14ac:dyDescent="0.25">
      <c r="A81" t="s">
        <v>22</v>
      </c>
      <c r="B81" s="1">
        <v>42493</v>
      </c>
      <c r="C81" s="6" t="str">
        <f>TEXT(Merge1[[#This Row],[ActivityDate]],"dddd")</f>
        <v>Tuesday</v>
      </c>
      <c r="D81">
        <v>2100</v>
      </c>
      <c r="E81" s="5">
        <f>IF(Merge1[[#This Row],[TotalSteps]]&gt;=10000,1,0)</f>
        <v>0</v>
      </c>
      <c r="F81">
        <v>1.37</v>
      </c>
      <c r="G81">
        <v>1.37</v>
      </c>
      <c r="H81">
        <v>0</v>
      </c>
      <c r="I81">
        <v>0</v>
      </c>
      <c r="J81">
        <v>0</v>
      </c>
      <c r="K81">
        <v>1.34</v>
      </c>
      <c r="L81">
        <v>0.02</v>
      </c>
      <c r="M81">
        <v>0</v>
      </c>
      <c r="N81">
        <v>0</v>
      </c>
      <c r="O81">
        <v>96</v>
      </c>
      <c r="P81">
        <v>1344</v>
      </c>
      <c r="Q81">
        <f>Merge1[[#This Row],[VeryActiveMinutes]]+Merge1[[#This Row],[FairlyActiveMinutes]]+Merge1[[#This Row],[LightlyActiveMinutes]]</f>
        <v>96</v>
      </c>
      <c r="R81">
        <v>1334</v>
      </c>
      <c r="U81" s="12">
        <f>Merge1[[#This Row],[TotalMinutesAsleep]]/60</f>
        <v>0</v>
      </c>
      <c r="V81" s="12" t="str">
        <f>IF(Merge1[[#This Row],[SleepHours]]&lt;7,"Short", IF(Merge1[[#This Row],[SleepHours]]&lt;=9,"Normal", "Long"))</f>
        <v>Short</v>
      </c>
    </row>
    <row r="82" spans="1:23" x14ac:dyDescent="0.25">
      <c r="A82" t="s">
        <v>24</v>
      </c>
      <c r="B82" s="1">
        <v>42489</v>
      </c>
      <c r="C82" s="6" t="str">
        <f>TEXT(Merge1[[#This Row],[ActivityDate]],"dddd")</f>
        <v>Friday</v>
      </c>
      <c r="D82">
        <v>7604</v>
      </c>
      <c r="E82" s="5">
        <f>IF(Merge1[[#This Row],[TotalSteps]]&gt;=10000,1,0)</f>
        <v>0</v>
      </c>
      <c r="F82">
        <v>4.71</v>
      </c>
      <c r="G82">
        <v>4.71</v>
      </c>
      <c r="H82">
        <v>0</v>
      </c>
      <c r="I82">
        <v>0</v>
      </c>
      <c r="J82">
        <v>0</v>
      </c>
      <c r="K82">
        <v>4.71</v>
      </c>
      <c r="L82">
        <v>0</v>
      </c>
      <c r="M82">
        <v>0</v>
      </c>
      <c r="N82">
        <v>0</v>
      </c>
      <c r="O82">
        <v>352</v>
      </c>
      <c r="P82">
        <v>492</v>
      </c>
      <c r="Q82">
        <f>Merge1[[#This Row],[VeryActiveMinutes]]+Merge1[[#This Row],[FairlyActiveMinutes]]+Merge1[[#This Row],[LightlyActiveMinutes]]</f>
        <v>352</v>
      </c>
      <c r="R82">
        <v>1692</v>
      </c>
      <c r="S82">
        <v>1</v>
      </c>
      <c r="T82">
        <v>490</v>
      </c>
      <c r="U82" s="12">
        <f>Merge1[[#This Row],[TotalMinutesAsleep]]/60</f>
        <v>8.1666666666666661</v>
      </c>
      <c r="V82" s="12" t="str">
        <f>IF(Merge1[[#This Row],[SleepHours]]&lt;7,"Short", IF(Merge1[[#This Row],[SleepHours]]&lt;=9,"Normal", "Long"))</f>
        <v>Normal</v>
      </c>
      <c r="W82">
        <v>510</v>
      </c>
    </row>
    <row r="83" spans="1:23" x14ac:dyDescent="0.25">
      <c r="A83" t="s">
        <v>22</v>
      </c>
      <c r="B83" s="1">
        <v>42494</v>
      </c>
      <c r="C83" s="6" t="str">
        <f>TEXT(Merge1[[#This Row],[ActivityDate]],"dddd")</f>
        <v>Wednesday</v>
      </c>
      <c r="D83">
        <v>2193</v>
      </c>
      <c r="E83" s="5">
        <f>IF(Merge1[[#This Row],[TotalSteps]]&gt;=10000,1,0)</f>
        <v>0</v>
      </c>
      <c r="F83">
        <v>1.43</v>
      </c>
      <c r="G83">
        <v>1.43</v>
      </c>
      <c r="H83">
        <v>0</v>
      </c>
      <c r="I83">
        <v>0</v>
      </c>
      <c r="J83">
        <v>0</v>
      </c>
      <c r="K83">
        <v>1.42</v>
      </c>
      <c r="L83">
        <v>0</v>
      </c>
      <c r="M83">
        <v>0</v>
      </c>
      <c r="N83">
        <v>0</v>
      </c>
      <c r="O83">
        <v>118</v>
      </c>
      <c r="P83">
        <v>1322</v>
      </c>
      <c r="Q83">
        <f>Merge1[[#This Row],[VeryActiveMinutes]]+Merge1[[#This Row],[FairlyActiveMinutes]]+Merge1[[#This Row],[LightlyActiveMinutes]]</f>
        <v>118</v>
      </c>
      <c r="R83">
        <v>1368</v>
      </c>
      <c r="U83" s="12">
        <f>Merge1[[#This Row],[TotalMinutesAsleep]]/60</f>
        <v>0</v>
      </c>
      <c r="V83" s="12" t="str">
        <f>IF(Merge1[[#This Row],[SleepHours]]&lt;7,"Short", IF(Merge1[[#This Row],[SleepHours]]&lt;=9,"Normal", "Long"))</f>
        <v>Short</v>
      </c>
    </row>
    <row r="84" spans="1:23" x14ac:dyDescent="0.25">
      <c r="A84" t="s">
        <v>24</v>
      </c>
      <c r="B84" s="1">
        <v>42490</v>
      </c>
      <c r="C84" s="6" t="str">
        <f>TEXT(Merge1[[#This Row],[ActivityDate]],"dddd")</f>
        <v>Saturday</v>
      </c>
      <c r="D84">
        <v>4729</v>
      </c>
      <c r="E84" s="5">
        <f>IF(Merge1[[#This Row],[TotalSteps]]&gt;=10000,1,0)</f>
        <v>0</v>
      </c>
      <c r="F84">
        <v>2.93</v>
      </c>
      <c r="G84">
        <v>2.93</v>
      </c>
      <c r="H84">
        <v>0</v>
      </c>
      <c r="I84">
        <v>0</v>
      </c>
      <c r="J84">
        <v>0</v>
      </c>
      <c r="K84">
        <v>2.93</v>
      </c>
      <c r="L84">
        <v>0</v>
      </c>
      <c r="M84">
        <v>0</v>
      </c>
      <c r="N84">
        <v>0</v>
      </c>
      <c r="O84">
        <v>233</v>
      </c>
      <c r="P84">
        <v>594</v>
      </c>
      <c r="Q84">
        <f>Merge1[[#This Row],[VeryActiveMinutes]]+Merge1[[#This Row],[FairlyActiveMinutes]]+Merge1[[#This Row],[LightlyActiveMinutes]]</f>
        <v>233</v>
      </c>
      <c r="R84">
        <v>1506</v>
      </c>
      <c r="S84">
        <v>1</v>
      </c>
      <c r="T84">
        <v>573</v>
      </c>
      <c r="U84" s="12">
        <f>Merge1[[#This Row],[TotalMinutesAsleep]]/60</f>
        <v>9.5500000000000007</v>
      </c>
      <c r="V84" s="12" t="str">
        <f>IF(Merge1[[#This Row],[SleepHours]]&lt;7,"Short", IF(Merge1[[#This Row],[SleepHours]]&lt;=9,"Normal", "Long"))</f>
        <v>Long</v>
      </c>
      <c r="W84">
        <v>607</v>
      </c>
    </row>
    <row r="85" spans="1:23" x14ac:dyDescent="0.25">
      <c r="A85" t="s">
        <v>22</v>
      </c>
      <c r="B85" s="1">
        <v>42495</v>
      </c>
      <c r="C85" s="6" t="str">
        <f>TEXT(Merge1[[#This Row],[ActivityDate]],"dddd")</f>
        <v>Thursday</v>
      </c>
      <c r="D85">
        <v>2470</v>
      </c>
      <c r="E85" s="5">
        <f>IF(Merge1[[#This Row],[TotalSteps]]&gt;=10000,1,0)</f>
        <v>0</v>
      </c>
      <c r="F85">
        <v>1.61</v>
      </c>
      <c r="G85">
        <v>1.61</v>
      </c>
      <c r="H85">
        <v>0</v>
      </c>
      <c r="I85">
        <v>0</v>
      </c>
      <c r="J85">
        <v>0</v>
      </c>
      <c r="K85">
        <v>1.58</v>
      </c>
      <c r="L85">
        <v>0.02</v>
      </c>
      <c r="M85">
        <v>0</v>
      </c>
      <c r="N85">
        <v>0</v>
      </c>
      <c r="O85">
        <v>117</v>
      </c>
      <c r="P85">
        <v>1323</v>
      </c>
      <c r="Q85">
        <f>Merge1[[#This Row],[VeryActiveMinutes]]+Merge1[[#This Row],[FairlyActiveMinutes]]+Merge1[[#This Row],[LightlyActiveMinutes]]</f>
        <v>117</v>
      </c>
      <c r="R85">
        <v>1370</v>
      </c>
      <c r="U85" s="12">
        <f>Merge1[[#This Row],[TotalMinutesAsleep]]/60</f>
        <v>0</v>
      </c>
      <c r="V85" s="12" t="str">
        <f>IF(Merge1[[#This Row],[SleepHours]]&lt;7,"Short", IF(Merge1[[#This Row],[SleepHours]]&lt;=9,"Normal", "Long"))</f>
        <v>Short</v>
      </c>
    </row>
    <row r="86" spans="1:23" x14ac:dyDescent="0.25">
      <c r="A86" t="s">
        <v>24</v>
      </c>
      <c r="B86" s="1">
        <v>42491</v>
      </c>
      <c r="C86" s="6" t="str">
        <f>TEXT(Merge1[[#This Row],[ActivityDate]],"dddd")</f>
        <v>Sunday</v>
      </c>
      <c r="D86">
        <v>3609</v>
      </c>
      <c r="E86" s="5">
        <f>IF(Merge1[[#This Row],[TotalSteps]]&gt;=10000,1,0)</f>
        <v>0</v>
      </c>
      <c r="F86">
        <v>2.2799999999999998</v>
      </c>
      <c r="G86">
        <v>2.2799999999999998</v>
      </c>
      <c r="H86">
        <v>0</v>
      </c>
      <c r="I86">
        <v>0</v>
      </c>
      <c r="J86">
        <v>0</v>
      </c>
      <c r="K86">
        <v>2.2799999999999998</v>
      </c>
      <c r="L86">
        <v>0</v>
      </c>
      <c r="M86">
        <v>0</v>
      </c>
      <c r="N86">
        <v>0</v>
      </c>
      <c r="O86">
        <v>191</v>
      </c>
      <c r="P86">
        <v>716</v>
      </c>
      <c r="Q86">
        <f>Merge1[[#This Row],[VeryActiveMinutes]]+Merge1[[#This Row],[FairlyActiveMinutes]]+Merge1[[#This Row],[LightlyActiveMinutes]]</f>
        <v>191</v>
      </c>
      <c r="R86">
        <v>1447</v>
      </c>
      <c r="S86">
        <v>1</v>
      </c>
      <c r="T86">
        <v>527</v>
      </c>
      <c r="U86" s="12">
        <f>Merge1[[#This Row],[TotalMinutesAsleep]]/60</f>
        <v>8.7833333333333332</v>
      </c>
      <c r="V86" s="12" t="str">
        <f>IF(Merge1[[#This Row],[SleepHours]]&lt;7,"Short", IF(Merge1[[#This Row],[SleepHours]]&lt;=9,"Normal", "Long"))</f>
        <v>Normal</v>
      </c>
      <c r="W86">
        <v>546</v>
      </c>
    </row>
    <row r="87" spans="1:23" x14ac:dyDescent="0.25">
      <c r="A87" t="s">
        <v>22</v>
      </c>
      <c r="B87" s="1">
        <v>42496</v>
      </c>
      <c r="C87" s="6" t="str">
        <f>TEXT(Merge1[[#This Row],[ActivityDate]],"dddd")</f>
        <v>Friday</v>
      </c>
      <c r="D87">
        <v>1727</v>
      </c>
      <c r="E87" s="5">
        <f>IF(Merge1[[#This Row],[TotalSteps]]&gt;=10000,1,0)</f>
        <v>0</v>
      </c>
      <c r="F87">
        <v>1.1200000000000001</v>
      </c>
      <c r="G87">
        <v>1.1200000000000001</v>
      </c>
      <c r="H87">
        <v>0</v>
      </c>
      <c r="I87">
        <v>0</v>
      </c>
      <c r="J87">
        <v>0</v>
      </c>
      <c r="K87">
        <v>1.1200000000000001</v>
      </c>
      <c r="L87">
        <v>0.01</v>
      </c>
      <c r="M87">
        <v>0</v>
      </c>
      <c r="N87">
        <v>0</v>
      </c>
      <c r="O87">
        <v>102</v>
      </c>
      <c r="P87">
        <v>1338</v>
      </c>
      <c r="Q87">
        <f>Merge1[[#This Row],[VeryActiveMinutes]]+Merge1[[#This Row],[FairlyActiveMinutes]]+Merge1[[#This Row],[LightlyActiveMinutes]]</f>
        <v>102</v>
      </c>
      <c r="R87">
        <v>1341</v>
      </c>
      <c r="U87" s="12">
        <f>Merge1[[#This Row],[TotalMinutesAsleep]]/60</f>
        <v>0</v>
      </c>
      <c r="V87" s="12" t="str">
        <f>IF(Merge1[[#This Row],[SleepHours]]&lt;7,"Short", IF(Merge1[[#This Row],[SleepHours]]&lt;=9,"Normal", "Long"))</f>
        <v>Short</v>
      </c>
    </row>
    <row r="88" spans="1:23" x14ac:dyDescent="0.25">
      <c r="A88" t="s">
        <v>24</v>
      </c>
      <c r="B88" s="1">
        <v>42492</v>
      </c>
      <c r="C88" s="6" t="str">
        <f>TEXT(Merge1[[#This Row],[ActivityDate]],"dddd")</f>
        <v>Monday</v>
      </c>
      <c r="D88">
        <v>7018</v>
      </c>
      <c r="E88" s="5">
        <f>IF(Merge1[[#This Row],[TotalSteps]]&gt;=10000,1,0)</f>
        <v>0</v>
      </c>
      <c r="F88">
        <v>4.3499999999999996</v>
      </c>
      <c r="G88">
        <v>4.3499999999999996</v>
      </c>
      <c r="H88">
        <v>0</v>
      </c>
      <c r="I88">
        <v>0</v>
      </c>
      <c r="J88">
        <v>0</v>
      </c>
      <c r="K88">
        <v>4.3499999999999996</v>
      </c>
      <c r="L88">
        <v>0</v>
      </c>
      <c r="M88">
        <v>0</v>
      </c>
      <c r="N88">
        <v>0</v>
      </c>
      <c r="O88">
        <v>355</v>
      </c>
      <c r="P88">
        <v>716</v>
      </c>
      <c r="Q88">
        <f>Merge1[[#This Row],[VeryActiveMinutes]]+Merge1[[#This Row],[FairlyActiveMinutes]]+Merge1[[#This Row],[LightlyActiveMinutes]]</f>
        <v>355</v>
      </c>
      <c r="R88">
        <v>1690</v>
      </c>
      <c r="S88">
        <v>1</v>
      </c>
      <c r="T88">
        <v>511</v>
      </c>
      <c r="U88" s="12">
        <f>Merge1[[#This Row],[TotalMinutesAsleep]]/60</f>
        <v>8.5166666666666675</v>
      </c>
      <c r="V88" s="12" t="str">
        <f>IF(Merge1[[#This Row],[SleepHours]]&lt;7,"Short", IF(Merge1[[#This Row],[SleepHours]]&lt;=9,"Normal", "Long"))</f>
        <v>Normal</v>
      </c>
      <c r="W88">
        <v>543</v>
      </c>
    </row>
    <row r="89" spans="1:23" x14ac:dyDescent="0.25">
      <c r="A89" t="s">
        <v>22</v>
      </c>
      <c r="B89" s="1">
        <v>42497</v>
      </c>
      <c r="C89" s="6" t="str">
        <f>TEXT(Merge1[[#This Row],[ActivityDate]],"dddd")</f>
        <v>Saturday</v>
      </c>
      <c r="D89">
        <v>2104</v>
      </c>
      <c r="E89" s="5">
        <f>IF(Merge1[[#This Row],[TotalSteps]]&gt;=10000,1,0)</f>
        <v>0</v>
      </c>
      <c r="F89">
        <v>1.37</v>
      </c>
      <c r="G89">
        <v>1.37</v>
      </c>
      <c r="H89">
        <v>0</v>
      </c>
      <c r="I89">
        <v>0</v>
      </c>
      <c r="J89">
        <v>0</v>
      </c>
      <c r="K89">
        <v>1.37</v>
      </c>
      <c r="L89">
        <v>0</v>
      </c>
      <c r="M89">
        <v>0</v>
      </c>
      <c r="N89">
        <v>0</v>
      </c>
      <c r="O89">
        <v>182</v>
      </c>
      <c r="P89">
        <v>1258</v>
      </c>
      <c r="Q89">
        <f>Merge1[[#This Row],[VeryActiveMinutes]]+Merge1[[#This Row],[FairlyActiveMinutes]]+Merge1[[#This Row],[LightlyActiveMinutes]]</f>
        <v>182</v>
      </c>
      <c r="R89">
        <v>1474</v>
      </c>
      <c r="U89" s="12">
        <f>Merge1[[#This Row],[TotalMinutesAsleep]]/60</f>
        <v>0</v>
      </c>
      <c r="V89" s="12" t="str">
        <f>IF(Merge1[[#This Row],[SleepHours]]&lt;7,"Short", IF(Merge1[[#This Row],[SleepHours]]&lt;=9,"Normal", "Long"))</f>
        <v>Short</v>
      </c>
    </row>
    <row r="90" spans="1:23" x14ac:dyDescent="0.25">
      <c r="A90" t="s">
        <v>24</v>
      </c>
      <c r="B90" s="1">
        <v>42494</v>
      </c>
      <c r="C90" s="6" t="str">
        <f>TEXT(Merge1[[#This Row],[ActivityDate]],"dddd")</f>
        <v>Wednesday</v>
      </c>
      <c r="D90">
        <v>6564</v>
      </c>
      <c r="E90" s="5">
        <f>IF(Merge1[[#This Row],[TotalSteps]]&gt;=10000,1,0)</f>
        <v>0</v>
      </c>
      <c r="F90">
        <v>4.07</v>
      </c>
      <c r="G90">
        <v>4.07</v>
      </c>
      <c r="H90">
        <v>0</v>
      </c>
      <c r="I90">
        <v>0</v>
      </c>
      <c r="J90">
        <v>0</v>
      </c>
      <c r="K90">
        <v>4.07</v>
      </c>
      <c r="L90">
        <v>0</v>
      </c>
      <c r="M90">
        <v>0</v>
      </c>
      <c r="N90">
        <v>0</v>
      </c>
      <c r="O90">
        <v>345</v>
      </c>
      <c r="P90">
        <v>530</v>
      </c>
      <c r="Q90">
        <f>Merge1[[#This Row],[VeryActiveMinutes]]+Merge1[[#This Row],[FairlyActiveMinutes]]+Merge1[[#This Row],[LightlyActiveMinutes]]</f>
        <v>345</v>
      </c>
      <c r="R90">
        <v>1658</v>
      </c>
      <c r="S90">
        <v>1</v>
      </c>
      <c r="T90">
        <v>538</v>
      </c>
      <c r="U90" s="12">
        <f>Merge1[[#This Row],[TotalMinutesAsleep]]/60</f>
        <v>8.9666666666666668</v>
      </c>
      <c r="V90" s="12" t="str">
        <f>IF(Merge1[[#This Row],[SleepHours]]&lt;7,"Short", IF(Merge1[[#This Row],[SleepHours]]&lt;=9,"Normal", "Long"))</f>
        <v>Normal</v>
      </c>
      <c r="W90">
        <v>560</v>
      </c>
    </row>
    <row r="91" spans="1:23" x14ac:dyDescent="0.25">
      <c r="A91" t="s">
        <v>22</v>
      </c>
      <c r="B91" s="1">
        <v>42498</v>
      </c>
      <c r="C91" s="6" t="str">
        <f>TEXT(Merge1[[#This Row],[ActivityDate]],"dddd")</f>
        <v>Sunday</v>
      </c>
      <c r="D91">
        <v>3427</v>
      </c>
      <c r="E91" s="5">
        <f>IF(Merge1[[#This Row],[TotalSteps]]&gt;=10000,1,0)</f>
        <v>0</v>
      </c>
      <c r="F91">
        <v>2.23</v>
      </c>
      <c r="G91">
        <v>2.23</v>
      </c>
      <c r="H91">
        <v>0</v>
      </c>
      <c r="I91">
        <v>0</v>
      </c>
      <c r="J91">
        <v>0</v>
      </c>
      <c r="K91">
        <v>2.2200000000000002</v>
      </c>
      <c r="L91">
        <v>0</v>
      </c>
      <c r="M91">
        <v>0</v>
      </c>
      <c r="N91">
        <v>0</v>
      </c>
      <c r="O91">
        <v>152</v>
      </c>
      <c r="P91">
        <v>1288</v>
      </c>
      <c r="Q91">
        <f>Merge1[[#This Row],[VeryActiveMinutes]]+Merge1[[#This Row],[FairlyActiveMinutes]]+Merge1[[#This Row],[LightlyActiveMinutes]]</f>
        <v>152</v>
      </c>
      <c r="R91">
        <v>1427</v>
      </c>
      <c r="U91" s="12">
        <f>Merge1[[#This Row],[TotalMinutesAsleep]]/60</f>
        <v>0</v>
      </c>
      <c r="V91" s="12" t="str">
        <f>IF(Merge1[[#This Row],[SleepHours]]&lt;7,"Short", IF(Merge1[[#This Row],[SleepHours]]&lt;=9,"Normal", "Long"))</f>
        <v>Short</v>
      </c>
    </row>
    <row r="92" spans="1:23" x14ac:dyDescent="0.25">
      <c r="A92" t="s">
        <v>24</v>
      </c>
      <c r="B92" s="1">
        <v>42495</v>
      </c>
      <c r="C92" s="6" t="str">
        <f>TEXT(Merge1[[#This Row],[ActivityDate]],"dddd")</f>
        <v>Thursday</v>
      </c>
      <c r="D92">
        <v>12167</v>
      </c>
      <c r="E92" s="5">
        <f>IF(Merge1[[#This Row],[TotalSteps]]&gt;=10000,1,0)</f>
        <v>1</v>
      </c>
      <c r="F92">
        <v>7.54</v>
      </c>
      <c r="G92">
        <v>7.54</v>
      </c>
      <c r="H92">
        <v>0</v>
      </c>
      <c r="I92">
        <v>0</v>
      </c>
      <c r="J92">
        <v>0</v>
      </c>
      <c r="K92">
        <v>7.54</v>
      </c>
      <c r="L92">
        <v>0</v>
      </c>
      <c r="M92">
        <v>0</v>
      </c>
      <c r="N92">
        <v>0</v>
      </c>
      <c r="O92">
        <v>475</v>
      </c>
      <c r="P92">
        <v>479</v>
      </c>
      <c r="Q92">
        <f>Merge1[[#This Row],[VeryActiveMinutes]]+Merge1[[#This Row],[FairlyActiveMinutes]]+Merge1[[#This Row],[LightlyActiveMinutes]]</f>
        <v>475</v>
      </c>
      <c r="R92">
        <v>1926</v>
      </c>
      <c r="S92">
        <v>1</v>
      </c>
      <c r="T92">
        <v>468</v>
      </c>
      <c r="U92" s="12">
        <f>Merge1[[#This Row],[TotalMinutesAsleep]]/60</f>
        <v>7.8</v>
      </c>
      <c r="V92" s="12" t="str">
        <f>IF(Merge1[[#This Row],[SleepHours]]&lt;7,"Short", IF(Merge1[[#This Row],[SleepHours]]&lt;=9,"Normal", "Long"))</f>
        <v>Normal</v>
      </c>
      <c r="W92">
        <v>485</v>
      </c>
    </row>
    <row r="93" spans="1:23" x14ac:dyDescent="0.25">
      <c r="A93" t="s">
        <v>22</v>
      </c>
      <c r="B93" s="1">
        <v>42499</v>
      </c>
      <c r="C93" s="6" t="str">
        <f>TEXT(Merge1[[#This Row],[ActivityDate]],"dddd")</f>
        <v>Monday</v>
      </c>
      <c r="D93">
        <v>1732</v>
      </c>
      <c r="E93" s="5">
        <f>IF(Merge1[[#This Row],[TotalSteps]]&gt;=10000,1,0)</f>
        <v>0</v>
      </c>
      <c r="F93">
        <v>1.1299999999999999</v>
      </c>
      <c r="G93">
        <v>1.1299999999999999</v>
      </c>
      <c r="H93">
        <v>0</v>
      </c>
      <c r="I93">
        <v>0</v>
      </c>
      <c r="J93">
        <v>0</v>
      </c>
      <c r="K93">
        <v>1.1299999999999999</v>
      </c>
      <c r="L93">
        <v>0</v>
      </c>
      <c r="M93">
        <v>0</v>
      </c>
      <c r="N93">
        <v>0</v>
      </c>
      <c r="O93">
        <v>91</v>
      </c>
      <c r="P93">
        <v>1349</v>
      </c>
      <c r="Q93">
        <f>Merge1[[#This Row],[VeryActiveMinutes]]+Merge1[[#This Row],[FairlyActiveMinutes]]+Merge1[[#This Row],[LightlyActiveMinutes]]</f>
        <v>91</v>
      </c>
      <c r="R93">
        <v>1328</v>
      </c>
      <c r="U93" s="12">
        <f>Merge1[[#This Row],[TotalMinutesAsleep]]/60</f>
        <v>0</v>
      </c>
      <c r="V93" s="12" t="str">
        <f>IF(Merge1[[#This Row],[SleepHours]]&lt;7,"Short", IF(Merge1[[#This Row],[SleepHours]]&lt;=9,"Normal", "Long"))</f>
        <v>Short</v>
      </c>
    </row>
    <row r="94" spans="1:23" x14ac:dyDescent="0.25">
      <c r="A94" t="s">
        <v>24</v>
      </c>
      <c r="B94" s="1">
        <v>42496</v>
      </c>
      <c r="C94" s="6" t="str">
        <f>TEXT(Merge1[[#This Row],[ActivityDate]],"dddd")</f>
        <v>Friday</v>
      </c>
      <c r="D94">
        <v>8198</v>
      </c>
      <c r="E94" s="5">
        <f>IF(Merge1[[#This Row],[TotalSteps]]&gt;=10000,1,0)</f>
        <v>0</v>
      </c>
      <c r="F94">
        <v>5.08</v>
      </c>
      <c r="G94">
        <v>5.08</v>
      </c>
      <c r="H94">
        <v>0</v>
      </c>
      <c r="I94">
        <v>0</v>
      </c>
      <c r="J94">
        <v>0</v>
      </c>
      <c r="K94">
        <v>5.08</v>
      </c>
      <c r="L94">
        <v>0</v>
      </c>
      <c r="M94">
        <v>0</v>
      </c>
      <c r="N94">
        <v>0</v>
      </c>
      <c r="O94">
        <v>383</v>
      </c>
      <c r="P94">
        <v>511</v>
      </c>
      <c r="Q94">
        <f>Merge1[[#This Row],[VeryActiveMinutes]]+Merge1[[#This Row],[FairlyActiveMinutes]]+Merge1[[#This Row],[LightlyActiveMinutes]]</f>
        <v>383</v>
      </c>
      <c r="R94">
        <v>1736</v>
      </c>
      <c r="S94">
        <v>1</v>
      </c>
      <c r="T94">
        <v>524</v>
      </c>
      <c r="U94" s="12">
        <f>Merge1[[#This Row],[TotalMinutesAsleep]]/60</f>
        <v>8.7333333333333325</v>
      </c>
      <c r="V94" s="12" t="str">
        <f>IF(Merge1[[#This Row],[SleepHours]]&lt;7,"Short", IF(Merge1[[#This Row],[SleepHours]]&lt;=9,"Normal", "Long"))</f>
        <v>Normal</v>
      </c>
      <c r="W94">
        <v>548</v>
      </c>
    </row>
    <row r="95" spans="1:23" x14ac:dyDescent="0.25">
      <c r="A95" t="s">
        <v>22</v>
      </c>
      <c r="B95" s="1">
        <v>42500</v>
      </c>
      <c r="C95" s="6" t="str">
        <f>TEXT(Merge1[[#This Row],[ActivityDate]],"dddd")</f>
        <v>Tuesday</v>
      </c>
      <c r="D95">
        <v>2969</v>
      </c>
      <c r="E95" s="5">
        <f>IF(Merge1[[#This Row],[TotalSteps]]&gt;=10000,1,0)</f>
        <v>0</v>
      </c>
      <c r="F95">
        <v>1.93</v>
      </c>
      <c r="G95">
        <v>1.93</v>
      </c>
      <c r="H95">
        <v>0</v>
      </c>
      <c r="I95">
        <v>0</v>
      </c>
      <c r="J95">
        <v>0</v>
      </c>
      <c r="K95">
        <v>1.92</v>
      </c>
      <c r="L95">
        <v>0.01</v>
      </c>
      <c r="M95">
        <v>0</v>
      </c>
      <c r="N95">
        <v>0</v>
      </c>
      <c r="O95">
        <v>139</v>
      </c>
      <c r="P95">
        <v>1301</v>
      </c>
      <c r="Q95">
        <f>Merge1[[#This Row],[VeryActiveMinutes]]+Merge1[[#This Row],[FairlyActiveMinutes]]+Merge1[[#This Row],[LightlyActiveMinutes]]</f>
        <v>139</v>
      </c>
      <c r="R95">
        <v>1393</v>
      </c>
      <c r="U95" s="12">
        <f>Merge1[[#This Row],[TotalMinutesAsleep]]/60</f>
        <v>0</v>
      </c>
      <c r="V95" s="12" t="str">
        <f>IF(Merge1[[#This Row],[SleepHours]]&lt;7,"Short", IF(Merge1[[#This Row],[SleepHours]]&lt;=9,"Normal", "Long"))</f>
        <v>Short</v>
      </c>
    </row>
    <row r="96" spans="1:23" x14ac:dyDescent="0.25">
      <c r="A96" t="s">
        <v>24</v>
      </c>
      <c r="B96" s="1">
        <v>42497</v>
      </c>
      <c r="C96" s="6" t="str">
        <f>TEXT(Merge1[[#This Row],[ActivityDate]],"dddd")</f>
        <v>Saturday</v>
      </c>
      <c r="D96">
        <v>4193</v>
      </c>
      <c r="E96" s="5">
        <f>IF(Merge1[[#This Row],[TotalSteps]]&gt;=10000,1,0)</f>
        <v>0</v>
      </c>
      <c r="F96">
        <v>2.6</v>
      </c>
      <c r="G96">
        <v>2.6</v>
      </c>
      <c r="H96">
        <v>0</v>
      </c>
      <c r="I96">
        <v>0</v>
      </c>
      <c r="J96">
        <v>0</v>
      </c>
      <c r="K96">
        <v>2.6</v>
      </c>
      <c r="L96">
        <v>0</v>
      </c>
      <c r="M96">
        <v>0</v>
      </c>
      <c r="N96">
        <v>0</v>
      </c>
      <c r="O96">
        <v>229</v>
      </c>
      <c r="P96">
        <v>665</v>
      </c>
      <c r="Q96">
        <f>Merge1[[#This Row],[VeryActiveMinutes]]+Merge1[[#This Row],[FairlyActiveMinutes]]+Merge1[[#This Row],[LightlyActiveMinutes]]</f>
        <v>229</v>
      </c>
      <c r="R96">
        <v>1491</v>
      </c>
      <c r="S96">
        <v>1</v>
      </c>
      <c r="T96">
        <v>511</v>
      </c>
      <c r="U96" s="12">
        <f>Merge1[[#This Row],[TotalMinutesAsleep]]/60</f>
        <v>8.5166666666666675</v>
      </c>
      <c r="V96" s="12" t="str">
        <f>IF(Merge1[[#This Row],[SleepHours]]&lt;7,"Short", IF(Merge1[[#This Row],[SleepHours]]&lt;=9,"Normal", "Long"))</f>
        <v>Normal</v>
      </c>
      <c r="W96">
        <v>521</v>
      </c>
    </row>
    <row r="97" spans="1:23" x14ac:dyDescent="0.25">
      <c r="A97" t="s">
        <v>22</v>
      </c>
      <c r="B97" s="1">
        <v>42501</v>
      </c>
      <c r="C97" s="6" t="str">
        <f>TEXT(Merge1[[#This Row],[ActivityDate]],"dddd")</f>
        <v>Wednesday</v>
      </c>
      <c r="D97">
        <v>3134</v>
      </c>
      <c r="E97" s="5">
        <f>IF(Merge1[[#This Row],[TotalSteps]]&gt;=10000,1,0)</f>
        <v>0</v>
      </c>
      <c r="F97">
        <v>2.04</v>
      </c>
      <c r="G97">
        <v>2.04</v>
      </c>
      <c r="H97">
        <v>0</v>
      </c>
      <c r="I97">
        <v>0</v>
      </c>
      <c r="J97">
        <v>0</v>
      </c>
      <c r="K97">
        <v>2.04</v>
      </c>
      <c r="L97">
        <v>0</v>
      </c>
      <c r="M97">
        <v>0</v>
      </c>
      <c r="N97">
        <v>0</v>
      </c>
      <c r="O97">
        <v>112</v>
      </c>
      <c r="P97">
        <v>1328</v>
      </c>
      <c r="Q97">
        <f>Merge1[[#This Row],[VeryActiveMinutes]]+Merge1[[#This Row],[FairlyActiveMinutes]]+Merge1[[#This Row],[LightlyActiveMinutes]]</f>
        <v>112</v>
      </c>
      <c r="R97">
        <v>1359</v>
      </c>
      <c r="U97" s="12">
        <f>Merge1[[#This Row],[TotalMinutesAsleep]]/60</f>
        <v>0</v>
      </c>
      <c r="V97" s="12" t="str">
        <f>IF(Merge1[[#This Row],[SleepHours]]&lt;7,"Short", IF(Merge1[[#This Row],[SleepHours]]&lt;=9,"Normal", "Long"))</f>
        <v>Short</v>
      </c>
    </row>
    <row r="98" spans="1:23" x14ac:dyDescent="0.25">
      <c r="A98" t="s">
        <v>24</v>
      </c>
      <c r="B98" s="1">
        <v>42498</v>
      </c>
      <c r="C98" s="6" t="str">
        <f>TEXT(Merge1[[#This Row],[ActivityDate]],"dddd")</f>
        <v>Sunday</v>
      </c>
      <c r="D98">
        <v>5528</v>
      </c>
      <c r="E98" s="5">
        <f>IF(Merge1[[#This Row],[TotalSteps]]&gt;=10000,1,0)</f>
        <v>0</v>
      </c>
      <c r="F98">
        <v>3.45</v>
      </c>
      <c r="G98">
        <v>3.45</v>
      </c>
      <c r="H98">
        <v>0</v>
      </c>
      <c r="I98">
        <v>0</v>
      </c>
      <c r="J98">
        <v>0</v>
      </c>
      <c r="K98">
        <v>3.45</v>
      </c>
      <c r="L98">
        <v>0</v>
      </c>
      <c r="M98">
        <v>0</v>
      </c>
      <c r="N98">
        <v>0</v>
      </c>
      <c r="O98">
        <v>258</v>
      </c>
      <c r="P98">
        <v>610</v>
      </c>
      <c r="Q98">
        <f>Merge1[[#This Row],[VeryActiveMinutes]]+Merge1[[#This Row],[FairlyActiveMinutes]]+Merge1[[#This Row],[LightlyActiveMinutes]]</f>
        <v>258</v>
      </c>
      <c r="R98">
        <v>1555</v>
      </c>
      <c r="S98">
        <v>1</v>
      </c>
      <c r="T98">
        <v>541</v>
      </c>
      <c r="U98" s="12">
        <f>Merge1[[#This Row],[TotalMinutesAsleep]]/60</f>
        <v>9.0166666666666675</v>
      </c>
      <c r="V98" s="12" t="str">
        <f>IF(Merge1[[#This Row],[SleepHours]]&lt;7,"Short", IF(Merge1[[#This Row],[SleepHours]]&lt;=9,"Normal", "Long"))</f>
        <v>Long</v>
      </c>
      <c r="W98">
        <v>568</v>
      </c>
    </row>
    <row r="99" spans="1:23" x14ac:dyDescent="0.25">
      <c r="A99" t="s">
        <v>22</v>
      </c>
      <c r="B99" s="1">
        <v>42502</v>
      </c>
      <c r="C99" s="6" t="str">
        <f>TEXT(Merge1[[#This Row],[ActivityDate]],"dddd")</f>
        <v>Thursday</v>
      </c>
      <c r="D99">
        <v>2971</v>
      </c>
      <c r="E99" s="5">
        <f>IF(Merge1[[#This Row],[TotalSteps]]&gt;=10000,1,0)</f>
        <v>0</v>
      </c>
      <c r="F99">
        <v>1.93</v>
      </c>
      <c r="G99">
        <v>1.93</v>
      </c>
      <c r="H99">
        <v>0</v>
      </c>
      <c r="I99">
        <v>0</v>
      </c>
      <c r="J99">
        <v>0</v>
      </c>
      <c r="K99">
        <v>1.92</v>
      </c>
      <c r="L99">
        <v>0.01</v>
      </c>
      <c r="M99">
        <v>0</v>
      </c>
      <c r="N99">
        <v>0</v>
      </c>
      <c r="O99">
        <v>107</v>
      </c>
      <c r="P99">
        <v>890</v>
      </c>
      <c r="Q99">
        <f>Merge1[[#This Row],[VeryActiveMinutes]]+Merge1[[#This Row],[FairlyActiveMinutes]]+Merge1[[#This Row],[LightlyActiveMinutes]]</f>
        <v>107</v>
      </c>
      <c r="R99">
        <v>1002</v>
      </c>
      <c r="U99" s="12">
        <f>Merge1[[#This Row],[TotalMinutesAsleep]]/60</f>
        <v>0</v>
      </c>
      <c r="V99" s="12" t="str">
        <f>IF(Merge1[[#This Row],[SleepHours]]&lt;7,"Short", IF(Merge1[[#This Row],[SleepHours]]&lt;=9,"Normal", "Long"))</f>
        <v>Short</v>
      </c>
    </row>
    <row r="100" spans="1:23" x14ac:dyDescent="0.25">
      <c r="A100" t="s">
        <v>24</v>
      </c>
      <c r="B100" s="1">
        <v>42499</v>
      </c>
      <c r="C100" s="6" t="str">
        <f>TEXT(Merge1[[#This Row],[ActivityDate]],"dddd")</f>
        <v>Monday</v>
      </c>
      <c r="D100">
        <v>10685</v>
      </c>
      <c r="E100" s="5">
        <f>IF(Merge1[[#This Row],[TotalSteps]]&gt;=10000,1,0)</f>
        <v>1</v>
      </c>
      <c r="F100">
        <v>6.62</v>
      </c>
      <c r="G100">
        <v>6.62</v>
      </c>
      <c r="H100">
        <v>0</v>
      </c>
      <c r="I100">
        <v>0</v>
      </c>
      <c r="J100">
        <v>0</v>
      </c>
      <c r="K100">
        <v>6.6</v>
      </c>
      <c r="L100">
        <v>0</v>
      </c>
      <c r="M100">
        <v>0</v>
      </c>
      <c r="N100">
        <v>0</v>
      </c>
      <c r="O100">
        <v>401</v>
      </c>
      <c r="P100">
        <v>543</v>
      </c>
      <c r="Q100">
        <f>Merge1[[#This Row],[VeryActiveMinutes]]+Merge1[[#This Row],[FairlyActiveMinutes]]+Merge1[[#This Row],[LightlyActiveMinutes]]</f>
        <v>401</v>
      </c>
      <c r="R100">
        <v>1869</v>
      </c>
      <c r="S100">
        <v>1</v>
      </c>
      <c r="T100">
        <v>531</v>
      </c>
      <c r="U100" s="12">
        <f>Merge1[[#This Row],[TotalMinutesAsleep]]/60</f>
        <v>8.85</v>
      </c>
      <c r="V100" s="12" t="str">
        <f>IF(Merge1[[#This Row],[SleepHours]]&lt;7,"Short", IF(Merge1[[#This Row],[SleepHours]]&lt;=9,"Normal", "Long"))</f>
        <v>Normal</v>
      </c>
      <c r="W100">
        <v>556</v>
      </c>
    </row>
    <row r="101" spans="1:23" x14ac:dyDescent="0.25">
      <c r="A101" t="s">
        <v>20</v>
      </c>
      <c r="B101" s="1">
        <v>42472</v>
      </c>
      <c r="C101" s="6" t="str">
        <f>TEXT(Merge1[[#This Row],[ActivityDate]],"dddd")</f>
        <v>Tuesday</v>
      </c>
      <c r="D101">
        <v>10694</v>
      </c>
      <c r="E101" s="5">
        <f>IF(Merge1[[#This Row],[TotalSteps]]&gt;=10000,1,0)</f>
        <v>1</v>
      </c>
      <c r="F101">
        <v>7.77</v>
      </c>
      <c r="G101">
        <v>7.77</v>
      </c>
      <c r="H101">
        <v>0</v>
      </c>
      <c r="I101">
        <v>0.14000000000000001</v>
      </c>
      <c r="J101">
        <v>2.2999999999999998</v>
      </c>
      <c r="K101">
        <v>5.33</v>
      </c>
      <c r="L101">
        <v>0</v>
      </c>
      <c r="M101">
        <v>2</v>
      </c>
      <c r="N101">
        <v>51</v>
      </c>
      <c r="O101">
        <v>256</v>
      </c>
      <c r="P101">
        <v>1131</v>
      </c>
      <c r="Q101">
        <f>Merge1[[#This Row],[VeryActiveMinutes]]+Merge1[[#This Row],[FairlyActiveMinutes]]+Merge1[[#This Row],[LightlyActiveMinutes]]</f>
        <v>309</v>
      </c>
      <c r="R101">
        <v>3199</v>
      </c>
      <c r="U101" s="12">
        <f>Merge1[[#This Row],[TotalMinutesAsleep]]/60</f>
        <v>0</v>
      </c>
      <c r="V101" s="12" t="str">
        <f>IF(Merge1[[#This Row],[SleepHours]]&lt;7,"Short", IF(Merge1[[#This Row],[SleepHours]]&lt;=9,"Normal", "Long"))</f>
        <v>Short</v>
      </c>
    </row>
    <row r="102" spans="1:23" x14ac:dyDescent="0.25">
      <c r="A102" t="s">
        <v>24</v>
      </c>
      <c r="B102" s="1">
        <v>42500</v>
      </c>
      <c r="C102" s="6" t="str">
        <f>TEXT(Merge1[[#This Row],[ActivityDate]],"dddd")</f>
        <v>Tuesday</v>
      </c>
      <c r="D102">
        <v>254</v>
      </c>
      <c r="E102" s="5">
        <f>IF(Merge1[[#This Row],[TotalSteps]]&gt;=10000,1,0)</f>
        <v>0</v>
      </c>
      <c r="F102">
        <v>0.16</v>
      </c>
      <c r="G102">
        <v>0.16</v>
      </c>
      <c r="H102">
        <v>0</v>
      </c>
      <c r="I102">
        <v>0</v>
      </c>
      <c r="J102">
        <v>0</v>
      </c>
      <c r="K102">
        <v>0.16</v>
      </c>
      <c r="L102">
        <v>0</v>
      </c>
      <c r="M102">
        <v>0</v>
      </c>
      <c r="N102">
        <v>0</v>
      </c>
      <c r="O102">
        <v>17</v>
      </c>
      <c r="P102">
        <v>1002</v>
      </c>
      <c r="Q102">
        <f>Merge1[[#This Row],[VeryActiveMinutes]]+Merge1[[#This Row],[FairlyActiveMinutes]]+Merge1[[#This Row],[LightlyActiveMinutes]]</f>
        <v>17</v>
      </c>
      <c r="R102">
        <v>1141</v>
      </c>
      <c r="S102">
        <v>1</v>
      </c>
      <c r="T102">
        <v>357</v>
      </c>
      <c r="U102" s="12">
        <f>Merge1[[#This Row],[TotalMinutesAsleep]]/60</f>
        <v>5.95</v>
      </c>
      <c r="V102" s="12" t="str">
        <f>IF(Merge1[[#This Row],[SleepHours]]&lt;7,"Short", IF(Merge1[[#This Row],[SleepHours]]&lt;=9,"Normal", "Long"))</f>
        <v>Short</v>
      </c>
      <c r="W102">
        <v>380</v>
      </c>
    </row>
    <row r="103" spans="1:23" x14ac:dyDescent="0.25">
      <c r="A103" t="s">
        <v>20</v>
      </c>
      <c r="B103" s="1">
        <v>42473</v>
      </c>
      <c r="C103" s="6" t="str">
        <f>TEXT(Merge1[[#This Row],[ActivityDate]],"dddd")</f>
        <v>Wednesday</v>
      </c>
      <c r="D103">
        <v>8001</v>
      </c>
      <c r="E103" s="5">
        <f>IF(Merge1[[#This Row],[TotalSteps]]&gt;=10000,1,0)</f>
        <v>0</v>
      </c>
      <c r="F103">
        <v>5.82</v>
      </c>
      <c r="G103">
        <v>5.82</v>
      </c>
      <c r="H103">
        <v>0</v>
      </c>
      <c r="I103">
        <v>2.2799999999999998</v>
      </c>
      <c r="J103">
        <v>0.9</v>
      </c>
      <c r="K103">
        <v>2.64</v>
      </c>
      <c r="L103">
        <v>0</v>
      </c>
      <c r="M103">
        <v>30</v>
      </c>
      <c r="N103">
        <v>16</v>
      </c>
      <c r="O103">
        <v>135</v>
      </c>
      <c r="P103">
        <v>1259</v>
      </c>
      <c r="Q103">
        <f>Merge1[[#This Row],[VeryActiveMinutes]]+Merge1[[#This Row],[FairlyActiveMinutes]]+Merge1[[#This Row],[LightlyActiveMinutes]]</f>
        <v>181</v>
      </c>
      <c r="R103">
        <v>2902</v>
      </c>
      <c r="U103" s="12">
        <f>Merge1[[#This Row],[TotalMinutesAsleep]]/60</f>
        <v>0</v>
      </c>
      <c r="V103" s="12" t="str">
        <f>IF(Merge1[[#This Row],[SleepHours]]&lt;7,"Short", IF(Merge1[[#This Row],[SleepHours]]&lt;=9,"Normal", "Long"))</f>
        <v>Short</v>
      </c>
    </row>
    <row r="104" spans="1:23" x14ac:dyDescent="0.25">
      <c r="A104" t="s">
        <v>24</v>
      </c>
      <c r="B104" s="1">
        <v>42501</v>
      </c>
      <c r="C104" s="6" t="str">
        <f>TEXT(Merge1[[#This Row],[ActivityDate]],"dddd")</f>
        <v>Wednesday</v>
      </c>
      <c r="D104">
        <v>8580</v>
      </c>
      <c r="E104" s="5">
        <f>IF(Merge1[[#This Row],[TotalSteps]]&gt;=10000,1,0)</f>
        <v>0</v>
      </c>
      <c r="F104">
        <v>5.32</v>
      </c>
      <c r="G104">
        <v>5.32</v>
      </c>
      <c r="H104">
        <v>0</v>
      </c>
      <c r="I104">
        <v>0</v>
      </c>
      <c r="J104">
        <v>0</v>
      </c>
      <c r="K104">
        <v>5.32</v>
      </c>
      <c r="L104">
        <v>0</v>
      </c>
      <c r="M104">
        <v>0</v>
      </c>
      <c r="N104">
        <v>0</v>
      </c>
      <c r="O104">
        <v>330</v>
      </c>
      <c r="P104">
        <v>569</v>
      </c>
      <c r="Q104">
        <f>Merge1[[#This Row],[VeryActiveMinutes]]+Merge1[[#This Row],[FairlyActiveMinutes]]+Merge1[[#This Row],[LightlyActiveMinutes]]</f>
        <v>330</v>
      </c>
      <c r="R104">
        <v>1698</v>
      </c>
      <c r="S104">
        <v>1</v>
      </c>
      <c r="T104">
        <v>523</v>
      </c>
      <c r="U104" s="12">
        <f>Merge1[[#This Row],[TotalMinutesAsleep]]/60</f>
        <v>8.7166666666666668</v>
      </c>
      <c r="V104" s="12" t="str">
        <f>IF(Merge1[[#This Row],[SleepHours]]&lt;7,"Short", IF(Merge1[[#This Row],[SleepHours]]&lt;=9,"Normal", "Long"))</f>
        <v>Normal</v>
      </c>
      <c r="W104">
        <v>553</v>
      </c>
    </row>
    <row r="105" spans="1:23" x14ac:dyDescent="0.25">
      <c r="A105" t="s">
        <v>20</v>
      </c>
      <c r="B105" s="1">
        <v>42474</v>
      </c>
      <c r="C105" s="6" t="str">
        <f>TEXT(Merge1[[#This Row],[ActivityDate]],"dddd")</f>
        <v>Thursday</v>
      </c>
      <c r="D105">
        <v>11037</v>
      </c>
      <c r="E105" s="5">
        <f>IF(Merge1[[#This Row],[TotalSteps]]&gt;=10000,1,0)</f>
        <v>1</v>
      </c>
      <c r="F105">
        <v>8.02</v>
      </c>
      <c r="G105">
        <v>8.02</v>
      </c>
      <c r="H105">
        <v>0</v>
      </c>
      <c r="I105">
        <v>0.36</v>
      </c>
      <c r="J105">
        <v>2.56</v>
      </c>
      <c r="K105">
        <v>5.0999999999999996</v>
      </c>
      <c r="L105">
        <v>0</v>
      </c>
      <c r="M105">
        <v>5</v>
      </c>
      <c r="N105">
        <v>58</v>
      </c>
      <c r="O105">
        <v>252</v>
      </c>
      <c r="P105">
        <v>1125</v>
      </c>
      <c r="Q105">
        <f>Merge1[[#This Row],[VeryActiveMinutes]]+Merge1[[#This Row],[FairlyActiveMinutes]]+Merge1[[#This Row],[LightlyActiveMinutes]]</f>
        <v>315</v>
      </c>
      <c r="R105">
        <v>3226</v>
      </c>
      <c r="U105" s="12">
        <f>Merge1[[#This Row],[TotalMinutesAsleep]]/60</f>
        <v>0</v>
      </c>
      <c r="V105" s="12" t="str">
        <f>IF(Merge1[[#This Row],[SleepHours]]&lt;7,"Short", IF(Merge1[[#This Row],[SleepHours]]&lt;=9,"Normal", "Long"))</f>
        <v>Short</v>
      </c>
    </row>
    <row r="106" spans="1:23" x14ac:dyDescent="0.25">
      <c r="A106" t="s">
        <v>24</v>
      </c>
      <c r="B106" s="1">
        <v>42502</v>
      </c>
      <c r="C106" s="6" t="str">
        <f>TEXT(Merge1[[#This Row],[ActivityDate]],"dddd")</f>
        <v>Thursday</v>
      </c>
      <c r="D106">
        <v>8891</v>
      </c>
      <c r="E106" s="5">
        <f>IF(Merge1[[#This Row],[TotalSteps]]&gt;=10000,1,0)</f>
        <v>0</v>
      </c>
      <c r="F106">
        <v>5.51</v>
      </c>
      <c r="G106">
        <v>5.51</v>
      </c>
      <c r="H106">
        <v>0</v>
      </c>
      <c r="I106">
        <v>0</v>
      </c>
      <c r="J106">
        <v>0</v>
      </c>
      <c r="K106">
        <v>5.51</v>
      </c>
      <c r="L106">
        <v>0</v>
      </c>
      <c r="M106">
        <v>0</v>
      </c>
      <c r="N106">
        <v>0</v>
      </c>
      <c r="O106">
        <v>343</v>
      </c>
      <c r="P106">
        <v>330</v>
      </c>
      <c r="Q106">
        <f>Merge1[[#This Row],[VeryActiveMinutes]]+Merge1[[#This Row],[FairlyActiveMinutes]]+Merge1[[#This Row],[LightlyActiveMinutes]]</f>
        <v>343</v>
      </c>
      <c r="R106">
        <v>1364</v>
      </c>
      <c r="S106">
        <v>1</v>
      </c>
      <c r="T106">
        <v>456</v>
      </c>
      <c r="U106" s="12">
        <f>Merge1[[#This Row],[TotalMinutesAsleep]]/60</f>
        <v>7.6</v>
      </c>
      <c r="V106" s="12" t="str">
        <f>IF(Merge1[[#This Row],[SleepHours]]&lt;7,"Short", IF(Merge1[[#This Row],[SleepHours]]&lt;=9,"Normal", "Long"))</f>
        <v>Normal</v>
      </c>
      <c r="W106">
        <v>485</v>
      </c>
    </row>
    <row r="107" spans="1:23" x14ac:dyDescent="0.25">
      <c r="A107" t="s">
        <v>20</v>
      </c>
      <c r="B107" s="1">
        <v>42475</v>
      </c>
      <c r="C107" s="6" t="str">
        <f>TEXT(Merge1[[#This Row],[ActivityDate]],"dddd")</f>
        <v>Friday</v>
      </c>
      <c r="D107">
        <v>5263</v>
      </c>
      <c r="E107" s="5">
        <f>IF(Merge1[[#This Row],[TotalSteps]]&gt;=10000,1,0)</f>
        <v>0</v>
      </c>
      <c r="F107">
        <v>3.83</v>
      </c>
      <c r="G107">
        <v>3.83</v>
      </c>
      <c r="H107">
        <v>0</v>
      </c>
      <c r="I107">
        <v>0.22</v>
      </c>
      <c r="J107">
        <v>0.15</v>
      </c>
      <c r="K107">
        <v>3.45</v>
      </c>
      <c r="L107">
        <v>0</v>
      </c>
      <c r="M107">
        <v>3</v>
      </c>
      <c r="N107">
        <v>4</v>
      </c>
      <c r="O107">
        <v>170</v>
      </c>
      <c r="P107">
        <v>1263</v>
      </c>
      <c r="Q107">
        <f>Merge1[[#This Row],[VeryActiveMinutes]]+Merge1[[#This Row],[FairlyActiveMinutes]]+Merge1[[#This Row],[LightlyActiveMinutes]]</f>
        <v>177</v>
      </c>
      <c r="R107">
        <v>2750</v>
      </c>
      <c r="U107" s="12">
        <f>Merge1[[#This Row],[TotalMinutesAsleep]]/60</f>
        <v>0</v>
      </c>
      <c r="V107" s="12" t="str">
        <f>IF(Merge1[[#This Row],[SleepHours]]&lt;7,"Short", IF(Merge1[[#This Row],[SleepHours]]&lt;=9,"Normal", "Long"))</f>
        <v>Short</v>
      </c>
    </row>
    <row r="108" spans="1:23" x14ac:dyDescent="0.25">
      <c r="A108" t="s">
        <v>25</v>
      </c>
      <c r="B108" s="1">
        <v>42483</v>
      </c>
      <c r="C108" s="6" t="str">
        <f>TEXT(Merge1[[#This Row],[ActivityDate]],"dddd")</f>
        <v>Saturday</v>
      </c>
      <c r="D108">
        <v>5079</v>
      </c>
      <c r="E108" s="5">
        <f>IF(Merge1[[#This Row],[TotalSteps]]&gt;=10000,1,0)</f>
        <v>0</v>
      </c>
      <c r="F108">
        <v>3.42</v>
      </c>
      <c r="G108">
        <v>3.42</v>
      </c>
      <c r="H108">
        <v>0</v>
      </c>
      <c r="I108">
        <v>0</v>
      </c>
      <c r="J108">
        <v>0</v>
      </c>
      <c r="K108">
        <v>3.42</v>
      </c>
      <c r="L108">
        <v>0</v>
      </c>
      <c r="M108">
        <v>0</v>
      </c>
      <c r="N108">
        <v>0</v>
      </c>
      <c r="O108">
        <v>242</v>
      </c>
      <c r="P108">
        <v>1129</v>
      </c>
      <c r="Q108">
        <f>Merge1[[#This Row],[VeryActiveMinutes]]+Merge1[[#This Row],[FairlyActiveMinutes]]+Merge1[[#This Row],[LightlyActiveMinutes]]</f>
        <v>242</v>
      </c>
      <c r="R108">
        <v>1804</v>
      </c>
      <c r="S108">
        <v>1</v>
      </c>
      <c r="T108">
        <v>61</v>
      </c>
      <c r="U108" s="12">
        <f>Merge1[[#This Row],[TotalMinutesAsleep]]/60</f>
        <v>1.0166666666666666</v>
      </c>
      <c r="V108" s="12" t="str">
        <f>IF(Merge1[[#This Row],[SleepHours]]&lt;7,"Short", IF(Merge1[[#This Row],[SleepHours]]&lt;=9,"Normal", "Long"))</f>
        <v>Short</v>
      </c>
      <c r="W108">
        <v>69</v>
      </c>
    </row>
    <row r="109" spans="1:23" x14ac:dyDescent="0.25">
      <c r="A109" t="s">
        <v>20</v>
      </c>
      <c r="B109" s="1">
        <v>42476</v>
      </c>
      <c r="C109" s="6" t="str">
        <f>TEXT(Merge1[[#This Row],[ActivityDate]],"dddd")</f>
        <v>Saturday</v>
      </c>
      <c r="D109">
        <v>15300</v>
      </c>
      <c r="E109" s="5">
        <f>IF(Merge1[[#This Row],[TotalSteps]]&gt;=10000,1,0)</f>
        <v>1</v>
      </c>
      <c r="F109">
        <v>11.12</v>
      </c>
      <c r="G109">
        <v>11.12</v>
      </c>
      <c r="H109">
        <v>0</v>
      </c>
      <c r="I109">
        <v>4.0999999999999996</v>
      </c>
      <c r="J109">
        <v>1.88</v>
      </c>
      <c r="K109">
        <v>5.09</v>
      </c>
      <c r="L109">
        <v>0</v>
      </c>
      <c r="M109">
        <v>51</v>
      </c>
      <c r="N109">
        <v>42</v>
      </c>
      <c r="O109">
        <v>212</v>
      </c>
      <c r="P109">
        <v>1135</v>
      </c>
      <c r="Q109">
        <f>Merge1[[#This Row],[VeryActiveMinutes]]+Merge1[[#This Row],[FairlyActiveMinutes]]+Merge1[[#This Row],[LightlyActiveMinutes]]</f>
        <v>305</v>
      </c>
      <c r="R109">
        <v>3493</v>
      </c>
      <c r="U109" s="12">
        <f>Merge1[[#This Row],[TotalMinutesAsleep]]/60</f>
        <v>0</v>
      </c>
      <c r="V109" s="12" t="str">
        <f>IF(Merge1[[#This Row],[SleepHours]]&lt;7,"Short", IF(Merge1[[#This Row],[SleepHours]]&lt;=9,"Normal", "Long"))</f>
        <v>Short</v>
      </c>
    </row>
    <row r="110" spans="1:23" x14ac:dyDescent="0.25">
      <c r="A110" t="s">
        <v>26</v>
      </c>
      <c r="B110" s="1">
        <v>42473</v>
      </c>
      <c r="C110" s="6" t="str">
        <f>TEXT(Merge1[[#This Row],[ActivityDate]],"dddd")</f>
        <v>Wednesday</v>
      </c>
      <c r="D110">
        <v>10352</v>
      </c>
      <c r="E110" s="5">
        <f>IF(Merge1[[#This Row],[TotalSteps]]&gt;=10000,1,0)</f>
        <v>1</v>
      </c>
      <c r="F110">
        <v>7.01</v>
      </c>
      <c r="G110">
        <v>7.01</v>
      </c>
      <c r="H110">
        <v>0</v>
      </c>
      <c r="I110">
        <v>1.66</v>
      </c>
      <c r="J110">
        <v>1.94</v>
      </c>
      <c r="K110">
        <v>3.41</v>
      </c>
      <c r="L110">
        <v>0</v>
      </c>
      <c r="M110">
        <v>19</v>
      </c>
      <c r="N110">
        <v>32</v>
      </c>
      <c r="O110">
        <v>195</v>
      </c>
      <c r="P110">
        <v>676</v>
      </c>
      <c r="Q110">
        <f>Merge1[[#This Row],[VeryActiveMinutes]]+Merge1[[#This Row],[FairlyActiveMinutes]]+Merge1[[#This Row],[LightlyActiveMinutes]]</f>
        <v>246</v>
      </c>
      <c r="R110">
        <v>2038</v>
      </c>
      <c r="S110">
        <v>1</v>
      </c>
      <c r="T110">
        <v>467</v>
      </c>
      <c r="U110" s="12">
        <f>Merge1[[#This Row],[TotalMinutesAsleep]]/60</f>
        <v>7.7833333333333332</v>
      </c>
      <c r="V110" s="12" t="str">
        <f>IF(Merge1[[#This Row],[SleepHours]]&lt;7,"Short", IF(Merge1[[#This Row],[SleepHours]]&lt;=9,"Normal", "Long"))</f>
        <v>Normal</v>
      </c>
      <c r="W110">
        <v>531</v>
      </c>
    </row>
    <row r="111" spans="1:23" x14ac:dyDescent="0.25">
      <c r="A111" t="s">
        <v>20</v>
      </c>
      <c r="B111" s="1">
        <v>42477</v>
      </c>
      <c r="C111" s="6" t="str">
        <f>TEXT(Merge1[[#This Row],[ActivityDate]],"dddd")</f>
        <v>Sunday</v>
      </c>
      <c r="D111">
        <v>8757</v>
      </c>
      <c r="E111" s="5">
        <f>IF(Merge1[[#This Row],[TotalSteps]]&gt;=10000,1,0)</f>
        <v>0</v>
      </c>
      <c r="F111">
        <v>6.37</v>
      </c>
      <c r="G111">
        <v>6.37</v>
      </c>
      <c r="H111">
        <v>0</v>
      </c>
      <c r="I111">
        <v>2.25</v>
      </c>
      <c r="J111">
        <v>0.56999999999999995</v>
      </c>
      <c r="K111">
        <v>3.55</v>
      </c>
      <c r="L111">
        <v>0</v>
      </c>
      <c r="M111">
        <v>29</v>
      </c>
      <c r="N111">
        <v>13</v>
      </c>
      <c r="O111">
        <v>186</v>
      </c>
      <c r="P111">
        <v>1212</v>
      </c>
      <c r="Q111">
        <f>Merge1[[#This Row],[VeryActiveMinutes]]+Merge1[[#This Row],[FairlyActiveMinutes]]+Merge1[[#This Row],[LightlyActiveMinutes]]</f>
        <v>228</v>
      </c>
      <c r="R111">
        <v>3011</v>
      </c>
      <c r="U111" s="12">
        <f>Merge1[[#This Row],[TotalMinutesAsleep]]/60</f>
        <v>0</v>
      </c>
      <c r="V111" s="12" t="str">
        <f>IF(Merge1[[#This Row],[SleepHours]]&lt;7,"Short", IF(Merge1[[#This Row],[SleepHours]]&lt;=9,"Normal", "Long"))</f>
        <v>Short</v>
      </c>
    </row>
    <row r="112" spans="1:23" x14ac:dyDescent="0.25">
      <c r="A112" t="s">
        <v>26</v>
      </c>
      <c r="B112" s="1">
        <v>42474</v>
      </c>
      <c r="C112" s="6" t="str">
        <f>TEXT(Merge1[[#This Row],[ActivityDate]],"dddd")</f>
        <v>Thursday</v>
      </c>
      <c r="D112">
        <v>10129</v>
      </c>
      <c r="E112" s="5">
        <f>IF(Merge1[[#This Row],[TotalSteps]]&gt;=10000,1,0)</f>
        <v>1</v>
      </c>
      <c r="F112">
        <v>6.7</v>
      </c>
      <c r="G112">
        <v>6.7</v>
      </c>
      <c r="H112">
        <v>0</v>
      </c>
      <c r="I112">
        <v>0.02</v>
      </c>
      <c r="J112">
        <v>2.74</v>
      </c>
      <c r="K112">
        <v>3.94</v>
      </c>
      <c r="L112">
        <v>0</v>
      </c>
      <c r="M112">
        <v>1</v>
      </c>
      <c r="N112">
        <v>48</v>
      </c>
      <c r="O112">
        <v>206</v>
      </c>
      <c r="P112">
        <v>705</v>
      </c>
      <c r="Q112">
        <f>Merge1[[#This Row],[VeryActiveMinutes]]+Merge1[[#This Row],[FairlyActiveMinutes]]+Merge1[[#This Row],[LightlyActiveMinutes]]</f>
        <v>255</v>
      </c>
      <c r="R112">
        <v>2010</v>
      </c>
      <c r="S112">
        <v>1</v>
      </c>
      <c r="T112">
        <v>445</v>
      </c>
      <c r="U112" s="12">
        <f>Merge1[[#This Row],[TotalMinutesAsleep]]/60</f>
        <v>7.416666666666667</v>
      </c>
      <c r="V112" s="12" t="str">
        <f>IF(Merge1[[#This Row],[SleepHours]]&lt;7,"Short", IF(Merge1[[#This Row],[SleepHours]]&lt;=9,"Normal", "Long"))</f>
        <v>Normal</v>
      </c>
      <c r="W112">
        <v>489</v>
      </c>
    </row>
    <row r="113" spans="1:23" x14ac:dyDescent="0.25">
      <c r="A113" t="s">
        <v>20</v>
      </c>
      <c r="B113" s="1">
        <v>42478</v>
      </c>
      <c r="C113" s="6" t="str">
        <f>TEXT(Merge1[[#This Row],[ActivityDate]],"dddd")</f>
        <v>Monday</v>
      </c>
      <c r="D113">
        <v>7132</v>
      </c>
      <c r="E113" s="5">
        <f>IF(Merge1[[#This Row],[TotalSteps]]&gt;=10000,1,0)</f>
        <v>0</v>
      </c>
      <c r="F113">
        <v>5.19</v>
      </c>
      <c r="G113">
        <v>5.19</v>
      </c>
      <c r="H113">
        <v>0</v>
      </c>
      <c r="I113">
        <v>1.07</v>
      </c>
      <c r="J113">
        <v>1.67</v>
      </c>
      <c r="K113">
        <v>2.4500000000000002</v>
      </c>
      <c r="L113">
        <v>0</v>
      </c>
      <c r="M113">
        <v>15</v>
      </c>
      <c r="N113">
        <v>33</v>
      </c>
      <c r="O113">
        <v>121</v>
      </c>
      <c r="P113">
        <v>1271</v>
      </c>
      <c r="Q113">
        <f>Merge1[[#This Row],[VeryActiveMinutes]]+Merge1[[#This Row],[FairlyActiveMinutes]]+Merge1[[#This Row],[LightlyActiveMinutes]]</f>
        <v>169</v>
      </c>
      <c r="R113">
        <v>2806</v>
      </c>
      <c r="U113" s="12">
        <f>Merge1[[#This Row],[TotalMinutesAsleep]]/60</f>
        <v>0</v>
      </c>
      <c r="V113" s="12" t="str">
        <f>IF(Merge1[[#This Row],[SleepHours]]&lt;7,"Short", IF(Merge1[[#This Row],[SleepHours]]&lt;=9,"Normal", "Long"))</f>
        <v>Short</v>
      </c>
    </row>
    <row r="114" spans="1:23" x14ac:dyDescent="0.25">
      <c r="A114" t="s">
        <v>26</v>
      </c>
      <c r="B114" s="1">
        <v>42475</v>
      </c>
      <c r="C114" s="6" t="str">
        <f>TEXT(Merge1[[#This Row],[ActivityDate]],"dddd")</f>
        <v>Friday</v>
      </c>
      <c r="D114">
        <v>10465</v>
      </c>
      <c r="E114" s="5">
        <f>IF(Merge1[[#This Row],[TotalSteps]]&gt;=10000,1,0)</f>
        <v>1</v>
      </c>
      <c r="F114">
        <v>6.92</v>
      </c>
      <c r="G114">
        <v>6.92</v>
      </c>
      <c r="H114">
        <v>0</v>
      </c>
      <c r="I114">
        <v>7.0000000000000007E-2</v>
      </c>
      <c r="J114">
        <v>1.42</v>
      </c>
      <c r="K114">
        <v>5.43</v>
      </c>
      <c r="L114">
        <v>0</v>
      </c>
      <c r="M114">
        <v>1</v>
      </c>
      <c r="N114">
        <v>24</v>
      </c>
      <c r="O114">
        <v>284</v>
      </c>
      <c r="P114">
        <v>720</v>
      </c>
      <c r="Q114">
        <f>Merge1[[#This Row],[VeryActiveMinutes]]+Merge1[[#This Row],[FairlyActiveMinutes]]+Merge1[[#This Row],[LightlyActiveMinutes]]</f>
        <v>309</v>
      </c>
      <c r="R114">
        <v>2133</v>
      </c>
      <c r="S114">
        <v>1</v>
      </c>
      <c r="T114">
        <v>452</v>
      </c>
      <c r="U114" s="12">
        <f>Merge1[[#This Row],[TotalMinutesAsleep]]/60</f>
        <v>7.5333333333333332</v>
      </c>
      <c r="V114" s="12" t="str">
        <f>IF(Merge1[[#This Row],[SleepHours]]&lt;7,"Short", IF(Merge1[[#This Row],[SleepHours]]&lt;=9,"Normal", "Long"))</f>
        <v>Normal</v>
      </c>
      <c r="W114">
        <v>504</v>
      </c>
    </row>
    <row r="115" spans="1:23" x14ac:dyDescent="0.25">
      <c r="A115" t="s">
        <v>20</v>
      </c>
      <c r="B115" s="1">
        <v>42479</v>
      </c>
      <c r="C115" s="6" t="str">
        <f>TEXT(Merge1[[#This Row],[ActivityDate]],"dddd")</f>
        <v>Tuesday</v>
      </c>
      <c r="D115">
        <v>11256</v>
      </c>
      <c r="E115" s="5">
        <f>IF(Merge1[[#This Row],[TotalSteps]]&gt;=10000,1,0)</f>
        <v>1</v>
      </c>
      <c r="F115">
        <v>8.18</v>
      </c>
      <c r="G115">
        <v>8.18</v>
      </c>
      <c r="H115">
        <v>0</v>
      </c>
      <c r="I115">
        <v>0.36</v>
      </c>
      <c r="J115">
        <v>2.5299999999999998</v>
      </c>
      <c r="K115">
        <v>5.3</v>
      </c>
      <c r="L115">
        <v>0</v>
      </c>
      <c r="M115">
        <v>5</v>
      </c>
      <c r="N115">
        <v>58</v>
      </c>
      <c r="O115">
        <v>278</v>
      </c>
      <c r="P115">
        <v>1099</v>
      </c>
      <c r="Q115">
        <f>Merge1[[#This Row],[VeryActiveMinutes]]+Merge1[[#This Row],[FairlyActiveMinutes]]+Merge1[[#This Row],[LightlyActiveMinutes]]</f>
        <v>341</v>
      </c>
      <c r="R115">
        <v>3300</v>
      </c>
      <c r="U115" s="12">
        <f>Merge1[[#This Row],[TotalMinutesAsleep]]/60</f>
        <v>0</v>
      </c>
      <c r="V115" s="12" t="str">
        <f>IF(Merge1[[#This Row],[SleepHours]]&lt;7,"Short", IF(Merge1[[#This Row],[SleepHours]]&lt;=9,"Normal", "Long"))</f>
        <v>Short</v>
      </c>
    </row>
    <row r="116" spans="1:23" x14ac:dyDescent="0.25">
      <c r="A116" t="s">
        <v>26</v>
      </c>
      <c r="B116" s="1">
        <v>42477</v>
      </c>
      <c r="C116" s="6" t="str">
        <f>TEXT(Merge1[[#This Row],[ActivityDate]],"dddd")</f>
        <v>Sunday</v>
      </c>
      <c r="D116">
        <v>5472</v>
      </c>
      <c r="E116" s="5">
        <f>IF(Merge1[[#This Row],[TotalSteps]]&gt;=10000,1,0)</f>
        <v>0</v>
      </c>
      <c r="F116">
        <v>3.62</v>
      </c>
      <c r="G116">
        <v>3.62</v>
      </c>
      <c r="H116">
        <v>0</v>
      </c>
      <c r="I116">
        <v>0.08</v>
      </c>
      <c r="J116">
        <v>0.28000000000000003</v>
      </c>
      <c r="K116">
        <v>3.26</v>
      </c>
      <c r="L116">
        <v>0</v>
      </c>
      <c r="M116">
        <v>1</v>
      </c>
      <c r="N116">
        <v>7</v>
      </c>
      <c r="O116">
        <v>249</v>
      </c>
      <c r="P116">
        <v>508</v>
      </c>
      <c r="Q116">
        <f>Merge1[[#This Row],[VeryActiveMinutes]]+Merge1[[#This Row],[FairlyActiveMinutes]]+Merge1[[#This Row],[LightlyActiveMinutes]]</f>
        <v>257</v>
      </c>
      <c r="R116">
        <v>1882</v>
      </c>
      <c r="S116">
        <v>1</v>
      </c>
      <c r="T116">
        <v>556</v>
      </c>
      <c r="U116" s="12">
        <f>Merge1[[#This Row],[TotalMinutesAsleep]]/60</f>
        <v>9.2666666666666675</v>
      </c>
      <c r="V116" s="12" t="str">
        <f>IF(Merge1[[#This Row],[SleepHours]]&lt;7,"Short", IF(Merge1[[#This Row],[SleepHours]]&lt;=9,"Normal", "Long"))</f>
        <v>Long</v>
      </c>
      <c r="W116">
        <v>602</v>
      </c>
    </row>
    <row r="117" spans="1:23" x14ac:dyDescent="0.25">
      <c r="A117" t="s">
        <v>20</v>
      </c>
      <c r="B117" s="1">
        <v>42480</v>
      </c>
      <c r="C117" s="6" t="str">
        <f>TEXT(Merge1[[#This Row],[ActivityDate]],"dddd")</f>
        <v>Wednesday</v>
      </c>
      <c r="D117">
        <v>2436</v>
      </c>
      <c r="E117" s="5">
        <f>IF(Merge1[[#This Row],[TotalSteps]]&gt;=10000,1,0)</f>
        <v>0</v>
      </c>
      <c r="F117">
        <v>1.77</v>
      </c>
      <c r="G117">
        <v>1.77</v>
      </c>
      <c r="H117">
        <v>0</v>
      </c>
      <c r="I117">
        <v>0</v>
      </c>
      <c r="J117">
        <v>0</v>
      </c>
      <c r="K117">
        <v>1.76</v>
      </c>
      <c r="L117">
        <v>0.01</v>
      </c>
      <c r="M117">
        <v>0</v>
      </c>
      <c r="N117">
        <v>0</v>
      </c>
      <c r="O117">
        <v>125</v>
      </c>
      <c r="P117">
        <v>1315</v>
      </c>
      <c r="Q117">
        <f>Merge1[[#This Row],[VeryActiveMinutes]]+Merge1[[#This Row],[FairlyActiveMinutes]]+Merge1[[#This Row],[LightlyActiveMinutes]]</f>
        <v>125</v>
      </c>
      <c r="R117">
        <v>2430</v>
      </c>
      <c r="U117" s="12">
        <f>Merge1[[#This Row],[TotalMinutesAsleep]]/60</f>
        <v>0</v>
      </c>
      <c r="V117" s="12" t="str">
        <f>IF(Merge1[[#This Row],[SleepHours]]&lt;7,"Short", IF(Merge1[[#This Row],[SleepHours]]&lt;=9,"Normal", "Long"))</f>
        <v>Short</v>
      </c>
    </row>
    <row r="118" spans="1:23" x14ac:dyDescent="0.25">
      <c r="A118" t="s">
        <v>26</v>
      </c>
      <c r="B118" s="1">
        <v>42478</v>
      </c>
      <c r="C118" s="6" t="str">
        <f>TEXT(Merge1[[#This Row],[ActivityDate]],"dddd")</f>
        <v>Monday</v>
      </c>
      <c r="D118">
        <v>8247</v>
      </c>
      <c r="E118" s="5">
        <f>IF(Merge1[[#This Row],[TotalSteps]]&gt;=10000,1,0)</f>
        <v>0</v>
      </c>
      <c r="F118">
        <v>5.45</v>
      </c>
      <c r="G118">
        <v>5.45</v>
      </c>
      <c r="H118">
        <v>0</v>
      </c>
      <c r="I118">
        <v>0.79</v>
      </c>
      <c r="J118">
        <v>0.86</v>
      </c>
      <c r="K118">
        <v>3.79</v>
      </c>
      <c r="L118">
        <v>0</v>
      </c>
      <c r="M118">
        <v>11</v>
      </c>
      <c r="N118">
        <v>16</v>
      </c>
      <c r="O118">
        <v>206</v>
      </c>
      <c r="P118">
        <v>678</v>
      </c>
      <c r="Q118">
        <f>Merge1[[#This Row],[VeryActiveMinutes]]+Merge1[[#This Row],[FairlyActiveMinutes]]+Merge1[[#This Row],[LightlyActiveMinutes]]</f>
        <v>233</v>
      </c>
      <c r="R118">
        <v>1944</v>
      </c>
      <c r="S118">
        <v>1</v>
      </c>
      <c r="T118">
        <v>500</v>
      </c>
      <c r="U118" s="12">
        <f>Merge1[[#This Row],[TotalMinutesAsleep]]/60</f>
        <v>8.3333333333333339</v>
      </c>
      <c r="V118" s="12" t="str">
        <f>IF(Merge1[[#This Row],[SleepHours]]&lt;7,"Short", IF(Merge1[[#This Row],[SleepHours]]&lt;=9,"Normal", "Long"))</f>
        <v>Normal</v>
      </c>
      <c r="W118">
        <v>557</v>
      </c>
    </row>
    <row r="119" spans="1:23" x14ac:dyDescent="0.25">
      <c r="A119" t="s">
        <v>20</v>
      </c>
      <c r="B119" s="1">
        <v>42481</v>
      </c>
      <c r="C119" s="6" t="str">
        <f>TEXT(Merge1[[#This Row],[ActivityDate]],"dddd")</f>
        <v>Thursday</v>
      </c>
      <c r="D119">
        <v>1223</v>
      </c>
      <c r="E119" s="5">
        <f>IF(Merge1[[#This Row],[TotalSteps]]&gt;=10000,1,0)</f>
        <v>0</v>
      </c>
      <c r="F119">
        <v>0.89</v>
      </c>
      <c r="G119">
        <v>0.89</v>
      </c>
      <c r="H119">
        <v>0</v>
      </c>
      <c r="I119">
        <v>0</v>
      </c>
      <c r="J119">
        <v>0</v>
      </c>
      <c r="K119">
        <v>0.88</v>
      </c>
      <c r="L119">
        <v>0.01</v>
      </c>
      <c r="M119">
        <v>0</v>
      </c>
      <c r="N119">
        <v>0</v>
      </c>
      <c r="O119">
        <v>38</v>
      </c>
      <c r="P119">
        <v>1402</v>
      </c>
      <c r="Q119">
        <f>Merge1[[#This Row],[VeryActiveMinutes]]+Merge1[[#This Row],[FairlyActiveMinutes]]+Merge1[[#This Row],[LightlyActiveMinutes]]</f>
        <v>38</v>
      </c>
      <c r="R119">
        <v>2140</v>
      </c>
      <c r="U119" s="12">
        <f>Merge1[[#This Row],[TotalMinutesAsleep]]/60</f>
        <v>0</v>
      </c>
      <c r="V119" s="12" t="str">
        <f>IF(Merge1[[#This Row],[SleepHours]]&lt;7,"Short", IF(Merge1[[#This Row],[SleepHours]]&lt;=9,"Normal", "Long"))</f>
        <v>Short</v>
      </c>
    </row>
    <row r="120" spans="1:23" x14ac:dyDescent="0.25">
      <c r="A120" t="s">
        <v>26</v>
      </c>
      <c r="B120" s="1">
        <v>42479</v>
      </c>
      <c r="C120" s="6" t="str">
        <f>TEXT(Merge1[[#This Row],[ActivityDate]],"dddd")</f>
        <v>Tuesday</v>
      </c>
      <c r="D120">
        <v>6711</v>
      </c>
      <c r="E120" s="5">
        <f>IF(Merge1[[#This Row],[TotalSteps]]&gt;=10000,1,0)</f>
        <v>0</v>
      </c>
      <c r="F120">
        <v>4.4400000000000004</v>
      </c>
      <c r="G120">
        <v>4.4400000000000004</v>
      </c>
      <c r="H120">
        <v>0</v>
      </c>
      <c r="I120">
        <v>0</v>
      </c>
      <c r="J120">
        <v>0</v>
      </c>
      <c r="K120">
        <v>4.4400000000000004</v>
      </c>
      <c r="L120">
        <v>0</v>
      </c>
      <c r="M120">
        <v>0</v>
      </c>
      <c r="N120">
        <v>7</v>
      </c>
      <c r="O120">
        <v>382</v>
      </c>
      <c r="P120">
        <v>648</v>
      </c>
      <c r="Q120">
        <f>Merge1[[#This Row],[VeryActiveMinutes]]+Merge1[[#This Row],[FairlyActiveMinutes]]+Merge1[[#This Row],[LightlyActiveMinutes]]</f>
        <v>389</v>
      </c>
      <c r="R120">
        <v>2346</v>
      </c>
      <c r="S120">
        <v>1</v>
      </c>
      <c r="T120">
        <v>465</v>
      </c>
      <c r="U120" s="12">
        <f>Merge1[[#This Row],[TotalMinutesAsleep]]/60</f>
        <v>7.75</v>
      </c>
      <c r="V120" s="12" t="str">
        <f>IF(Merge1[[#This Row],[SleepHours]]&lt;7,"Short", IF(Merge1[[#This Row],[SleepHours]]&lt;=9,"Normal", "Long"))</f>
        <v>Normal</v>
      </c>
      <c r="W120">
        <v>514</v>
      </c>
    </row>
    <row r="121" spans="1:23" x14ac:dyDescent="0.25">
      <c r="A121" t="s">
        <v>20</v>
      </c>
      <c r="B121" s="1">
        <v>42482</v>
      </c>
      <c r="C121" s="6" t="str">
        <f>TEXT(Merge1[[#This Row],[ActivityDate]],"dddd")</f>
        <v>Friday</v>
      </c>
      <c r="D121">
        <v>3673</v>
      </c>
      <c r="E121" s="5">
        <f>IF(Merge1[[#This Row],[TotalSteps]]&gt;=10000,1,0)</f>
        <v>0</v>
      </c>
      <c r="F121">
        <v>2.67</v>
      </c>
      <c r="G121">
        <v>2.67</v>
      </c>
      <c r="H121">
        <v>0</v>
      </c>
      <c r="I121">
        <v>0</v>
      </c>
      <c r="J121">
        <v>0</v>
      </c>
      <c r="K121">
        <v>2.66</v>
      </c>
      <c r="L121">
        <v>0.01</v>
      </c>
      <c r="M121">
        <v>0</v>
      </c>
      <c r="N121">
        <v>0</v>
      </c>
      <c r="O121">
        <v>86</v>
      </c>
      <c r="P121">
        <v>1354</v>
      </c>
      <c r="Q121">
        <f>Merge1[[#This Row],[VeryActiveMinutes]]+Merge1[[#This Row],[FairlyActiveMinutes]]+Merge1[[#This Row],[LightlyActiveMinutes]]</f>
        <v>86</v>
      </c>
      <c r="R121">
        <v>2344</v>
      </c>
      <c r="U121" s="12">
        <f>Merge1[[#This Row],[TotalMinutesAsleep]]/60</f>
        <v>0</v>
      </c>
      <c r="V121" s="12" t="str">
        <f>IF(Merge1[[#This Row],[SleepHours]]&lt;7,"Short", IF(Merge1[[#This Row],[SleepHours]]&lt;=9,"Normal", "Long"))</f>
        <v>Short</v>
      </c>
    </row>
    <row r="122" spans="1:23" x14ac:dyDescent="0.25">
      <c r="A122" t="s">
        <v>26</v>
      </c>
      <c r="B122" s="1">
        <v>42481</v>
      </c>
      <c r="C122" s="6" t="str">
        <f>TEXT(Merge1[[#This Row],[ActivityDate]],"dddd")</f>
        <v>Thursday</v>
      </c>
      <c r="D122">
        <v>10080</v>
      </c>
      <c r="E122" s="5">
        <f>IF(Merge1[[#This Row],[TotalSteps]]&gt;=10000,1,0)</f>
        <v>1</v>
      </c>
      <c r="F122">
        <v>6.75</v>
      </c>
      <c r="G122">
        <v>6.75</v>
      </c>
      <c r="H122">
        <v>0</v>
      </c>
      <c r="I122">
        <v>1.85</v>
      </c>
      <c r="J122">
        <v>1.53</v>
      </c>
      <c r="K122">
        <v>3.38</v>
      </c>
      <c r="L122">
        <v>0</v>
      </c>
      <c r="M122">
        <v>23</v>
      </c>
      <c r="N122">
        <v>26</v>
      </c>
      <c r="O122">
        <v>208</v>
      </c>
      <c r="P122">
        <v>761</v>
      </c>
      <c r="Q122">
        <f>Merge1[[#This Row],[VeryActiveMinutes]]+Merge1[[#This Row],[FairlyActiveMinutes]]+Merge1[[#This Row],[LightlyActiveMinutes]]</f>
        <v>257</v>
      </c>
      <c r="R122">
        <v>2048</v>
      </c>
      <c r="S122">
        <v>1</v>
      </c>
      <c r="T122">
        <v>460</v>
      </c>
      <c r="U122" s="12">
        <f>Merge1[[#This Row],[TotalMinutesAsleep]]/60</f>
        <v>7.666666666666667</v>
      </c>
      <c r="V122" s="12" t="str">
        <f>IF(Merge1[[#This Row],[SleepHours]]&lt;7,"Short", IF(Merge1[[#This Row],[SleepHours]]&lt;=9,"Normal", "Long"))</f>
        <v>Normal</v>
      </c>
      <c r="W122">
        <v>484</v>
      </c>
    </row>
    <row r="123" spans="1:23" x14ac:dyDescent="0.25">
      <c r="A123" t="s">
        <v>20</v>
      </c>
      <c r="B123" s="1">
        <v>42483</v>
      </c>
      <c r="C123" s="6" t="str">
        <f>TEXT(Merge1[[#This Row],[ActivityDate]],"dddd")</f>
        <v>Saturday</v>
      </c>
      <c r="D123">
        <v>6637</v>
      </c>
      <c r="E123" s="5">
        <f>IF(Merge1[[#This Row],[TotalSteps]]&gt;=10000,1,0)</f>
        <v>0</v>
      </c>
      <c r="F123">
        <v>4.83</v>
      </c>
      <c r="G123">
        <v>4.83</v>
      </c>
      <c r="H123">
        <v>0</v>
      </c>
      <c r="I123">
        <v>0</v>
      </c>
      <c r="J123">
        <v>0.57999999999999996</v>
      </c>
      <c r="K123">
        <v>4.25</v>
      </c>
      <c r="L123">
        <v>0</v>
      </c>
      <c r="M123">
        <v>0</v>
      </c>
      <c r="N123">
        <v>15</v>
      </c>
      <c r="O123">
        <v>160</v>
      </c>
      <c r="P123">
        <v>1265</v>
      </c>
      <c r="Q123">
        <f>Merge1[[#This Row],[VeryActiveMinutes]]+Merge1[[#This Row],[FairlyActiveMinutes]]+Merge1[[#This Row],[LightlyActiveMinutes]]</f>
        <v>175</v>
      </c>
      <c r="R123">
        <v>2677</v>
      </c>
      <c r="U123" s="12">
        <f>Merge1[[#This Row],[TotalMinutesAsleep]]/60</f>
        <v>0</v>
      </c>
      <c r="V123" s="12" t="str">
        <f>IF(Merge1[[#This Row],[SleepHours]]&lt;7,"Short", IF(Merge1[[#This Row],[SleepHours]]&lt;=9,"Normal", "Long"))</f>
        <v>Short</v>
      </c>
    </row>
    <row r="124" spans="1:23" x14ac:dyDescent="0.25">
      <c r="A124" t="s">
        <v>26</v>
      </c>
      <c r="B124" s="1">
        <v>42482</v>
      </c>
      <c r="C124" s="6" t="str">
        <f>TEXT(Merge1[[#This Row],[ActivityDate]],"dddd")</f>
        <v>Friday</v>
      </c>
      <c r="D124">
        <v>7804</v>
      </c>
      <c r="E124" s="5">
        <f>IF(Merge1[[#This Row],[TotalSteps]]&gt;=10000,1,0)</f>
        <v>0</v>
      </c>
      <c r="F124">
        <v>5.16</v>
      </c>
      <c r="G124">
        <v>5.16</v>
      </c>
      <c r="H124">
        <v>0</v>
      </c>
      <c r="I124">
        <v>0.56000000000000005</v>
      </c>
      <c r="J124">
        <v>1.68</v>
      </c>
      <c r="K124">
        <v>2.92</v>
      </c>
      <c r="L124">
        <v>0</v>
      </c>
      <c r="M124">
        <v>9</v>
      </c>
      <c r="N124">
        <v>27</v>
      </c>
      <c r="O124">
        <v>206</v>
      </c>
      <c r="P124">
        <v>781</v>
      </c>
      <c r="Q124">
        <f>Merge1[[#This Row],[VeryActiveMinutes]]+Merge1[[#This Row],[FairlyActiveMinutes]]+Merge1[[#This Row],[LightlyActiveMinutes]]</f>
        <v>242</v>
      </c>
      <c r="R124">
        <v>1946</v>
      </c>
      <c r="S124">
        <v>1</v>
      </c>
      <c r="T124">
        <v>405</v>
      </c>
      <c r="U124" s="12">
        <f>Merge1[[#This Row],[TotalMinutesAsleep]]/60</f>
        <v>6.75</v>
      </c>
      <c r="V124" s="12" t="str">
        <f>IF(Merge1[[#This Row],[SleepHours]]&lt;7,"Short", IF(Merge1[[#This Row],[SleepHours]]&lt;=9,"Normal", "Long"))</f>
        <v>Short</v>
      </c>
      <c r="W124">
        <v>461</v>
      </c>
    </row>
    <row r="125" spans="1:23" x14ac:dyDescent="0.25">
      <c r="A125" t="s">
        <v>20</v>
      </c>
      <c r="B125" s="1">
        <v>42484</v>
      </c>
      <c r="C125" s="6" t="str">
        <f>TEXT(Merge1[[#This Row],[ActivityDate]],"dddd")</f>
        <v>Sunday</v>
      </c>
      <c r="D125">
        <v>3321</v>
      </c>
      <c r="E125" s="5">
        <f>IF(Merge1[[#This Row],[TotalSteps]]&gt;=10000,1,0)</f>
        <v>0</v>
      </c>
      <c r="F125">
        <v>2.41</v>
      </c>
      <c r="G125">
        <v>2.41</v>
      </c>
      <c r="H125">
        <v>0</v>
      </c>
      <c r="I125">
        <v>0</v>
      </c>
      <c r="J125">
        <v>0</v>
      </c>
      <c r="K125">
        <v>2.41</v>
      </c>
      <c r="L125">
        <v>0</v>
      </c>
      <c r="M125">
        <v>0</v>
      </c>
      <c r="N125">
        <v>0</v>
      </c>
      <c r="O125">
        <v>89</v>
      </c>
      <c r="P125">
        <v>1351</v>
      </c>
      <c r="Q125">
        <f>Merge1[[#This Row],[VeryActiveMinutes]]+Merge1[[#This Row],[FairlyActiveMinutes]]+Merge1[[#This Row],[LightlyActiveMinutes]]</f>
        <v>89</v>
      </c>
      <c r="R125">
        <v>2413</v>
      </c>
      <c r="U125" s="12">
        <f>Merge1[[#This Row],[TotalMinutesAsleep]]/60</f>
        <v>0</v>
      </c>
      <c r="V125" s="12" t="str">
        <f>IF(Merge1[[#This Row],[SleepHours]]&lt;7,"Short", IF(Merge1[[#This Row],[SleepHours]]&lt;=9,"Normal", "Long"))</f>
        <v>Short</v>
      </c>
    </row>
    <row r="126" spans="1:23" x14ac:dyDescent="0.25">
      <c r="A126" t="s">
        <v>26</v>
      </c>
      <c r="B126" s="1">
        <v>42483</v>
      </c>
      <c r="C126" s="6" t="str">
        <f>TEXT(Merge1[[#This Row],[ActivityDate]],"dddd")</f>
        <v>Saturday</v>
      </c>
      <c r="D126">
        <v>16901</v>
      </c>
      <c r="E126" s="5">
        <f>IF(Merge1[[#This Row],[TotalSteps]]&gt;=10000,1,0)</f>
        <v>1</v>
      </c>
      <c r="F126">
        <v>11.37</v>
      </c>
      <c r="G126">
        <v>11.37</v>
      </c>
      <c r="H126">
        <v>0</v>
      </c>
      <c r="I126">
        <v>2.78</v>
      </c>
      <c r="J126">
        <v>1.45</v>
      </c>
      <c r="K126">
        <v>7.15</v>
      </c>
      <c r="L126">
        <v>0</v>
      </c>
      <c r="M126">
        <v>32</v>
      </c>
      <c r="N126">
        <v>35</v>
      </c>
      <c r="O126">
        <v>360</v>
      </c>
      <c r="P126">
        <v>591</v>
      </c>
      <c r="Q126">
        <f>Merge1[[#This Row],[VeryActiveMinutes]]+Merge1[[#This Row],[FairlyActiveMinutes]]+Merge1[[#This Row],[LightlyActiveMinutes]]</f>
        <v>427</v>
      </c>
      <c r="R126">
        <v>2629</v>
      </c>
      <c r="S126">
        <v>1</v>
      </c>
      <c r="T126">
        <v>374</v>
      </c>
      <c r="U126" s="12">
        <f>Merge1[[#This Row],[TotalMinutesAsleep]]/60</f>
        <v>6.2333333333333334</v>
      </c>
      <c r="V126" s="12" t="str">
        <f>IF(Merge1[[#This Row],[SleepHours]]&lt;7,"Short", IF(Merge1[[#This Row],[SleepHours]]&lt;=9,"Normal", "Long"))</f>
        <v>Short</v>
      </c>
      <c r="W126">
        <v>386</v>
      </c>
    </row>
    <row r="127" spans="1:23" x14ac:dyDescent="0.25">
      <c r="A127" t="s">
        <v>20</v>
      </c>
      <c r="B127" s="1">
        <v>42485</v>
      </c>
      <c r="C127" s="6" t="str">
        <f>TEXT(Merge1[[#This Row],[ActivityDate]],"dddd")</f>
        <v>Monday</v>
      </c>
      <c r="D127">
        <v>3580</v>
      </c>
      <c r="E127" s="5">
        <f>IF(Merge1[[#This Row],[TotalSteps]]&gt;=10000,1,0)</f>
        <v>0</v>
      </c>
      <c r="F127">
        <v>2.6</v>
      </c>
      <c r="G127">
        <v>2.6</v>
      </c>
      <c r="H127">
        <v>0</v>
      </c>
      <c r="I127">
        <v>0.59</v>
      </c>
      <c r="J127">
        <v>0.06</v>
      </c>
      <c r="K127">
        <v>1.95</v>
      </c>
      <c r="L127">
        <v>0</v>
      </c>
      <c r="M127">
        <v>8</v>
      </c>
      <c r="N127">
        <v>1</v>
      </c>
      <c r="O127">
        <v>94</v>
      </c>
      <c r="P127">
        <v>1337</v>
      </c>
      <c r="Q127">
        <f>Merge1[[#This Row],[VeryActiveMinutes]]+Merge1[[#This Row],[FairlyActiveMinutes]]+Merge1[[#This Row],[LightlyActiveMinutes]]</f>
        <v>103</v>
      </c>
      <c r="R127">
        <v>2497</v>
      </c>
      <c r="U127" s="12">
        <f>Merge1[[#This Row],[TotalMinutesAsleep]]/60</f>
        <v>0</v>
      </c>
      <c r="V127" s="12" t="str">
        <f>IF(Merge1[[#This Row],[SleepHours]]&lt;7,"Short", IF(Merge1[[#This Row],[SleepHours]]&lt;=9,"Normal", "Long"))</f>
        <v>Short</v>
      </c>
    </row>
    <row r="128" spans="1:23" x14ac:dyDescent="0.25">
      <c r="A128" t="s">
        <v>26</v>
      </c>
      <c r="B128" s="1">
        <v>42484</v>
      </c>
      <c r="C128" s="6" t="str">
        <f>TEXT(Merge1[[#This Row],[ActivityDate]],"dddd")</f>
        <v>Sunday</v>
      </c>
      <c r="D128">
        <v>9471</v>
      </c>
      <c r="E128" s="5">
        <f>IF(Merge1[[#This Row],[TotalSteps]]&gt;=10000,1,0)</f>
        <v>0</v>
      </c>
      <c r="F128">
        <v>6.26</v>
      </c>
      <c r="G128">
        <v>6.26</v>
      </c>
      <c r="H128">
        <v>0</v>
      </c>
      <c r="I128">
        <v>0</v>
      </c>
      <c r="J128">
        <v>0</v>
      </c>
      <c r="K128">
        <v>6.26</v>
      </c>
      <c r="L128">
        <v>0</v>
      </c>
      <c r="M128">
        <v>0</v>
      </c>
      <c r="N128">
        <v>0</v>
      </c>
      <c r="O128">
        <v>360</v>
      </c>
      <c r="P128">
        <v>584</v>
      </c>
      <c r="Q128">
        <f>Merge1[[#This Row],[VeryActiveMinutes]]+Merge1[[#This Row],[FairlyActiveMinutes]]+Merge1[[#This Row],[LightlyActiveMinutes]]</f>
        <v>360</v>
      </c>
      <c r="R128">
        <v>2187</v>
      </c>
      <c r="S128">
        <v>1</v>
      </c>
      <c r="T128">
        <v>442</v>
      </c>
      <c r="U128" s="12">
        <f>Merge1[[#This Row],[TotalMinutesAsleep]]/60</f>
        <v>7.3666666666666663</v>
      </c>
      <c r="V128" s="12" t="str">
        <f>IF(Merge1[[#This Row],[SleepHours]]&lt;7,"Short", IF(Merge1[[#This Row],[SleepHours]]&lt;=9,"Normal", "Long"))</f>
        <v>Normal</v>
      </c>
      <c r="W128">
        <v>459</v>
      </c>
    </row>
    <row r="129" spans="1:23" x14ac:dyDescent="0.25">
      <c r="A129" t="s">
        <v>20</v>
      </c>
      <c r="B129" s="1">
        <v>42486</v>
      </c>
      <c r="C129" s="6" t="str">
        <f>TEXT(Merge1[[#This Row],[ActivityDate]],"dddd")</f>
        <v>Tuesday</v>
      </c>
      <c r="D129">
        <v>9919</v>
      </c>
      <c r="E129" s="5">
        <f>IF(Merge1[[#This Row],[TotalSteps]]&gt;=10000,1,0)</f>
        <v>0</v>
      </c>
      <c r="F129">
        <v>7.21</v>
      </c>
      <c r="G129">
        <v>7.21</v>
      </c>
      <c r="H129">
        <v>0</v>
      </c>
      <c r="I129">
        <v>0.8</v>
      </c>
      <c r="J129">
        <v>1.72</v>
      </c>
      <c r="K129">
        <v>4.6900000000000004</v>
      </c>
      <c r="L129">
        <v>0</v>
      </c>
      <c r="M129">
        <v>11</v>
      </c>
      <c r="N129">
        <v>41</v>
      </c>
      <c r="O129">
        <v>223</v>
      </c>
      <c r="P129">
        <v>1165</v>
      </c>
      <c r="Q129">
        <f>Merge1[[#This Row],[VeryActiveMinutes]]+Merge1[[#This Row],[FairlyActiveMinutes]]+Merge1[[#This Row],[LightlyActiveMinutes]]</f>
        <v>275</v>
      </c>
      <c r="R129">
        <v>3123</v>
      </c>
      <c r="U129" s="12">
        <f>Merge1[[#This Row],[TotalMinutesAsleep]]/60</f>
        <v>0</v>
      </c>
      <c r="V129" s="12" t="str">
        <f>IF(Merge1[[#This Row],[SleepHours]]&lt;7,"Short", IF(Merge1[[#This Row],[SleepHours]]&lt;=9,"Normal", "Long"))</f>
        <v>Short</v>
      </c>
    </row>
    <row r="130" spans="1:23" x14ac:dyDescent="0.25">
      <c r="A130" t="s">
        <v>26</v>
      </c>
      <c r="B130" s="1">
        <v>42485</v>
      </c>
      <c r="C130" s="6" t="str">
        <f>TEXT(Merge1[[#This Row],[ActivityDate]],"dddd")</f>
        <v>Monday</v>
      </c>
      <c r="D130">
        <v>9482</v>
      </c>
      <c r="E130" s="5">
        <f>IF(Merge1[[#This Row],[TotalSteps]]&gt;=10000,1,0)</f>
        <v>0</v>
      </c>
      <c r="F130">
        <v>6.38</v>
      </c>
      <c r="G130">
        <v>6.38</v>
      </c>
      <c r="H130">
        <v>0</v>
      </c>
      <c r="I130">
        <v>1.27</v>
      </c>
      <c r="J130">
        <v>0.52</v>
      </c>
      <c r="K130">
        <v>4.5999999999999996</v>
      </c>
      <c r="L130">
        <v>0</v>
      </c>
      <c r="M130">
        <v>15</v>
      </c>
      <c r="N130">
        <v>11</v>
      </c>
      <c r="O130">
        <v>277</v>
      </c>
      <c r="P130">
        <v>653</v>
      </c>
      <c r="Q130">
        <f>Merge1[[#This Row],[VeryActiveMinutes]]+Merge1[[#This Row],[FairlyActiveMinutes]]+Merge1[[#This Row],[LightlyActiveMinutes]]</f>
        <v>303</v>
      </c>
      <c r="R130">
        <v>2095</v>
      </c>
      <c r="S130">
        <v>1</v>
      </c>
      <c r="T130">
        <v>433</v>
      </c>
      <c r="U130" s="12">
        <f>Merge1[[#This Row],[TotalMinutesAsleep]]/60</f>
        <v>7.2166666666666668</v>
      </c>
      <c r="V130" s="12" t="str">
        <f>IF(Merge1[[#This Row],[SleepHours]]&lt;7,"Short", IF(Merge1[[#This Row],[SleepHours]]&lt;=9,"Normal", "Long"))</f>
        <v>Normal</v>
      </c>
      <c r="W130">
        <v>471</v>
      </c>
    </row>
    <row r="131" spans="1:23" x14ac:dyDescent="0.25">
      <c r="A131" t="s">
        <v>20</v>
      </c>
      <c r="B131" s="1">
        <v>42487</v>
      </c>
      <c r="C131" s="6" t="str">
        <f>TEXT(Merge1[[#This Row],[ActivityDate]],"dddd")</f>
        <v>Wednesday</v>
      </c>
      <c r="D131">
        <v>3032</v>
      </c>
      <c r="E131" s="5">
        <f>IF(Merge1[[#This Row],[TotalSteps]]&gt;=10000,1,0)</f>
        <v>0</v>
      </c>
      <c r="F131">
        <v>2.2000000000000002</v>
      </c>
      <c r="G131">
        <v>2.2000000000000002</v>
      </c>
      <c r="H131">
        <v>0</v>
      </c>
      <c r="I131">
        <v>0</v>
      </c>
      <c r="J131">
        <v>0</v>
      </c>
      <c r="K131">
        <v>2.2000000000000002</v>
      </c>
      <c r="L131">
        <v>0</v>
      </c>
      <c r="M131">
        <v>0</v>
      </c>
      <c r="N131">
        <v>0</v>
      </c>
      <c r="O131">
        <v>118</v>
      </c>
      <c r="P131">
        <v>1322</v>
      </c>
      <c r="Q131">
        <f>Merge1[[#This Row],[VeryActiveMinutes]]+Merge1[[#This Row],[FairlyActiveMinutes]]+Merge1[[#This Row],[LightlyActiveMinutes]]</f>
        <v>118</v>
      </c>
      <c r="R131">
        <v>2489</v>
      </c>
      <c r="U131" s="12">
        <f>Merge1[[#This Row],[TotalMinutesAsleep]]/60</f>
        <v>0</v>
      </c>
      <c r="V131" s="12" t="str">
        <f>IF(Merge1[[#This Row],[SleepHours]]&lt;7,"Short", IF(Merge1[[#This Row],[SleepHours]]&lt;=9,"Normal", "Long"))</f>
        <v>Short</v>
      </c>
    </row>
    <row r="132" spans="1:23" x14ac:dyDescent="0.25">
      <c r="A132" t="s">
        <v>26</v>
      </c>
      <c r="B132" s="1">
        <v>42486</v>
      </c>
      <c r="C132" s="6" t="str">
        <f>TEXT(Merge1[[#This Row],[ActivityDate]],"dddd")</f>
        <v>Tuesday</v>
      </c>
      <c r="D132">
        <v>5980</v>
      </c>
      <c r="E132" s="5">
        <f>IF(Merge1[[#This Row],[TotalSteps]]&gt;=10000,1,0)</f>
        <v>0</v>
      </c>
      <c r="F132">
        <v>3.95</v>
      </c>
      <c r="G132">
        <v>3.95</v>
      </c>
      <c r="H132">
        <v>0</v>
      </c>
      <c r="I132">
        <v>0</v>
      </c>
      <c r="J132">
        <v>0</v>
      </c>
      <c r="K132">
        <v>3.95</v>
      </c>
      <c r="L132">
        <v>0</v>
      </c>
      <c r="M132">
        <v>0</v>
      </c>
      <c r="N132">
        <v>0</v>
      </c>
      <c r="O132">
        <v>227</v>
      </c>
      <c r="P132">
        <v>732</v>
      </c>
      <c r="Q132">
        <f>Merge1[[#This Row],[VeryActiveMinutes]]+Merge1[[#This Row],[FairlyActiveMinutes]]+Merge1[[#This Row],[LightlyActiveMinutes]]</f>
        <v>227</v>
      </c>
      <c r="R132">
        <v>1861</v>
      </c>
      <c r="S132">
        <v>1</v>
      </c>
      <c r="T132">
        <v>436</v>
      </c>
      <c r="U132" s="12">
        <f>Merge1[[#This Row],[TotalMinutesAsleep]]/60</f>
        <v>7.2666666666666666</v>
      </c>
      <c r="V132" s="12" t="str">
        <f>IF(Merge1[[#This Row],[SleepHours]]&lt;7,"Short", IF(Merge1[[#This Row],[SleepHours]]&lt;=9,"Normal", "Long"))</f>
        <v>Normal</v>
      </c>
      <c r="W132">
        <v>490</v>
      </c>
    </row>
    <row r="133" spans="1:23" x14ac:dyDescent="0.25">
      <c r="A133" t="s">
        <v>20</v>
      </c>
      <c r="B133" s="1">
        <v>42488</v>
      </c>
      <c r="C133" s="6" t="str">
        <f>TEXT(Merge1[[#This Row],[ActivityDate]],"dddd")</f>
        <v>Thursday</v>
      </c>
      <c r="D133">
        <v>9405</v>
      </c>
      <c r="E133" s="5">
        <f>IF(Merge1[[#This Row],[TotalSteps]]&gt;=10000,1,0)</f>
        <v>0</v>
      </c>
      <c r="F133">
        <v>6.84</v>
      </c>
      <c r="G133">
        <v>6.84</v>
      </c>
      <c r="H133">
        <v>0</v>
      </c>
      <c r="I133">
        <v>0.2</v>
      </c>
      <c r="J133">
        <v>2.3199999999999998</v>
      </c>
      <c r="K133">
        <v>4.3099999999999996</v>
      </c>
      <c r="L133">
        <v>0</v>
      </c>
      <c r="M133">
        <v>3</v>
      </c>
      <c r="N133">
        <v>53</v>
      </c>
      <c r="O133">
        <v>227</v>
      </c>
      <c r="P133">
        <v>1157</v>
      </c>
      <c r="Q133">
        <f>Merge1[[#This Row],[VeryActiveMinutes]]+Merge1[[#This Row],[FairlyActiveMinutes]]+Merge1[[#This Row],[LightlyActiveMinutes]]</f>
        <v>283</v>
      </c>
      <c r="R133">
        <v>3108</v>
      </c>
      <c r="U133" s="12">
        <f>Merge1[[#This Row],[TotalMinutesAsleep]]/60</f>
        <v>0</v>
      </c>
      <c r="V133" s="12" t="str">
        <f>IF(Merge1[[#This Row],[SleepHours]]&lt;7,"Short", IF(Merge1[[#This Row],[SleepHours]]&lt;=9,"Normal", "Long"))</f>
        <v>Short</v>
      </c>
    </row>
    <row r="134" spans="1:23" x14ac:dyDescent="0.25">
      <c r="A134" t="s">
        <v>26</v>
      </c>
      <c r="B134" s="1">
        <v>42487</v>
      </c>
      <c r="C134" s="6" t="str">
        <f>TEXT(Merge1[[#This Row],[ActivityDate]],"dddd")</f>
        <v>Wednesday</v>
      </c>
      <c r="D134">
        <v>11423</v>
      </c>
      <c r="E134" s="5">
        <f>IF(Merge1[[#This Row],[TotalSteps]]&gt;=10000,1,0)</f>
        <v>1</v>
      </c>
      <c r="F134">
        <v>7.58</v>
      </c>
      <c r="G134">
        <v>7.58</v>
      </c>
      <c r="H134">
        <v>0</v>
      </c>
      <c r="I134">
        <v>1.86</v>
      </c>
      <c r="J134">
        <v>0.4</v>
      </c>
      <c r="K134">
        <v>5.32</v>
      </c>
      <c r="L134">
        <v>0</v>
      </c>
      <c r="M134">
        <v>26</v>
      </c>
      <c r="N134">
        <v>9</v>
      </c>
      <c r="O134">
        <v>295</v>
      </c>
      <c r="P134">
        <v>623</v>
      </c>
      <c r="Q134">
        <f>Merge1[[#This Row],[VeryActiveMinutes]]+Merge1[[#This Row],[FairlyActiveMinutes]]+Merge1[[#This Row],[LightlyActiveMinutes]]</f>
        <v>330</v>
      </c>
      <c r="R134">
        <v>2194</v>
      </c>
      <c r="S134">
        <v>1</v>
      </c>
      <c r="T134">
        <v>448</v>
      </c>
      <c r="U134" s="12">
        <f>Merge1[[#This Row],[TotalMinutesAsleep]]/60</f>
        <v>7.4666666666666668</v>
      </c>
      <c r="V134" s="12" t="str">
        <f>IF(Merge1[[#This Row],[SleepHours]]&lt;7,"Short", IF(Merge1[[#This Row],[SleepHours]]&lt;=9,"Normal", "Long"))</f>
        <v>Normal</v>
      </c>
      <c r="W134">
        <v>499</v>
      </c>
    </row>
    <row r="135" spans="1:23" x14ac:dyDescent="0.25">
      <c r="A135" t="s">
        <v>26</v>
      </c>
      <c r="B135" s="1">
        <v>42488</v>
      </c>
      <c r="C135" s="6" t="str">
        <f>TEXT(Merge1[[#This Row],[ActivityDate]],"dddd")</f>
        <v>Thursday</v>
      </c>
      <c r="D135">
        <v>5439</v>
      </c>
      <c r="E135" s="5">
        <f>IF(Merge1[[#This Row],[TotalSteps]]&gt;=10000,1,0)</f>
        <v>0</v>
      </c>
      <c r="F135">
        <v>3.6</v>
      </c>
      <c r="G135">
        <v>3.6</v>
      </c>
      <c r="H135">
        <v>0</v>
      </c>
      <c r="I135">
        <v>0</v>
      </c>
      <c r="J135">
        <v>0</v>
      </c>
      <c r="K135">
        <v>3.6</v>
      </c>
      <c r="L135">
        <v>0</v>
      </c>
      <c r="M135">
        <v>0</v>
      </c>
      <c r="N135">
        <v>0</v>
      </c>
      <c r="O135">
        <v>229</v>
      </c>
      <c r="P135">
        <v>764</v>
      </c>
      <c r="Q135">
        <f>Merge1[[#This Row],[VeryActiveMinutes]]+Merge1[[#This Row],[FairlyActiveMinutes]]+Merge1[[#This Row],[LightlyActiveMinutes]]</f>
        <v>229</v>
      </c>
      <c r="R135">
        <v>1854</v>
      </c>
      <c r="S135">
        <v>1</v>
      </c>
      <c r="T135">
        <v>408</v>
      </c>
      <c r="U135" s="12">
        <f>Merge1[[#This Row],[TotalMinutesAsleep]]/60</f>
        <v>6.8</v>
      </c>
      <c r="V135" s="12" t="str">
        <f>IF(Merge1[[#This Row],[SleepHours]]&lt;7,"Short", IF(Merge1[[#This Row],[SleepHours]]&lt;=9,"Normal", "Long"))</f>
        <v>Short</v>
      </c>
      <c r="W135">
        <v>450</v>
      </c>
    </row>
    <row r="136" spans="1:23" x14ac:dyDescent="0.25">
      <c r="A136" t="s">
        <v>26</v>
      </c>
      <c r="B136" s="1">
        <v>42489</v>
      </c>
      <c r="C136" s="6" t="str">
        <f>TEXT(Merge1[[#This Row],[ActivityDate]],"dddd")</f>
        <v>Friday</v>
      </c>
      <c r="D136">
        <v>42</v>
      </c>
      <c r="E136" s="5">
        <f>IF(Merge1[[#This Row],[TotalSteps]]&gt;=10000,1,0)</f>
        <v>0</v>
      </c>
      <c r="F136">
        <v>0.03</v>
      </c>
      <c r="G136">
        <v>0.03</v>
      </c>
      <c r="H136">
        <v>0</v>
      </c>
      <c r="I136">
        <v>0</v>
      </c>
      <c r="J136">
        <v>0</v>
      </c>
      <c r="K136">
        <v>0.03</v>
      </c>
      <c r="L136">
        <v>0</v>
      </c>
      <c r="M136">
        <v>0</v>
      </c>
      <c r="N136">
        <v>0</v>
      </c>
      <c r="O136">
        <v>4</v>
      </c>
      <c r="P136">
        <v>2</v>
      </c>
      <c r="Q136">
        <f>Merge1[[#This Row],[VeryActiveMinutes]]+Merge1[[#This Row],[FairlyActiveMinutes]]+Merge1[[#This Row],[LightlyActiveMinutes]]</f>
        <v>4</v>
      </c>
      <c r="R136">
        <v>403</v>
      </c>
      <c r="S136">
        <v>1</v>
      </c>
      <c r="T136">
        <v>411</v>
      </c>
      <c r="U136" s="12">
        <f>Merge1[[#This Row],[TotalMinutesAsleep]]/60</f>
        <v>6.85</v>
      </c>
      <c r="V136" s="12" t="str">
        <f>IF(Merge1[[#This Row],[SleepHours]]&lt;7,"Short", IF(Merge1[[#This Row],[SleepHours]]&lt;=9,"Normal", "Long"))</f>
        <v>Short</v>
      </c>
      <c r="W136">
        <v>473</v>
      </c>
    </row>
    <row r="137" spans="1:23" x14ac:dyDescent="0.25">
      <c r="A137" t="s">
        <v>20</v>
      </c>
      <c r="B137" s="1">
        <v>42491</v>
      </c>
      <c r="C137" s="6" t="str">
        <f>TEXT(Merge1[[#This Row],[ActivityDate]],"dddd")</f>
        <v>Sunday</v>
      </c>
      <c r="D137">
        <v>6132</v>
      </c>
      <c r="E137" s="5">
        <f>IF(Merge1[[#This Row],[TotalSteps]]&gt;=10000,1,0)</f>
        <v>0</v>
      </c>
      <c r="F137">
        <v>4.46</v>
      </c>
      <c r="G137">
        <v>4.46</v>
      </c>
      <c r="H137">
        <v>0</v>
      </c>
      <c r="I137">
        <v>0.24</v>
      </c>
      <c r="J137">
        <v>0.99</v>
      </c>
      <c r="K137">
        <v>3.23</v>
      </c>
      <c r="L137">
        <v>0</v>
      </c>
      <c r="M137">
        <v>3</v>
      </c>
      <c r="N137">
        <v>24</v>
      </c>
      <c r="O137">
        <v>146</v>
      </c>
      <c r="P137">
        <v>908</v>
      </c>
      <c r="Q137">
        <f>Merge1[[#This Row],[VeryActiveMinutes]]+Merge1[[#This Row],[FairlyActiveMinutes]]+Merge1[[#This Row],[LightlyActiveMinutes]]</f>
        <v>173</v>
      </c>
      <c r="R137">
        <v>2696</v>
      </c>
      <c r="U137" s="12">
        <f>Merge1[[#This Row],[TotalMinutesAsleep]]/60</f>
        <v>0</v>
      </c>
      <c r="V137" s="12" t="str">
        <f>IF(Merge1[[#This Row],[SleepHours]]&lt;7,"Short", IF(Merge1[[#This Row],[SleepHours]]&lt;=9,"Normal", "Long"))</f>
        <v>Short</v>
      </c>
    </row>
    <row r="138" spans="1:23" x14ac:dyDescent="0.25">
      <c r="A138" t="s">
        <v>27</v>
      </c>
      <c r="B138" s="1">
        <v>42472</v>
      </c>
      <c r="C138" s="6" t="str">
        <f>TEXT(Merge1[[#This Row],[ActivityDate]],"dddd")</f>
        <v>Tuesday</v>
      </c>
      <c r="D138">
        <v>8856</v>
      </c>
      <c r="E138" s="5">
        <f>IF(Merge1[[#This Row],[TotalSteps]]&gt;=10000,1,0)</f>
        <v>0</v>
      </c>
      <c r="F138">
        <v>5.98</v>
      </c>
      <c r="G138">
        <v>5.98</v>
      </c>
      <c r="H138">
        <v>0</v>
      </c>
      <c r="I138">
        <v>3.06</v>
      </c>
      <c r="J138">
        <v>0.91</v>
      </c>
      <c r="K138">
        <v>2.0099999999999998</v>
      </c>
      <c r="L138">
        <v>0</v>
      </c>
      <c r="M138">
        <v>44</v>
      </c>
      <c r="N138">
        <v>19</v>
      </c>
      <c r="O138">
        <v>131</v>
      </c>
      <c r="P138">
        <v>777</v>
      </c>
      <c r="Q138">
        <f>Merge1[[#This Row],[VeryActiveMinutes]]+Merge1[[#This Row],[FairlyActiveMinutes]]+Merge1[[#This Row],[LightlyActiveMinutes]]</f>
        <v>194</v>
      </c>
      <c r="R138">
        <v>1450</v>
      </c>
      <c r="S138">
        <v>1</v>
      </c>
      <c r="T138">
        <v>274</v>
      </c>
      <c r="U138" s="12">
        <f>Merge1[[#This Row],[TotalMinutesAsleep]]/60</f>
        <v>4.5666666666666664</v>
      </c>
      <c r="V138" s="12" t="str">
        <f>IF(Merge1[[#This Row],[SleepHours]]&lt;7,"Short", IF(Merge1[[#This Row],[SleepHours]]&lt;=9,"Normal", "Long"))</f>
        <v>Short</v>
      </c>
      <c r="W138">
        <v>469</v>
      </c>
    </row>
    <row r="139" spans="1:23" x14ac:dyDescent="0.25">
      <c r="A139" t="s">
        <v>27</v>
      </c>
      <c r="B139" s="1">
        <v>42473</v>
      </c>
      <c r="C139" s="6" t="str">
        <f>TEXT(Merge1[[#This Row],[ActivityDate]],"dddd")</f>
        <v>Wednesday</v>
      </c>
      <c r="D139">
        <v>10035</v>
      </c>
      <c r="E139" s="5">
        <f>IF(Merge1[[#This Row],[TotalSteps]]&gt;=10000,1,0)</f>
        <v>1</v>
      </c>
      <c r="F139">
        <v>6.71</v>
      </c>
      <c r="G139">
        <v>6.71</v>
      </c>
      <c r="H139">
        <v>0</v>
      </c>
      <c r="I139">
        <v>2.0299999999999998</v>
      </c>
      <c r="J139">
        <v>2.13</v>
      </c>
      <c r="K139">
        <v>2.5499999999999998</v>
      </c>
      <c r="L139">
        <v>0</v>
      </c>
      <c r="M139">
        <v>31</v>
      </c>
      <c r="N139">
        <v>46</v>
      </c>
      <c r="O139">
        <v>153</v>
      </c>
      <c r="P139">
        <v>754</v>
      </c>
      <c r="Q139">
        <f>Merge1[[#This Row],[VeryActiveMinutes]]+Merge1[[#This Row],[FairlyActiveMinutes]]+Merge1[[#This Row],[LightlyActiveMinutes]]</f>
        <v>230</v>
      </c>
      <c r="R139">
        <v>1495</v>
      </c>
      <c r="S139">
        <v>2</v>
      </c>
      <c r="T139">
        <v>295</v>
      </c>
      <c r="U139" s="12">
        <f>Merge1[[#This Row],[TotalMinutesAsleep]]/60</f>
        <v>4.916666666666667</v>
      </c>
      <c r="V139" s="12" t="str">
        <f>IF(Merge1[[#This Row],[SleepHours]]&lt;7,"Short", IF(Merge1[[#This Row],[SleepHours]]&lt;=9,"Normal", "Long"))</f>
        <v>Short</v>
      </c>
      <c r="W139">
        <v>456</v>
      </c>
    </row>
    <row r="140" spans="1:23" x14ac:dyDescent="0.25">
      <c r="A140" t="s">
        <v>20</v>
      </c>
      <c r="B140" s="1">
        <v>42493</v>
      </c>
      <c r="C140" s="6" t="str">
        <f>TEXT(Merge1[[#This Row],[ActivityDate]],"dddd")</f>
        <v>Tuesday</v>
      </c>
      <c r="D140">
        <v>12850</v>
      </c>
      <c r="E140" s="5">
        <f>IF(Merge1[[#This Row],[TotalSteps]]&gt;=10000,1,0)</f>
        <v>1</v>
      </c>
      <c r="F140">
        <v>9.34</v>
      </c>
      <c r="G140">
        <v>9.34</v>
      </c>
      <c r="H140">
        <v>0</v>
      </c>
      <c r="I140">
        <v>0.72</v>
      </c>
      <c r="J140">
        <v>4.09</v>
      </c>
      <c r="K140">
        <v>4.54</v>
      </c>
      <c r="L140">
        <v>0</v>
      </c>
      <c r="M140">
        <v>10</v>
      </c>
      <c r="N140">
        <v>94</v>
      </c>
      <c r="O140">
        <v>221</v>
      </c>
      <c r="P140">
        <v>1115</v>
      </c>
      <c r="Q140">
        <f>Merge1[[#This Row],[VeryActiveMinutes]]+Merge1[[#This Row],[FairlyActiveMinutes]]+Merge1[[#This Row],[LightlyActiveMinutes]]</f>
        <v>325</v>
      </c>
      <c r="R140">
        <v>3324</v>
      </c>
      <c r="U140" s="12">
        <f>Merge1[[#This Row],[TotalMinutesAsleep]]/60</f>
        <v>0</v>
      </c>
      <c r="V140" s="12" t="str">
        <f>IF(Merge1[[#This Row],[SleepHours]]&lt;7,"Short", IF(Merge1[[#This Row],[SleepHours]]&lt;=9,"Normal", "Long"))</f>
        <v>Short</v>
      </c>
    </row>
    <row r="141" spans="1:23" x14ac:dyDescent="0.25">
      <c r="A141" t="s">
        <v>27</v>
      </c>
      <c r="B141" s="1">
        <v>42474</v>
      </c>
      <c r="C141" s="6" t="str">
        <f>TEXT(Merge1[[#This Row],[ActivityDate]],"dddd")</f>
        <v>Thursday</v>
      </c>
      <c r="D141">
        <v>7641</v>
      </c>
      <c r="E141" s="5">
        <f>IF(Merge1[[#This Row],[TotalSteps]]&gt;=10000,1,0)</f>
        <v>0</v>
      </c>
      <c r="F141">
        <v>5.1100000000000003</v>
      </c>
      <c r="G141">
        <v>5.1100000000000003</v>
      </c>
      <c r="H141">
        <v>0</v>
      </c>
      <c r="I141">
        <v>0.32</v>
      </c>
      <c r="J141">
        <v>0.97</v>
      </c>
      <c r="K141">
        <v>3.82</v>
      </c>
      <c r="L141">
        <v>0</v>
      </c>
      <c r="M141">
        <v>5</v>
      </c>
      <c r="N141">
        <v>23</v>
      </c>
      <c r="O141">
        <v>214</v>
      </c>
      <c r="P141">
        <v>801</v>
      </c>
      <c r="Q141">
        <f>Merge1[[#This Row],[VeryActiveMinutes]]+Merge1[[#This Row],[FairlyActiveMinutes]]+Merge1[[#This Row],[LightlyActiveMinutes]]</f>
        <v>242</v>
      </c>
      <c r="R141">
        <v>1433</v>
      </c>
      <c r="S141">
        <v>1</v>
      </c>
      <c r="T141">
        <v>291</v>
      </c>
      <c r="U141" s="12">
        <f>Merge1[[#This Row],[TotalMinutesAsleep]]/60</f>
        <v>4.8499999999999996</v>
      </c>
      <c r="V141" s="12" t="str">
        <f>IF(Merge1[[#This Row],[SleepHours]]&lt;7,"Short", IF(Merge1[[#This Row],[SleepHours]]&lt;=9,"Normal", "Long"))</f>
        <v>Short</v>
      </c>
      <c r="W141">
        <v>397</v>
      </c>
    </row>
    <row r="142" spans="1:23" x14ac:dyDescent="0.25">
      <c r="A142" t="s">
        <v>20</v>
      </c>
      <c r="B142" s="1">
        <v>42494</v>
      </c>
      <c r="C142" s="6" t="str">
        <f>TEXT(Merge1[[#This Row],[ActivityDate]],"dddd")</f>
        <v>Wednesday</v>
      </c>
      <c r="D142">
        <v>2309</v>
      </c>
      <c r="E142" s="5">
        <f>IF(Merge1[[#This Row],[TotalSteps]]&gt;=10000,1,0)</f>
        <v>0</v>
      </c>
      <c r="F142">
        <v>1.68</v>
      </c>
      <c r="G142">
        <v>1.68</v>
      </c>
      <c r="H142">
        <v>0</v>
      </c>
      <c r="I142">
        <v>0</v>
      </c>
      <c r="J142">
        <v>0</v>
      </c>
      <c r="K142">
        <v>1.66</v>
      </c>
      <c r="L142">
        <v>0.02</v>
      </c>
      <c r="M142">
        <v>0</v>
      </c>
      <c r="N142">
        <v>0</v>
      </c>
      <c r="O142">
        <v>52</v>
      </c>
      <c r="P142">
        <v>1388</v>
      </c>
      <c r="Q142">
        <f>Merge1[[#This Row],[VeryActiveMinutes]]+Merge1[[#This Row],[FairlyActiveMinutes]]+Merge1[[#This Row],[LightlyActiveMinutes]]</f>
        <v>52</v>
      </c>
      <c r="R142">
        <v>2222</v>
      </c>
      <c r="U142" s="12">
        <f>Merge1[[#This Row],[TotalMinutesAsleep]]/60</f>
        <v>0</v>
      </c>
      <c r="V142" s="12" t="str">
        <f>IF(Merge1[[#This Row],[SleepHours]]&lt;7,"Short", IF(Merge1[[#This Row],[SleepHours]]&lt;=9,"Normal", "Long"))</f>
        <v>Short</v>
      </c>
    </row>
    <row r="143" spans="1:23" x14ac:dyDescent="0.25">
      <c r="A143" t="s">
        <v>27</v>
      </c>
      <c r="B143" s="1">
        <v>42475</v>
      </c>
      <c r="C143" s="6" t="str">
        <f>TEXT(Merge1[[#This Row],[ActivityDate]],"dddd")</f>
        <v>Friday</v>
      </c>
      <c r="D143">
        <v>9010</v>
      </c>
      <c r="E143" s="5">
        <f>IF(Merge1[[#This Row],[TotalSteps]]&gt;=10000,1,0)</f>
        <v>0</v>
      </c>
      <c r="F143">
        <v>6.06</v>
      </c>
      <c r="G143">
        <v>6.06</v>
      </c>
      <c r="H143">
        <v>0</v>
      </c>
      <c r="I143">
        <v>1.05</v>
      </c>
      <c r="J143">
        <v>1.75</v>
      </c>
      <c r="K143">
        <v>3.26</v>
      </c>
      <c r="L143">
        <v>0</v>
      </c>
      <c r="M143">
        <v>15</v>
      </c>
      <c r="N143">
        <v>42</v>
      </c>
      <c r="O143">
        <v>183</v>
      </c>
      <c r="P143">
        <v>644</v>
      </c>
      <c r="Q143">
        <f>Merge1[[#This Row],[VeryActiveMinutes]]+Merge1[[#This Row],[FairlyActiveMinutes]]+Merge1[[#This Row],[LightlyActiveMinutes]]</f>
        <v>240</v>
      </c>
      <c r="R143">
        <v>1468</v>
      </c>
      <c r="S143">
        <v>1</v>
      </c>
      <c r="T143">
        <v>424</v>
      </c>
      <c r="U143" s="12">
        <f>Merge1[[#This Row],[TotalMinutesAsleep]]/60</f>
        <v>7.0666666666666664</v>
      </c>
      <c r="V143" s="12" t="str">
        <f>IF(Merge1[[#This Row],[SleepHours]]&lt;7,"Short", IF(Merge1[[#This Row],[SleepHours]]&lt;=9,"Normal", "Long"))</f>
        <v>Normal</v>
      </c>
      <c r="W143">
        <v>556</v>
      </c>
    </row>
    <row r="144" spans="1:23" x14ac:dyDescent="0.25">
      <c r="A144" t="s">
        <v>20</v>
      </c>
      <c r="B144" s="1">
        <v>42495</v>
      </c>
      <c r="C144" s="6" t="str">
        <f>TEXT(Merge1[[#This Row],[ActivityDate]],"dddd")</f>
        <v>Thursday</v>
      </c>
      <c r="D144">
        <v>4363</v>
      </c>
      <c r="E144" s="5">
        <f>IF(Merge1[[#This Row],[TotalSteps]]&gt;=10000,1,0)</f>
        <v>0</v>
      </c>
      <c r="F144">
        <v>3.19</v>
      </c>
      <c r="G144">
        <v>3.19</v>
      </c>
      <c r="H144">
        <v>0</v>
      </c>
      <c r="I144">
        <v>0.52</v>
      </c>
      <c r="J144">
        <v>0.54</v>
      </c>
      <c r="K144">
        <v>2.13</v>
      </c>
      <c r="L144">
        <v>0.01</v>
      </c>
      <c r="M144">
        <v>6</v>
      </c>
      <c r="N144">
        <v>12</v>
      </c>
      <c r="O144">
        <v>81</v>
      </c>
      <c r="P144">
        <v>1341</v>
      </c>
      <c r="Q144">
        <f>Merge1[[#This Row],[VeryActiveMinutes]]+Merge1[[#This Row],[FairlyActiveMinutes]]+Merge1[[#This Row],[LightlyActiveMinutes]]</f>
        <v>99</v>
      </c>
      <c r="R144">
        <v>2463</v>
      </c>
      <c r="U144" s="12">
        <f>Merge1[[#This Row],[TotalMinutesAsleep]]/60</f>
        <v>0</v>
      </c>
      <c r="V144" s="12" t="str">
        <f>IF(Merge1[[#This Row],[SleepHours]]&lt;7,"Short", IF(Merge1[[#This Row],[SleepHours]]&lt;=9,"Normal", "Long"))</f>
        <v>Short</v>
      </c>
    </row>
    <row r="145" spans="1:23" x14ac:dyDescent="0.25">
      <c r="A145" t="s">
        <v>27</v>
      </c>
      <c r="B145" s="1">
        <v>42476</v>
      </c>
      <c r="C145" s="6" t="str">
        <f>TEXT(Merge1[[#This Row],[ActivityDate]],"dddd")</f>
        <v>Saturday</v>
      </c>
      <c r="D145">
        <v>13459</v>
      </c>
      <c r="E145" s="5">
        <f>IF(Merge1[[#This Row],[TotalSteps]]&gt;=10000,1,0)</f>
        <v>1</v>
      </c>
      <c r="F145">
        <v>9</v>
      </c>
      <c r="G145">
        <v>9</v>
      </c>
      <c r="H145">
        <v>0</v>
      </c>
      <c r="I145">
        <v>2.0299999999999998</v>
      </c>
      <c r="J145">
        <v>4</v>
      </c>
      <c r="K145">
        <v>2.97</v>
      </c>
      <c r="L145">
        <v>0</v>
      </c>
      <c r="M145">
        <v>31</v>
      </c>
      <c r="N145">
        <v>83</v>
      </c>
      <c r="O145">
        <v>153</v>
      </c>
      <c r="P145">
        <v>663</v>
      </c>
      <c r="Q145">
        <f>Merge1[[#This Row],[VeryActiveMinutes]]+Merge1[[#This Row],[FairlyActiveMinutes]]+Merge1[[#This Row],[LightlyActiveMinutes]]</f>
        <v>267</v>
      </c>
      <c r="R145">
        <v>1625</v>
      </c>
      <c r="S145">
        <v>1</v>
      </c>
      <c r="T145">
        <v>283</v>
      </c>
      <c r="U145" s="12">
        <f>Merge1[[#This Row],[TotalMinutesAsleep]]/60</f>
        <v>4.7166666666666668</v>
      </c>
      <c r="V145" s="12" t="str">
        <f>IF(Merge1[[#This Row],[SleepHours]]&lt;7,"Short", IF(Merge1[[#This Row],[SleepHours]]&lt;=9,"Normal", "Long"))</f>
        <v>Short</v>
      </c>
      <c r="W145">
        <v>510</v>
      </c>
    </row>
    <row r="146" spans="1:23" x14ac:dyDescent="0.25">
      <c r="A146" t="s">
        <v>20</v>
      </c>
      <c r="B146" s="1">
        <v>42496</v>
      </c>
      <c r="C146" s="6" t="str">
        <f>TEXT(Merge1[[#This Row],[ActivityDate]],"dddd")</f>
        <v>Friday</v>
      </c>
      <c r="D146">
        <v>9787</v>
      </c>
      <c r="E146" s="5">
        <f>IF(Merge1[[#This Row],[TotalSteps]]&gt;=10000,1,0)</f>
        <v>0</v>
      </c>
      <c r="F146">
        <v>7.12</v>
      </c>
      <c r="G146">
        <v>7.12</v>
      </c>
      <c r="H146">
        <v>0</v>
      </c>
      <c r="I146">
        <v>0.82</v>
      </c>
      <c r="J146">
        <v>0.27</v>
      </c>
      <c r="K146">
        <v>6.01</v>
      </c>
      <c r="L146">
        <v>0.02</v>
      </c>
      <c r="M146">
        <v>11</v>
      </c>
      <c r="N146">
        <v>6</v>
      </c>
      <c r="O146">
        <v>369</v>
      </c>
      <c r="P146">
        <v>1054</v>
      </c>
      <c r="Q146">
        <f>Merge1[[#This Row],[VeryActiveMinutes]]+Merge1[[#This Row],[FairlyActiveMinutes]]+Merge1[[#This Row],[LightlyActiveMinutes]]</f>
        <v>386</v>
      </c>
      <c r="R146">
        <v>3328</v>
      </c>
      <c r="U146" s="12">
        <f>Merge1[[#This Row],[TotalMinutesAsleep]]/60</f>
        <v>0</v>
      </c>
      <c r="V146" s="12" t="str">
        <f>IF(Merge1[[#This Row],[SleepHours]]&lt;7,"Short", IF(Merge1[[#This Row],[SleepHours]]&lt;=9,"Normal", "Long"))</f>
        <v>Short</v>
      </c>
    </row>
    <row r="147" spans="1:23" x14ac:dyDescent="0.25">
      <c r="A147" t="s">
        <v>27</v>
      </c>
      <c r="B147" s="1">
        <v>42477</v>
      </c>
      <c r="C147" s="6" t="str">
        <f>TEXT(Merge1[[#This Row],[ActivityDate]],"dddd")</f>
        <v>Sunday</v>
      </c>
      <c r="D147">
        <v>10415</v>
      </c>
      <c r="E147" s="5">
        <f>IF(Merge1[[#This Row],[TotalSteps]]&gt;=10000,1,0)</f>
        <v>1</v>
      </c>
      <c r="F147">
        <v>6.97</v>
      </c>
      <c r="G147">
        <v>6.97</v>
      </c>
      <c r="H147">
        <v>0</v>
      </c>
      <c r="I147">
        <v>0.7</v>
      </c>
      <c r="J147">
        <v>2.35</v>
      </c>
      <c r="K147">
        <v>3.92</v>
      </c>
      <c r="L147">
        <v>0</v>
      </c>
      <c r="M147">
        <v>11</v>
      </c>
      <c r="N147">
        <v>58</v>
      </c>
      <c r="O147">
        <v>205</v>
      </c>
      <c r="P147">
        <v>600</v>
      </c>
      <c r="Q147">
        <f>Merge1[[#This Row],[VeryActiveMinutes]]+Merge1[[#This Row],[FairlyActiveMinutes]]+Merge1[[#This Row],[LightlyActiveMinutes]]</f>
        <v>274</v>
      </c>
      <c r="R147">
        <v>1529</v>
      </c>
      <c r="S147">
        <v>1</v>
      </c>
      <c r="T147">
        <v>381</v>
      </c>
      <c r="U147" s="12">
        <f>Merge1[[#This Row],[TotalMinutesAsleep]]/60</f>
        <v>6.35</v>
      </c>
      <c r="V147" s="12" t="str">
        <f>IF(Merge1[[#This Row],[SleepHours]]&lt;7,"Short", IF(Merge1[[#This Row],[SleepHours]]&lt;=9,"Normal", "Long"))</f>
        <v>Short</v>
      </c>
      <c r="W147">
        <v>566</v>
      </c>
    </row>
    <row r="148" spans="1:23" x14ac:dyDescent="0.25">
      <c r="A148" t="s">
        <v>20</v>
      </c>
      <c r="B148" s="1">
        <v>42497</v>
      </c>
      <c r="C148" s="6" t="str">
        <f>TEXT(Merge1[[#This Row],[ActivityDate]],"dddd")</f>
        <v>Saturday</v>
      </c>
      <c r="D148">
        <v>13372</v>
      </c>
      <c r="E148" s="5">
        <f>IF(Merge1[[#This Row],[TotalSteps]]&gt;=10000,1,0)</f>
        <v>1</v>
      </c>
      <c r="F148">
        <v>9.7200000000000006</v>
      </c>
      <c r="G148">
        <v>9.7200000000000006</v>
      </c>
      <c r="H148">
        <v>0</v>
      </c>
      <c r="I148">
        <v>3.26</v>
      </c>
      <c r="J148">
        <v>0.79</v>
      </c>
      <c r="K148">
        <v>5.67</v>
      </c>
      <c r="L148">
        <v>0.01</v>
      </c>
      <c r="M148">
        <v>41</v>
      </c>
      <c r="N148">
        <v>17</v>
      </c>
      <c r="O148">
        <v>243</v>
      </c>
      <c r="P148">
        <v>1139</v>
      </c>
      <c r="Q148">
        <f>Merge1[[#This Row],[VeryActiveMinutes]]+Merge1[[#This Row],[FairlyActiveMinutes]]+Merge1[[#This Row],[LightlyActiveMinutes]]</f>
        <v>301</v>
      </c>
      <c r="R148">
        <v>3404</v>
      </c>
      <c r="U148" s="12">
        <f>Merge1[[#This Row],[TotalMinutesAsleep]]/60</f>
        <v>0</v>
      </c>
      <c r="V148" s="12" t="str">
        <f>IF(Merge1[[#This Row],[SleepHours]]&lt;7,"Short", IF(Merge1[[#This Row],[SleepHours]]&lt;=9,"Normal", "Long"))</f>
        <v>Short</v>
      </c>
    </row>
    <row r="149" spans="1:23" x14ac:dyDescent="0.25">
      <c r="A149" t="s">
        <v>27</v>
      </c>
      <c r="B149" s="1">
        <v>42478</v>
      </c>
      <c r="C149" s="6" t="str">
        <f>TEXT(Merge1[[#This Row],[ActivityDate]],"dddd")</f>
        <v>Monday</v>
      </c>
      <c r="D149">
        <v>11663</v>
      </c>
      <c r="E149" s="5">
        <f>IF(Merge1[[#This Row],[TotalSteps]]&gt;=10000,1,0)</f>
        <v>1</v>
      </c>
      <c r="F149">
        <v>7.8</v>
      </c>
      <c r="G149">
        <v>7.8</v>
      </c>
      <c r="H149">
        <v>0</v>
      </c>
      <c r="I149">
        <v>0.25</v>
      </c>
      <c r="J149">
        <v>3.73</v>
      </c>
      <c r="K149">
        <v>3.82</v>
      </c>
      <c r="L149">
        <v>0</v>
      </c>
      <c r="M149">
        <v>4</v>
      </c>
      <c r="N149">
        <v>95</v>
      </c>
      <c r="O149">
        <v>214</v>
      </c>
      <c r="P149">
        <v>605</v>
      </c>
      <c r="Q149">
        <f>Merge1[[#This Row],[VeryActiveMinutes]]+Merge1[[#This Row],[FairlyActiveMinutes]]+Merge1[[#This Row],[LightlyActiveMinutes]]</f>
        <v>313</v>
      </c>
      <c r="R149">
        <v>1584</v>
      </c>
      <c r="S149">
        <v>2</v>
      </c>
      <c r="T149">
        <v>412</v>
      </c>
      <c r="U149" s="12">
        <f>Merge1[[#This Row],[TotalMinutesAsleep]]/60</f>
        <v>6.8666666666666663</v>
      </c>
      <c r="V149" s="12" t="str">
        <f>IF(Merge1[[#This Row],[SleepHours]]&lt;7,"Short", IF(Merge1[[#This Row],[SleepHours]]&lt;=9,"Normal", "Long"))</f>
        <v>Short</v>
      </c>
      <c r="W149">
        <v>522</v>
      </c>
    </row>
    <row r="150" spans="1:23" x14ac:dyDescent="0.25">
      <c r="A150" t="s">
        <v>27</v>
      </c>
      <c r="B150" s="1">
        <v>42479</v>
      </c>
      <c r="C150" s="6" t="str">
        <f>TEXT(Merge1[[#This Row],[ActivityDate]],"dddd")</f>
        <v>Tuesday</v>
      </c>
      <c r="D150">
        <v>12414</v>
      </c>
      <c r="E150" s="5">
        <f>IF(Merge1[[#This Row],[TotalSteps]]&gt;=10000,1,0)</f>
        <v>1</v>
      </c>
      <c r="F150">
        <v>8.7799999999999994</v>
      </c>
      <c r="G150">
        <v>8.7799999999999994</v>
      </c>
      <c r="H150">
        <v>0</v>
      </c>
      <c r="I150">
        <v>2.2400000000000002</v>
      </c>
      <c r="J150">
        <v>2.4500000000000002</v>
      </c>
      <c r="K150">
        <v>3.96</v>
      </c>
      <c r="L150">
        <v>0</v>
      </c>
      <c r="M150">
        <v>19</v>
      </c>
      <c r="N150">
        <v>67</v>
      </c>
      <c r="O150">
        <v>221</v>
      </c>
      <c r="P150">
        <v>738</v>
      </c>
      <c r="Q150">
        <f>Merge1[[#This Row],[VeryActiveMinutes]]+Merge1[[#This Row],[FairlyActiveMinutes]]+Merge1[[#This Row],[LightlyActiveMinutes]]</f>
        <v>307</v>
      </c>
      <c r="R150">
        <v>1638</v>
      </c>
      <c r="S150">
        <v>1</v>
      </c>
      <c r="T150">
        <v>219</v>
      </c>
      <c r="U150" s="12">
        <f>Merge1[[#This Row],[TotalMinutesAsleep]]/60</f>
        <v>3.65</v>
      </c>
      <c r="V150" s="12" t="str">
        <f>IF(Merge1[[#This Row],[SleepHours]]&lt;7,"Short", IF(Merge1[[#This Row],[SleepHours]]&lt;=9,"Normal", "Long"))</f>
        <v>Short</v>
      </c>
      <c r="W150">
        <v>395</v>
      </c>
    </row>
    <row r="151" spans="1:23" x14ac:dyDescent="0.25">
      <c r="A151" t="s">
        <v>20</v>
      </c>
      <c r="B151" s="1">
        <v>42499</v>
      </c>
      <c r="C151" s="6" t="str">
        <f>TEXT(Merge1[[#This Row],[ActivityDate]],"dddd")</f>
        <v>Monday</v>
      </c>
      <c r="D151">
        <v>6643</v>
      </c>
      <c r="E151" s="5">
        <f>IF(Merge1[[#This Row],[TotalSteps]]&gt;=10000,1,0)</f>
        <v>0</v>
      </c>
      <c r="F151">
        <v>4.83</v>
      </c>
      <c r="G151">
        <v>4.83</v>
      </c>
      <c r="H151">
        <v>0</v>
      </c>
      <c r="I151">
        <v>2.39</v>
      </c>
      <c r="J151">
        <v>0.35</v>
      </c>
      <c r="K151">
        <v>2.09</v>
      </c>
      <c r="L151">
        <v>0.01</v>
      </c>
      <c r="M151">
        <v>32</v>
      </c>
      <c r="N151">
        <v>6</v>
      </c>
      <c r="O151">
        <v>303</v>
      </c>
      <c r="P151">
        <v>1099</v>
      </c>
      <c r="Q151">
        <f>Merge1[[#This Row],[VeryActiveMinutes]]+Merge1[[#This Row],[FairlyActiveMinutes]]+Merge1[[#This Row],[LightlyActiveMinutes]]</f>
        <v>341</v>
      </c>
      <c r="R151">
        <v>3008</v>
      </c>
      <c r="U151" s="12">
        <f>Merge1[[#This Row],[TotalMinutesAsleep]]/60</f>
        <v>0</v>
      </c>
      <c r="V151" s="12" t="str">
        <f>IF(Merge1[[#This Row],[SleepHours]]&lt;7,"Short", IF(Merge1[[#This Row],[SleepHours]]&lt;=9,"Normal", "Long"))</f>
        <v>Short</v>
      </c>
    </row>
    <row r="152" spans="1:23" x14ac:dyDescent="0.25">
      <c r="A152" t="s">
        <v>27</v>
      </c>
      <c r="B152" s="1">
        <v>42480</v>
      </c>
      <c r="C152" s="6" t="str">
        <f>TEXT(Merge1[[#This Row],[ActivityDate]],"dddd")</f>
        <v>Wednesday</v>
      </c>
      <c r="D152">
        <v>11658</v>
      </c>
      <c r="E152" s="5">
        <f>IF(Merge1[[#This Row],[TotalSteps]]&gt;=10000,1,0)</f>
        <v>1</v>
      </c>
      <c r="F152">
        <v>7.83</v>
      </c>
      <c r="G152">
        <v>7.83</v>
      </c>
      <c r="H152">
        <v>0</v>
      </c>
      <c r="I152">
        <v>0.2</v>
      </c>
      <c r="J152">
        <v>4.3499999999999996</v>
      </c>
      <c r="K152">
        <v>3.28</v>
      </c>
      <c r="L152">
        <v>0</v>
      </c>
      <c r="M152">
        <v>2</v>
      </c>
      <c r="N152">
        <v>98</v>
      </c>
      <c r="O152">
        <v>164</v>
      </c>
      <c r="P152">
        <v>845</v>
      </c>
      <c r="Q152">
        <f>Merge1[[#This Row],[VeryActiveMinutes]]+Merge1[[#This Row],[FairlyActiveMinutes]]+Merge1[[#This Row],[LightlyActiveMinutes]]</f>
        <v>264</v>
      </c>
      <c r="R152">
        <v>1554</v>
      </c>
      <c r="S152">
        <v>2</v>
      </c>
      <c r="T152">
        <v>152</v>
      </c>
      <c r="U152" s="12">
        <f>Merge1[[#This Row],[TotalMinutesAsleep]]/60</f>
        <v>2.5333333333333332</v>
      </c>
      <c r="V152" s="12" t="str">
        <f>IF(Merge1[[#This Row],[SleepHours]]&lt;7,"Short", IF(Merge1[[#This Row],[SleepHours]]&lt;=9,"Normal", "Long"))</f>
        <v>Short</v>
      </c>
      <c r="W152">
        <v>305</v>
      </c>
    </row>
    <row r="153" spans="1:23" x14ac:dyDescent="0.25">
      <c r="A153" t="s">
        <v>20</v>
      </c>
      <c r="B153" s="1">
        <v>42500</v>
      </c>
      <c r="C153" s="6" t="str">
        <f>TEXT(Merge1[[#This Row],[ActivityDate]],"dddd")</f>
        <v>Tuesday</v>
      </c>
      <c r="D153">
        <v>9167</v>
      </c>
      <c r="E153" s="5">
        <f>IF(Merge1[[#This Row],[TotalSteps]]&gt;=10000,1,0)</f>
        <v>0</v>
      </c>
      <c r="F153">
        <v>6.66</v>
      </c>
      <c r="G153">
        <v>6.66</v>
      </c>
      <c r="H153">
        <v>0</v>
      </c>
      <c r="I153">
        <v>0.88</v>
      </c>
      <c r="J153">
        <v>0.81</v>
      </c>
      <c r="K153">
        <v>4.97</v>
      </c>
      <c r="L153">
        <v>0.01</v>
      </c>
      <c r="M153">
        <v>12</v>
      </c>
      <c r="N153">
        <v>19</v>
      </c>
      <c r="O153">
        <v>155</v>
      </c>
      <c r="P153">
        <v>1254</v>
      </c>
      <c r="Q153">
        <f>Merge1[[#This Row],[VeryActiveMinutes]]+Merge1[[#This Row],[FairlyActiveMinutes]]+Merge1[[#This Row],[LightlyActiveMinutes]]</f>
        <v>186</v>
      </c>
      <c r="R153">
        <v>2799</v>
      </c>
      <c r="U153" s="12">
        <f>Merge1[[#This Row],[TotalMinutesAsleep]]/60</f>
        <v>0</v>
      </c>
      <c r="V153" s="12" t="str">
        <f>IF(Merge1[[#This Row],[SleepHours]]&lt;7,"Short", IF(Merge1[[#This Row],[SleepHours]]&lt;=9,"Normal", "Long"))</f>
        <v>Short</v>
      </c>
    </row>
    <row r="154" spans="1:23" x14ac:dyDescent="0.25">
      <c r="A154" t="s">
        <v>27</v>
      </c>
      <c r="B154" s="1">
        <v>42481</v>
      </c>
      <c r="C154" s="6" t="str">
        <f>TEXT(Merge1[[#This Row],[ActivityDate]],"dddd")</f>
        <v>Thursday</v>
      </c>
      <c r="D154">
        <v>6093</v>
      </c>
      <c r="E154" s="5">
        <f>IF(Merge1[[#This Row],[TotalSteps]]&gt;=10000,1,0)</f>
        <v>0</v>
      </c>
      <c r="F154">
        <v>4.08</v>
      </c>
      <c r="G154">
        <v>4.08</v>
      </c>
      <c r="H154">
        <v>0</v>
      </c>
      <c r="I154">
        <v>0</v>
      </c>
      <c r="J154">
        <v>0</v>
      </c>
      <c r="K154">
        <v>4.0599999999999996</v>
      </c>
      <c r="L154">
        <v>0</v>
      </c>
      <c r="M154">
        <v>0</v>
      </c>
      <c r="N154">
        <v>0</v>
      </c>
      <c r="O154">
        <v>242</v>
      </c>
      <c r="P154">
        <v>712</v>
      </c>
      <c r="Q154">
        <f>Merge1[[#This Row],[VeryActiveMinutes]]+Merge1[[#This Row],[FairlyActiveMinutes]]+Merge1[[#This Row],[LightlyActiveMinutes]]</f>
        <v>242</v>
      </c>
      <c r="R154">
        <v>1397</v>
      </c>
      <c r="S154">
        <v>1</v>
      </c>
      <c r="T154">
        <v>332</v>
      </c>
      <c r="U154" s="12">
        <f>Merge1[[#This Row],[TotalMinutesAsleep]]/60</f>
        <v>5.5333333333333332</v>
      </c>
      <c r="V154" s="12" t="str">
        <f>IF(Merge1[[#This Row],[SleepHours]]&lt;7,"Short", IF(Merge1[[#This Row],[SleepHours]]&lt;=9,"Normal", "Long"))</f>
        <v>Short</v>
      </c>
      <c r="W154">
        <v>512</v>
      </c>
    </row>
    <row r="155" spans="1:23" x14ac:dyDescent="0.25">
      <c r="A155" t="s">
        <v>20</v>
      </c>
      <c r="B155" s="1">
        <v>42501</v>
      </c>
      <c r="C155" s="6" t="str">
        <f>TEXT(Merge1[[#This Row],[ActivityDate]],"dddd")</f>
        <v>Wednesday</v>
      </c>
      <c r="D155">
        <v>1329</v>
      </c>
      <c r="E155" s="5">
        <f>IF(Merge1[[#This Row],[TotalSteps]]&gt;=10000,1,0)</f>
        <v>0</v>
      </c>
      <c r="F155">
        <v>0.97</v>
      </c>
      <c r="G155">
        <v>0.97</v>
      </c>
      <c r="H155">
        <v>0</v>
      </c>
      <c r="I155">
        <v>0</v>
      </c>
      <c r="J155">
        <v>0</v>
      </c>
      <c r="K155">
        <v>0.95</v>
      </c>
      <c r="L155">
        <v>0.01</v>
      </c>
      <c r="M155">
        <v>0</v>
      </c>
      <c r="N155">
        <v>0</v>
      </c>
      <c r="O155">
        <v>49</v>
      </c>
      <c r="P155">
        <v>713</v>
      </c>
      <c r="Q155">
        <f>Merge1[[#This Row],[VeryActiveMinutes]]+Merge1[[#This Row],[FairlyActiveMinutes]]+Merge1[[#This Row],[LightlyActiveMinutes]]</f>
        <v>49</v>
      </c>
      <c r="R155">
        <v>1276</v>
      </c>
      <c r="U155" s="12">
        <f>Merge1[[#This Row],[TotalMinutesAsleep]]/60</f>
        <v>0</v>
      </c>
      <c r="V155" s="12" t="str">
        <f>IF(Merge1[[#This Row],[SleepHours]]&lt;7,"Short", IF(Merge1[[#This Row],[SleepHours]]&lt;=9,"Normal", "Long"))</f>
        <v>Short</v>
      </c>
    </row>
    <row r="156" spans="1:23" x14ac:dyDescent="0.25">
      <c r="A156" t="s">
        <v>27</v>
      </c>
      <c r="B156" s="1">
        <v>42482</v>
      </c>
      <c r="C156" s="6" t="str">
        <f>TEXT(Merge1[[#This Row],[ActivityDate]],"dddd")</f>
        <v>Friday</v>
      </c>
      <c r="D156">
        <v>8911</v>
      </c>
      <c r="E156" s="5">
        <f>IF(Merge1[[#This Row],[TotalSteps]]&gt;=10000,1,0)</f>
        <v>0</v>
      </c>
      <c r="F156">
        <v>5.96</v>
      </c>
      <c r="G156">
        <v>5.96</v>
      </c>
      <c r="H156">
        <v>0</v>
      </c>
      <c r="I156">
        <v>2.33</v>
      </c>
      <c r="J156">
        <v>0.57999999999999996</v>
      </c>
      <c r="K156">
        <v>3.06</v>
      </c>
      <c r="L156">
        <v>0</v>
      </c>
      <c r="M156">
        <v>33</v>
      </c>
      <c r="N156">
        <v>12</v>
      </c>
      <c r="O156">
        <v>188</v>
      </c>
      <c r="P156">
        <v>731</v>
      </c>
      <c r="Q156">
        <f>Merge1[[#This Row],[VeryActiveMinutes]]+Merge1[[#This Row],[FairlyActiveMinutes]]+Merge1[[#This Row],[LightlyActiveMinutes]]</f>
        <v>233</v>
      </c>
      <c r="R156">
        <v>1481</v>
      </c>
      <c r="S156">
        <v>1</v>
      </c>
      <c r="T156">
        <v>355</v>
      </c>
      <c r="U156" s="12">
        <f>Merge1[[#This Row],[TotalMinutesAsleep]]/60</f>
        <v>5.916666666666667</v>
      </c>
      <c r="V156" s="12" t="str">
        <f>IF(Merge1[[#This Row],[SleepHours]]&lt;7,"Short", IF(Merge1[[#This Row],[SleepHours]]&lt;=9,"Normal", "Long"))</f>
        <v>Short</v>
      </c>
      <c r="W156">
        <v>476</v>
      </c>
    </row>
    <row r="157" spans="1:23" x14ac:dyDescent="0.25">
      <c r="A157" t="s">
        <v>21</v>
      </c>
      <c r="B157" s="1">
        <v>42472</v>
      </c>
      <c r="C157" s="6" t="str">
        <f>TEXT(Merge1[[#This Row],[ActivityDate]],"dddd")</f>
        <v>Tuesday</v>
      </c>
      <c r="D157">
        <v>6697</v>
      </c>
      <c r="E157" s="5">
        <f>IF(Merge1[[#This Row],[TotalSteps]]&gt;=10000,1,0)</f>
        <v>0</v>
      </c>
      <c r="F157">
        <v>4.43</v>
      </c>
      <c r="G157">
        <v>4.43</v>
      </c>
      <c r="H157">
        <v>0</v>
      </c>
      <c r="I157">
        <v>0</v>
      </c>
      <c r="J157">
        <v>0</v>
      </c>
      <c r="K157">
        <v>4.43</v>
      </c>
      <c r="L157">
        <v>0</v>
      </c>
      <c r="M157">
        <v>0</v>
      </c>
      <c r="N157">
        <v>0</v>
      </c>
      <c r="O157">
        <v>339</v>
      </c>
      <c r="P157">
        <v>1101</v>
      </c>
      <c r="Q157">
        <f>Merge1[[#This Row],[VeryActiveMinutes]]+Merge1[[#This Row],[FairlyActiveMinutes]]+Merge1[[#This Row],[LightlyActiveMinutes]]</f>
        <v>339</v>
      </c>
      <c r="R157">
        <v>2030</v>
      </c>
      <c r="U157" s="12">
        <f>Merge1[[#This Row],[TotalMinutesAsleep]]/60</f>
        <v>0</v>
      </c>
      <c r="V157" s="12" t="str">
        <f>IF(Merge1[[#This Row],[SleepHours]]&lt;7,"Short", IF(Merge1[[#This Row],[SleepHours]]&lt;=9,"Normal", "Long"))</f>
        <v>Short</v>
      </c>
    </row>
    <row r="158" spans="1:23" x14ac:dyDescent="0.25">
      <c r="A158" t="s">
        <v>27</v>
      </c>
      <c r="B158" s="1">
        <v>42483</v>
      </c>
      <c r="C158" s="6" t="str">
        <f>TEXT(Merge1[[#This Row],[ActivityDate]],"dddd")</f>
        <v>Saturday</v>
      </c>
      <c r="D158">
        <v>12058</v>
      </c>
      <c r="E158" s="5">
        <f>IF(Merge1[[#This Row],[TotalSteps]]&gt;=10000,1,0)</f>
        <v>1</v>
      </c>
      <c r="F158">
        <v>8.07</v>
      </c>
      <c r="G158">
        <v>8.07</v>
      </c>
      <c r="H158">
        <v>0</v>
      </c>
      <c r="I158">
        <v>0</v>
      </c>
      <c r="J158">
        <v>4.22</v>
      </c>
      <c r="K158">
        <v>3.85</v>
      </c>
      <c r="L158">
        <v>0</v>
      </c>
      <c r="M158">
        <v>0</v>
      </c>
      <c r="N158">
        <v>92</v>
      </c>
      <c r="O158">
        <v>252</v>
      </c>
      <c r="P158">
        <v>724</v>
      </c>
      <c r="Q158">
        <f>Merge1[[#This Row],[VeryActiveMinutes]]+Merge1[[#This Row],[FairlyActiveMinutes]]+Merge1[[#This Row],[LightlyActiveMinutes]]</f>
        <v>344</v>
      </c>
      <c r="R158">
        <v>1638</v>
      </c>
      <c r="S158">
        <v>1</v>
      </c>
      <c r="T158">
        <v>235</v>
      </c>
      <c r="U158" s="12">
        <f>Merge1[[#This Row],[TotalMinutesAsleep]]/60</f>
        <v>3.9166666666666665</v>
      </c>
      <c r="V158" s="12" t="str">
        <f>IF(Merge1[[#This Row],[SleepHours]]&lt;7,"Short", IF(Merge1[[#This Row],[SleepHours]]&lt;=9,"Normal", "Long"))</f>
        <v>Short</v>
      </c>
      <c r="W158">
        <v>372</v>
      </c>
    </row>
    <row r="159" spans="1:23" x14ac:dyDescent="0.25">
      <c r="A159" t="s">
        <v>21</v>
      </c>
      <c r="B159" s="1">
        <v>42473</v>
      </c>
      <c r="C159" s="6" t="str">
        <f>TEXT(Merge1[[#This Row],[ActivityDate]],"dddd")</f>
        <v>Wednesday</v>
      </c>
      <c r="D159">
        <v>4929</v>
      </c>
      <c r="E159" s="5">
        <f>IF(Merge1[[#This Row],[TotalSteps]]&gt;=10000,1,0)</f>
        <v>0</v>
      </c>
      <c r="F159">
        <v>3.26</v>
      </c>
      <c r="G159">
        <v>3.26</v>
      </c>
      <c r="H159">
        <v>0</v>
      </c>
      <c r="I159">
        <v>0</v>
      </c>
      <c r="J159">
        <v>0</v>
      </c>
      <c r="K159">
        <v>3.26</v>
      </c>
      <c r="L159">
        <v>0</v>
      </c>
      <c r="M159">
        <v>0</v>
      </c>
      <c r="N159">
        <v>0</v>
      </c>
      <c r="O159">
        <v>248</v>
      </c>
      <c r="P159">
        <v>1192</v>
      </c>
      <c r="Q159">
        <f>Merge1[[#This Row],[VeryActiveMinutes]]+Merge1[[#This Row],[FairlyActiveMinutes]]+Merge1[[#This Row],[LightlyActiveMinutes]]</f>
        <v>248</v>
      </c>
      <c r="R159">
        <v>1860</v>
      </c>
      <c r="U159" s="12">
        <f>Merge1[[#This Row],[TotalMinutesAsleep]]/60</f>
        <v>0</v>
      </c>
      <c r="V159" s="12" t="str">
        <f>IF(Merge1[[#This Row],[SleepHours]]&lt;7,"Short", IF(Merge1[[#This Row],[SleepHours]]&lt;=9,"Normal", "Long"))</f>
        <v>Short</v>
      </c>
    </row>
    <row r="160" spans="1:23" x14ac:dyDescent="0.25">
      <c r="A160" t="s">
        <v>27</v>
      </c>
      <c r="B160" s="1">
        <v>42484</v>
      </c>
      <c r="C160" s="6" t="str">
        <f>TEXT(Merge1[[#This Row],[ActivityDate]],"dddd")</f>
        <v>Sunday</v>
      </c>
      <c r="D160">
        <v>14112</v>
      </c>
      <c r="E160" s="5">
        <f>IF(Merge1[[#This Row],[TotalSteps]]&gt;=10000,1,0)</f>
        <v>1</v>
      </c>
      <c r="F160">
        <v>10</v>
      </c>
      <c r="G160">
        <v>10</v>
      </c>
      <c r="H160">
        <v>0</v>
      </c>
      <c r="I160">
        <v>3.27</v>
      </c>
      <c r="J160">
        <v>4.5599999999999996</v>
      </c>
      <c r="K160">
        <v>2.17</v>
      </c>
      <c r="L160">
        <v>0</v>
      </c>
      <c r="M160">
        <v>30</v>
      </c>
      <c r="N160">
        <v>95</v>
      </c>
      <c r="O160">
        <v>129</v>
      </c>
      <c r="P160">
        <v>660</v>
      </c>
      <c r="Q160">
        <f>Merge1[[#This Row],[VeryActiveMinutes]]+Merge1[[#This Row],[FairlyActiveMinutes]]+Merge1[[#This Row],[LightlyActiveMinutes]]</f>
        <v>254</v>
      </c>
      <c r="R160">
        <v>1655</v>
      </c>
      <c r="S160">
        <v>1</v>
      </c>
      <c r="T160">
        <v>310</v>
      </c>
      <c r="U160" s="12">
        <f>Merge1[[#This Row],[TotalMinutesAsleep]]/60</f>
        <v>5.166666666666667</v>
      </c>
      <c r="V160" s="12" t="str">
        <f>IF(Merge1[[#This Row],[SleepHours]]&lt;7,"Short", IF(Merge1[[#This Row],[SleepHours]]&lt;=9,"Normal", "Long"))</f>
        <v>Short</v>
      </c>
      <c r="W160">
        <v>526</v>
      </c>
    </row>
    <row r="161" spans="1:23" x14ac:dyDescent="0.25">
      <c r="A161" t="s">
        <v>21</v>
      </c>
      <c r="B161" s="1">
        <v>42474</v>
      </c>
      <c r="C161" s="6" t="str">
        <f>TEXT(Merge1[[#This Row],[ActivityDate]],"dddd")</f>
        <v>Thursday</v>
      </c>
      <c r="D161">
        <v>7937</v>
      </c>
      <c r="E161" s="5">
        <f>IF(Merge1[[#This Row],[TotalSteps]]&gt;=10000,1,0)</f>
        <v>0</v>
      </c>
      <c r="F161">
        <v>5.25</v>
      </c>
      <c r="G161">
        <v>5.25</v>
      </c>
      <c r="H161">
        <v>0</v>
      </c>
      <c r="I161">
        <v>0</v>
      </c>
      <c r="J161">
        <v>0</v>
      </c>
      <c r="K161">
        <v>5.23</v>
      </c>
      <c r="L161">
        <v>0</v>
      </c>
      <c r="M161">
        <v>0</v>
      </c>
      <c r="N161">
        <v>0</v>
      </c>
      <c r="O161">
        <v>373</v>
      </c>
      <c r="P161">
        <v>843</v>
      </c>
      <c r="Q161">
        <f>Merge1[[#This Row],[VeryActiveMinutes]]+Merge1[[#This Row],[FairlyActiveMinutes]]+Merge1[[#This Row],[LightlyActiveMinutes]]</f>
        <v>373</v>
      </c>
      <c r="R161">
        <v>2130</v>
      </c>
      <c r="U161" s="12">
        <f>Merge1[[#This Row],[TotalMinutesAsleep]]/60</f>
        <v>0</v>
      </c>
      <c r="V161" s="12" t="str">
        <f>IF(Merge1[[#This Row],[SleepHours]]&lt;7,"Short", IF(Merge1[[#This Row],[SleepHours]]&lt;=9,"Normal", "Long"))</f>
        <v>Short</v>
      </c>
    </row>
    <row r="162" spans="1:23" x14ac:dyDescent="0.25">
      <c r="A162" t="s">
        <v>27</v>
      </c>
      <c r="B162" s="1">
        <v>42485</v>
      </c>
      <c r="C162" s="6" t="str">
        <f>TEXT(Merge1[[#This Row],[ActivityDate]],"dddd")</f>
        <v>Monday</v>
      </c>
      <c r="D162">
        <v>11177</v>
      </c>
      <c r="E162" s="5">
        <f>IF(Merge1[[#This Row],[TotalSteps]]&gt;=10000,1,0)</f>
        <v>1</v>
      </c>
      <c r="F162">
        <v>8.48</v>
      </c>
      <c r="G162">
        <v>8.48</v>
      </c>
      <c r="H162">
        <v>0</v>
      </c>
      <c r="I162">
        <v>5.62</v>
      </c>
      <c r="J162">
        <v>0.43</v>
      </c>
      <c r="K162">
        <v>2.41</v>
      </c>
      <c r="L162">
        <v>0</v>
      </c>
      <c r="M162">
        <v>50</v>
      </c>
      <c r="N162">
        <v>9</v>
      </c>
      <c r="O162">
        <v>133</v>
      </c>
      <c r="P162">
        <v>781</v>
      </c>
      <c r="Q162">
        <f>Merge1[[#This Row],[VeryActiveMinutes]]+Merge1[[#This Row],[FairlyActiveMinutes]]+Merge1[[#This Row],[LightlyActiveMinutes]]</f>
        <v>192</v>
      </c>
      <c r="R162">
        <v>1570</v>
      </c>
      <c r="S162">
        <v>1</v>
      </c>
      <c r="T162">
        <v>262</v>
      </c>
      <c r="U162" s="12">
        <f>Merge1[[#This Row],[TotalMinutesAsleep]]/60</f>
        <v>4.3666666666666663</v>
      </c>
      <c r="V162" s="12" t="str">
        <f>IF(Merge1[[#This Row],[SleepHours]]&lt;7,"Short", IF(Merge1[[#This Row],[SleepHours]]&lt;=9,"Normal", "Long"))</f>
        <v>Short</v>
      </c>
      <c r="W162">
        <v>467</v>
      </c>
    </row>
    <row r="163" spans="1:23" x14ac:dyDescent="0.25">
      <c r="A163" t="s">
        <v>27</v>
      </c>
      <c r="B163" s="1">
        <v>42486</v>
      </c>
      <c r="C163" s="6" t="str">
        <f>TEXT(Merge1[[#This Row],[ActivityDate]],"dddd")</f>
        <v>Tuesday</v>
      </c>
      <c r="D163">
        <v>11388</v>
      </c>
      <c r="E163" s="5">
        <f>IF(Merge1[[#This Row],[TotalSteps]]&gt;=10000,1,0)</f>
        <v>1</v>
      </c>
      <c r="F163">
        <v>7.62</v>
      </c>
      <c r="G163">
        <v>7.62</v>
      </c>
      <c r="H163">
        <v>0</v>
      </c>
      <c r="I163">
        <v>0.45</v>
      </c>
      <c r="J163">
        <v>4.22</v>
      </c>
      <c r="K163">
        <v>2.95</v>
      </c>
      <c r="L163">
        <v>0</v>
      </c>
      <c r="M163">
        <v>7</v>
      </c>
      <c r="N163">
        <v>95</v>
      </c>
      <c r="O163">
        <v>170</v>
      </c>
      <c r="P163">
        <v>797</v>
      </c>
      <c r="Q163">
        <f>Merge1[[#This Row],[VeryActiveMinutes]]+Merge1[[#This Row],[FairlyActiveMinutes]]+Merge1[[#This Row],[LightlyActiveMinutes]]</f>
        <v>272</v>
      </c>
      <c r="R163">
        <v>1551</v>
      </c>
      <c r="S163">
        <v>1</v>
      </c>
      <c r="T163">
        <v>250</v>
      </c>
      <c r="U163" s="12">
        <f>Merge1[[#This Row],[TotalMinutesAsleep]]/60</f>
        <v>4.166666666666667</v>
      </c>
      <c r="V163" s="12" t="str">
        <f>IF(Merge1[[#This Row],[SleepHours]]&lt;7,"Short", IF(Merge1[[#This Row],[SleepHours]]&lt;=9,"Normal", "Long"))</f>
        <v>Short</v>
      </c>
      <c r="W163">
        <v>371</v>
      </c>
    </row>
    <row r="164" spans="1:23" x14ac:dyDescent="0.25">
      <c r="A164" t="s">
        <v>21</v>
      </c>
      <c r="B164" s="1">
        <v>42476</v>
      </c>
      <c r="C164" s="6" t="str">
        <f>TEXT(Merge1[[#This Row],[ActivityDate]],"dddd")</f>
        <v>Saturday</v>
      </c>
      <c r="D164">
        <v>3414</v>
      </c>
      <c r="E164" s="5">
        <f>IF(Merge1[[#This Row],[TotalSteps]]&gt;=10000,1,0)</f>
        <v>0</v>
      </c>
      <c r="F164">
        <v>2.2599999999999998</v>
      </c>
      <c r="G164">
        <v>2.2599999999999998</v>
      </c>
      <c r="H164">
        <v>0</v>
      </c>
      <c r="I164">
        <v>0</v>
      </c>
      <c r="J164">
        <v>0</v>
      </c>
      <c r="K164">
        <v>2.2599999999999998</v>
      </c>
      <c r="L164">
        <v>0</v>
      </c>
      <c r="M164">
        <v>0</v>
      </c>
      <c r="N164">
        <v>0</v>
      </c>
      <c r="O164">
        <v>147</v>
      </c>
      <c r="P164">
        <v>1293</v>
      </c>
      <c r="Q164">
        <f>Merge1[[#This Row],[VeryActiveMinutes]]+Merge1[[#This Row],[FairlyActiveMinutes]]+Merge1[[#This Row],[LightlyActiveMinutes]]</f>
        <v>147</v>
      </c>
      <c r="R164">
        <v>1657</v>
      </c>
      <c r="U164" s="12">
        <f>Merge1[[#This Row],[TotalMinutesAsleep]]/60</f>
        <v>0</v>
      </c>
      <c r="V164" s="12" t="str">
        <f>IF(Merge1[[#This Row],[SleepHours]]&lt;7,"Short", IF(Merge1[[#This Row],[SleepHours]]&lt;=9,"Normal", "Long"))</f>
        <v>Short</v>
      </c>
    </row>
    <row r="165" spans="1:23" x14ac:dyDescent="0.25">
      <c r="A165" t="s">
        <v>27</v>
      </c>
      <c r="B165" s="1">
        <v>42487</v>
      </c>
      <c r="C165" s="6" t="str">
        <f>TEXT(Merge1[[#This Row],[ActivityDate]],"dddd")</f>
        <v>Wednesday</v>
      </c>
      <c r="D165">
        <v>7193</v>
      </c>
      <c r="E165" s="5">
        <f>IF(Merge1[[#This Row],[TotalSteps]]&gt;=10000,1,0)</f>
        <v>0</v>
      </c>
      <c r="F165">
        <v>5.04</v>
      </c>
      <c r="G165">
        <v>5.04</v>
      </c>
      <c r="H165">
        <v>0</v>
      </c>
      <c r="I165">
        <v>0</v>
      </c>
      <c r="J165">
        <v>0.42</v>
      </c>
      <c r="K165">
        <v>4.62</v>
      </c>
      <c r="L165">
        <v>0</v>
      </c>
      <c r="M165">
        <v>0</v>
      </c>
      <c r="N165">
        <v>10</v>
      </c>
      <c r="O165">
        <v>176</v>
      </c>
      <c r="P165">
        <v>714</v>
      </c>
      <c r="Q165">
        <f>Merge1[[#This Row],[VeryActiveMinutes]]+Merge1[[#This Row],[FairlyActiveMinutes]]+Merge1[[#This Row],[LightlyActiveMinutes]]</f>
        <v>186</v>
      </c>
      <c r="R165">
        <v>1377</v>
      </c>
      <c r="S165">
        <v>1</v>
      </c>
      <c r="T165">
        <v>349</v>
      </c>
      <c r="U165" s="12">
        <f>Merge1[[#This Row],[TotalMinutesAsleep]]/60</f>
        <v>5.8166666666666664</v>
      </c>
      <c r="V165" s="12" t="str">
        <f>IF(Merge1[[#This Row],[SleepHours]]&lt;7,"Short", IF(Merge1[[#This Row],[SleepHours]]&lt;=9,"Normal", "Long"))</f>
        <v>Short</v>
      </c>
      <c r="W165">
        <v>540</v>
      </c>
    </row>
    <row r="166" spans="1:23" x14ac:dyDescent="0.25">
      <c r="A166" t="s">
        <v>21</v>
      </c>
      <c r="B166" s="1">
        <v>42477</v>
      </c>
      <c r="C166" s="6" t="str">
        <f>TEXT(Merge1[[#This Row],[ActivityDate]],"dddd")</f>
        <v>Sunday</v>
      </c>
      <c r="D166">
        <v>4525</v>
      </c>
      <c r="E166" s="5">
        <f>IF(Merge1[[#This Row],[TotalSteps]]&gt;=10000,1,0)</f>
        <v>0</v>
      </c>
      <c r="F166">
        <v>2.99</v>
      </c>
      <c r="G166">
        <v>2.99</v>
      </c>
      <c r="H166">
        <v>0</v>
      </c>
      <c r="I166">
        <v>0.14000000000000001</v>
      </c>
      <c r="J166">
        <v>0.26</v>
      </c>
      <c r="K166">
        <v>2.59</v>
      </c>
      <c r="L166">
        <v>0</v>
      </c>
      <c r="M166">
        <v>2</v>
      </c>
      <c r="N166">
        <v>8</v>
      </c>
      <c r="O166">
        <v>199</v>
      </c>
      <c r="P166">
        <v>1231</v>
      </c>
      <c r="Q166">
        <f>Merge1[[#This Row],[VeryActiveMinutes]]+Merge1[[#This Row],[FairlyActiveMinutes]]+Merge1[[#This Row],[LightlyActiveMinutes]]</f>
        <v>209</v>
      </c>
      <c r="R166">
        <v>1793</v>
      </c>
      <c r="U166" s="12">
        <f>Merge1[[#This Row],[TotalMinutesAsleep]]/60</f>
        <v>0</v>
      </c>
      <c r="V166" s="12" t="str">
        <f>IF(Merge1[[#This Row],[SleepHours]]&lt;7,"Short", IF(Merge1[[#This Row],[SleepHours]]&lt;=9,"Normal", "Long"))</f>
        <v>Short</v>
      </c>
    </row>
    <row r="167" spans="1:23" x14ac:dyDescent="0.25">
      <c r="A167" t="s">
        <v>27</v>
      </c>
      <c r="B167" s="1">
        <v>42488</v>
      </c>
      <c r="C167" s="6" t="str">
        <f>TEXT(Merge1[[#This Row],[ActivityDate]],"dddd")</f>
        <v>Thursday</v>
      </c>
      <c r="D167">
        <v>7114</v>
      </c>
      <c r="E167" s="5">
        <f>IF(Merge1[[#This Row],[TotalSteps]]&gt;=10000,1,0)</f>
        <v>0</v>
      </c>
      <c r="F167">
        <v>4.88</v>
      </c>
      <c r="G167">
        <v>4.88</v>
      </c>
      <c r="H167">
        <v>0</v>
      </c>
      <c r="I167">
        <v>1.37</v>
      </c>
      <c r="J167">
        <v>0.28999999999999998</v>
      </c>
      <c r="K167">
        <v>3.22</v>
      </c>
      <c r="L167">
        <v>0</v>
      </c>
      <c r="M167">
        <v>15</v>
      </c>
      <c r="N167">
        <v>8</v>
      </c>
      <c r="O167">
        <v>190</v>
      </c>
      <c r="P167">
        <v>804</v>
      </c>
      <c r="Q167">
        <f>Merge1[[#This Row],[VeryActiveMinutes]]+Merge1[[#This Row],[FairlyActiveMinutes]]+Merge1[[#This Row],[LightlyActiveMinutes]]</f>
        <v>213</v>
      </c>
      <c r="R167">
        <v>1407</v>
      </c>
      <c r="S167">
        <v>1</v>
      </c>
      <c r="T167">
        <v>261</v>
      </c>
      <c r="U167" s="12">
        <f>Merge1[[#This Row],[TotalMinutesAsleep]]/60</f>
        <v>4.3499999999999996</v>
      </c>
      <c r="V167" s="12" t="str">
        <f>IF(Merge1[[#This Row],[SleepHours]]&lt;7,"Short", IF(Merge1[[#This Row],[SleepHours]]&lt;=9,"Normal", "Long"))</f>
        <v>Short</v>
      </c>
      <c r="W167">
        <v>423</v>
      </c>
    </row>
    <row r="168" spans="1:23" x14ac:dyDescent="0.25">
      <c r="A168" t="s">
        <v>21</v>
      </c>
      <c r="B168" s="1">
        <v>42478</v>
      </c>
      <c r="C168" s="6" t="str">
        <f>TEXT(Merge1[[#This Row],[ActivityDate]],"dddd")</f>
        <v>Monday</v>
      </c>
      <c r="D168">
        <v>4597</v>
      </c>
      <c r="E168" s="5">
        <f>IF(Merge1[[#This Row],[TotalSteps]]&gt;=10000,1,0)</f>
        <v>0</v>
      </c>
      <c r="F168">
        <v>3.04</v>
      </c>
      <c r="G168">
        <v>3.04</v>
      </c>
      <c r="H168">
        <v>0</v>
      </c>
      <c r="I168">
        <v>0</v>
      </c>
      <c r="J168">
        <v>0.48</v>
      </c>
      <c r="K168">
        <v>2.56</v>
      </c>
      <c r="L168">
        <v>0</v>
      </c>
      <c r="M168">
        <v>0</v>
      </c>
      <c r="N168">
        <v>12</v>
      </c>
      <c r="O168">
        <v>217</v>
      </c>
      <c r="P168">
        <v>1211</v>
      </c>
      <c r="Q168">
        <f>Merge1[[#This Row],[VeryActiveMinutes]]+Merge1[[#This Row],[FairlyActiveMinutes]]+Merge1[[#This Row],[LightlyActiveMinutes]]</f>
        <v>229</v>
      </c>
      <c r="R168">
        <v>1814</v>
      </c>
      <c r="U168" s="12">
        <f>Merge1[[#This Row],[TotalMinutesAsleep]]/60</f>
        <v>0</v>
      </c>
      <c r="V168" s="12" t="str">
        <f>IF(Merge1[[#This Row],[SleepHours]]&lt;7,"Short", IF(Merge1[[#This Row],[SleepHours]]&lt;=9,"Normal", "Long"))</f>
        <v>Short</v>
      </c>
    </row>
    <row r="169" spans="1:23" x14ac:dyDescent="0.25">
      <c r="A169" t="s">
        <v>27</v>
      </c>
      <c r="B169" s="1">
        <v>42489</v>
      </c>
      <c r="C169" s="6" t="str">
        <f>TEXT(Merge1[[#This Row],[ActivityDate]],"dddd")</f>
        <v>Friday</v>
      </c>
      <c r="D169">
        <v>10645</v>
      </c>
      <c r="E169" s="5">
        <f>IF(Merge1[[#This Row],[TotalSteps]]&gt;=10000,1,0)</f>
        <v>1</v>
      </c>
      <c r="F169">
        <v>7.75</v>
      </c>
      <c r="G169">
        <v>7.75</v>
      </c>
      <c r="H169">
        <v>0</v>
      </c>
      <c r="I169">
        <v>3.74</v>
      </c>
      <c r="J169">
        <v>1.3</v>
      </c>
      <c r="K169">
        <v>2.71</v>
      </c>
      <c r="L169">
        <v>0</v>
      </c>
      <c r="M169">
        <v>36</v>
      </c>
      <c r="N169">
        <v>32</v>
      </c>
      <c r="O169">
        <v>150</v>
      </c>
      <c r="P169">
        <v>744</v>
      </c>
      <c r="Q169">
        <f>Merge1[[#This Row],[VeryActiveMinutes]]+Merge1[[#This Row],[FairlyActiveMinutes]]+Merge1[[#This Row],[LightlyActiveMinutes]]</f>
        <v>218</v>
      </c>
      <c r="R169">
        <v>1545</v>
      </c>
      <c r="S169">
        <v>1</v>
      </c>
      <c r="T169">
        <v>333</v>
      </c>
      <c r="U169" s="12">
        <f>Merge1[[#This Row],[TotalMinutesAsleep]]/60</f>
        <v>5.55</v>
      </c>
      <c r="V169" s="12" t="str">
        <f>IF(Merge1[[#This Row],[SleepHours]]&lt;7,"Short", IF(Merge1[[#This Row],[SleepHours]]&lt;=9,"Normal", "Long"))</f>
        <v>Short</v>
      </c>
      <c r="W169">
        <v>478</v>
      </c>
    </row>
    <row r="170" spans="1:23" x14ac:dyDescent="0.25">
      <c r="A170" t="s">
        <v>21</v>
      </c>
      <c r="B170" s="1">
        <v>42479</v>
      </c>
      <c r="C170" s="6" t="str">
        <f>TEXT(Merge1[[#This Row],[ActivityDate]],"dddd")</f>
        <v>Tuesday</v>
      </c>
      <c r="D170">
        <v>197</v>
      </c>
      <c r="E170" s="5">
        <f>IF(Merge1[[#This Row],[TotalSteps]]&gt;=10000,1,0)</f>
        <v>0</v>
      </c>
      <c r="F170">
        <v>0.13</v>
      </c>
      <c r="G170">
        <v>0.13</v>
      </c>
      <c r="H170">
        <v>0</v>
      </c>
      <c r="I170">
        <v>0</v>
      </c>
      <c r="J170">
        <v>0</v>
      </c>
      <c r="K170">
        <v>0.13</v>
      </c>
      <c r="L170">
        <v>0</v>
      </c>
      <c r="M170">
        <v>0</v>
      </c>
      <c r="N170">
        <v>0</v>
      </c>
      <c r="O170">
        <v>10</v>
      </c>
      <c r="P170">
        <v>1430</v>
      </c>
      <c r="Q170">
        <f>Merge1[[#This Row],[VeryActiveMinutes]]+Merge1[[#This Row],[FairlyActiveMinutes]]+Merge1[[#This Row],[LightlyActiveMinutes]]</f>
        <v>10</v>
      </c>
      <c r="R170">
        <v>1366</v>
      </c>
      <c r="U170" s="12">
        <f>Merge1[[#This Row],[TotalMinutesAsleep]]/60</f>
        <v>0</v>
      </c>
      <c r="V170" s="12" t="str">
        <f>IF(Merge1[[#This Row],[SleepHours]]&lt;7,"Short", IF(Merge1[[#This Row],[SleepHours]]&lt;=9,"Normal", "Long"))</f>
        <v>Short</v>
      </c>
    </row>
    <row r="171" spans="1:23" x14ac:dyDescent="0.25">
      <c r="A171" t="s">
        <v>27</v>
      </c>
      <c r="B171" s="1">
        <v>42490</v>
      </c>
      <c r="C171" s="6" t="str">
        <f>TEXT(Merge1[[#This Row],[ActivityDate]],"dddd")</f>
        <v>Saturday</v>
      </c>
      <c r="D171">
        <v>13238</v>
      </c>
      <c r="E171" s="5">
        <f>IF(Merge1[[#This Row],[TotalSteps]]&gt;=10000,1,0)</f>
        <v>1</v>
      </c>
      <c r="F171">
        <v>9.1999999999999993</v>
      </c>
      <c r="G171">
        <v>9.1999999999999993</v>
      </c>
      <c r="H171">
        <v>0</v>
      </c>
      <c r="I171">
        <v>3.69</v>
      </c>
      <c r="J171">
        <v>2.1</v>
      </c>
      <c r="K171">
        <v>3.41</v>
      </c>
      <c r="L171">
        <v>0</v>
      </c>
      <c r="M171">
        <v>43</v>
      </c>
      <c r="N171">
        <v>52</v>
      </c>
      <c r="O171">
        <v>194</v>
      </c>
      <c r="P171">
        <v>687</v>
      </c>
      <c r="Q171">
        <f>Merge1[[#This Row],[VeryActiveMinutes]]+Merge1[[#This Row],[FairlyActiveMinutes]]+Merge1[[#This Row],[LightlyActiveMinutes]]</f>
        <v>289</v>
      </c>
      <c r="R171">
        <v>1650</v>
      </c>
      <c r="S171">
        <v>1</v>
      </c>
      <c r="T171">
        <v>237</v>
      </c>
      <c r="U171" s="12">
        <f>Merge1[[#This Row],[TotalMinutesAsleep]]/60</f>
        <v>3.95</v>
      </c>
      <c r="V171" s="12" t="str">
        <f>IF(Merge1[[#This Row],[SleepHours]]&lt;7,"Short", IF(Merge1[[#This Row],[SleepHours]]&lt;=9,"Normal", "Long"))</f>
        <v>Short</v>
      </c>
      <c r="W171">
        <v>382</v>
      </c>
    </row>
    <row r="172" spans="1:23" x14ac:dyDescent="0.25">
      <c r="A172" t="s">
        <v>21</v>
      </c>
      <c r="B172" s="1">
        <v>42480</v>
      </c>
      <c r="C172" s="6" t="str">
        <f>TEXT(Merge1[[#This Row],[ActivityDate]],"dddd")</f>
        <v>Wednesday</v>
      </c>
      <c r="D172">
        <v>8</v>
      </c>
      <c r="E172" s="5">
        <f>IF(Merge1[[#This Row],[TotalSteps]]&gt;=10000,1,0)</f>
        <v>0</v>
      </c>
      <c r="F172">
        <v>0.01</v>
      </c>
      <c r="G172">
        <v>0.01</v>
      </c>
      <c r="H172">
        <v>0</v>
      </c>
      <c r="I172">
        <v>0</v>
      </c>
      <c r="J172">
        <v>0</v>
      </c>
      <c r="K172">
        <v>0.01</v>
      </c>
      <c r="L172">
        <v>0</v>
      </c>
      <c r="M172">
        <v>0</v>
      </c>
      <c r="N172">
        <v>0</v>
      </c>
      <c r="O172">
        <v>1</v>
      </c>
      <c r="P172">
        <v>1439</v>
      </c>
      <c r="Q172">
        <f>Merge1[[#This Row],[VeryActiveMinutes]]+Merge1[[#This Row],[FairlyActiveMinutes]]+Merge1[[#This Row],[LightlyActiveMinutes]]</f>
        <v>1</v>
      </c>
      <c r="R172">
        <v>1349</v>
      </c>
      <c r="U172" s="12">
        <f>Merge1[[#This Row],[TotalMinutesAsleep]]/60</f>
        <v>0</v>
      </c>
      <c r="V172" s="12" t="str">
        <f>IF(Merge1[[#This Row],[SleepHours]]&lt;7,"Short", IF(Merge1[[#This Row],[SleepHours]]&lt;=9,"Normal", "Long"))</f>
        <v>Short</v>
      </c>
    </row>
    <row r="173" spans="1:23" x14ac:dyDescent="0.25">
      <c r="A173" t="s">
        <v>27</v>
      </c>
      <c r="B173" s="1">
        <v>42491</v>
      </c>
      <c r="C173" s="6" t="str">
        <f>TEXT(Merge1[[#This Row],[ActivityDate]],"dddd")</f>
        <v>Sunday</v>
      </c>
      <c r="D173">
        <v>10414</v>
      </c>
      <c r="E173" s="5">
        <f>IF(Merge1[[#This Row],[TotalSteps]]&gt;=10000,1,0)</f>
        <v>1</v>
      </c>
      <c r="F173">
        <v>7.07</v>
      </c>
      <c r="G173">
        <v>7.07</v>
      </c>
      <c r="H173">
        <v>0</v>
      </c>
      <c r="I173">
        <v>2.67</v>
      </c>
      <c r="J173">
        <v>1.98</v>
      </c>
      <c r="K173">
        <v>2.41</v>
      </c>
      <c r="L173">
        <v>0</v>
      </c>
      <c r="M173">
        <v>41</v>
      </c>
      <c r="N173">
        <v>40</v>
      </c>
      <c r="O173">
        <v>124</v>
      </c>
      <c r="P173">
        <v>691</v>
      </c>
      <c r="Q173">
        <f>Merge1[[#This Row],[VeryActiveMinutes]]+Merge1[[#This Row],[FairlyActiveMinutes]]+Merge1[[#This Row],[LightlyActiveMinutes]]</f>
        <v>205</v>
      </c>
      <c r="R173">
        <v>1501</v>
      </c>
      <c r="S173">
        <v>1</v>
      </c>
      <c r="T173">
        <v>383</v>
      </c>
      <c r="U173" s="12">
        <f>Merge1[[#This Row],[TotalMinutesAsleep]]/60</f>
        <v>6.3833333333333337</v>
      </c>
      <c r="V173" s="12" t="str">
        <f>IF(Merge1[[#This Row],[SleepHours]]&lt;7,"Short", IF(Merge1[[#This Row],[SleepHours]]&lt;=9,"Normal", "Long"))</f>
        <v>Short</v>
      </c>
      <c r="W173">
        <v>626</v>
      </c>
    </row>
    <row r="174" spans="1:23" x14ac:dyDescent="0.25">
      <c r="A174" t="s">
        <v>21</v>
      </c>
      <c r="B174" s="1">
        <v>42481</v>
      </c>
      <c r="C174" s="6" t="str">
        <f>TEXT(Merge1[[#This Row],[ActivityDate]],"dddd")</f>
        <v>Thursday</v>
      </c>
      <c r="D174">
        <v>8054</v>
      </c>
      <c r="E174" s="5">
        <f>IF(Merge1[[#This Row],[TotalSteps]]&gt;=10000,1,0)</f>
        <v>0</v>
      </c>
      <c r="F174">
        <v>5.32</v>
      </c>
      <c r="G174">
        <v>5.32</v>
      </c>
      <c r="H174">
        <v>0</v>
      </c>
      <c r="I174">
        <v>0.12</v>
      </c>
      <c r="J174">
        <v>0.52</v>
      </c>
      <c r="K174">
        <v>4.68</v>
      </c>
      <c r="L174">
        <v>0</v>
      </c>
      <c r="M174">
        <v>2</v>
      </c>
      <c r="N174">
        <v>13</v>
      </c>
      <c r="O174">
        <v>308</v>
      </c>
      <c r="P174">
        <v>1117</v>
      </c>
      <c r="Q174">
        <f>Merge1[[#This Row],[VeryActiveMinutes]]+Merge1[[#This Row],[FairlyActiveMinutes]]+Merge1[[#This Row],[LightlyActiveMinutes]]</f>
        <v>323</v>
      </c>
      <c r="R174">
        <v>2062</v>
      </c>
      <c r="U174" s="12">
        <f>Merge1[[#This Row],[TotalMinutesAsleep]]/60</f>
        <v>0</v>
      </c>
      <c r="V174" s="12" t="str">
        <f>IF(Merge1[[#This Row],[SleepHours]]&lt;7,"Short", IF(Merge1[[#This Row],[SleepHours]]&lt;=9,"Normal", "Long"))</f>
        <v>Short</v>
      </c>
    </row>
    <row r="175" spans="1:23" x14ac:dyDescent="0.25">
      <c r="A175" t="s">
        <v>27</v>
      </c>
      <c r="B175" s="1">
        <v>42492</v>
      </c>
      <c r="C175" s="6" t="str">
        <f>TEXT(Merge1[[#This Row],[ActivityDate]],"dddd")</f>
        <v>Monday</v>
      </c>
      <c r="D175">
        <v>16520</v>
      </c>
      <c r="E175" s="5">
        <f>IF(Merge1[[#This Row],[TotalSteps]]&gt;=10000,1,0)</f>
        <v>1</v>
      </c>
      <c r="F175">
        <v>11.05</v>
      </c>
      <c r="G175">
        <v>11.05</v>
      </c>
      <c r="H175">
        <v>0</v>
      </c>
      <c r="I175">
        <v>1.54</v>
      </c>
      <c r="J175">
        <v>6.48</v>
      </c>
      <c r="K175">
        <v>3.02</v>
      </c>
      <c r="L175">
        <v>0</v>
      </c>
      <c r="M175">
        <v>24</v>
      </c>
      <c r="N175">
        <v>143</v>
      </c>
      <c r="O175">
        <v>176</v>
      </c>
      <c r="P175">
        <v>713</v>
      </c>
      <c r="Q175">
        <f>Merge1[[#This Row],[VeryActiveMinutes]]+Merge1[[#This Row],[FairlyActiveMinutes]]+Merge1[[#This Row],[LightlyActiveMinutes]]</f>
        <v>343</v>
      </c>
      <c r="R175">
        <v>1760</v>
      </c>
      <c r="S175">
        <v>1</v>
      </c>
      <c r="T175">
        <v>230</v>
      </c>
      <c r="U175" s="12">
        <f>Merge1[[#This Row],[TotalMinutesAsleep]]/60</f>
        <v>3.8333333333333335</v>
      </c>
      <c r="V175" s="12" t="str">
        <f>IF(Merge1[[#This Row],[SleepHours]]&lt;7,"Short", IF(Merge1[[#This Row],[SleepHours]]&lt;=9,"Normal", "Long"))</f>
        <v>Short</v>
      </c>
      <c r="W175">
        <v>384</v>
      </c>
    </row>
    <row r="176" spans="1:23" x14ac:dyDescent="0.25">
      <c r="A176" t="s">
        <v>21</v>
      </c>
      <c r="B176" s="1">
        <v>42482</v>
      </c>
      <c r="C176" s="6" t="str">
        <f>TEXT(Merge1[[#This Row],[ActivityDate]],"dddd")</f>
        <v>Friday</v>
      </c>
      <c r="D176">
        <v>5372</v>
      </c>
      <c r="E176" s="5">
        <f>IF(Merge1[[#This Row],[TotalSteps]]&gt;=10000,1,0)</f>
        <v>0</v>
      </c>
      <c r="F176">
        <v>3.55</v>
      </c>
      <c r="G176">
        <v>3.55</v>
      </c>
      <c r="H176">
        <v>0</v>
      </c>
      <c r="I176">
        <v>0</v>
      </c>
      <c r="J176">
        <v>0</v>
      </c>
      <c r="K176">
        <v>3.55</v>
      </c>
      <c r="L176">
        <v>0</v>
      </c>
      <c r="M176">
        <v>0</v>
      </c>
      <c r="N176">
        <v>0</v>
      </c>
      <c r="O176">
        <v>220</v>
      </c>
      <c r="P176">
        <v>1220</v>
      </c>
      <c r="Q176">
        <f>Merge1[[#This Row],[VeryActiveMinutes]]+Merge1[[#This Row],[FairlyActiveMinutes]]+Merge1[[#This Row],[LightlyActiveMinutes]]</f>
        <v>220</v>
      </c>
      <c r="R176">
        <v>1827</v>
      </c>
      <c r="U176" s="12">
        <f>Merge1[[#This Row],[TotalMinutesAsleep]]/60</f>
        <v>0</v>
      </c>
      <c r="V176" s="12" t="str">
        <f>IF(Merge1[[#This Row],[SleepHours]]&lt;7,"Short", IF(Merge1[[#This Row],[SleepHours]]&lt;=9,"Normal", "Long"))</f>
        <v>Short</v>
      </c>
    </row>
    <row r="177" spans="1:23" x14ac:dyDescent="0.25">
      <c r="A177" t="s">
        <v>27</v>
      </c>
      <c r="B177" s="1">
        <v>42493</v>
      </c>
      <c r="C177" s="6" t="str">
        <f>TEXT(Merge1[[#This Row],[ActivityDate]],"dddd")</f>
        <v>Tuesday</v>
      </c>
      <c r="D177">
        <v>14335</v>
      </c>
      <c r="E177" s="5">
        <f>IF(Merge1[[#This Row],[TotalSteps]]&gt;=10000,1,0)</f>
        <v>1</v>
      </c>
      <c r="F177">
        <v>9.59</v>
      </c>
      <c r="G177">
        <v>9.59</v>
      </c>
      <c r="H177">
        <v>0</v>
      </c>
      <c r="I177">
        <v>3.32</v>
      </c>
      <c r="J177">
        <v>1.74</v>
      </c>
      <c r="K177">
        <v>4.53</v>
      </c>
      <c r="L177">
        <v>0</v>
      </c>
      <c r="M177">
        <v>47</v>
      </c>
      <c r="N177">
        <v>41</v>
      </c>
      <c r="O177">
        <v>258</v>
      </c>
      <c r="P177">
        <v>594</v>
      </c>
      <c r="Q177">
        <f>Merge1[[#This Row],[VeryActiveMinutes]]+Merge1[[#This Row],[FairlyActiveMinutes]]+Merge1[[#This Row],[LightlyActiveMinutes]]</f>
        <v>346</v>
      </c>
      <c r="R177">
        <v>1710</v>
      </c>
      <c r="S177">
        <v>1</v>
      </c>
      <c r="T177">
        <v>292</v>
      </c>
      <c r="U177" s="12">
        <f>Merge1[[#This Row],[TotalMinutesAsleep]]/60</f>
        <v>4.8666666666666663</v>
      </c>
      <c r="V177" s="12" t="str">
        <f>IF(Merge1[[#This Row],[SleepHours]]&lt;7,"Short", IF(Merge1[[#This Row],[SleepHours]]&lt;=9,"Normal", "Long"))</f>
        <v>Short</v>
      </c>
      <c r="W177">
        <v>500</v>
      </c>
    </row>
    <row r="178" spans="1:23" x14ac:dyDescent="0.25">
      <c r="A178" t="s">
        <v>21</v>
      </c>
      <c r="B178" s="1">
        <v>42483</v>
      </c>
      <c r="C178" s="6" t="str">
        <f>TEXT(Merge1[[#This Row],[ActivityDate]],"dddd")</f>
        <v>Saturday</v>
      </c>
      <c r="D178">
        <v>3570</v>
      </c>
      <c r="E178" s="5">
        <f>IF(Merge1[[#This Row],[TotalSteps]]&gt;=10000,1,0)</f>
        <v>0</v>
      </c>
      <c r="F178">
        <v>2.36</v>
      </c>
      <c r="G178">
        <v>2.36</v>
      </c>
      <c r="H178">
        <v>0</v>
      </c>
      <c r="I178">
        <v>0</v>
      </c>
      <c r="J178">
        <v>0</v>
      </c>
      <c r="K178">
        <v>2.36</v>
      </c>
      <c r="L178">
        <v>0</v>
      </c>
      <c r="M178">
        <v>0</v>
      </c>
      <c r="N178">
        <v>0</v>
      </c>
      <c r="O178">
        <v>139</v>
      </c>
      <c r="P178">
        <v>1301</v>
      </c>
      <c r="Q178">
        <f>Merge1[[#This Row],[VeryActiveMinutes]]+Merge1[[#This Row],[FairlyActiveMinutes]]+Merge1[[#This Row],[LightlyActiveMinutes]]</f>
        <v>139</v>
      </c>
      <c r="R178">
        <v>1645</v>
      </c>
      <c r="U178" s="12">
        <f>Merge1[[#This Row],[TotalMinutesAsleep]]/60</f>
        <v>0</v>
      </c>
      <c r="V178" s="12" t="str">
        <f>IF(Merge1[[#This Row],[SleepHours]]&lt;7,"Short", IF(Merge1[[#This Row],[SleepHours]]&lt;=9,"Normal", "Long"))</f>
        <v>Short</v>
      </c>
    </row>
    <row r="179" spans="1:23" x14ac:dyDescent="0.25">
      <c r="A179" t="s">
        <v>27</v>
      </c>
      <c r="B179" s="1">
        <v>42494</v>
      </c>
      <c r="C179" s="6" t="str">
        <f>TEXT(Merge1[[#This Row],[ActivityDate]],"dddd")</f>
        <v>Wednesday</v>
      </c>
      <c r="D179">
        <v>13559</v>
      </c>
      <c r="E179" s="5">
        <f>IF(Merge1[[#This Row],[TotalSteps]]&gt;=10000,1,0)</f>
        <v>1</v>
      </c>
      <c r="F179">
        <v>9.44</v>
      </c>
      <c r="G179">
        <v>9.44</v>
      </c>
      <c r="H179">
        <v>0</v>
      </c>
      <c r="I179">
        <v>1.81</v>
      </c>
      <c r="J179">
        <v>4.58</v>
      </c>
      <c r="K179">
        <v>2.89</v>
      </c>
      <c r="L179">
        <v>0</v>
      </c>
      <c r="M179">
        <v>14</v>
      </c>
      <c r="N179">
        <v>96</v>
      </c>
      <c r="O179">
        <v>142</v>
      </c>
      <c r="P179">
        <v>852</v>
      </c>
      <c r="Q179">
        <f>Merge1[[#This Row],[VeryActiveMinutes]]+Merge1[[#This Row],[FairlyActiveMinutes]]+Merge1[[#This Row],[LightlyActiveMinutes]]</f>
        <v>252</v>
      </c>
      <c r="R179">
        <v>1628</v>
      </c>
      <c r="S179">
        <v>1</v>
      </c>
      <c r="T179">
        <v>213</v>
      </c>
      <c r="U179" s="12">
        <f>Merge1[[#This Row],[TotalMinutesAsleep]]/60</f>
        <v>3.55</v>
      </c>
      <c r="V179" s="12" t="str">
        <f>IF(Merge1[[#This Row],[SleepHours]]&lt;7,"Short", IF(Merge1[[#This Row],[SleepHours]]&lt;=9,"Normal", "Long"))</f>
        <v>Short</v>
      </c>
      <c r="W179">
        <v>336</v>
      </c>
    </row>
    <row r="180" spans="1:23" x14ac:dyDescent="0.25">
      <c r="A180" t="s">
        <v>21</v>
      </c>
      <c r="B180" s="1">
        <v>42484</v>
      </c>
      <c r="C180" s="6" t="str">
        <f>TEXT(Merge1[[#This Row],[ActivityDate]],"dddd")</f>
        <v>Sunday</v>
      </c>
      <c r="D180">
        <v>0</v>
      </c>
      <c r="E180" s="5">
        <f>IF(Merge1[[#This Row],[TotalSteps]]&gt;=10000,1,0)</f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1440</v>
      </c>
      <c r="Q180">
        <f>Merge1[[#This Row],[VeryActiveMinutes]]+Merge1[[#This Row],[FairlyActiveMinutes]]+Merge1[[#This Row],[LightlyActiveMinutes]]</f>
        <v>0</v>
      </c>
      <c r="R180">
        <v>1347</v>
      </c>
      <c r="U180" s="12">
        <f>Merge1[[#This Row],[TotalMinutesAsleep]]/60</f>
        <v>0</v>
      </c>
      <c r="V180" s="12" t="str">
        <f>IF(Merge1[[#This Row],[SleepHours]]&lt;7,"Short", IF(Merge1[[#This Row],[SleepHours]]&lt;=9,"Normal", "Long"))</f>
        <v>Short</v>
      </c>
    </row>
    <row r="181" spans="1:23" x14ac:dyDescent="0.25">
      <c r="A181" t="s">
        <v>27</v>
      </c>
      <c r="B181" s="1">
        <v>42495</v>
      </c>
      <c r="C181" s="6" t="str">
        <f>TEXT(Merge1[[#This Row],[ActivityDate]],"dddd")</f>
        <v>Thursday</v>
      </c>
      <c r="D181">
        <v>12312</v>
      </c>
      <c r="E181" s="5">
        <f>IF(Merge1[[#This Row],[TotalSteps]]&gt;=10000,1,0)</f>
        <v>1</v>
      </c>
      <c r="F181">
        <v>8.58</v>
      </c>
      <c r="G181">
        <v>8.58</v>
      </c>
      <c r="H181">
        <v>0</v>
      </c>
      <c r="I181">
        <v>1.76</v>
      </c>
      <c r="J181">
        <v>4.1100000000000003</v>
      </c>
      <c r="K181">
        <v>2.71</v>
      </c>
      <c r="L181">
        <v>0</v>
      </c>
      <c r="M181">
        <v>14</v>
      </c>
      <c r="N181">
        <v>88</v>
      </c>
      <c r="O181">
        <v>178</v>
      </c>
      <c r="P181">
        <v>680</v>
      </c>
      <c r="Q181">
        <f>Merge1[[#This Row],[VeryActiveMinutes]]+Merge1[[#This Row],[FairlyActiveMinutes]]+Merge1[[#This Row],[LightlyActiveMinutes]]</f>
        <v>280</v>
      </c>
      <c r="R181">
        <v>1618</v>
      </c>
      <c r="S181">
        <v>1</v>
      </c>
      <c r="T181">
        <v>318</v>
      </c>
      <c r="U181" s="12">
        <f>Merge1[[#This Row],[TotalMinutesAsleep]]/60</f>
        <v>5.3</v>
      </c>
      <c r="V181" s="12" t="str">
        <f>IF(Merge1[[#This Row],[SleepHours]]&lt;7,"Short", IF(Merge1[[#This Row],[SleepHours]]&lt;=9,"Normal", "Long"))</f>
        <v>Short</v>
      </c>
      <c r="W181">
        <v>480</v>
      </c>
    </row>
    <row r="182" spans="1:23" x14ac:dyDescent="0.25">
      <c r="A182" t="s">
        <v>21</v>
      </c>
      <c r="B182" s="1">
        <v>42485</v>
      </c>
      <c r="C182" s="6" t="str">
        <f>TEXT(Merge1[[#This Row],[ActivityDate]],"dddd")</f>
        <v>Monday</v>
      </c>
      <c r="D182">
        <v>0</v>
      </c>
      <c r="E182" s="5">
        <f>IF(Merge1[[#This Row],[TotalSteps]]&gt;=10000,1,0)</f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1440</v>
      </c>
      <c r="Q182">
        <f>Merge1[[#This Row],[VeryActiveMinutes]]+Merge1[[#This Row],[FairlyActiveMinutes]]+Merge1[[#This Row],[LightlyActiveMinutes]]</f>
        <v>0</v>
      </c>
      <c r="R182">
        <v>1347</v>
      </c>
      <c r="U182" s="12">
        <f>Merge1[[#This Row],[TotalMinutesAsleep]]/60</f>
        <v>0</v>
      </c>
      <c r="V182" s="12" t="str">
        <f>IF(Merge1[[#This Row],[SleepHours]]&lt;7,"Short", IF(Merge1[[#This Row],[SleepHours]]&lt;=9,"Normal", "Long"))</f>
        <v>Short</v>
      </c>
    </row>
    <row r="183" spans="1:23" x14ac:dyDescent="0.25">
      <c r="A183" t="s">
        <v>27</v>
      </c>
      <c r="B183" s="1">
        <v>42496</v>
      </c>
      <c r="C183" s="6" t="str">
        <f>TEXT(Merge1[[#This Row],[ActivityDate]],"dddd")</f>
        <v>Friday</v>
      </c>
      <c r="D183">
        <v>11677</v>
      </c>
      <c r="E183" s="5">
        <f>IF(Merge1[[#This Row],[TotalSteps]]&gt;=10000,1,0)</f>
        <v>1</v>
      </c>
      <c r="F183">
        <v>8.2799999999999994</v>
      </c>
      <c r="G183">
        <v>8.2799999999999994</v>
      </c>
      <c r="H183">
        <v>0</v>
      </c>
      <c r="I183">
        <v>3.11</v>
      </c>
      <c r="J183">
        <v>2.5099999999999998</v>
      </c>
      <c r="K183">
        <v>2.67</v>
      </c>
      <c r="L183">
        <v>0</v>
      </c>
      <c r="M183">
        <v>29</v>
      </c>
      <c r="N183">
        <v>55</v>
      </c>
      <c r="O183">
        <v>168</v>
      </c>
      <c r="P183">
        <v>676</v>
      </c>
      <c r="Q183">
        <f>Merge1[[#This Row],[VeryActiveMinutes]]+Merge1[[#This Row],[FairlyActiveMinutes]]+Merge1[[#This Row],[LightlyActiveMinutes]]</f>
        <v>252</v>
      </c>
      <c r="R183">
        <v>1590</v>
      </c>
      <c r="S183">
        <v>1</v>
      </c>
      <c r="T183">
        <v>323</v>
      </c>
      <c r="U183" s="12">
        <f>Merge1[[#This Row],[TotalMinutesAsleep]]/60</f>
        <v>5.3833333333333337</v>
      </c>
      <c r="V183" s="12" t="str">
        <f>IF(Merge1[[#This Row],[SleepHours]]&lt;7,"Short", IF(Merge1[[#This Row],[SleepHours]]&lt;=9,"Normal", "Long"))</f>
        <v>Short</v>
      </c>
      <c r="W183">
        <v>512</v>
      </c>
    </row>
    <row r="184" spans="1:23" x14ac:dyDescent="0.25">
      <c r="A184" t="s">
        <v>21</v>
      </c>
      <c r="B184" s="1">
        <v>42486</v>
      </c>
      <c r="C184" s="6" t="str">
        <f>TEXT(Merge1[[#This Row],[ActivityDate]],"dddd")</f>
        <v>Tuesday</v>
      </c>
      <c r="D184">
        <v>0</v>
      </c>
      <c r="E184" s="5">
        <f>IF(Merge1[[#This Row],[TotalSteps]]&gt;=10000,1,0)</f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1440</v>
      </c>
      <c r="Q184">
        <f>Merge1[[#This Row],[VeryActiveMinutes]]+Merge1[[#This Row],[FairlyActiveMinutes]]+Merge1[[#This Row],[LightlyActiveMinutes]]</f>
        <v>0</v>
      </c>
      <c r="R184">
        <v>1347</v>
      </c>
      <c r="U184" s="12">
        <f>Merge1[[#This Row],[TotalMinutesAsleep]]/60</f>
        <v>0</v>
      </c>
      <c r="V184" s="12" t="str">
        <f>IF(Merge1[[#This Row],[SleepHours]]&lt;7,"Short", IF(Merge1[[#This Row],[SleepHours]]&lt;=9,"Normal", "Long"))</f>
        <v>Short</v>
      </c>
    </row>
    <row r="185" spans="1:23" x14ac:dyDescent="0.25">
      <c r="A185" t="s">
        <v>27</v>
      </c>
      <c r="B185" s="1">
        <v>42497</v>
      </c>
      <c r="C185" s="6" t="str">
        <f>TEXT(Merge1[[#This Row],[ActivityDate]],"dddd")</f>
        <v>Saturday</v>
      </c>
      <c r="D185">
        <v>11550</v>
      </c>
      <c r="E185" s="5">
        <f>IF(Merge1[[#This Row],[TotalSteps]]&gt;=10000,1,0)</f>
        <v>1</v>
      </c>
      <c r="F185">
        <v>7.73</v>
      </c>
      <c r="G185">
        <v>7.73</v>
      </c>
      <c r="H185">
        <v>0</v>
      </c>
      <c r="I185">
        <v>0</v>
      </c>
      <c r="J185">
        <v>4.13</v>
      </c>
      <c r="K185">
        <v>3.59</v>
      </c>
      <c r="L185">
        <v>0</v>
      </c>
      <c r="M185">
        <v>0</v>
      </c>
      <c r="N185">
        <v>86</v>
      </c>
      <c r="O185">
        <v>208</v>
      </c>
      <c r="P185">
        <v>703</v>
      </c>
      <c r="Q185">
        <f>Merge1[[#This Row],[VeryActiveMinutes]]+Merge1[[#This Row],[FairlyActiveMinutes]]+Merge1[[#This Row],[LightlyActiveMinutes]]</f>
        <v>294</v>
      </c>
      <c r="R185">
        <v>1574</v>
      </c>
      <c r="S185">
        <v>1</v>
      </c>
      <c r="T185">
        <v>237</v>
      </c>
      <c r="U185" s="12">
        <f>Merge1[[#This Row],[TotalMinutesAsleep]]/60</f>
        <v>3.95</v>
      </c>
      <c r="V185" s="12" t="str">
        <f>IF(Merge1[[#This Row],[SleepHours]]&lt;7,"Short", IF(Merge1[[#This Row],[SleepHours]]&lt;=9,"Normal", "Long"))</f>
        <v>Short</v>
      </c>
      <c r="W185">
        <v>443</v>
      </c>
    </row>
    <row r="186" spans="1:23" x14ac:dyDescent="0.25">
      <c r="A186" t="s">
        <v>21</v>
      </c>
      <c r="B186" s="1">
        <v>42487</v>
      </c>
      <c r="C186" s="6" t="str">
        <f>TEXT(Merge1[[#This Row],[ActivityDate]],"dddd")</f>
        <v>Wednesday</v>
      </c>
      <c r="D186">
        <v>4</v>
      </c>
      <c r="E186" s="5">
        <f>IF(Merge1[[#This Row],[TotalSteps]]&gt;=10000,1,0)</f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1</v>
      </c>
      <c r="P186">
        <v>1439</v>
      </c>
      <c r="Q186">
        <f>Merge1[[#This Row],[VeryActiveMinutes]]+Merge1[[#This Row],[FairlyActiveMinutes]]+Merge1[[#This Row],[LightlyActiveMinutes]]</f>
        <v>1</v>
      </c>
      <c r="R186">
        <v>1348</v>
      </c>
      <c r="U186" s="12">
        <f>Merge1[[#This Row],[TotalMinutesAsleep]]/60</f>
        <v>0</v>
      </c>
      <c r="V186" s="12" t="str">
        <f>IF(Merge1[[#This Row],[SleepHours]]&lt;7,"Short", IF(Merge1[[#This Row],[SleepHours]]&lt;=9,"Normal", "Long"))</f>
        <v>Short</v>
      </c>
    </row>
    <row r="187" spans="1:23" x14ac:dyDescent="0.25">
      <c r="A187" t="s">
        <v>27</v>
      </c>
      <c r="B187" s="1">
        <v>42498</v>
      </c>
      <c r="C187" s="6" t="str">
        <f>TEXT(Merge1[[#This Row],[ActivityDate]],"dddd")</f>
        <v>Sunday</v>
      </c>
      <c r="D187">
        <v>13585</v>
      </c>
      <c r="E187" s="5">
        <f>IF(Merge1[[#This Row],[TotalSteps]]&gt;=10000,1,0)</f>
        <v>1</v>
      </c>
      <c r="F187">
        <v>9.09</v>
      </c>
      <c r="G187">
        <v>9.09</v>
      </c>
      <c r="H187">
        <v>0</v>
      </c>
      <c r="I187">
        <v>0.68</v>
      </c>
      <c r="J187">
        <v>5.24</v>
      </c>
      <c r="K187">
        <v>3.17</v>
      </c>
      <c r="L187">
        <v>0</v>
      </c>
      <c r="M187">
        <v>9</v>
      </c>
      <c r="N187">
        <v>116</v>
      </c>
      <c r="O187">
        <v>171</v>
      </c>
      <c r="P187">
        <v>688</v>
      </c>
      <c r="Q187">
        <f>Merge1[[#This Row],[VeryActiveMinutes]]+Merge1[[#This Row],[FairlyActiveMinutes]]+Merge1[[#This Row],[LightlyActiveMinutes]]</f>
        <v>296</v>
      </c>
      <c r="R187">
        <v>1633</v>
      </c>
      <c r="S187">
        <v>2</v>
      </c>
      <c r="T187">
        <v>259</v>
      </c>
      <c r="U187" s="12">
        <f>Merge1[[#This Row],[TotalMinutesAsleep]]/60</f>
        <v>4.3166666666666664</v>
      </c>
      <c r="V187" s="12" t="str">
        <f>IF(Merge1[[#This Row],[SleepHours]]&lt;7,"Short", IF(Merge1[[#This Row],[SleepHours]]&lt;=9,"Normal", "Long"))</f>
        <v>Short</v>
      </c>
      <c r="W187">
        <v>456</v>
      </c>
    </row>
    <row r="188" spans="1:23" x14ac:dyDescent="0.25">
      <c r="A188" t="s">
        <v>21</v>
      </c>
      <c r="B188" s="1">
        <v>42488</v>
      </c>
      <c r="C188" s="6" t="str">
        <f>TEXT(Merge1[[#This Row],[ActivityDate]],"dddd")</f>
        <v>Thursday</v>
      </c>
      <c r="D188">
        <v>6907</v>
      </c>
      <c r="E188" s="5">
        <f>IF(Merge1[[#This Row],[TotalSteps]]&gt;=10000,1,0)</f>
        <v>0</v>
      </c>
      <c r="F188">
        <v>4.57</v>
      </c>
      <c r="G188">
        <v>4.57</v>
      </c>
      <c r="H188">
        <v>0</v>
      </c>
      <c r="I188">
        <v>0</v>
      </c>
      <c r="J188">
        <v>0</v>
      </c>
      <c r="K188">
        <v>4.5599999999999996</v>
      </c>
      <c r="L188">
        <v>0</v>
      </c>
      <c r="M188">
        <v>0</v>
      </c>
      <c r="N188">
        <v>0</v>
      </c>
      <c r="O188">
        <v>302</v>
      </c>
      <c r="P188">
        <v>1138</v>
      </c>
      <c r="Q188">
        <f>Merge1[[#This Row],[VeryActiveMinutes]]+Merge1[[#This Row],[FairlyActiveMinutes]]+Merge1[[#This Row],[LightlyActiveMinutes]]</f>
        <v>302</v>
      </c>
      <c r="R188">
        <v>1992</v>
      </c>
      <c r="U188" s="12">
        <f>Merge1[[#This Row],[TotalMinutesAsleep]]/60</f>
        <v>0</v>
      </c>
      <c r="V188" s="12" t="str">
        <f>IF(Merge1[[#This Row],[SleepHours]]&lt;7,"Short", IF(Merge1[[#This Row],[SleepHours]]&lt;=9,"Normal", "Long"))</f>
        <v>Short</v>
      </c>
    </row>
    <row r="189" spans="1:23" x14ac:dyDescent="0.25">
      <c r="A189" t="s">
        <v>27</v>
      </c>
      <c r="B189" s="1">
        <v>42500</v>
      </c>
      <c r="C189" s="6" t="str">
        <f>TEXT(Merge1[[#This Row],[ActivityDate]],"dddd")</f>
        <v>Tuesday</v>
      </c>
      <c r="D189">
        <v>13072</v>
      </c>
      <c r="E189" s="5">
        <f>IF(Merge1[[#This Row],[TotalSteps]]&gt;=10000,1,0)</f>
        <v>1</v>
      </c>
      <c r="F189">
        <v>8.7799999999999994</v>
      </c>
      <c r="G189">
        <v>8.7799999999999994</v>
      </c>
      <c r="H189">
        <v>0</v>
      </c>
      <c r="I189">
        <v>7.0000000000000007E-2</v>
      </c>
      <c r="J189">
        <v>5.4</v>
      </c>
      <c r="K189">
        <v>3.31</v>
      </c>
      <c r="L189">
        <v>0</v>
      </c>
      <c r="M189">
        <v>1</v>
      </c>
      <c r="N189">
        <v>115</v>
      </c>
      <c r="O189">
        <v>196</v>
      </c>
      <c r="P189">
        <v>676</v>
      </c>
      <c r="Q189">
        <f>Merge1[[#This Row],[VeryActiveMinutes]]+Merge1[[#This Row],[FairlyActiveMinutes]]+Merge1[[#This Row],[LightlyActiveMinutes]]</f>
        <v>312</v>
      </c>
      <c r="R189">
        <v>1630</v>
      </c>
      <c r="S189">
        <v>1</v>
      </c>
      <c r="T189">
        <v>312</v>
      </c>
      <c r="U189" s="12">
        <f>Merge1[[#This Row],[TotalMinutesAsleep]]/60</f>
        <v>5.2</v>
      </c>
      <c r="V189" s="12" t="str">
        <f>IF(Merge1[[#This Row],[SleepHours]]&lt;7,"Short", IF(Merge1[[#This Row],[SleepHours]]&lt;=9,"Normal", "Long"))</f>
        <v>Short</v>
      </c>
      <c r="W189">
        <v>452</v>
      </c>
    </row>
    <row r="190" spans="1:23" x14ac:dyDescent="0.25">
      <c r="A190" t="s">
        <v>21</v>
      </c>
      <c r="B190" s="1">
        <v>42489</v>
      </c>
      <c r="C190" s="6" t="str">
        <f>TEXT(Merge1[[#This Row],[ActivityDate]],"dddd")</f>
        <v>Friday</v>
      </c>
      <c r="D190">
        <v>4920</v>
      </c>
      <c r="E190" s="5">
        <f>IF(Merge1[[#This Row],[TotalSteps]]&gt;=10000,1,0)</f>
        <v>0</v>
      </c>
      <c r="F190">
        <v>3.25</v>
      </c>
      <c r="G190">
        <v>3.25</v>
      </c>
      <c r="H190">
        <v>0</v>
      </c>
      <c r="I190">
        <v>0</v>
      </c>
      <c r="J190">
        <v>0</v>
      </c>
      <c r="K190">
        <v>3.25</v>
      </c>
      <c r="L190">
        <v>0</v>
      </c>
      <c r="M190">
        <v>0</v>
      </c>
      <c r="N190">
        <v>0</v>
      </c>
      <c r="O190">
        <v>247</v>
      </c>
      <c r="P190">
        <v>1082</v>
      </c>
      <c r="Q190">
        <f>Merge1[[#This Row],[VeryActiveMinutes]]+Merge1[[#This Row],[FairlyActiveMinutes]]+Merge1[[#This Row],[LightlyActiveMinutes]]</f>
        <v>247</v>
      </c>
      <c r="R190">
        <v>1856</v>
      </c>
      <c r="U190" s="12">
        <f>Merge1[[#This Row],[TotalMinutesAsleep]]/60</f>
        <v>0</v>
      </c>
      <c r="V190" s="12" t="str">
        <f>IF(Merge1[[#This Row],[SleepHours]]&lt;7,"Short", IF(Merge1[[#This Row],[SleepHours]]&lt;=9,"Normal", "Long"))</f>
        <v>Short</v>
      </c>
    </row>
    <row r="191" spans="1:23" x14ac:dyDescent="0.25">
      <c r="A191" t="s">
        <v>28</v>
      </c>
      <c r="B191" s="1">
        <v>42472</v>
      </c>
      <c r="C191" s="6" t="str">
        <f>TEXT(Merge1[[#This Row],[ActivityDate]],"dddd")</f>
        <v>Tuesday</v>
      </c>
      <c r="D191">
        <v>8539</v>
      </c>
      <c r="E191" s="5">
        <f>IF(Merge1[[#This Row],[TotalSteps]]&gt;=10000,1,0)</f>
        <v>0</v>
      </c>
      <c r="F191">
        <v>6.12</v>
      </c>
      <c r="G191">
        <v>6.12</v>
      </c>
      <c r="H191">
        <v>0</v>
      </c>
      <c r="I191">
        <v>0.15</v>
      </c>
      <c r="J191">
        <v>0.24</v>
      </c>
      <c r="K191">
        <v>5.68</v>
      </c>
      <c r="L191">
        <v>0</v>
      </c>
      <c r="M191">
        <v>4</v>
      </c>
      <c r="N191">
        <v>15</v>
      </c>
      <c r="O191">
        <v>331</v>
      </c>
      <c r="P191">
        <v>712</v>
      </c>
      <c r="Q191">
        <f>Merge1[[#This Row],[VeryActiveMinutes]]+Merge1[[#This Row],[FairlyActiveMinutes]]+Merge1[[#This Row],[LightlyActiveMinutes]]</f>
        <v>350</v>
      </c>
      <c r="R191">
        <v>3654</v>
      </c>
      <c r="S191">
        <v>1</v>
      </c>
      <c r="T191">
        <v>501</v>
      </c>
      <c r="U191" s="12">
        <f>Merge1[[#This Row],[TotalMinutesAsleep]]/60</f>
        <v>8.35</v>
      </c>
      <c r="V191" s="12" t="str">
        <f>IF(Merge1[[#This Row],[SleepHours]]&lt;7,"Short", IF(Merge1[[#This Row],[SleepHours]]&lt;=9,"Normal", "Long"))</f>
        <v>Normal</v>
      </c>
      <c r="W191">
        <v>541</v>
      </c>
    </row>
    <row r="192" spans="1:23" x14ac:dyDescent="0.25">
      <c r="A192" t="s">
        <v>28</v>
      </c>
      <c r="B192" s="1">
        <v>42476</v>
      </c>
      <c r="C192" s="6" t="str">
        <f>TEXT(Merge1[[#This Row],[ActivityDate]],"dddd")</f>
        <v>Saturday</v>
      </c>
      <c r="D192">
        <v>1982</v>
      </c>
      <c r="E192" s="5">
        <f>IF(Merge1[[#This Row],[TotalSteps]]&gt;=10000,1,0)</f>
        <v>0</v>
      </c>
      <c r="F192">
        <v>1.42</v>
      </c>
      <c r="G192">
        <v>1.42</v>
      </c>
      <c r="H192">
        <v>0</v>
      </c>
      <c r="I192">
        <v>0.45</v>
      </c>
      <c r="J192">
        <v>0.37</v>
      </c>
      <c r="K192">
        <v>0.59</v>
      </c>
      <c r="L192">
        <v>0</v>
      </c>
      <c r="M192">
        <v>65</v>
      </c>
      <c r="N192">
        <v>21</v>
      </c>
      <c r="O192">
        <v>55</v>
      </c>
      <c r="P192">
        <v>1222</v>
      </c>
      <c r="Q192">
        <f>Merge1[[#This Row],[VeryActiveMinutes]]+Merge1[[#This Row],[FairlyActiveMinutes]]+Merge1[[#This Row],[LightlyActiveMinutes]]</f>
        <v>141</v>
      </c>
      <c r="R192">
        <v>3051</v>
      </c>
      <c r="S192">
        <v>1</v>
      </c>
      <c r="T192">
        <v>77</v>
      </c>
      <c r="U192" s="12">
        <f>Merge1[[#This Row],[TotalMinutesAsleep]]/60</f>
        <v>1.2833333333333334</v>
      </c>
      <c r="V192" s="12" t="str">
        <f>IF(Merge1[[#This Row],[SleepHours]]&lt;7,"Short", IF(Merge1[[#This Row],[SleepHours]]&lt;=9,"Normal", "Long"))</f>
        <v>Short</v>
      </c>
      <c r="W192">
        <v>77</v>
      </c>
    </row>
    <row r="193" spans="1:23" x14ac:dyDescent="0.25">
      <c r="A193" t="s">
        <v>28</v>
      </c>
      <c r="B193" s="1">
        <v>42493</v>
      </c>
      <c r="C193" s="6" t="str">
        <f>TEXT(Merge1[[#This Row],[ActivityDate]],"dddd")</f>
        <v>Tuesday</v>
      </c>
      <c r="D193">
        <v>4496</v>
      </c>
      <c r="E193" s="5">
        <f>IF(Merge1[[#This Row],[TotalSteps]]&gt;=10000,1,0)</f>
        <v>0</v>
      </c>
      <c r="F193">
        <v>3.22</v>
      </c>
      <c r="G193">
        <v>3.22</v>
      </c>
      <c r="H193">
        <v>0</v>
      </c>
      <c r="I193">
        <v>0</v>
      </c>
      <c r="J193">
        <v>0</v>
      </c>
      <c r="K193">
        <v>3.15</v>
      </c>
      <c r="L193">
        <v>0.05</v>
      </c>
      <c r="M193">
        <v>0</v>
      </c>
      <c r="N193">
        <v>0</v>
      </c>
      <c r="O193">
        <v>174</v>
      </c>
      <c r="P193">
        <v>950</v>
      </c>
      <c r="Q193">
        <f>Merge1[[#This Row],[VeryActiveMinutes]]+Merge1[[#This Row],[FairlyActiveMinutes]]+Merge1[[#This Row],[LightlyActiveMinutes]]</f>
        <v>174</v>
      </c>
      <c r="R193">
        <v>2828</v>
      </c>
      <c r="S193">
        <v>1</v>
      </c>
      <c r="T193">
        <v>322</v>
      </c>
      <c r="U193" s="12">
        <f>Merge1[[#This Row],[TotalMinutesAsleep]]/60</f>
        <v>5.3666666666666663</v>
      </c>
      <c r="V193" s="12" t="str">
        <f>IF(Merge1[[#This Row],[SleepHours]]&lt;7,"Short", IF(Merge1[[#This Row],[SleepHours]]&lt;=9,"Normal", "Long"))</f>
        <v>Short</v>
      </c>
      <c r="W193">
        <v>332</v>
      </c>
    </row>
    <row r="194" spans="1:23" x14ac:dyDescent="0.25">
      <c r="A194" t="s">
        <v>21</v>
      </c>
      <c r="B194" s="1">
        <v>42492</v>
      </c>
      <c r="C194" s="6" t="str">
        <f>TEXT(Merge1[[#This Row],[ActivityDate]],"dddd")</f>
        <v>Monday</v>
      </c>
      <c r="D194">
        <v>0</v>
      </c>
      <c r="E194" s="5">
        <f>IF(Merge1[[#This Row],[TotalSteps]]&gt;=10000,1,0)</f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1440</v>
      </c>
      <c r="Q194">
        <f>Merge1[[#This Row],[VeryActiveMinutes]]+Merge1[[#This Row],[FairlyActiveMinutes]]+Merge1[[#This Row],[LightlyActiveMinutes]]</f>
        <v>0</v>
      </c>
      <c r="R194">
        <v>1348</v>
      </c>
      <c r="U194" s="12">
        <f>Merge1[[#This Row],[TotalMinutesAsleep]]/60</f>
        <v>0</v>
      </c>
      <c r="V194" s="12" t="str">
        <f>IF(Merge1[[#This Row],[SleepHours]]&lt;7,"Short", IF(Merge1[[#This Row],[SleepHours]]&lt;=9,"Normal", "Long"))</f>
        <v>Short</v>
      </c>
    </row>
    <row r="195" spans="1:23" x14ac:dyDescent="0.25">
      <c r="A195" t="s">
        <v>28</v>
      </c>
      <c r="B195" s="1">
        <v>42494</v>
      </c>
      <c r="C195" s="6" t="str">
        <f>TEXT(Merge1[[#This Row],[ActivityDate]],"dddd")</f>
        <v>Wednesday</v>
      </c>
      <c r="D195">
        <v>10252</v>
      </c>
      <c r="E195" s="5">
        <f>IF(Merge1[[#This Row],[TotalSteps]]&gt;=10000,1,0)</f>
        <v>1</v>
      </c>
      <c r="F195">
        <v>7.35</v>
      </c>
      <c r="G195">
        <v>7.35</v>
      </c>
      <c r="H195">
        <v>0</v>
      </c>
      <c r="I195">
        <v>0.67</v>
      </c>
      <c r="J195">
        <v>1.04</v>
      </c>
      <c r="K195">
        <v>5.58</v>
      </c>
      <c r="L195">
        <v>0</v>
      </c>
      <c r="M195">
        <v>13</v>
      </c>
      <c r="N195">
        <v>46</v>
      </c>
      <c r="O195">
        <v>346</v>
      </c>
      <c r="P195">
        <v>531</v>
      </c>
      <c r="Q195">
        <f>Merge1[[#This Row],[VeryActiveMinutes]]+Merge1[[#This Row],[FairlyActiveMinutes]]+Merge1[[#This Row],[LightlyActiveMinutes]]</f>
        <v>405</v>
      </c>
      <c r="R195">
        <v>3879</v>
      </c>
      <c r="S195">
        <v>1</v>
      </c>
      <c r="T195">
        <v>478</v>
      </c>
      <c r="U195" s="12">
        <f>Merge1[[#This Row],[TotalMinutesAsleep]]/60</f>
        <v>7.9666666666666668</v>
      </c>
      <c r="V195" s="12" t="str">
        <f>IF(Merge1[[#This Row],[SleepHours]]&lt;7,"Short", IF(Merge1[[#This Row],[SleepHours]]&lt;=9,"Normal", "Long"))</f>
        <v>Normal</v>
      </c>
      <c r="W195">
        <v>536</v>
      </c>
    </row>
    <row r="196" spans="1:23" x14ac:dyDescent="0.25">
      <c r="A196" t="s">
        <v>21</v>
      </c>
      <c r="B196" s="1">
        <v>42493</v>
      </c>
      <c r="C196" s="6" t="str">
        <f>TEXT(Merge1[[#This Row],[ActivityDate]],"dddd")</f>
        <v>Tuesday</v>
      </c>
      <c r="D196">
        <v>4059</v>
      </c>
      <c r="E196" s="5">
        <f>IF(Merge1[[#This Row],[TotalSteps]]&gt;=10000,1,0)</f>
        <v>0</v>
      </c>
      <c r="F196">
        <v>2.68</v>
      </c>
      <c r="G196">
        <v>2.68</v>
      </c>
      <c r="H196">
        <v>0</v>
      </c>
      <c r="I196">
        <v>0</v>
      </c>
      <c r="J196">
        <v>0</v>
      </c>
      <c r="K196">
        <v>2.68</v>
      </c>
      <c r="L196">
        <v>0</v>
      </c>
      <c r="M196">
        <v>0</v>
      </c>
      <c r="N196">
        <v>0</v>
      </c>
      <c r="O196">
        <v>184</v>
      </c>
      <c r="P196">
        <v>1256</v>
      </c>
      <c r="Q196">
        <f>Merge1[[#This Row],[VeryActiveMinutes]]+Merge1[[#This Row],[FairlyActiveMinutes]]+Merge1[[#This Row],[LightlyActiveMinutes]]</f>
        <v>184</v>
      </c>
      <c r="R196">
        <v>1742</v>
      </c>
      <c r="U196" s="12">
        <f>Merge1[[#This Row],[TotalMinutesAsleep]]/60</f>
        <v>0</v>
      </c>
      <c r="V196" s="12" t="str">
        <f>IF(Merge1[[#This Row],[SleepHours]]&lt;7,"Short", IF(Merge1[[#This Row],[SleepHours]]&lt;=9,"Normal", "Long"))</f>
        <v>Short</v>
      </c>
    </row>
    <row r="197" spans="1:23" x14ac:dyDescent="0.25">
      <c r="A197" t="s">
        <v>28</v>
      </c>
      <c r="B197" s="1">
        <v>42495</v>
      </c>
      <c r="C197" s="6" t="str">
        <f>TEXT(Merge1[[#This Row],[ActivityDate]],"dddd")</f>
        <v>Thursday</v>
      </c>
      <c r="D197">
        <v>11728</v>
      </c>
      <c r="E197" s="5">
        <f>IF(Merge1[[#This Row],[TotalSteps]]&gt;=10000,1,0)</f>
        <v>1</v>
      </c>
      <c r="F197">
        <v>8.43</v>
      </c>
      <c r="G197">
        <v>8.43</v>
      </c>
      <c r="H197">
        <v>0</v>
      </c>
      <c r="I197">
        <v>2.62</v>
      </c>
      <c r="J197">
        <v>1.68</v>
      </c>
      <c r="K197">
        <v>4.04</v>
      </c>
      <c r="L197">
        <v>7.0000000000000007E-2</v>
      </c>
      <c r="M197">
        <v>38</v>
      </c>
      <c r="N197">
        <v>42</v>
      </c>
      <c r="O197">
        <v>196</v>
      </c>
      <c r="P197">
        <v>916</v>
      </c>
      <c r="Q197">
        <f>Merge1[[#This Row],[VeryActiveMinutes]]+Merge1[[#This Row],[FairlyActiveMinutes]]+Merge1[[#This Row],[LightlyActiveMinutes]]</f>
        <v>276</v>
      </c>
      <c r="R197">
        <v>3429</v>
      </c>
      <c r="S197">
        <v>1</v>
      </c>
      <c r="T197">
        <v>226</v>
      </c>
      <c r="U197" s="12">
        <f>Merge1[[#This Row],[TotalMinutesAsleep]]/60</f>
        <v>3.7666666666666666</v>
      </c>
      <c r="V197" s="12" t="str">
        <f>IF(Merge1[[#This Row],[SleepHours]]&lt;7,"Short", IF(Merge1[[#This Row],[SleepHours]]&lt;=9,"Normal", "Long"))</f>
        <v>Short</v>
      </c>
      <c r="W197">
        <v>248</v>
      </c>
    </row>
    <row r="198" spans="1:23" x14ac:dyDescent="0.25">
      <c r="A198" t="s">
        <v>21</v>
      </c>
      <c r="B198" s="1">
        <v>42494</v>
      </c>
      <c r="C198" s="6" t="str">
        <f>TEXT(Merge1[[#This Row],[ActivityDate]],"dddd")</f>
        <v>Wednesday</v>
      </c>
      <c r="D198">
        <v>2080</v>
      </c>
      <c r="E198" s="5">
        <f>IF(Merge1[[#This Row],[TotalSteps]]&gt;=10000,1,0)</f>
        <v>0</v>
      </c>
      <c r="F198">
        <v>1.37</v>
      </c>
      <c r="G198">
        <v>1.37</v>
      </c>
      <c r="H198">
        <v>0</v>
      </c>
      <c r="I198">
        <v>0</v>
      </c>
      <c r="J198">
        <v>0</v>
      </c>
      <c r="K198">
        <v>1.37</v>
      </c>
      <c r="L198">
        <v>0</v>
      </c>
      <c r="M198">
        <v>0</v>
      </c>
      <c r="N198">
        <v>0</v>
      </c>
      <c r="O198">
        <v>87</v>
      </c>
      <c r="P198">
        <v>1353</v>
      </c>
      <c r="Q198">
        <f>Merge1[[#This Row],[VeryActiveMinutes]]+Merge1[[#This Row],[FairlyActiveMinutes]]+Merge1[[#This Row],[LightlyActiveMinutes]]</f>
        <v>87</v>
      </c>
      <c r="R198">
        <v>1549</v>
      </c>
      <c r="U198" s="12">
        <f>Merge1[[#This Row],[TotalMinutesAsleep]]/60</f>
        <v>0</v>
      </c>
      <c r="V198" s="12" t="str">
        <f>IF(Merge1[[#This Row],[SleepHours]]&lt;7,"Short", IF(Merge1[[#This Row],[SleepHours]]&lt;=9,"Normal", "Long"))</f>
        <v>Short</v>
      </c>
    </row>
    <row r="199" spans="1:23" x14ac:dyDescent="0.25">
      <c r="A199" t="s">
        <v>28</v>
      </c>
      <c r="B199" s="1">
        <v>42496</v>
      </c>
      <c r="C199" s="6" t="str">
        <f>TEXT(Merge1[[#This Row],[ActivityDate]],"dddd")</f>
        <v>Friday</v>
      </c>
      <c r="D199">
        <v>4369</v>
      </c>
      <c r="E199" s="5">
        <f>IF(Merge1[[#This Row],[TotalSteps]]&gt;=10000,1,0)</f>
        <v>0</v>
      </c>
      <c r="F199">
        <v>3.13</v>
      </c>
      <c r="G199">
        <v>3.13</v>
      </c>
      <c r="H199">
        <v>0</v>
      </c>
      <c r="I199">
        <v>0</v>
      </c>
      <c r="J199">
        <v>0</v>
      </c>
      <c r="K199">
        <v>3.1</v>
      </c>
      <c r="L199">
        <v>0.01</v>
      </c>
      <c r="M199">
        <v>0</v>
      </c>
      <c r="N199">
        <v>0</v>
      </c>
      <c r="O199">
        <v>177</v>
      </c>
      <c r="P199">
        <v>855</v>
      </c>
      <c r="Q199">
        <f>Merge1[[#This Row],[VeryActiveMinutes]]+Merge1[[#This Row],[FairlyActiveMinutes]]+Merge1[[#This Row],[LightlyActiveMinutes]]</f>
        <v>177</v>
      </c>
      <c r="R199">
        <v>2704</v>
      </c>
      <c r="S199">
        <v>1</v>
      </c>
      <c r="T199">
        <v>385</v>
      </c>
      <c r="U199" s="12">
        <f>Merge1[[#This Row],[TotalMinutesAsleep]]/60</f>
        <v>6.416666666666667</v>
      </c>
      <c r="V199" s="12" t="str">
        <f>IF(Merge1[[#This Row],[SleepHours]]&lt;7,"Short", IF(Merge1[[#This Row],[SleepHours]]&lt;=9,"Normal", "Long"))</f>
        <v>Short</v>
      </c>
      <c r="W199">
        <v>408</v>
      </c>
    </row>
    <row r="200" spans="1:23" x14ac:dyDescent="0.25">
      <c r="A200" t="s">
        <v>21</v>
      </c>
      <c r="B200" s="1">
        <v>42495</v>
      </c>
      <c r="C200" s="6" t="str">
        <f>TEXT(Merge1[[#This Row],[ActivityDate]],"dddd")</f>
        <v>Thursday</v>
      </c>
      <c r="D200">
        <v>2237</v>
      </c>
      <c r="E200" s="5">
        <f>IF(Merge1[[#This Row],[TotalSteps]]&gt;=10000,1,0)</f>
        <v>0</v>
      </c>
      <c r="F200">
        <v>1.48</v>
      </c>
      <c r="G200">
        <v>1.48</v>
      </c>
      <c r="H200">
        <v>0</v>
      </c>
      <c r="I200">
        <v>0</v>
      </c>
      <c r="J200">
        <v>0</v>
      </c>
      <c r="K200">
        <v>1.48</v>
      </c>
      <c r="L200">
        <v>0</v>
      </c>
      <c r="M200">
        <v>0</v>
      </c>
      <c r="N200">
        <v>0</v>
      </c>
      <c r="O200">
        <v>120</v>
      </c>
      <c r="P200">
        <v>1320</v>
      </c>
      <c r="Q200">
        <f>Merge1[[#This Row],[VeryActiveMinutes]]+Merge1[[#This Row],[FairlyActiveMinutes]]+Merge1[[#This Row],[LightlyActiveMinutes]]</f>
        <v>120</v>
      </c>
      <c r="R200">
        <v>1589</v>
      </c>
      <c r="U200" s="12">
        <f>Merge1[[#This Row],[TotalMinutesAsleep]]/60</f>
        <v>0</v>
      </c>
      <c r="V200" s="12" t="str">
        <f>IF(Merge1[[#This Row],[SleepHours]]&lt;7,"Short", IF(Merge1[[#This Row],[SleepHours]]&lt;=9,"Normal", "Long"))</f>
        <v>Short</v>
      </c>
    </row>
    <row r="201" spans="1:23" x14ac:dyDescent="0.25">
      <c r="A201" t="s">
        <v>28</v>
      </c>
      <c r="B201" s="1">
        <v>42498</v>
      </c>
      <c r="C201" s="6" t="str">
        <f>TEXT(Merge1[[#This Row],[ActivityDate]],"dddd")</f>
        <v>Sunday</v>
      </c>
      <c r="D201">
        <v>5862</v>
      </c>
      <c r="E201" s="5">
        <f>IF(Merge1[[#This Row],[TotalSteps]]&gt;=10000,1,0)</f>
        <v>0</v>
      </c>
      <c r="F201">
        <v>4.2</v>
      </c>
      <c r="G201">
        <v>4.2</v>
      </c>
      <c r="H201">
        <v>0</v>
      </c>
      <c r="I201">
        <v>0</v>
      </c>
      <c r="J201">
        <v>0</v>
      </c>
      <c r="K201">
        <v>4.1500000000000004</v>
      </c>
      <c r="L201">
        <v>0</v>
      </c>
      <c r="M201">
        <v>0</v>
      </c>
      <c r="N201">
        <v>0</v>
      </c>
      <c r="O201">
        <v>263</v>
      </c>
      <c r="P201">
        <v>775</v>
      </c>
      <c r="Q201">
        <f>Merge1[[#This Row],[VeryActiveMinutes]]+Merge1[[#This Row],[FairlyActiveMinutes]]+Merge1[[#This Row],[LightlyActiveMinutes]]</f>
        <v>263</v>
      </c>
      <c r="R201">
        <v>3089</v>
      </c>
      <c r="S201">
        <v>1</v>
      </c>
      <c r="T201">
        <v>364</v>
      </c>
      <c r="U201" s="12">
        <f>Merge1[[#This Row],[TotalMinutesAsleep]]/60</f>
        <v>6.0666666666666664</v>
      </c>
      <c r="V201" s="12" t="str">
        <f>IF(Merge1[[#This Row],[SleepHours]]&lt;7,"Short", IF(Merge1[[#This Row],[SleepHours]]&lt;=9,"Normal", "Long"))</f>
        <v>Short</v>
      </c>
      <c r="W201">
        <v>402</v>
      </c>
    </row>
    <row r="202" spans="1:23" x14ac:dyDescent="0.25">
      <c r="A202" t="s">
        <v>21</v>
      </c>
      <c r="B202" s="1">
        <v>42496</v>
      </c>
      <c r="C202" s="6" t="str">
        <f>TEXT(Merge1[[#This Row],[ActivityDate]],"dddd")</f>
        <v>Friday</v>
      </c>
      <c r="D202">
        <v>44</v>
      </c>
      <c r="E202" s="5">
        <f>IF(Merge1[[#This Row],[TotalSteps]]&gt;=10000,1,0)</f>
        <v>0</v>
      </c>
      <c r="F202">
        <v>0.03</v>
      </c>
      <c r="G202">
        <v>0.03</v>
      </c>
      <c r="H202">
        <v>0</v>
      </c>
      <c r="I202">
        <v>0</v>
      </c>
      <c r="J202">
        <v>0</v>
      </c>
      <c r="K202">
        <v>0.03</v>
      </c>
      <c r="L202">
        <v>0</v>
      </c>
      <c r="M202">
        <v>0</v>
      </c>
      <c r="N202">
        <v>0</v>
      </c>
      <c r="O202">
        <v>2</v>
      </c>
      <c r="P202">
        <v>1438</v>
      </c>
      <c r="Q202">
        <f>Merge1[[#This Row],[VeryActiveMinutes]]+Merge1[[#This Row],[FairlyActiveMinutes]]+Merge1[[#This Row],[LightlyActiveMinutes]]</f>
        <v>2</v>
      </c>
      <c r="R202">
        <v>1351</v>
      </c>
      <c r="U202" s="12">
        <f>Merge1[[#This Row],[TotalMinutesAsleep]]/60</f>
        <v>0</v>
      </c>
      <c r="V202" s="12" t="str">
        <f>IF(Merge1[[#This Row],[SleepHours]]&lt;7,"Short", IF(Merge1[[#This Row],[SleepHours]]&lt;=9,"Normal", "Long"))</f>
        <v>Short</v>
      </c>
    </row>
    <row r="203" spans="1:23" x14ac:dyDescent="0.25">
      <c r="A203" t="s">
        <v>28</v>
      </c>
      <c r="B203" s="1">
        <v>42500</v>
      </c>
      <c r="C203" s="6" t="str">
        <f>TEXT(Merge1[[#This Row],[ActivityDate]],"dddd")</f>
        <v>Tuesday</v>
      </c>
      <c r="D203">
        <v>5546</v>
      </c>
      <c r="E203" s="5">
        <f>IF(Merge1[[#This Row],[TotalSteps]]&gt;=10000,1,0)</f>
        <v>0</v>
      </c>
      <c r="F203">
        <v>3.98</v>
      </c>
      <c r="G203">
        <v>3.98</v>
      </c>
      <c r="H203">
        <v>0</v>
      </c>
      <c r="I203">
        <v>0</v>
      </c>
      <c r="J203">
        <v>0</v>
      </c>
      <c r="K203">
        <v>3.87</v>
      </c>
      <c r="L203">
        <v>0.04</v>
      </c>
      <c r="M203">
        <v>0</v>
      </c>
      <c r="N203">
        <v>0</v>
      </c>
      <c r="O203">
        <v>206</v>
      </c>
      <c r="P203">
        <v>774</v>
      </c>
      <c r="Q203">
        <f>Merge1[[#This Row],[VeryActiveMinutes]]+Merge1[[#This Row],[FairlyActiveMinutes]]+Merge1[[#This Row],[LightlyActiveMinutes]]</f>
        <v>206</v>
      </c>
      <c r="R203">
        <v>2926</v>
      </c>
      <c r="S203">
        <v>1</v>
      </c>
      <c r="T203">
        <v>442</v>
      </c>
      <c r="U203" s="12">
        <f>Merge1[[#This Row],[TotalMinutesAsleep]]/60</f>
        <v>7.3666666666666663</v>
      </c>
      <c r="V203" s="12" t="str">
        <f>IF(Merge1[[#This Row],[SleepHours]]&lt;7,"Short", IF(Merge1[[#This Row],[SleepHours]]&lt;=9,"Normal", "Long"))</f>
        <v>Normal</v>
      </c>
      <c r="W203">
        <v>494</v>
      </c>
    </row>
    <row r="204" spans="1:23" x14ac:dyDescent="0.25">
      <c r="A204" t="s">
        <v>21</v>
      </c>
      <c r="B204" s="1">
        <v>42497</v>
      </c>
      <c r="C204" s="6" t="str">
        <f>TEXT(Merge1[[#This Row],[ActivityDate]],"dddd")</f>
        <v>Saturday</v>
      </c>
      <c r="D204">
        <v>0</v>
      </c>
      <c r="E204" s="5">
        <f>IF(Merge1[[#This Row],[TotalSteps]]&gt;=10000,1,0)</f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1440</v>
      </c>
      <c r="Q204">
        <f>Merge1[[#This Row],[VeryActiveMinutes]]+Merge1[[#This Row],[FairlyActiveMinutes]]+Merge1[[#This Row],[LightlyActiveMinutes]]</f>
        <v>0</v>
      </c>
      <c r="R204">
        <v>1347</v>
      </c>
      <c r="U204" s="12">
        <f>Merge1[[#This Row],[TotalMinutesAsleep]]/60</f>
        <v>0</v>
      </c>
      <c r="V204" s="12" t="str">
        <f>IF(Merge1[[#This Row],[SleepHours]]&lt;7,"Short", IF(Merge1[[#This Row],[SleepHours]]&lt;=9,"Normal", "Long"))</f>
        <v>Short</v>
      </c>
    </row>
    <row r="205" spans="1:23" x14ac:dyDescent="0.25">
      <c r="A205" t="s">
        <v>29</v>
      </c>
      <c r="B205" s="1">
        <v>42474</v>
      </c>
      <c r="C205" s="6" t="str">
        <f>TEXT(Merge1[[#This Row],[ActivityDate]],"dddd")</f>
        <v>Thursday</v>
      </c>
      <c r="D205">
        <v>10210</v>
      </c>
      <c r="E205" s="5">
        <f>IF(Merge1[[#This Row],[TotalSteps]]&gt;=10000,1,0)</f>
        <v>1</v>
      </c>
      <c r="F205">
        <v>6.88</v>
      </c>
      <c r="G205">
        <v>6.88</v>
      </c>
      <c r="H205">
        <v>0</v>
      </c>
      <c r="I205">
        <v>0.11</v>
      </c>
      <c r="J205">
        <v>0.33</v>
      </c>
      <c r="K205">
        <v>6.44</v>
      </c>
      <c r="L205">
        <v>0</v>
      </c>
      <c r="M205">
        <v>1</v>
      </c>
      <c r="N205">
        <v>9</v>
      </c>
      <c r="O205">
        <v>339</v>
      </c>
      <c r="P205">
        <v>589</v>
      </c>
      <c r="Q205">
        <f>Merge1[[#This Row],[VeryActiveMinutes]]+Merge1[[#This Row],[FairlyActiveMinutes]]+Merge1[[#This Row],[LightlyActiveMinutes]]</f>
        <v>349</v>
      </c>
      <c r="R205">
        <v>2302</v>
      </c>
      <c r="S205">
        <v>1</v>
      </c>
      <c r="T205">
        <v>535</v>
      </c>
      <c r="U205" s="12">
        <f>Merge1[[#This Row],[TotalMinutesAsleep]]/60</f>
        <v>8.9166666666666661</v>
      </c>
      <c r="V205" s="12" t="str">
        <f>IF(Merge1[[#This Row],[SleepHours]]&lt;7,"Short", IF(Merge1[[#This Row],[SleepHours]]&lt;=9,"Normal", "Long"))</f>
        <v>Normal</v>
      </c>
      <c r="W205">
        <v>557</v>
      </c>
    </row>
    <row r="206" spans="1:23" x14ac:dyDescent="0.25">
      <c r="A206" t="s">
        <v>21</v>
      </c>
      <c r="B206" s="1">
        <v>42498</v>
      </c>
      <c r="C206" s="6" t="str">
        <f>TEXT(Merge1[[#This Row],[ActivityDate]],"dddd")</f>
        <v>Sunday</v>
      </c>
      <c r="D206">
        <v>0</v>
      </c>
      <c r="E206" s="5">
        <f>IF(Merge1[[#This Row],[TotalSteps]]&gt;=10000,1,0)</f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1440</v>
      </c>
      <c r="Q206">
        <f>Merge1[[#This Row],[VeryActiveMinutes]]+Merge1[[#This Row],[FairlyActiveMinutes]]+Merge1[[#This Row],[LightlyActiveMinutes]]</f>
        <v>0</v>
      </c>
      <c r="R206">
        <v>1347</v>
      </c>
      <c r="U206" s="12">
        <f>Merge1[[#This Row],[TotalMinutesAsleep]]/60</f>
        <v>0</v>
      </c>
      <c r="V206" s="12" t="str">
        <f>IF(Merge1[[#This Row],[SleepHours]]&lt;7,"Short", IF(Merge1[[#This Row],[SleepHours]]&lt;=9,"Normal", "Long"))</f>
        <v>Short</v>
      </c>
    </row>
    <row r="207" spans="1:23" x14ac:dyDescent="0.25">
      <c r="A207" t="s">
        <v>29</v>
      </c>
      <c r="B207" s="1">
        <v>42475</v>
      </c>
      <c r="C207" s="6" t="str">
        <f>TEXT(Merge1[[#This Row],[ActivityDate]],"dddd")</f>
        <v>Friday</v>
      </c>
      <c r="D207">
        <v>5664</v>
      </c>
      <c r="E207" s="5">
        <f>IF(Merge1[[#This Row],[TotalSteps]]&gt;=10000,1,0)</f>
        <v>0</v>
      </c>
      <c r="F207">
        <v>3.8</v>
      </c>
      <c r="G207">
        <v>3.8</v>
      </c>
      <c r="H207">
        <v>0</v>
      </c>
      <c r="I207">
        <v>0</v>
      </c>
      <c r="J207">
        <v>0</v>
      </c>
      <c r="K207">
        <v>3.8</v>
      </c>
      <c r="L207">
        <v>0</v>
      </c>
      <c r="M207">
        <v>0</v>
      </c>
      <c r="N207">
        <v>0</v>
      </c>
      <c r="O207">
        <v>228</v>
      </c>
      <c r="P207">
        <v>752</v>
      </c>
      <c r="Q207">
        <f>Merge1[[#This Row],[VeryActiveMinutes]]+Merge1[[#This Row],[FairlyActiveMinutes]]+Merge1[[#This Row],[LightlyActiveMinutes]]</f>
        <v>228</v>
      </c>
      <c r="R207">
        <v>1985</v>
      </c>
      <c r="S207">
        <v>1</v>
      </c>
      <c r="T207">
        <v>465</v>
      </c>
      <c r="U207" s="12">
        <f>Merge1[[#This Row],[TotalMinutesAsleep]]/60</f>
        <v>7.75</v>
      </c>
      <c r="V207" s="12" t="str">
        <f>IF(Merge1[[#This Row],[SleepHours]]&lt;7,"Short", IF(Merge1[[#This Row],[SleepHours]]&lt;=9,"Normal", "Long"))</f>
        <v>Normal</v>
      </c>
      <c r="W207">
        <v>491</v>
      </c>
    </row>
    <row r="208" spans="1:23" x14ac:dyDescent="0.25">
      <c r="A208" t="s">
        <v>21</v>
      </c>
      <c r="B208" s="1">
        <v>42499</v>
      </c>
      <c r="C208" s="6" t="str">
        <f>TEXT(Merge1[[#This Row],[ActivityDate]],"dddd")</f>
        <v>Monday</v>
      </c>
      <c r="D208">
        <v>0</v>
      </c>
      <c r="E208" s="5">
        <f>IF(Merge1[[#This Row],[TotalSteps]]&gt;=10000,1,0)</f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1440</v>
      </c>
      <c r="Q208">
        <f>Merge1[[#This Row],[VeryActiveMinutes]]+Merge1[[#This Row],[FairlyActiveMinutes]]+Merge1[[#This Row],[LightlyActiveMinutes]]</f>
        <v>0</v>
      </c>
      <c r="R208">
        <v>1347</v>
      </c>
      <c r="U208" s="12">
        <f>Merge1[[#This Row],[TotalMinutesAsleep]]/60</f>
        <v>0</v>
      </c>
      <c r="V208" s="12" t="str">
        <f>IF(Merge1[[#This Row],[SleepHours]]&lt;7,"Short", IF(Merge1[[#This Row],[SleepHours]]&lt;=9,"Normal", "Long"))</f>
        <v>Short</v>
      </c>
    </row>
    <row r="209" spans="1:23" x14ac:dyDescent="0.25">
      <c r="A209" t="s">
        <v>29</v>
      </c>
      <c r="B209" s="1">
        <v>42476</v>
      </c>
      <c r="C209" s="6" t="str">
        <f>TEXT(Merge1[[#This Row],[ActivityDate]],"dddd")</f>
        <v>Saturday</v>
      </c>
      <c r="D209">
        <v>4744</v>
      </c>
      <c r="E209" s="5">
        <f>IF(Merge1[[#This Row],[TotalSteps]]&gt;=10000,1,0)</f>
        <v>0</v>
      </c>
      <c r="F209">
        <v>3.18</v>
      </c>
      <c r="G209">
        <v>3.18</v>
      </c>
      <c r="H209">
        <v>0</v>
      </c>
      <c r="I209">
        <v>0</v>
      </c>
      <c r="J209">
        <v>0</v>
      </c>
      <c r="K209">
        <v>3.18</v>
      </c>
      <c r="L209">
        <v>0</v>
      </c>
      <c r="M209">
        <v>0</v>
      </c>
      <c r="N209">
        <v>0</v>
      </c>
      <c r="O209">
        <v>194</v>
      </c>
      <c r="P209">
        <v>724</v>
      </c>
      <c r="Q209">
        <f>Merge1[[#This Row],[VeryActiveMinutes]]+Merge1[[#This Row],[FairlyActiveMinutes]]+Merge1[[#This Row],[LightlyActiveMinutes]]</f>
        <v>194</v>
      </c>
      <c r="R209">
        <v>1884</v>
      </c>
      <c r="S209">
        <v>1</v>
      </c>
      <c r="T209">
        <v>506</v>
      </c>
      <c r="U209" s="12">
        <f>Merge1[[#This Row],[TotalMinutesAsleep]]/60</f>
        <v>8.4333333333333336</v>
      </c>
      <c r="V209" s="12" t="str">
        <f>IF(Merge1[[#This Row],[SleepHours]]&lt;7,"Short", IF(Merge1[[#This Row],[SleepHours]]&lt;=9,"Normal", "Long"))</f>
        <v>Normal</v>
      </c>
      <c r="W209">
        <v>522</v>
      </c>
    </row>
    <row r="210" spans="1:23" x14ac:dyDescent="0.25">
      <c r="A210" t="s">
        <v>21</v>
      </c>
      <c r="B210" s="1">
        <v>42500</v>
      </c>
      <c r="C210" s="6" t="str">
        <f>TEXT(Merge1[[#This Row],[ActivityDate]],"dddd")</f>
        <v>Tuesday</v>
      </c>
      <c r="D210">
        <v>0</v>
      </c>
      <c r="E210" s="5">
        <f>IF(Merge1[[#This Row],[TotalSteps]]&gt;=10000,1,0)</f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1440</v>
      </c>
      <c r="Q210">
        <f>Merge1[[#This Row],[VeryActiveMinutes]]+Merge1[[#This Row],[FairlyActiveMinutes]]+Merge1[[#This Row],[LightlyActiveMinutes]]</f>
        <v>0</v>
      </c>
      <c r="R210">
        <v>1347</v>
      </c>
      <c r="U210" s="12">
        <f>Merge1[[#This Row],[TotalMinutesAsleep]]/60</f>
        <v>0</v>
      </c>
      <c r="V210" s="12" t="str">
        <f>IF(Merge1[[#This Row],[SleepHours]]&lt;7,"Short", IF(Merge1[[#This Row],[SleepHours]]&lt;=9,"Normal", "Long"))</f>
        <v>Short</v>
      </c>
    </row>
    <row r="211" spans="1:23" x14ac:dyDescent="0.25">
      <c r="A211" t="s">
        <v>29</v>
      </c>
      <c r="B211" s="1">
        <v>42478</v>
      </c>
      <c r="C211" s="6" t="str">
        <f>TEXT(Merge1[[#This Row],[ActivityDate]],"dddd")</f>
        <v>Monday</v>
      </c>
      <c r="D211">
        <v>2276</v>
      </c>
      <c r="E211" s="5">
        <f>IF(Merge1[[#This Row],[TotalSteps]]&gt;=10000,1,0)</f>
        <v>0</v>
      </c>
      <c r="F211">
        <v>1.55</v>
      </c>
      <c r="G211">
        <v>1.55</v>
      </c>
      <c r="H211">
        <v>0</v>
      </c>
      <c r="I211">
        <v>7.0000000000000007E-2</v>
      </c>
      <c r="J211">
        <v>0.33</v>
      </c>
      <c r="K211">
        <v>1.1200000000000001</v>
      </c>
      <c r="L211">
        <v>0</v>
      </c>
      <c r="M211">
        <v>1</v>
      </c>
      <c r="N211">
        <v>9</v>
      </c>
      <c r="O211">
        <v>58</v>
      </c>
      <c r="P211">
        <v>824</v>
      </c>
      <c r="Q211">
        <f>Merge1[[#This Row],[VeryActiveMinutes]]+Merge1[[#This Row],[FairlyActiveMinutes]]+Merge1[[#This Row],[LightlyActiveMinutes]]</f>
        <v>68</v>
      </c>
      <c r="R211">
        <v>1632</v>
      </c>
      <c r="S211">
        <v>1</v>
      </c>
      <c r="T211">
        <v>515</v>
      </c>
      <c r="U211" s="12">
        <f>Merge1[[#This Row],[TotalMinutesAsleep]]/60</f>
        <v>8.5833333333333339</v>
      </c>
      <c r="V211" s="12" t="str">
        <f>IF(Merge1[[#This Row],[SleepHours]]&lt;7,"Short", IF(Merge1[[#This Row],[SleepHours]]&lt;=9,"Normal", "Long"))</f>
        <v>Normal</v>
      </c>
      <c r="W211">
        <v>551</v>
      </c>
    </row>
    <row r="212" spans="1:23" x14ac:dyDescent="0.25">
      <c r="A212" t="s">
        <v>21</v>
      </c>
      <c r="B212" s="1">
        <v>42501</v>
      </c>
      <c r="C212" s="6" t="str">
        <f>TEXT(Merge1[[#This Row],[ActivityDate]],"dddd")</f>
        <v>Wednesday</v>
      </c>
      <c r="D212">
        <v>0</v>
      </c>
      <c r="E212" s="5">
        <f>IF(Merge1[[#This Row],[TotalSteps]]&gt;=10000,1,0)</f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1440</v>
      </c>
      <c r="Q212">
        <f>Merge1[[#This Row],[VeryActiveMinutes]]+Merge1[[#This Row],[FairlyActiveMinutes]]+Merge1[[#This Row],[LightlyActiveMinutes]]</f>
        <v>0</v>
      </c>
      <c r="R212">
        <v>1347</v>
      </c>
      <c r="U212" s="12">
        <f>Merge1[[#This Row],[TotalMinutesAsleep]]/60</f>
        <v>0</v>
      </c>
      <c r="V212" s="12" t="str">
        <f>IF(Merge1[[#This Row],[SleepHours]]&lt;7,"Short", IF(Merge1[[#This Row],[SleepHours]]&lt;=9,"Normal", "Long"))</f>
        <v>Short</v>
      </c>
    </row>
    <row r="213" spans="1:23" x14ac:dyDescent="0.25">
      <c r="A213" t="s">
        <v>29</v>
      </c>
      <c r="B213" s="1">
        <v>42479</v>
      </c>
      <c r="C213" s="6" t="str">
        <f>TEXT(Merge1[[#This Row],[ActivityDate]],"dddd")</f>
        <v>Tuesday</v>
      </c>
      <c r="D213">
        <v>8925</v>
      </c>
      <c r="E213" s="5">
        <f>IF(Merge1[[#This Row],[TotalSteps]]&gt;=10000,1,0)</f>
        <v>0</v>
      </c>
      <c r="F213">
        <v>5.99</v>
      </c>
      <c r="G213">
        <v>5.99</v>
      </c>
      <c r="H213">
        <v>0</v>
      </c>
      <c r="I213">
        <v>0</v>
      </c>
      <c r="J213">
        <v>0</v>
      </c>
      <c r="K213">
        <v>5.99</v>
      </c>
      <c r="L213">
        <v>0</v>
      </c>
      <c r="M213">
        <v>0</v>
      </c>
      <c r="N213">
        <v>0</v>
      </c>
      <c r="O213">
        <v>311</v>
      </c>
      <c r="P213">
        <v>604</v>
      </c>
      <c r="Q213">
        <f>Merge1[[#This Row],[VeryActiveMinutes]]+Merge1[[#This Row],[FairlyActiveMinutes]]+Merge1[[#This Row],[LightlyActiveMinutes]]</f>
        <v>311</v>
      </c>
      <c r="R213">
        <v>2200</v>
      </c>
      <c r="S213">
        <v>2</v>
      </c>
      <c r="T213">
        <v>461</v>
      </c>
      <c r="U213" s="12">
        <f>Merge1[[#This Row],[TotalMinutesAsleep]]/60</f>
        <v>7.6833333333333336</v>
      </c>
      <c r="V213" s="12" t="str">
        <f>IF(Merge1[[#This Row],[SleepHours]]&lt;7,"Short", IF(Merge1[[#This Row],[SleepHours]]&lt;=9,"Normal", "Long"))</f>
        <v>Normal</v>
      </c>
      <c r="W213">
        <v>498</v>
      </c>
    </row>
    <row r="214" spans="1:23" x14ac:dyDescent="0.25">
      <c r="A214" t="s">
        <v>21</v>
      </c>
      <c r="B214" s="1">
        <v>42502</v>
      </c>
      <c r="C214" s="6" t="str">
        <f>TEXT(Merge1[[#This Row],[ActivityDate]],"dddd")</f>
        <v>Thursday</v>
      </c>
      <c r="D214">
        <v>0</v>
      </c>
      <c r="E214" s="5">
        <f>IF(Merge1[[#This Row],[TotalSteps]]&gt;=10000,1,0)</f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711</v>
      </c>
      <c r="Q214">
        <f>Merge1[[#This Row],[VeryActiveMinutes]]+Merge1[[#This Row],[FairlyActiveMinutes]]+Merge1[[#This Row],[LightlyActiveMinutes]]</f>
        <v>0</v>
      </c>
      <c r="R214">
        <v>665</v>
      </c>
      <c r="U214" s="12">
        <f>Merge1[[#This Row],[TotalMinutesAsleep]]/60</f>
        <v>0</v>
      </c>
      <c r="V214" s="12" t="str">
        <f>IF(Merge1[[#This Row],[SleepHours]]&lt;7,"Short", IF(Merge1[[#This Row],[SleepHours]]&lt;=9,"Normal", "Long"))</f>
        <v>Short</v>
      </c>
    </row>
    <row r="215" spans="1:23" x14ac:dyDescent="0.25">
      <c r="A215" t="s">
        <v>29</v>
      </c>
      <c r="B215" s="1">
        <v>42480</v>
      </c>
      <c r="C215" s="6" t="str">
        <f>TEXT(Merge1[[#This Row],[ActivityDate]],"dddd")</f>
        <v>Wednesday</v>
      </c>
      <c r="D215">
        <v>8954</v>
      </c>
      <c r="E215" s="5">
        <f>IF(Merge1[[#This Row],[TotalSteps]]&gt;=10000,1,0)</f>
        <v>0</v>
      </c>
      <c r="F215">
        <v>6.01</v>
      </c>
      <c r="G215">
        <v>6.01</v>
      </c>
      <c r="H215">
        <v>0</v>
      </c>
      <c r="I215">
        <v>0</v>
      </c>
      <c r="J215">
        <v>0.68</v>
      </c>
      <c r="K215">
        <v>5.31</v>
      </c>
      <c r="L215">
        <v>0</v>
      </c>
      <c r="M215">
        <v>0</v>
      </c>
      <c r="N215">
        <v>18</v>
      </c>
      <c r="O215">
        <v>306</v>
      </c>
      <c r="P215">
        <v>671</v>
      </c>
      <c r="Q215">
        <f>Merge1[[#This Row],[VeryActiveMinutes]]+Merge1[[#This Row],[FairlyActiveMinutes]]+Merge1[[#This Row],[LightlyActiveMinutes]]</f>
        <v>324</v>
      </c>
      <c r="R215">
        <v>2220</v>
      </c>
      <c r="S215">
        <v>1</v>
      </c>
      <c r="T215">
        <v>523</v>
      </c>
      <c r="U215" s="12">
        <f>Merge1[[#This Row],[TotalMinutesAsleep]]/60</f>
        <v>8.7166666666666668</v>
      </c>
      <c r="V215" s="12" t="str">
        <f>IF(Merge1[[#This Row],[SleepHours]]&lt;7,"Short", IF(Merge1[[#This Row],[SleepHours]]&lt;=9,"Normal", "Long"))</f>
        <v>Normal</v>
      </c>
      <c r="W215">
        <v>543</v>
      </c>
    </row>
    <row r="216" spans="1:23" x14ac:dyDescent="0.25">
      <c r="A216" t="s">
        <v>29</v>
      </c>
      <c r="B216" s="1">
        <v>42481</v>
      </c>
      <c r="C216" s="6" t="str">
        <f>TEXT(Merge1[[#This Row],[ActivityDate]],"dddd")</f>
        <v>Thursday</v>
      </c>
      <c r="D216">
        <v>3702</v>
      </c>
      <c r="E216" s="5">
        <f>IF(Merge1[[#This Row],[TotalSteps]]&gt;=10000,1,0)</f>
        <v>0</v>
      </c>
      <c r="F216">
        <v>2.48</v>
      </c>
      <c r="G216">
        <v>2.48</v>
      </c>
      <c r="H216">
        <v>0</v>
      </c>
      <c r="I216">
        <v>0</v>
      </c>
      <c r="J216">
        <v>0</v>
      </c>
      <c r="K216">
        <v>0.35</v>
      </c>
      <c r="L216">
        <v>0</v>
      </c>
      <c r="M216">
        <v>0</v>
      </c>
      <c r="N216">
        <v>0</v>
      </c>
      <c r="O216">
        <v>34</v>
      </c>
      <c r="P216">
        <v>1265</v>
      </c>
      <c r="Q216">
        <f>Merge1[[#This Row],[VeryActiveMinutes]]+Merge1[[#This Row],[FairlyActiveMinutes]]+Merge1[[#This Row],[LightlyActiveMinutes]]</f>
        <v>34</v>
      </c>
      <c r="R216">
        <v>1792</v>
      </c>
      <c r="S216">
        <v>1</v>
      </c>
      <c r="T216">
        <v>59</v>
      </c>
      <c r="U216" s="12">
        <f>Merge1[[#This Row],[TotalMinutesAsleep]]/60</f>
        <v>0.98333333333333328</v>
      </c>
      <c r="V216" s="12" t="str">
        <f>IF(Merge1[[#This Row],[SleepHours]]&lt;7,"Short", IF(Merge1[[#This Row],[SleepHours]]&lt;=9,"Normal", "Long"))</f>
        <v>Short</v>
      </c>
      <c r="W216">
        <v>65</v>
      </c>
    </row>
    <row r="217" spans="1:23" x14ac:dyDescent="0.25">
      <c r="A217" t="s">
        <v>29</v>
      </c>
      <c r="B217" s="1">
        <v>42482</v>
      </c>
      <c r="C217" s="6" t="str">
        <f>TEXT(Merge1[[#This Row],[ActivityDate]],"dddd")</f>
        <v>Friday</v>
      </c>
      <c r="D217">
        <v>4500</v>
      </c>
      <c r="E217" s="5">
        <f>IF(Merge1[[#This Row],[TotalSteps]]&gt;=10000,1,0)</f>
        <v>0</v>
      </c>
      <c r="F217">
        <v>3.02</v>
      </c>
      <c r="G217">
        <v>3.02</v>
      </c>
      <c r="H217">
        <v>0</v>
      </c>
      <c r="I217">
        <v>0.06</v>
      </c>
      <c r="J217">
        <v>0.81</v>
      </c>
      <c r="K217">
        <v>2.15</v>
      </c>
      <c r="L217">
        <v>0</v>
      </c>
      <c r="M217">
        <v>1</v>
      </c>
      <c r="N217">
        <v>19</v>
      </c>
      <c r="O217">
        <v>176</v>
      </c>
      <c r="P217">
        <v>709</v>
      </c>
      <c r="Q217">
        <f>Merge1[[#This Row],[VeryActiveMinutes]]+Merge1[[#This Row],[FairlyActiveMinutes]]+Merge1[[#This Row],[LightlyActiveMinutes]]</f>
        <v>196</v>
      </c>
      <c r="R217">
        <v>1886</v>
      </c>
      <c r="S217">
        <v>1</v>
      </c>
      <c r="T217">
        <v>533</v>
      </c>
      <c r="U217" s="12">
        <f>Merge1[[#This Row],[TotalMinutesAsleep]]/60</f>
        <v>8.8833333333333329</v>
      </c>
      <c r="V217" s="12" t="str">
        <f>IF(Merge1[[#This Row],[SleepHours]]&lt;7,"Short", IF(Merge1[[#This Row],[SleepHours]]&lt;=9,"Normal", "Long"))</f>
        <v>Normal</v>
      </c>
      <c r="W217">
        <v>550</v>
      </c>
    </row>
    <row r="218" spans="1:23" x14ac:dyDescent="0.25">
      <c r="A218" t="s">
        <v>23</v>
      </c>
      <c r="B218" s="1">
        <v>42474</v>
      </c>
      <c r="C218" s="6" t="str">
        <f>TEXT(Merge1[[#This Row],[ActivityDate]],"dddd")</f>
        <v>Thursday</v>
      </c>
      <c r="D218">
        <v>2163</v>
      </c>
      <c r="E218" s="5">
        <f>IF(Merge1[[#This Row],[TotalSteps]]&gt;=10000,1,0)</f>
        <v>0</v>
      </c>
      <c r="F218">
        <v>1.5</v>
      </c>
      <c r="G218">
        <v>1.5</v>
      </c>
      <c r="H218">
        <v>0</v>
      </c>
      <c r="I218">
        <v>0</v>
      </c>
      <c r="J218">
        <v>0.4</v>
      </c>
      <c r="K218">
        <v>1.1000000000000001</v>
      </c>
      <c r="L218">
        <v>0</v>
      </c>
      <c r="M218">
        <v>0</v>
      </c>
      <c r="N218">
        <v>9</v>
      </c>
      <c r="O218">
        <v>88</v>
      </c>
      <c r="P218">
        <v>1292</v>
      </c>
      <c r="Q218">
        <f>Merge1[[#This Row],[VeryActiveMinutes]]+Merge1[[#This Row],[FairlyActiveMinutes]]+Merge1[[#This Row],[LightlyActiveMinutes]]</f>
        <v>97</v>
      </c>
      <c r="R218">
        <v>2383</v>
      </c>
      <c r="U218" s="12">
        <f>Merge1[[#This Row],[TotalMinutesAsleep]]/60</f>
        <v>0</v>
      </c>
      <c r="V218" s="12" t="str">
        <f>IF(Merge1[[#This Row],[SleepHours]]&lt;7,"Short", IF(Merge1[[#This Row],[SleepHours]]&lt;=9,"Normal", "Long"))</f>
        <v>Short</v>
      </c>
    </row>
    <row r="219" spans="1:23" x14ac:dyDescent="0.25">
      <c r="A219" t="s">
        <v>29</v>
      </c>
      <c r="B219" s="1">
        <v>42483</v>
      </c>
      <c r="C219" s="6" t="str">
        <f>TEXT(Merge1[[#This Row],[ActivityDate]],"dddd")</f>
        <v>Saturday</v>
      </c>
      <c r="D219">
        <v>4935</v>
      </c>
      <c r="E219" s="5">
        <f>IF(Merge1[[#This Row],[TotalSteps]]&gt;=10000,1,0)</f>
        <v>0</v>
      </c>
      <c r="F219">
        <v>3.31</v>
      </c>
      <c r="G219">
        <v>3.31</v>
      </c>
      <c r="H219">
        <v>0</v>
      </c>
      <c r="I219">
        <v>0</v>
      </c>
      <c r="J219">
        <v>0</v>
      </c>
      <c r="K219">
        <v>3.31</v>
      </c>
      <c r="L219">
        <v>0</v>
      </c>
      <c r="M219">
        <v>0</v>
      </c>
      <c r="N219">
        <v>0</v>
      </c>
      <c r="O219">
        <v>233</v>
      </c>
      <c r="P219">
        <v>546</v>
      </c>
      <c r="Q219">
        <f>Merge1[[#This Row],[VeryActiveMinutes]]+Merge1[[#This Row],[FairlyActiveMinutes]]+Merge1[[#This Row],[LightlyActiveMinutes]]</f>
        <v>233</v>
      </c>
      <c r="R219">
        <v>1945</v>
      </c>
      <c r="S219">
        <v>1</v>
      </c>
      <c r="T219">
        <v>692</v>
      </c>
      <c r="U219" s="12">
        <f>Merge1[[#This Row],[TotalMinutesAsleep]]/60</f>
        <v>11.533333333333333</v>
      </c>
      <c r="V219" s="12" t="str">
        <f>IF(Merge1[[#This Row],[SleepHours]]&lt;7,"Short", IF(Merge1[[#This Row],[SleepHours]]&lt;=9,"Normal", "Long"))</f>
        <v>Long</v>
      </c>
      <c r="W219">
        <v>722</v>
      </c>
    </row>
    <row r="220" spans="1:23" x14ac:dyDescent="0.25">
      <c r="A220" t="s">
        <v>29</v>
      </c>
      <c r="B220" s="1">
        <v>42484</v>
      </c>
      <c r="C220" s="6" t="str">
        <f>TEXT(Merge1[[#This Row],[ActivityDate]],"dddd")</f>
        <v>Sunday</v>
      </c>
      <c r="D220">
        <v>4081</v>
      </c>
      <c r="E220" s="5">
        <f>IF(Merge1[[#This Row],[TotalSteps]]&gt;=10000,1,0)</f>
        <v>0</v>
      </c>
      <c r="F220">
        <v>2.74</v>
      </c>
      <c r="G220">
        <v>2.74</v>
      </c>
      <c r="H220">
        <v>0</v>
      </c>
      <c r="I220">
        <v>0.06</v>
      </c>
      <c r="J220">
        <v>0.2</v>
      </c>
      <c r="K220">
        <v>2.4700000000000002</v>
      </c>
      <c r="L220">
        <v>0</v>
      </c>
      <c r="M220">
        <v>1</v>
      </c>
      <c r="N220">
        <v>5</v>
      </c>
      <c r="O220">
        <v>191</v>
      </c>
      <c r="P220">
        <v>692</v>
      </c>
      <c r="Q220">
        <f>Merge1[[#This Row],[VeryActiveMinutes]]+Merge1[[#This Row],[FairlyActiveMinutes]]+Merge1[[#This Row],[LightlyActiveMinutes]]</f>
        <v>197</v>
      </c>
      <c r="R220">
        <v>1880</v>
      </c>
      <c r="S220">
        <v>1</v>
      </c>
      <c r="T220">
        <v>467</v>
      </c>
      <c r="U220" s="12">
        <f>Merge1[[#This Row],[TotalMinutesAsleep]]/60</f>
        <v>7.7833333333333332</v>
      </c>
      <c r="V220" s="12" t="str">
        <f>IF(Merge1[[#This Row],[SleepHours]]&lt;7,"Short", IF(Merge1[[#This Row],[SleepHours]]&lt;=9,"Normal", "Long"))</f>
        <v>Normal</v>
      </c>
      <c r="W220">
        <v>501</v>
      </c>
    </row>
    <row r="221" spans="1:23" x14ac:dyDescent="0.25">
      <c r="A221" t="s">
        <v>23</v>
      </c>
      <c r="B221" s="1">
        <v>42476</v>
      </c>
      <c r="C221" s="6" t="str">
        <f>TEXT(Merge1[[#This Row],[ActivityDate]],"dddd")</f>
        <v>Saturday</v>
      </c>
      <c r="D221">
        <v>0</v>
      </c>
      <c r="E221" s="5">
        <f>IF(Merge1[[#This Row],[TotalSteps]]&gt;=10000,1,0)</f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1440</v>
      </c>
      <c r="Q221">
        <f>Merge1[[#This Row],[VeryActiveMinutes]]+Merge1[[#This Row],[FairlyActiveMinutes]]+Merge1[[#This Row],[LightlyActiveMinutes]]</f>
        <v>0</v>
      </c>
      <c r="R221">
        <v>2064</v>
      </c>
      <c r="U221" s="12">
        <f>Merge1[[#This Row],[TotalMinutesAsleep]]/60</f>
        <v>0</v>
      </c>
      <c r="V221" s="12" t="str">
        <f>IF(Merge1[[#This Row],[SleepHours]]&lt;7,"Short", IF(Merge1[[#This Row],[SleepHours]]&lt;=9,"Normal", "Long"))</f>
        <v>Short</v>
      </c>
    </row>
    <row r="222" spans="1:23" x14ac:dyDescent="0.25">
      <c r="A222" t="s">
        <v>29</v>
      </c>
      <c r="B222" s="1">
        <v>42485</v>
      </c>
      <c r="C222" s="6" t="str">
        <f>TEXT(Merge1[[#This Row],[ActivityDate]],"dddd")</f>
        <v>Monday</v>
      </c>
      <c r="D222">
        <v>9259</v>
      </c>
      <c r="E222" s="5">
        <f>IF(Merge1[[#This Row],[TotalSteps]]&gt;=10000,1,0)</f>
        <v>0</v>
      </c>
      <c r="F222">
        <v>6.21</v>
      </c>
      <c r="G222">
        <v>6.21</v>
      </c>
      <c r="H222">
        <v>0</v>
      </c>
      <c r="I222">
        <v>0</v>
      </c>
      <c r="J222">
        <v>0.28000000000000003</v>
      </c>
      <c r="K222">
        <v>5.93</v>
      </c>
      <c r="L222">
        <v>0</v>
      </c>
      <c r="M222">
        <v>0</v>
      </c>
      <c r="N222">
        <v>8</v>
      </c>
      <c r="O222">
        <v>390</v>
      </c>
      <c r="P222">
        <v>544</v>
      </c>
      <c r="Q222">
        <f>Merge1[[#This Row],[VeryActiveMinutes]]+Merge1[[#This Row],[FairlyActiveMinutes]]+Merge1[[#This Row],[LightlyActiveMinutes]]</f>
        <v>398</v>
      </c>
      <c r="R222">
        <v>2314</v>
      </c>
      <c r="S222">
        <v>1</v>
      </c>
      <c r="T222">
        <v>488</v>
      </c>
      <c r="U222" s="12">
        <f>Merge1[[#This Row],[TotalMinutesAsleep]]/60</f>
        <v>8.1333333333333329</v>
      </c>
      <c r="V222" s="12" t="str">
        <f>IF(Merge1[[#This Row],[SleepHours]]&lt;7,"Short", IF(Merge1[[#This Row],[SleepHours]]&lt;=9,"Normal", "Long"))</f>
        <v>Normal</v>
      </c>
      <c r="W222">
        <v>506</v>
      </c>
    </row>
    <row r="223" spans="1:23" x14ac:dyDescent="0.25">
      <c r="A223" t="s">
        <v>23</v>
      </c>
      <c r="B223" s="1">
        <v>42477</v>
      </c>
      <c r="C223" s="6" t="str">
        <f>TEXT(Merge1[[#This Row],[ActivityDate]],"dddd")</f>
        <v>Sunday</v>
      </c>
      <c r="D223">
        <v>0</v>
      </c>
      <c r="E223" s="5">
        <f>IF(Merge1[[#This Row],[TotalSteps]]&gt;=10000,1,0)</f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1440</v>
      </c>
      <c r="Q223">
        <f>Merge1[[#This Row],[VeryActiveMinutes]]+Merge1[[#This Row],[FairlyActiveMinutes]]+Merge1[[#This Row],[LightlyActiveMinutes]]</f>
        <v>0</v>
      </c>
      <c r="R223">
        <v>2063</v>
      </c>
      <c r="U223" s="12">
        <f>Merge1[[#This Row],[TotalMinutesAsleep]]/60</f>
        <v>0</v>
      </c>
      <c r="V223" s="12" t="str">
        <f>IF(Merge1[[#This Row],[SleepHours]]&lt;7,"Short", IF(Merge1[[#This Row],[SleepHours]]&lt;=9,"Normal", "Long"))</f>
        <v>Short</v>
      </c>
    </row>
    <row r="224" spans="1:23" x14ac:dyDescent="0.25">
      <c r="A224" t="s">
        <v>29</v>
      </c>
      <c r="B224" s="1">
        <v>42486</v>
      </c>
      <c r="C224" s="6" t="str">
        <f>TEXT(Merge1[[#This Row],[ActivityDate]],"dddd")</f>
        <v>Tuesday</v>
      </c>
      <c r="D224">
        <v>9899</v>
      </c>
      <c r="E224" s="5">
        <f>IF(Merge1[[#This Row],[TotalSteps]]&gt;=10000,1,0)</f>
        <v>0</v>
      </c>
      <c r="F224">
        <v>6.64</v>
      </c>
      <c r="G224">
        <v>6.64</v>
      </c>
      <c r="H224">
        <v>0</v>
      </c>
      <c r="I224">
        <v>0.56999999999999995</v>
      </c>
      <c r="J224">
        <v>0.92</v>
      </c>
      <c r="K224">
        <v>5.15</v>
      </c>
      <c r="L224">
        <v>0</v>
      </c>
      <c r="M224">
        <v>8</v>
      </c>
      <c r="N224">
        <v>21</v>
      </c>
      <c r="O224">
        <v>288</v>
      </c>
      <c r="P224">
        <v>649</v>
      </c>
      <c r="Q224">
        <f>Merge1[[#This Row],[VeryActiveMinutes]]+Merge1[[#This Row],[FairlyActiveMinutes]]+Merge1[[#This Row],[LightlyActiveMinutes]]</f>
        <v>317</v>
      </c>
      <c r="R224">
        <v>2236</v>
      </c>
      <c r="S224">
        <v>1</v>
      </c>
      <c r="T224">
        <v>505</v>
      </c>
      <c r="U224" s="12">
        <f>Merge1[[#This Row],[TotalMinutesAsleep]]/60</f>
        <v>8.4166666666666661</v>
      </c>
      <c r="V224" s="12" t="str">
        <f>IF(Merge1[[#This Row],[SleepHours]]&lt;7,"Short", IF(Merge1[[#This Row],[SleepHours]]&lt;=9,"Normal", "Long"))</f>
        <v>Normal</v>
      </c>
      <c r="W224">
        <v>516</v>
      </c>
    </row>
    <row r="225" spans="1:23" x14ac:dyDescent="0.25">
      <c r="A225" t="s">
        <v>23</v>
      </c>
      <c r="B225" s="1">
        <v>42478</v>
      </c>
      <c r="C225" s="6" t="str">
        <f>TEXT(Merge1[[#This Row],[ActivityDate]],"dddd")</f>
        <v>Monday</v>
      </c>
      <c r="D225">
        <v>244</v>
      </c>
      <c r="E225" s="5">
        <f>IF(Merge1[[#This Row],[TotalSteps]]&gt;=10000,1,0)</f>
        <v>0</v>
      </c>
      <c r="F225">
        <v>0.17</v>
      </c>
      <c r="G225">
        <v>0.17</v>
      </c>
      <c r="H225">
        <v>0</v>
      </c>
      <c r="I225">
        <v>0</v>
      </c>
      <c r="J225">
        <v>0</v>
      </c>
      <c r="K225">
        <v>0.17</v>
      </c>
      <c r="L225">
        <v>0</v>
      </c>
      <c r="M225">
        <v>0</v>
      </c>
      <c r="N225">
        <v>0</v>
      </c>
      <c r="O225">
        <v>17</v>
      </c>
      <c r="P225">
        <v>1423</v>
      </c>
      <c r="Q225">
        <f>Merge1[[#This Row],[VeryActiveMinutes]]+Merge1[[#This Row],[FairlyActiveMinutes]]+Merge1[[#This Row],[LightlyActiveMinutes]]</f>
        <v>17</v>
      </c>
      <c r="R225">
        <v>2111</v>
      </c>
      <c r="U225" s="12">
        <f>Merge1[[#This Row],[TotalMinutesAsleep]]/60</f>
        <v>0</v>
      </c>
      <c r="V225" s="12" t="str">
        <f>IF(Merge1[[#This Row],[SleepHours]]&lt;7,"Short", IF(Merge1[[#This Row],[SleepHours]]&lt;=9,"Normal", "Long"))</f>
        <v>Short</v>
      </c>
    </row>
    <row r="226" spans="1:23" x14ac:dyDescent="0.25">
      <c r="A226" t="s">
        <v>29</v>
      </c>
      <c r="B226" s="1">
        <v>42487</v>
      </c>
      <c r="C226" s="6" t="str">
        <f>TEXT(Merge1[[#This Row],[ActivityDate]],"dddd")</f>
        <v>Wednesday</v>
      </c>
      <c r="D226">
        <v>10780</v>
      </c>
      <c r="E226" s="5">
        <f>IF(Merge1[[#This Row],[TotalSteps]]&gt;=10000,1,0)</f>
        <v>1</v>
      </c>
      <c r="F226">
        <v>7.23</v>
      </c>
      <c r="G226">
        <v>7.23</v>
      </c>
      <c r="H226">
        <v>0</v>
      </c>
      <c r="I226">
        <v>0.41</v>
      </c>
      <c r="J226">
        <v>1.92</v>
      </c>
      <c r="K226">
        <v>4.91</v>
      </c>
      <c r="L226">
        <v>0</v>
      </c>
      <c r="M226">
        <v>6</v>
      </c>
      <c r="N226">
        <v>47</v>
      </c>
      <c r="O226">
        <v>300</v>
      </c>
      <c r="P226">
        <v>680</v>
      </c>
      <c r="Q226">
        <f>Merge1[[#This Row],[VeryActiveMinutes]]+Merge1[[#This Row],[FairlyActiveMinutes]]+Merge1[[#This Row],[LightlyActiveMinutes]]</f>
        <v>353</v>
      </c>
      <c r="R226">
        <v>2324</v>
      </c>
      <c r="S226">
        <v>1</v>
      </c>
      <c r="T226">
        <v>286</v>
      </c>
      <c r="U226" s="12">
        <f>Merge1[[#This Row],[TotalMinutesAsleep]]/60</f>
        <v>4.7666666666666666</v>
      </c>
      <c r="V226" s="12" t="str">
        <f>IF(Merge1[[#This Row],[SleepHours]]&lt;7,"Short", IF(Merge1[[#This Row],[SleepHours]]&lt;=9,"Normal", "Long"))</f>
        <v>Short</v>
      </c>
      <c r="W226">
        <v>307</v>
      </c>
    </row>
    <row r="227" spans="1:23" x14ac:dyDescent="0.25">
      <c r="A227" t="s">
        <v>23</v>
      </c>
      <c r="B227" s="1">
        <v>42479</v>
      </c>
      <c r="C227" s="6" t="str">
        <f>TEXT(Merge1[[#This Row],[ActivityDate]],"dddd")</f>
        <v>Tuesday</v>
      </c>
      <c r="D227">
        <v>0</v>
      </c>
      <c r="E227" s="5">
        <f>IF(Merge1[[#This Row],[TotalSteps]]&gt;=10000,1,0)</f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1440</v>
      </c>
      <c r="Q227">
        <f>Merge1[[#This Row],[VeryActiveMinutes]]+Merge1[[#This Row],[FairlyActiveMinutes]]+Merge1[[#This Row],[LightlyActiveMinutes]]</f>
        <v>0</v>
      </c>
      <c r="R227">
        <v>2063</v>
      </c>
      <c r="U227" s="12">
        <f>Merge1[[#This Row],[TotalMinutesAsleep]]/60</f>
        <v>0</v>
      </c>
      <c r="V227" s="12" t="str">
        <f>IF(Merge1[[#This Row],[SleepHours]]&lt;7,"Short", IF(Merge1[[#This Row],[SleepHours]]&lt;=9,"Normal", "Long"))</f>
        <v>Short</v>
      </c>
    </row>
    <row r="228" spans="1:23" x14ac:dyDescent="0.25">
      <c r="A228" t="s">
        <v>29</v>
      </c>
      <c r="B228" s="1">
        <v>42488</v>
      </c>
      <c r="C228" s="6" t="str">
        <f>TEXT(Merge1[[#This Row],[ActivityDate]],"dddd")</f>
        <v>Thursday</v>
      </c>
      <c r="D228">
        <v>10817</v>
      </c>
      <c r="E228" s="5">
        <f>IF(Merge1[[#This Row],[TotalSteps]]&gt;=10000,1,0)</f>
        <v>1</v>
      </c>
      <c r="F228">
        <v>7.28</v>
      </c>
      <c r="G228">
        <v>7.28</v>
      </c>
      <c r="H228">
        <v>0</v>
      </c>
      <c r="I228">
        <v>1.01</v>
      </c>
      <c r="J228">
        <v>0.33</v>
      </c>
      <c r="K228">
        <v>5.94</v>
      </c>
      <c r="L228">
        <v>0</v>
      </c>
      <c r="M228">
        <v>13</v>
      </c>
      <c r="N228">
        <v>8</v>
      </c>
      <c r="O228">
        <v>359</v>
      </c>
      <c r="P228">
        <v>552</v>
      </c>
      <c r="Q228">
        <f>Merge1[[#This Row],[VeryActiveMinutes]]+Merge1[[#This Row],[FairlyActiveMinutes]]+Merge1[[#This Row],[LightlyActiveMinutes]]</f>
        <v>380</v>
      </c>
      <c r="R228">
        <v>2367</v>
      </c>
      <c r="S228">
        <v>1</v>
      </c>
      <c r="T228">
        <v>497</v>
      </c>
      <c r="U228" s="12">
        <f>Merge1[[#This Row],[TotalMinutesAsleep]]/60</f>
        <v>8.2833333333333332</v>
      </c>
      <c r="V228" s="12" t="str">
        <f>IF(Merge1[[#This Row],[SleepHours]]&lt;7,"Short", IF(Merge1[[#This Row],[SleepHours]]&lt;=9,"Normal", "Long"))</f>
        <v>Normal</v>
      </c>
      <c r="W228">
        <v>522</v>
      </c>
    </row>
    <row r="229" spans="1:23" x14ac:dyDescent="0.25">
      <c r="A229" t="s">
        <v>23</v>
      </c>
      <c r="B229" s="1">
        <v>42480</v>
      </c>
      <c r="C229" s="6" t="str">
        <f>TEXT(Merge1[[#This Row],[ActivityDate]],"dddd")</f>
        <v>Wednesday</v>
      </c>
      <c r="D229">
        <v>0</v>
      </c>
      <c r="E229" s="5">
        <f>IF(Merge1[[#This Row],[TotalSteps]]&gt;=10000,1,0)</f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1440</v>
      </c>
      <c r="Q229">
        <f>Merge1[[#This Row],[VeryActiveMinutes]]+Merge1[[#This Row],[FairlyActiveMinutes]]+Merge1[[#This Row],[LightlyActiveMinutes]]</f>
        <v>0</v>
      </c>
      <c r="R229">
        <v>2063</v>
      </c>
      <c r="U229" s="12">
        <f>Merge1[[#This Row],[TotalMinutesAsleep]]/60</f>
        <v>0</v>
      </c>
      <c r="V229" s="12" t="str">
        <f>IF(Merge1[[#This Row],[SleepHours]]&lt;7,"Short", IF(Merge1[[#This Row],[SleepHours]]&lt;=9,"Normal", "Long"))</f>
        <v>Short</v>
      </c>
    </row>
    <row r="230" spans="1:23" x14ac:dyDescent="0.25">
      <c r="A230" t="s">
        <v>29</v>
      </c>
      <c r="B230" s="1">
        <v>42489</v>
      </c>
      <c r="C230" s="6" t="str">
        <f>TEXT(Merge1[[#This Row],[ActivityDate]],"dddd")</f>
        <v>Friday</v>
      </c>
      <c r="D230">
        <v>7990</v>
      </c>
      <c r="E230" s="5">
        <f>IF(Merge1[[#This Row],[TotalSteps]]&gt;=10000,1,0)</f>
        <v>0</v>
      </c>
      <c r="F230">
        <v>5.36</v>
      </c>
      <c r="G230">
        <v>5.36</v>
      </c>
      <c r="H230">
        <v>0</v>
      </c>
      <c r="I230">
        <v>0.45</v>
      </c>
      <c r="J230">
        <v>0.79</v>
      </c>
      <c r="K230">
        <v>4.12</v>
      </c>
      <c r="L230">
        <v>0</v>
      </c>
      <c r="M230">
        <v>6</v>
      </c>
      <c r="N230">
        <v>18</v>
      </c>
      <c r="O230">
        <v>289</v>
      </c>
      <c r="P230">
        <v>624</v>
      </c>
      <c r="Q230">
        <f>Merge1[[#This Row],[VeryActiveMinutes]]+Merge1[[#This Row],[FairlyActiveMinutes]]+Merge1[[#This Row],[LightlyActiveMinutes]]</f>
        <v>313</v>
      </c>
      <c r="R230">
        <v>2175</v>
      </c>
      <c r="S230">
        <v>1</v>
      </c>
      <c r="T230">
        <v>523</v>
      </c>
      <c r="U230" s="12">
        <f>Merge1[[#This Row],[TotalMinutesAsleep]]/60</f>
        <v>8.7166666666666668</v>
      </c>
      <c r="V230" s="12" t="str">
        <f>IF(Merge1[[#This Row],[SleepHours]]&lt;7,"Short", IF(Merge1[[#This Row],[SleepHours]]&lt;=9,"Normal", "Long"))</f>
        <v>Normal</v>
      </c>
      <c r="W230">
        <v>546</v>
      </c>
    </row>
    <row r="231" spans="1:23" x14ac:dyDescent="0.25">
      <c r="A231" t="s">
        <v>23</v>
      </c>
      <c r="B231" s="1">
        <v>42481</v>
      </c>
      <c r="C231" s="6" t="str">
        <f>TEXT(Merge1[[#This Row],[ActivityDate]],"dddd")</f>
        <v>Thursday</v>
      </c>
      <c r="D231">
        <v>0</v>
      </c>
      <c r="E231" s="5">
        <f>IF(Merge1[[#This Row],[TotalSteps]]&gt;=10000,1,0)</f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1440</v>
      </c>
      <c r="Q231">
        <f>Merge1[[#This Row],[VeryActiveMinutes]]+Merge1[[#This Row],[FairlyActiveMinutes]]+Merge1[[#This Row],[LightlyActiveMinutes]]</f>
        <v>0</v>
      </c>
      <c r="R231">
        <v>2064</v>
      </c>
      <c r="U231" s="12">
        <f>Merge1[[#This Row],[TotalMinutesAsleep]]/60</f>
        <v>0</v>
      </c>
      <c r="V231" s="12" t="str">
        <f>IF(Merge1[[#This Row],[SleepHours]]&lt;7,"Short", IF(Merge1[[#This Row],[SleepHours]]&lt;=9,"Normal", "Long"))</f>
        <v>Short</v>
      </c>
    </row>
    <row r="232" spans="1:23" x14ac:dyDescent="0.25">
      <c r="A232" t="s">
        <v>29</v>
      </c>
      <c r="B232" s="1">
        <v>42490</v>
      </c>
      <c r="C232" s="6" t="str">
        <f>TEXT(Merge1[[#This Row],[ActivityDate]],"dddd")</f>
        <v>Saturday</v>
      </c>
      <c r="D232">
        <v>8221</v>
      </c>
      <c r="E232" s="5">
        <f>IF(Merge1[[#This Row],[TotalSteps]]&gt;=10000,1,0)</f>
        <v>0</v>
      </c>
      <c r="F232">
        <v>5.52</v>
      </c>
      <c r="G232">
        <v>5.52</v>
      </c>
      <c r="H232">
        <v>0</v>
      </c>
      <c r="I232">
        <v>0.4</v>
      </c>
      <c r="J232">
        <v>1.61</v>
      </c>
      <c r="K232">
        <v>3.51</v>
      </c>
      <c r="L232">
        <v>0</v>
      </c>
      <c r="M232">
        <v>6</v>
      </c>
      <c r="N232">
        <v>38</v>
      </c>
      <c r="O232">
        <v>196</v>
      </c>
      <c r="P232">
        <v>695</v>
      </c>
      <c r="Q232">
        <f>Merge1[[#This Row],[VeryActiveMinutes]]+Merge1[[#This Row],[FairlyActiveMinutes]]+Merge1[[#This Row],[LightlyActiveMinutes]]</f>
        <v>240</v>
      </c>
      <c r="R232">
        <v>2092</v>
      </c>
      <c r="S232">
        <v>1</v>
      </c>
      <c r="T232">
        <v>490</v>
      </c>
      <c r="U232" s="12">
        <f>Merge1[[#This Row],[TotalMinutesAsleep]]/60</f>
        <v>8.1666666666666661</v>
      </c>
      <c r="V232" s="12" t="str">
        <f>IF(Merge1[[#This Row],[SleepHours]]&lt;7,"Short", IF(Merge1[[#This Row],[SleepHours]]&lt;=9,"Normal", "Long"))</f>
        <v>Normal</v>
      </c>
      <c r="W232">
        <v>516</v>
      </c>
    </row>
    <row r="233" spans="1:23" x14ac:dyDescent="0.25">
      <c r="A233" t="s">
        <v>23</v>
      </c>
      <c r="B233" s="1">
        <v>42482</v>
      </c>
      <c r="C233" s="6" t="str">
        <f>TEXT(Merge1[[#This Row],[ActivityDate]],"dddd")</f>
        <v>Friday</v>
      </c>
      <c r="D233">
        <v>149</v>
      </c>
      <c r="E233" s="5">
        <f>IF(Merge1[[#This Row],[TotalSteps]]&gt;=10000,1,0)</f>
        <v>0</v>
      </c>
      <c r="F233">
        <v>0.1</v>
      </c>
      <c r="G233">
        <v>0.1</v>
      </c>
      <c r="H233">
        <v>0</v>
      </c>
      <c r="I233">
        <v>0</v>
      </c>
      <c r="J233">
        <v>0</v>
      </c>
      <c r="K233">
        <v>0.1</v>
      </c>
      <c r="L233">
        <v>0</v>
      </c>
      <c r="M233">
        <v>0</v>
      </c>
      <c r="N233">
        <v>0</v>
      </c>
      <c r="O233">
        <v>10</v>
      </c>
      <c r="P233">
        <v>1430</v>
      </c>
      <c r="Q233">
        <f>Merge1[[#This Row],[VeryActiveMinutes]]+Merge1[[#This Row],[FairlyActiveMinutes]]+Merge1[[#This Row],[LightlyActiveMinutes]]</f>
        <v>10</v>
      </c>
      <c r="R233">
        <v>2093</v>
      </c>
      <c r="U233" s="12">
        <f>Merge1[[#This Row],[TotalMinutesAsleep]]/60</f>
        <v>0</v>
      </c>
      <c r="V233" s="12" t="str">
        <f>IF(Merge1[[#This Row],[SleepHours]]&lt;7,"Short", IF(Merge1[[#This Row],[SleepHours]]&lt;=9,"Normal", "Long"))</f>
        <v>Short</v>
      </c>
    </row>
    <row r="234" spans="1:23" x14ac:dyDescent="0.25">
      <c r="A234" t="s">
        <v>29</v>
      </c>
      <c r="B234" s="1">
        <v>42491</v>
      </c>
      <c r="C234" s="6" t="str">
        <f>TEXT(Merge1[[#This Row],[ActivityDate]],"dddd")</f>
        <v>Sunday</v>
      </c>
      <c r="D234">
        <v>1251</v>
      </c>
      <c r="E234" s="5">
        <f>IF(Merge1[[#This Row],[TotalSteps]]&gt;=10000,1,0)</f>
        <v>0</v>
      </c>
      <c r="F234">
        <v>0.84</v>
      </c>
      <c r="G234">
        <v>0.84</v>
      </c>
      <c r="H234">
        <v>0</v>
      </c>
      <c r="I234">
        <v>0</v>
      </c>
      <c r="J234">
        <v>0</v>
      </c>
      <c r="K234">
        <v>0.84</v>
      </c>
      <c r="L234">
        <v>0</v>
      </c>
      <c r="M234">
        <v>0</v>
      </c>
      <c r="N234">
        <v>0</v>
      </c>
      <c r="O234">
        <v>67</v>
      </c>
      <c r="P234">
        <v>836</v>
      </c>
      <c r="Q234">
        <f>Merge1[[#This Row],[VeryActiveMinutes]]+Merge1[[#This Row],[FairlyActiveMinutes]]+Merge1[[#This Row],[LightlyActiveMinutes]]</f>
        <v>67</v>
      </c>
      <c r="R234">
        <v>1593</v>
      </c>
      <c r="S234">
        <v>1</v>
      </c>
      <c r="T234">
        <v>484</v>
      </c>
      <c r="U234" s="12">
        <f>Merge1[[#This Row],[TotalMinutesAsleep]]/60</f>
        <v>8.0666666666666664</v>
      </c>
      <c r="V234" s="12" t="str">
        <f>IF(Merge1[[#This Row],[SleepHours]]&lt;7,"Short", IF(Merge1[[#This Row],[SleepHours]]&lt;=9,"Normal", "Long"))</f>
        <v>Normal</v>
      </c>
      <c r="W234">
        <v>500</v>
      </c>
    </row>
    <row r="235" spans="1:23" x14ac:dyDescent="0.25">
      <c r="A235" t="s">
        <v>23</v>
      </c>
      <c r="B235" s="1">
        <v>42483</v>
      </c>
      <c r="C235" s="6" t="str">
        <f>TEXT(Merge1[[#This Row],[ActivityDate]],"dddd")</f>
        <v>Saturday</v>
      </c>
      <c r="D235">
        <v>2945</v>
      </c>
      <c r="E235" s="5">
        <f>IF(Merge1[[#This Row],[TotalSteps]]&gt;=10000,1,0)</f>
        <v>0</v>
      </c>
      <c r="F235">
        <v>2.04</v>
      </c>
      <c r="G235">
        <v>2.04</v>
      </c>
      <c r="H235">
        <v>0</v>
      </c>
      <c r="I235">
        <v>0</v>
      </c>
      <c r="J235">
        <v>0</v>
      </c>
      <c r="K235">
        <v>2.04</v>
      </c>
      <c r="L235">
        <v>0</v>
      </c>
      <c r="M235">
        <v>0</v>
      </c>
      <c r="N235">
        <v>0</v>
      </c>
      <c r="O235">
        <v>145</v>
      </c>
      <c r="P235">
        <v>1295</v>
      </c>
      <c r="Q235">
        <f>Merge1[[#This Row],[VeryActiveMinutes]]+Merge1[[#This Row],[FairlyActiveMinutes]]+Merge1[[#This Row],[LightlyActiveMinutes]]</f>
        <v>145</v>
      </c>
      <c r="R235">
        <v>2499</v>
      </c>
      <c r="U235" s="12">
        <f>Merge1[[#This Row],[TotalMinutesAsleep]]/60</f>
        <v>0</v>
      </c>
      <c r="V235" s="12" t="str">
        <f>IF(Merge1[[#This Row],[SleepHours]]&lt;7,"Short", IF(Merge1[[#This Row],[SleepHours]]&lt;=9,"Normal", "Long"))</f>
        <v>Short</v>
      </c>
    </row>
    <row r="236" spans="1:23" x14ac:dyDescent="0.25">
      <c r="A236" t="s">
        <v>29</v>
      </c>
      <c r="B236" s="1">
        <v>42492</v>
      </c>
      <c r="C236" s="6" t="str">
        <f>TEXT(Merge1[[#This Row],[ActivityDate]],"dddd")</f>
        <v>Monday</v>
      </c>
      <c r="D236">
        <v>9261</v>
      </c>
      <c r="E236" s="5">
        <f>IF(Merge1[[#This Row],[TotalSteps]]&gt;=10000,1,0)</f>
        <v>0</v>
      </c>
      <c r="F236">
        <v>6.24</v>
      </c>
      <c r="G236">
        <v>6.24</v>
      </c>
      <c r="H236">
        <v>0</v>
      </c>
      <c r="I236">
        <v>0</v>
      </c>
      <c r="J236">
        <v>0.44</v>
      </c>
      <c r="K236">
        <v>5.71</v>
      </c>
      <c r="L236">
        <v>0</v>
      </c>
      <c r="M236">
        <v>0</v>
      </c>
      <c r="N236">
        <v>11</v>
      </c>
      <c r="O236">
        <v>344</v>
      </c>
      <c r="P236">
        <v>585</v>
      </c>
      <c r="Q236">
        <f>Merge1[[#This Row],[VeryActiveMinutes]]+Merge1[[#This Row],[FairlyActiveMinutes]]+Merge1[[#This Row],[LightlyActiveMinutes]]</f>
        <v>355</v>
      </c>
      <c r="R236">
        <v>2270</v>
      </c>
      <c r="S236">
        <v>1</v>
      </c>
      <c r="T236">
        <v>478</v>
      </c>
      <c r="U236" s="12">
        <f>Merge1[[#This Row],[TotalMinutesAsleep]]/60</f>
        <v>7.9666666666666668</v>
      </c>
      <c r="V236" s="12" t="str">
        <f>IF(Merge1[[#This Row],[SleepHours]]&lt;7,"Short", IF(Merge1[[#This Row],[SleepHours]]&lt;=9,"Normal", "Long"))</f>
        <v>Normal</v>
      </c>
      <c r="W236">
        <v>506</v>
      </c>
    </row>
    <row r="237" spans="1:23" x14ac:dyDescent="0.25">
      <c r="A237" t="s">
        <v>23</v>
      </c>
      <c r="B237" s="1">
        <v>42484</v>
      </c>
      <c r="C237" s="6" t="str">
        <f>TEXT(Merge1[[#This Row],[ActivityDate]],"dddd")</f>
        <v>Sunday</v>
      </c>
      <c r="D237">
        <v>2090</v>
      </c>
      <c r="E237" s="5">
        <f>IF(Merge1[[#This Row],[TotalSteps]]&gt;=10000,1,0)</f>
        <v>0</v>
      </c>
      <c r="F237">
        <v>1.45</v>
      </c>
      <c r="G237">
        <v>1.45</v>
      </c>
      <c r="H237">
        <v>0</v>
      </c>
      <c r="I237">
        <v>7.0000000000000007E-2</v>
      </c>
      <c r="J237">
        <v>0.24</v>
      </c>
      <c r="K237">
        <v>1.1399999999999999</v>
      </c>
      <c r="L237">
        <v>0</v>
      </c>
      <c r="M237">
        <v>1</v>
      </c>
      <c r="N237">
        <v>6</v>
      </c>
      <c r="O237">
        <v>75</v>
      </c>
      <c r="P237">
        <v>1358</v>
      </c>
      <c r="Q237">
        <f>Merge1[[#This Row],[VeryActiveMinutes]]+Merge1[[#This Row],[FairlyActiveMinutes]]+Merge1[[#This Row],[LightlyActiveMinutes]]</f>
        <v>82</v>
      </c>
      <c r="R237">
        <v>2324</v>
      </c>
      <c r="U237" s="12">
        <f>Merge1[[#This Row],[TotalMinutesAsleep]]/60</f>
        <v>0</v>
      </c>
      <c r="V237" s="12" t="str">
        <f>IF(Merge1[[#This Row],[SleepHours]]&lt;7,"Short", IF(Merge1[[#This Row],[SleepHours]]&lt;=9,"Normal", "Long"))</f>
        <v>Short</v>
      </c>
    </row>
    <row r="238" spans="1:23" x14ac:dyDescent="0.25">
      <c r="A238" t="s">
        <v>29</v>
      </c>
      <c r="B238" s="1">
        <v>42493</v>
      </c>
      <c r="C238" s="6" t="str">
        <f>TEXT(Merge1[[#This Row],[ActivityDate]],"dddd")</f>
        <v>Tuesday</v>
      </c>
      <c r="D238">
        <v>9648</v>
      </c>
      <c r="E238" s="5">
        <f>IF(Merge1[[#This Row],[TotalSteps]]&gt;=10000,1,0)</f>
        <v>0</v>
      </c>
      <c r="F238">
        <v>6.47</v>
      </c>
      <c r="G238">
        <v>6.47</v>
      </c>
      <c r="H238">
        <v>0</v>
      </c>
      <c r="I238">
        <v>0.57999999999999996</v>
      </c>
      <c r="J238">
        <v>1.07</v>
      </c>
      <c r="K238">
        <v>4.83</v>
      </c>
      <c r="L238">
        <v>0</v>
      </c>
      <c r="M238">
        <v>8</v>
      </c>
      <c r="N238">
        <v>26</v>
      </c>
      <c r="O238">
        <v>287</v>
      </c>
      <c r="P238">
        <v>669</v>
      </c>
      <c r="Q238">
        <f>Merge1[[#This Row],[VeryActiveMinutes]]+Merge1[[#This Row],[FairlyActiveMinutes]]+Merge1[[#This Row],[LightlyActiveMinutes]]</f>
        <v>321</v>
      </c>
      <c r="R238">
        <v>2235</v>
      </c>
      <c r="S238">
        <v>1</v>
      </c>
      <c r="T238">
        <v>474</v>
      </c>
      <c r="U238" s="12">
        <f>Merge1[[#This Row],[TotalMinutesAsleep]]/60</f>
        <v>7.9</v>
      </c>
      <c r="V238" s="12" t="str">
        <f>IF(Merge1[[#This Row],[SleepHours]]&lt;7,"Short", IF(Merge1[[#This Row],[SleepHours]]&lt;=9,"Normal", "Long"))</f>
        <v>Normal</v>
      </c>
      <c r="W238">
        <v>512</v>
      </c>
    </row>
    <row r="239" spans="1:23" x14ac:dyDescent="0.25">
      <c r="A239" t="s">
        <v>23</v>
      </c>
      <c r="B239" s="1">
        <v>42485</v>
      </c>
      <c r="C239" s="6" t="str">
        <f>TEXT(Merge1[[#This Row],[ActivityDate]],"dddd")</f>
        <v>Monday</v>
      </c>
      <c r="D239">
        <v>152</v>
      </c>
      <c r="E239" s="5">
        <f>IF(Merge1[[#This Row],[TotalSteps]]&gt;=10000,1,0)</f>
        <v>0</v>
      </c>
      <c r="F239">
        <v>0.11</v>
      </c>
      <c r="G239">
        <v>0.11</v>
      </c>
      <c r="H239">
        <v>0</v>
      </c>
      <c r="I239">
        <v>0</v>
      </c>
      <c r="J239">
        <v>0</v>
      </c>
      <c r="K239">
        <v>0.11</v>
      </c>
      <c r="L239">
        <v>0</v>
      </c>
      <c r="M239">
        <v>0</v>
      </c>
      <c r="N239">
        <v>0</v>
      </c>
      <c r="O239">
        <v>12</v>
      </c>
      <c r="P239">
        <v>1303</v>
      </c>
      <c r="Q239">
        <f>Merge1[[#This Row],[VeryActiveMinutes]]+Merge1[[#This Row],[FairlyActiveMinutes]]+Merge1[[#This Row],[LightlyActiveMinutes]]</f>
        <v>12</v>
      </c>
      <c r="R239">
        <v>2100</v>
      </c>
      <c r="U239" s="12">
        <f>Merge1[[#This Row],[TotalMinutesAsleep]]/60</f>
        <v>0</v>
      </c>
      <c r="V239" s="12" t="str">
        <f>IF(Merge1[[#This Row],[SleepHours]]&lt;7,"Short", IF(Merge1[[#This Row],[SleepHours]]&lt;=9,"Normal", "Long"))</f>
        <v>Short</v>
      </c>
    </row>
    <row r="240" spans="1:23" x14ac:dyDescent="0.25">
      <c r="A240" t="s">
        <v>29</v>
      </c>
      <c r="B240" s="1">
        <v>42496</v>
      </c>
      <c r="C240" s="6" t="str">
        <f>TEXT(Merge1[[#This Row],[ActivityDate]],"dddd")</f>
        <v>Friday</v>
      </c>
      <c r="D240">
        <v>9524</v>
      </c>
      <c r="E240" s="5">
        <f>IF(Merge1[[#This Row],[TotalSteps]]&gt;=10000,1,0)</f>
        <v>0</v>
      </c>
      <c r="F240">
        <v>6.42</v>
      </c>
      <c r="G240">
        <v>6.42</v>
      </c>
      <c r="H240">
        <v>0</v>
      </c>
      <c r="I240">
        <v>0.41</v>
      </c>
      <c r="J240">
        <v>0.47</v>
      </c>
      <c r="K240">
        <v>5.46</v>
      </c>
      <c r="L240">
        <v>0</v>
      </c>
      <c r="M240">
        <v>6</v>
      </c>
      <c r="N240">
        <v>11</v>
      </c>
      <c r="O240">
        <v>314</v>
      </c>
      <c r="P240">
        <v>692</v>
      </c>
      <c r="Q240">
        <f>Merge1[[#This Row],[VeryActiveMinutes]]+Merge1[[#This Row],[FairlyActiveMinutes]]+Merge1[[#This Row],[LightlyActiveMinutes]]</f>
        <v>331</v>
      </c>
      <c r="R240">
        <v>2266</v>
      </c>
      <c r="S240">
        <v>1</v>
      </c>
      <c r="T240">
        <v>450</v>
      </c>
      <c r="U240" s="12">
        <f>Merge1[[#This Row],[TotalMinutesAsleep]]/60</f>
        <v>7.5</v>
      </c>
      <c r="V240" s="12" t="str">
        <f>IF(Merge1[[#This Row],[SleepHours]]&lt;7,"Short", IF(Merge1[[#This Row],[SleepHours]]&lt;=9,"Normal", "Long"))</f>
        <v>Normal</v>
      </c>
      <c r="W240">
        <v>491</v>
      </c>
    </row>
    <row r="241" spans="1:23" x14ac:dyDescent="0.25">
      <c r="A241" t="s">
        <v>29</v>
      </c>
      <c r="B241" s="1">
        <v>42497</v>
      </c>
      <c r="C241" s="6" t="str">
        <f>TEXT(Merge1[[#This Row],[ActivityDate]],"dddd")</f>
        <v>Saturday</v>
      </c>
      <c r="D241">
        <v>7937</v>
      </c>
      <c r="E241" s="5">
        <f>IF(Merge1[[#This Row],[TotalSteps]]&gt;=10000,1,0)</f>
        <v>0</v>
      </c>
      <c r="F241">
        <v>5.33</v>
      </c>
      <c r="G241">
        <v>5.33</v>
      </c>
      <c r="H241">
        <v>0</v>
      </c>
      <c r="I241">
        <v>0.19</v>
      </c>
      <c r="J241">
        <v>1.05</v>
      </c>
      <c r="K241">
        <v>4.08</v>
      </c>
      <c r="L241">
        <v>0</v>
      </c>
      <c r="M241">
        <v>3</v>
      </c>
      <c r="N241">
        <v>28</v>
      </c>
      <c r="O241">
        <v>279</v>
      </c>
      <c r="P241">
        <v>586</v>
      </c>
      <c r="Q241">
        <f>Merge1[[#This Row],[VeryActiveMinutes]]+Merge1[[#This Row],[FairlyActiveMinutes]]+Merge1[[#This Row],[LightlyActiveMinutes]]</f>
        <v>310</v>
      </c>
      <c r="R241">
        <v>2158</v>
      </c>
      <c r="S241">
        <v>1</v>
      </c>
      <c r="T241">
        <v>507</v>
      </c>
      <c r="U241" s="12">
        <f>Merge1[[#This Row],[TotalMinutesAsleep]]/60</f>
        <v>8.4499999999999993</v>
      </c>
      <c r="V241" s="12" t="str">
        <f>IF(Merge1[[#This Row],[SleepHours]]&lt;7,"Short", IF(Merge1[[#This Row],[SleepHours]]&lt;=9,"Normal", "Long"))</f>
        <v>Normal</v>
      </c>
      <c r="W241">
        <v>530</v>
      </c>
    </row>
    <row r="242" spans="1:23" x14ac:dyDescent="0.25">
      <c r="A242" t="s">
        <v>23</v>
      </c>
      <c r="B242" s="1">
        <v>42487</v>
      </c>
      <c r="C242" s="6" t="str">
        <f>TEXT(Merge1[[#This Row],[ActivityDate]],"dddd")</f>
        <v>Wednesday</v>
      </c>
      <c r="D242">
        <v>0</v>
      </c>
      <c r="E242" s="5">
        <f>IF(Merge1[[#This Row],[TotalSteps]]&gt;=10000,1,0)</f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1440</v>
      </c>
      <c r="Q242">
        <f>Merge1[[#This Row],[VeryActiveMinutes]]+Merge1[[#This Row],[FairlyActiveMinutes]]+Merge1[[#This Row],[LightlyActiveMinutes]]</f>
        <v>0</v>
      </c>
      <c r="R242">
        <v>2063</v>
      </c>
      <c r="U242" s="12">
        <f>Merge1[[#This Row],[TotalMinutesAsleep]]/60</f>
        <v>0</v>
      </c>
      <c r="V242" s="12" t="str">
        <f>IF(Merge1[[#This Row],[SleepHours]]&lt;7,"Short", IF(Merge1[[#This Row],[SleepHours]]&lt;=9,"Normal", "Long"))</f>
        <v>Short</v>
      </c>
    </row>
    <row r="243" spans="1:23" x14ac:dyDescent="0.25">
      <c r="A243" t="s">
        <v>29</v>
      </c>
      <c r="B243" s="1">
        <v>42498</v>
      </c>
      <c r="C243" s="6" t="str">
        <f>TEXT(Merge1[[#This Row],[ActivityDate]],"dddd")</f>
        <v>Sunday</v>
      </c>
      <c r="D243">
        <v>3672</v>
      </c>
      <c r="E243" s="5">
        <f>IF(Merge1[[#This Row],[TotalSteps]]&gt;=10000,1,0)</f>
        <v>0</v>
      </c>
      <c r="F243">
        <v>2.46</v>
      </c>
      <c r="G243">
        <v>2.46</v>
      </c>
      <c r="H243">
        <v>0</v>
      </c>
      <c r="I243">
        <v>0</v>
      </c>
      <c r="J243">
        <v>0</v>
      </c>
      <c r="K243">
        <v>2.46</v>
      </c>
      <c r="L243">
        <v>0</v>
      </c>
      <c r="M243">
        <v>0</v>
      </c>
      <c r="N243">
        <v>0</v>
      </c>
      <c r="O243">
        <v>153</v>
      </c>
      <c r="P243">
        <v>603</v>
      </c>
      <c r="Q243">
        <f>Merge1[[#This Row],[VeryActiveMinutes]]+Merge1[[#This Row],[FairlyActiveMinutes]]+Merge1[[#This Row],[LightlyActiveMinutes]]</f>
        <v>153</v>
      </c>
      <c r="R243">
        <v>1792</v>
      </c>
      <c r="S243">
        <v>1</v>
      </c>
      <c r="T243">
        <v>602</v>
      </c>
      <c r="U243" s="12">
        <f>Merge1[[#This Row],[TotalMinutesAsleep]]/60</f>
        <v>10.033333333333333</v>
      </c>
      <c r="V243" s="12" t="str">
        <f>IF(Merge1[[#This Row],[SleepHours]]&lt;7,"Short", IF(Merge1[[#This Row],[SleepHours]]&lt;=9,"Normal", "Long"))</f>
        <v>Long</v>
      </c>
      <c r="W243">
        <v>638</v>
      </c>
    </row>
    <row r="244" spans="1:23" x14ac:dyDescent="0.25">
      <c r="A244" t="s">
        <v>29</v>
      </c>
      <c r="B244" s="1">
        <v>42499</v>
      </c>
      <c r="C244" s="6" t="str">
        <f>TEXT(Merge1[[#This Row],[ActivityDate]],"dddd")</f>
        <v>Monday</v>
      </c>
      <c r="D244">
        <v>10378</v>
      </c>
      <c r="E244" s="5">
        <f>IF(Merge1[[#This Row],[TotalSteps]]&gt;=10000,1,0)</f>
        <v>1</v>
      </c>
      <c r="F244">
        <v>6.96</v>
      </c>
      <c r="G244">
        <v>6.96</v>
      </c>
      <c r="H244">
        <v>0</v>
      </c>
      <c r="I244">
        <v>0.14000000000000001</v>
      </c>
      <c r="J244">
        <v>0.56000000000000005</v>
      </c>
      <c r="K244">
        <v>6.25</v>
      </c>
      <c r="L244">
        <v>0</v>
      </c>
      <c r="M244">
        <v>2</v>
      </c>
      <c r="N244">
        <v>14</v>
      </c>
      <c r="O244">
        <v>374</v>
      </c>
      <c r="P244">
        <v>490</v>
      </c>
      <c r="Q244">
        <f>Merge1[[#This Row],[VeryActiveMinutes]]+Merge1[[#This Row],[FairlyActiveMinutes]]+Merge1[[#This Row],[LightlyActiveMinutes]]</f>
        <v>390</v>
      </c>
      <c r="R244">
        <v>2345</v>
      </c>
      <c r="S244">
        <v>1</v>
      </c>
      <c r="T244">
        <v>535</v>
      </c>
      <c r="U244" s="12">
        <f>Merge1[[#This Row],[TotalMinutesAsleep]]/60</f>
        <v>8.9166666666666661</v>
      </c>
      <c r="V244" s="12" t="str">
        <f>IF(Merge1[[#This Row],[SleepHours]]&lt;7,"Short", IF(Merge1[[#This Row],[SleepHours]]&lt;=9,"Normal", "Long"))</f>
        <v>Normal</v>
      </c>
      <c r="W244">
        <v>565</v>
      </c>
    </row>
    <row r="245" spans="1:23" x14ac:dyDescent="0.25">
      <c r="A245" t="s">
        <v>23</v>
      </c>
      <c r="B245" s="1">
        <v>42489</v>
      </c>
      <c r="C245" s="6" t="str">
        <f>TEXT(Merge1[[#This Row],[ActivityDate]],"dddd")</f>
        <v>Friday</v>
      </c>
      <c r="D245">
        <v>0</v>
      </c>
      <c r="E245" s="5">
        <f>IF(Merge1[[#This Row],[TotalSteps]]&gt;=10000,1,0)</f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1440</v>
      </c>
      <c r="Q245">
        <f>Merge1[[#This Row],[VeryActiveMinutes]]+Merge1[[#This Row],[FairlyActiveMinutes]]+Merge1[[#This Row],[LightlyActiveMinutes]]</f>
        <v>0</v>
      </c>
      <c r="R245">
        <v>2063</v>
      </c>
      <c r="U245" s="12">
        <f>Merge1[[#This Row],[TotalMinutesAsleep]]/60</f>
        <v>0</v>
      </c>
      <c r="V245" s="12" t="str">
        <f>IF(Merge1[[#This Row],[SleepHours]]&lt;7,"Short", IF(Merge1[[#This Row],[SleepHours]]&lt;=9,"Normal", "Long"))</f>
        <v>Short</v>
      </c>
    </row>
    <row r="246" spans="1:23" x14ac:dyDescent="0.25">
      <c r="A246" t="s">
        <v>29</v>
      </c>
      <c r="B246" s="1">
        <v>42500</v>
      </c>
      <c r="C246" s="6" t="str">
        <f>TEXT(Merge1[[#This Row],[ActivityDate]],"dddd")</f>
        <v>Tuesday</v>
      </c>
      <c r="D246">
        <v>9487</v>
      </c>
      <c r="E246" s="5">
        <f>IF(Merge1[[#This Row],[TotalSteps]]&gt;=10000,1,0)</f>
        <v>0</v>
      </c>
      <c r="F246">
        <v>6.37</v>
      </c>
      <c r="G246">
        <v>6.37</v>
      </c>
      <c r="H246">
        <v>0</v>
      </c>
      <c r="I246">
        <v>0.21</v>
      </c>
      <c r="J246">
        <v>0.46</v>
      </c>
      <c r="K246">
        <v>5.7</v>
      </c>
      <c r="L246">
        <v>0</v>
      </c>
      <c r="M246">
        <v>3</v>
      </c>
      <c r="N246">
        <v>12</v>
      </c>
      <c r="O246">
        <v>329</v>
      </c>
      <c r="P246">
        <v>555</v>
      </c>
      <c r="Q246">
        <f>Merge1[[#This Row],[VeryActiveMinutes]]+Merge1[[#This Row],[FairlyActiveMinutes]]+Merge1[[#This Row],[LightlyActiveMinutes]]</f>
        <v>344</v>
      </c>
      <c r="R246">
        <v>2260</v>
      </c>
      <c r="S246">
        <v>1</v>
      </c>
      <c r="T246">
        <v>487</v>
      </c>
      <c r="U246" s="12">
        <f>Merge1[[#This Row],[TotalMinutesAsleep]]/60</f>
        <v>8.1166666666666671</v>
      </c>
      <c r="V246" s="12" t="str">
        <f>IF(Merge1[[#This Row],[SleepHours]]&lt;7,"Short", IF(Merge1[[#This Row],[SleepHours]]&lt;=9,"Normal", "Long"))</f>
        <v>Normal</v>
      </c>
      <c r="W246">
        <v>517</v>
      </c>
    </row>
    <row r="247" spans="1:23" x14ac:dyDescent="0.25">
      <c r="A247" t="s">
        <v>23</v>
      </c>
      <c r="B247" s="1">
        <v>42490</v>
      </c>
      <c r="C247" s="6" t="str">
        <f>TEXT(Merge1[[#This Row],[ActivityDate]],"dddd")</f>
        <v>Saturday</v>
      </c>
      <c r="D247">
        <v>0</v>
      </c>
      <c r="E247" s="5">
        <f>IF(Merge1[[#This Row],[TotalSteps]]&gt;=10000,1,0)</f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1440</v>
      </c>
      <c r="Q247">
        <f>Merge1[[#This Row],[VeryActiveMinutes]]+Merge1[[#This Row],[FairlyActiveMinutes]]+Merge1[[#This Row],[LightlyActiveMinutes]]</f>
        <v>0</v>
      </c>
      <c r="R247">
        <v>2064</v>
      </c>
      <c r="U247" s="12">
        <f>Merge1[[#This Row],[TotalMinutesAsleep]]/60</f>
        <v>0</v>
      </c>
      <c r="V247" s="12" t="str">
        <f>IF(Merge1[[#This Row],[SleepHours]]&lt;7,"Short", IF(Merge1[[#This Row],[SleepHours]]&lt;=9,"Normal", "Long"))</f>
        <v>Short</v>
      </c>
    </row>
    <row r="248" spans="1:23" x14ac:dyDescent="0.25">
      <c r="A248" t="s">
        <v>29</v>
      </c>
      <c r="B248" s="1">
        <v>42501</v>
      </c>
      <c r="C248" s="6" t="str">
        <f>TEXT(Merge1[[#This Row],[ActivityDate]],"dddd")</f>
        <v>Wednesday</v>
      </c>
      <c r="D248">
        <v>9129</v>
      </c>
      <c r="E248" s="5">
        <f>IF(Merge1[[#This Row],[TotalSteps]]&gt;=10000,1,0)</f>
        <v>0</v>
      </c>
      <c r="F248">
        <v>6.13</v>
      </c>
      <c r="G248">
        <v>6.13</v>
      </c>
      <c r="H248">
        <v>0</v>
      </c>
      <c r="I248">
        <v>0.2</v>
      </c>
      <c r="J248">
        <v>0.74</v>
      </c>
      <c r="K248">
        <v>5.18</v>
      </c>
      <c r="L248">
        <v>0</v>
      </c>
      <c r="M248">
        <v>3</v>
      </c>
      <c r="N248">
        <v>18</v>
      </c>
      <c r="O248">
        <v>311</v>
      </c>
      <c r="P248">
        <v>574</v>
      </c>
      <c r="Q248">
        <f>Merge1[[#This Row],[VeryActiveMinutes]]+Merge1[[#This Row],[FairlyActiveMinutes]]+Merge1[[#This Row],[LightlyActiveMinutes]]</f>
        <v>332</v>
      </c>
      <c r="R248">
        <v>2232</v>
      </c>
      <c r="S248">
        <v>1</v>
      </c>
      <c r="T248">
        <v>529</v>
      </c>
      <c r="U248" s="12">
        <f>Merge1[[#This Row],[TotalMinutesAsleep]]/60</f>
        <v>8.8166666666666664</v>
      </c>
      <c r="V248" s="12" t="str">
        <f>IF(Merge1[[#This Row],[SleepHours]]&lt;7,"Short", IF(Merge1[[#This Row],[SleepHours]]&lt;=9,"Normal", "Long"))</f>
        <v>Normal</v>
      </c>
      <c r="W248">
        <v>558</v>
      </c>
    </row>
    <row r="249" spans="1:23" x14ac:dyDescent="0.25">
      <c r="A249" t="s">
        <v>23</v>
      </c>
      <c r="B249" s="1">
        <v>42491</v>
      </c>
      <c r="C249" s="6" t="str">
        <f>TEXT(Merge1[[#This Row],[ActivityDate]],"dddd")</f>
        <v>Sunday</v>
      </c>
      <c r="D249">
        <v>2704</v>
      </c>
      <c r="E249" s="5">
        <f>IF(Merge1[[#This Row],[TotalSteps]]&gt;=10000,1,0)</f>
        <v>0</v>
      </c>
      <c r="F249">
        <v>1.87</v>
      </c>
      <c r="G249">
        <v>1.87</v>
      </c>
      <c r="H249">
        <v>0</v>
      </c>
      <c r="I249">
        <v>1.01</v>
      </c>
      <c r="J249">
        <v>0.03</v>
      </c>
      <c r="K249">
        <v>0.83</v>
      </c>
      <c r="L249">
        <v>0</v>
      </c>
      <c r="M249">
        <v>14</v>
      </c>
      <c r="N249">
        <v>1</v>
      </c>
      <c r="O249">
        <v>70</v>
      </c>
      <c r="P249">
        <v>1355</v>
      </c>
      <c r="Q249">
        <f>Merge1[[#This Row],[VeryActiveMinutes]]+Merge1[[#This Row],[FairlyActiveMinutes]]+Merge1[[#This Row],[LightlyActiveMinutes]]</f>
        <v>85</v>
      </c>
      <c r="R249">
        <v>2411</v>
      </c>
      <c r="U249" s="12">
        <f>Merge1[[#This Row],[TotalMinutesAsleep]]/60</f>
        <v>0</v>
      </c>
      <c r="V249" s="12" t="str">
        <f>IF(Merge1[[#This Row],[SleepHours]]&lt;7,"Short", IF(Merge1[[#This Row],[SleepHours]]&lt;=9,"Normal", "Long"))</f>
        <v>Short</v>
      </c>
    </row>
    <row r="250" spans="1:23" x14ac:dyDescent="0.25">
      <c r="A250" t="s">
        <v>29</v>
      </c>
      <c r="B250" s="1">
        <v>42502</v>
      </c>
      <c r="C250" s="6" t="str">
        <f>TEXT(Merge1[[#This Row],[ActivityDate]],"dddd")</f>
        <v>Thursday</v>
      </c>
      <c r="D250">
        <v>17</v>
      </c>
      <c r="E250" s="5">
        <f>IF(Merge1[[#This Row],[TotalSteps]]&gt;=10000,1,0)</f>
        <v>0</v>
      </c>
      <c r="F250">
        <v>0.01</v>
      </c>
      <c r="G250">
        <v>0.01</v>
      </c>
      <c r="H250">
        <v>0</v>
      </c>
      <c r="I250">
        <v>0</v>
      </c>
      <c r="J250">
        <v>0</v>
      </c>
      <c r="K250">
        <v>0.01</v>
      </c>
      <c r="L250">
        <v>0</v>
      </c>
      <c r="M250">
        <v>0</v>
      </c>
      <c r="N250">
        <v>0</v>
      </c>
      <c r="O250">
        <v>2</v>
      </c>
      <c r="P250">
        <v>0</v>
      </c>
      <c r="Q250">
        <f>Merge1[[#This Row],[VeryActiveMinutes]]+Merge1[[#This Row],[FairlyActiveMinutes]]+Merge1[[#This Row],[LightlyActiveMinutes]]</f>
        <v>2</v>
      </c>
      <c r="R250">
        <v>257</v>
      </c>
      <c r="S250">
        <v>1</v>
      </c>
      <c r="T250">
        <v>302</v>
      </c>
      <c r="U250" s="12">
        <f>Merge1[[#This Row],[TotalMinutesAsleep]]/60</f>
        <v>5.0333333333333332</v>
      </c>
      <c r="V250" s="12" t="str">
        <f>IF(Merge1[[#This Row],[SleepHours]]&lt;7,"Short", IF(Merge1[[#This Row],[SleepHours]]&lt;=9,"Normal", "Long"))</f>
        <v>Short</v>
      </c>
      <c r="W250">
        <v>321</v>
      </c>
    </row>
    <row r="251" spans="1:23" x14ac:dyDescent="0.25">
      <c r="A251" t="s">
        <v>23</v>
      </c>
      <c r="B251" s="1">
        <v>42492</v>
      </c>
      <c r="C251" s="6" t="str">
        <f>TEXT(Merge1[[#This Row],[ActivityDate]],"dddd")</f>
        <v>Monday</v>
      </c>
      <c r="D251">
        <v>3790</v>
      </c>
      <c r="E251" s="5">
        <f>IF(Merge1[[#This Row],[TotalSteps]]&gt;=10000,1,0)</f>
        <v>0</v>
      </c>
      <c r="F251">
        <v>2.62</v>
      </c>
      <c r="G251">
        <v>2.62</v>
      </c>
      <c r="H251">
        <v>0</v>
      </c>
      <c r="I251">
        <v>1.1599999999999999</v>
      </c>
      <c r="J251">
        <v>0.3</v>
      </c>
      <c r="K251">
        <v>1.1599999999999999</v>
      </c>
      <c r="L251">
        <v>0</v>
      </c>
      <c r="M251">
        <v>16</v>
      </c>
      <c r="N251">
        <v>8</v>
      </c>
      <c r="O251">
        <v>94</v>
      </c>
      <c r="P251">
        <v>1322</v>
      </c>
      <c r="Q251">
        <f>Merge1[[#This Row],[VeryActiveMinutes]]+Merge1[[#This Row],[FairlyActiveMinutes]]+Merge1[[#This Row],[LightlyActiveMinutes]]</f>
        <v>118</v>
      </c>
      <c r="R251">
        <v>2505</v>
      </c>
      <c r="U251" s="12">
        <f>Merge1[[#This Row],[TotalMinutesAsleep]]/60</f>
        <v>0</v>
      </c>
      <c r="V251" s="12" t="str">
        <f>IF(Merge1[[#This Row],[SleepHours]]&lt;7,"Short", IF(Merge1[[#This Row],[SleepHours]]&lt;=9,"Normal", "Long"))</f>
        <v>Short</v>
      </c>
    </row>
    <row r="252" spans="1:23" x14ac:dyDescent="0.25">
      <c r="A252" t="s">
        <v>23</v>
      </c>
      <c r="B252" s="1">
        <v>42493</v>
      </c>
      <c r="C252" s="6" t="str">
        <f>TEXT(Merge1[[#This Row],[ActivityDate]],"dddd")</f>
        <v>Tuesday</v>
      </c>
      <c r="D252">
        <v>1326</v>
      </c>
      <c r="E252" s="5">
        <f>IF(Merge1[[#This Row],[TotalSteps]]&gt;=10000,1,0)</f>
        <v>0</v>
      </c>
      <c r="F252">
        <v>0.92</v>
      </c>
      <c r="G252">
        <v>0.92</v>
      </c>
      <c r="H252">
        <v>0</v>
      </c>
      <c r="I252">
        <v>0.73</v>
      </c>
      <c r="J252">
        <v>0</v>
      </c>
      <c r="K252">
        <v>0.18</v>
      </c>
      <c r="L252">
        <v>0</v>
      </c>
      <c r="M252">
        <v>10</v>
      </c>
      <c r="N252">
        <v>0</v>
      </c>
      <c r="O252">
        <v>17</v>
      </c>
      <c r="P252">
        <v>1413</v>
      </c>
      <c r="Q252">
        <f>Merge1[[#This Row],[VeryActiveMinutes]]+Merge1[[#This Row],[FairlyActiveMinutes]]+Merge1[[#This Row],[LightlyActiveMinutes]]</f>
        <v>27</v>
      </c>
      <c r="R252">
        <v>2195</v>
      </c>
      <c r="U252" s="12">
        <f>Merge1[[#This Row],[TotalMinutesAsleep]]/60</f>
        <v>0</v>
      </c>
      <c r="V252" s="12" t="str">
        <f>IF(Merge1[[#This Row],[SleepHours]]&lt;7,"Short", IF(Merge1[[#This Row],[SleepHours]]&lt;=9,"Normal", "Long"))</f>
        <v>Short</v>
      </c>
    </row>
    <row r="253" spans="1:23" x14ac:dyDescent="0.25">
      <c r="A253" t="s">
        <v>23</v>
      </c>
      <c r="B253" s="1">
        <v>42494</v>
      </c>
      <c r="C253" s="6" t="str">
        <f>TEXT(Merge1[[#This Row],[ActivityDate]],"dddd")</f>
        <v>Wednesday</v>
      </c>
      <c r="D253">
        <v>1786</v>
      </c>
      <c r="E253" s="5">
        <f>IF(Merge1[[#This Row],[TotalSteps]]&gt;=10000,1,0)</f>
        <v>0</v>
      </c>
      <c r="F253">
        <v>1.24</v>
      </c>
      <c r="G253">
        <v>1.24</v>
      </c>
      <c r="H253">
        <v>0</v>
      </c>
      <c r="I253">
        <v>0</v>
      </c>
      <c r="J253">
        <v>0</v>
      </c>
      <c r="K253">
        <v>1.24</v>
      </c>
      <c r="L253">
        <v>0</v>
      </c>
      <c r="M253">
        <v>0</v>
      </c>
      <c r="N253">
        <v>0</v>
      </c>
      <c r="O253">
        <v>87</v>
      </c>
      <c r="P253">
        <v>1353</v>
      </c>
      <c r="Q253">
        <f>Merge1[[#This Row],[VeryActiveMinutes]]+Merge1[[#This Row],[FairlyActiveMinutes]]+Merge1[[#This Row],[LightlyActiveMinutes]]</f>
        <v>87</v>
      </c>
      <c r="R253">
        <v>2338</v>
      </c>
      <c r="U253" s="12">
        <f>Merge1[[#This Row],[TotalMinutesAsleep]]/60</f>
        <v>0</v>
      </c>
      <c r="V253" s="12" t="str">
        <f>IF(Merge1[[#This Row],[SleepHours]]&lt;7,"Short", IF(Merge1[[#This Row],[SleepHours]]&lt;=9,"Normal", "Long"))</f>
        <v>Short</v>
      </c>
    </row>
    <row r="254" spans="1:23" x14ac:dyDescent="0.25">
      <c r="A254" t="s">
        <v>23</v>
      </c>
      <c r="B254" s="1">
        <v>42495</v>
      </c>
      <c r="C254" s="6" t="str">
        <f>TEXT(Merge1[[#This Row],[ActivityDate]],"dddd")</f>
        <v>Thursday</v>
      </c>
      <c r="D254">
        <v>0</v>
      </c>
      <c r="E254" s="5">
        <f>IF(Merge1[[#This Row],[TotalSteps]]&gt;=10000,1,0)</f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1440</v>
      </c>
      <c r="Q254">
        <f>Merge1[[#This Row],[VeryActiveMinutes]]+Merge1[[#This Row],[FairlyActiveMinutes]]+Merge1[[#This Row],[LightlyActiveMinutes]]</f>
        <v>0</v>
      </c>
      <c r="R254">
        <v>2063</v>
      </c>
      <c r="U254" s="12">
        <f>Merge1[[#This Row],[TotalMinutesAsleep]]/60</f>
        <v>0</v>
      </c>
      <c r="V254" s="12" t="str">
        <f>IF(Merge1[[#This Row],[SleepHours]]&lt;7,"Short", IF(Merge1[[#This Row],[SleepHours]]&lt;=9,"Normal", "Long"))</f>
        <v>Short</v>
      </c>
    </row>
    <row r="255" spans="1:23" x14ac:dyDescent="0.25">
      <c r="A255" t="s">
        <v>23</v>
      </c>
      <c r="B255" s="1">
        <v>42496</v>
      </c>
      <c r="C255" s="6" t="str">
        <f>TEXT(Merge1[[#This Row],[ActivityDate]],"dddd")</f>
        <v>Friday</v>
      </c>
      <c r="D255">
        <v>2091</v>
      </c>
      <c r="E255" s="5">
        <f>IF(Merge1[[#This Row],[TotalSteps]]&gt;=10000,1,0)</f>
        <v>0</v>
      </c>
      <c r="F255">
        <v>1.45</v>
      </c>
      <c r="G255">
        <v>1.45</v>
      </c>
      <c r="H255">
        <v>0</v>
      </c>
      <c r="I255">
        <v>0</v>
      </c>
      <c r="J255">
        <v>0</v>
      </c>
      <c r="K255">
        <v>1.45</v>
      </c>
      <c r="L255">
        <v>0</v>
      </c>
      <c r="M255">
        <v>0</v>
      </c>
      <c r="N255">
        <v>0</v>
      </c>
      <c r="O255">
        <v>108</v>
      </c>
      <c r="P255">
        <v>1332</v>
      </c>
      <c r="Q255">
        <f>Merge1[[#This Row],[VeryActiveMinutes]]+Merge1[[#This Row],[FairlyActiveMinutes]]+Merge1[[#This Row],[LightlyActiveMinutes]]</f>
        <v>108</v>
      </c>
      <c r="R255">
        <v>2383</v>
      </c>
      <c r="U255" s="12">
        <f>Merge1[[#This Row],[TotalMinutesAsleep]]/60</f>
        <v>0</v>
      </c>
      <c r="V255" s="12" t="str">
        <f>IF(Merge1[[#This Row],[SleepHours]]&lt;7,"Short", IF(Merge1[[#This Row],[SleepHours]]&lt;=9,"Normal", "Long"))</f>
        <v>Short</v>
      </c>
    </row>
    <row r="256" spans="1:23" x14ac:dyDescent="0.25">
      <c r="A256" t="s">
        <v>23</v>
      </c>
      <c r="B256" s="1">
        <v>42497</v>
      </c>
      <c r="C256" s="6" t="str">
        <f>TEXT(Merge1[[#This Row],[ActivityDate]],"dddd")</f>
        <v>Saturday</v>
      </c>
      <c r="D256">
        <v>1510</v>
      </c>
      <c r="E256" s="5">
        <f>IF(Merge1[[#This Row],[TotalSteps]]&gt;=10000,1,0)</f>
        <v>0</v>
      </c>
      <c r="F256">
        <v>1.04</v>
      </c>
      <c r="G256">
        <v>1.04</v>
      </c>
      <c r="H256">
        <v>0</v>
      </c>
      <c r="I256">
        <v>0</v>
      </c>
      <c r="J256">
        <v>0</v>
      </c>
      <c r="K256">
        <v>1.04</v>
      </c>
      <c r="L256">
        <v>0</v>
      </c>
      <c r="M256">
        <v>0</v>
      </c>
      <c r="N256">
        <v>0</v>
      </c>
      <c r="O256">
        <v>48</v>
      </c>
      <c r="P256">
        <v>1392</v>
      </c>
      <c r="Q256">
        <f>Merge1[[#This Row],[VeryActiveMinutes]]+Merge1[[#This Row],[FairlyActiveMinutes]]+Merge1[[#This Row],[LightlyActiveMinutes]]</f>
        <v>48</v>
      </c>
      <c r="R256">
        <v>2229</v>
      </c>
      <c r="U256" s="12">
        <f>Merge1[[#This Row],[TotalMinutesAsleep]]/60</f>
        <v>0</v>
      </c>
      <c r="V256" s="12" t="str">
        <f>IF(Merge1[[#This Row],[SleepHours]]&lt;7,"Short", IF(Merge1[[#This Row],[SleepHours]]&lt;=9,"Normal", "Long"))</f>
        <v>Short</v>
      </c>
    </row>
    <row r="257" spans="1:22" x14ac:dyDescent="0.25">
      <c r="A257" t="s">
        <v>23</v>
      </c>
      <c r="B257" s="1">
        <v>42498</v>
      </c>
      <c r="C257" s="6" t="str">
        <f>TEXT(Merge1[[#This Row],[ActivityDate]],"dddd")</f>
        <v>Sunday</v>
      </c>
      <c r="D257">
        <v>0</v>
      </c>
      <c r="E257" s="5">
        <f>IF(Merge1[[#This Row],[TotalSteps]]&gt;=10000,1,0)</f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1440</v>
      </c>
      <c r="Q257">
        <f>Merge1[[#This Row],[VeryActiveMinutes]]+Merge1[[#This Row],[FairlyActiveMinutes]]+Merge1[[#This Row],[LightlyActiveMinutes]]</f>
        <v>0</v>
      </c>
      <c r="R257">
        <v>2063</v>
      </c>
      <c r="U257" s="12">
        <f>Merge1[[#This Row],[TotalMinutesAsleep]]/60</f>
        <v>0</v>
      </c>
      <c r="V257" s="12" t="str">
        <f>IF(Merge1[[#This Row],[SleepHours]]&lt;7,"Short", IF(Merge1[[#This Row],[SleepHours]]&lt;=9,"Normal", "Long"))</f>
        <v>Short</v>
      </c>
    </row>
    <row r="258" spans="1:22" x14ac:dyDescent="0.25">
      <c r="A258" t="s">
        <v>23</v>
      </c>
      <c r="B258" s="1">
        <v>42499</v>
      </c>
      <c r="C258" s="6" t="str">
        <f>TEXT(Merge1[[#This Row],[ActivityDate]],"dddd")</f>
        <v>Monday</v>
      </c>
      <c r="D258">
        <v>0</v>
      </c>
      <c r="E258" s="5">
        <f>IF(Merge1[[#This Row],[TotalSteps]]&gt;=10000,1,0)</f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1440</v>
      </c>
      <c r="Q258">
        <f>Merge1[[#This Row],[VeryActiveMinutes]]+Merge1[[#This Row],[FairlyActiveMinutes]]+Merge1[[#This Row],[LightlyActiveMinutes]]</f>
        <v>0</v>
      </c>
      <c r="R258">
        <v>2063</v>
      </c>
      <c r="U258" s="12">
        <f>Merge1[[#This Row],[TotalMinutesAsleep]]/60</f>
        <v>0</v>
      </c>
      <c r="V258" s="12" t="str">
        <f>IF(Merge1[[#This Row],[SleepHours]]&lt;7,"Short", IF(Merge1[[#This Row],[SleepHours]]&lt;=9,"Normal", "Long"))</f>
        <v>Short</v>
      </c>
    </row>
    <row r="259" spans="1:22" x14ac:dyDescent="0.25">
      <c r="A259" t="s">
        <v>23</v>
      </c>
      <c r="B259" s="1">
        <v>42500</v>
      </c>
      <c r="C259" s="6" t="str">
        <f>TEXT(Merge1[[#This Row],[ActivityDate]],"dddd")</f>
        <v>Tuesday</v>
      </c>
      <c r="D259">
        <v>0</v>
      </c>
      <c r="E259" s="5">
        <f>IF(Merge1[[#This Row],[TotalSteps]]&gt;=10000,1,0)</f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1440</v>
      </c>
      <c r="Q259">
        <f>Merge1[[#This Row],[VeryActiveMinutes]]+Merge1[[#This Row],[FairlyActiveMinutes]]+Merge1[[#This Row],[LightlyActiveMinutes]]</f>
        <v>0</v>
      </c>
      <c r="R259">
        <v>2063</v>
      </c>
      <c r="U259" s="12">
        <f>Merge1[[#This Row],[TotalMinutesAsleep]]/60</f>
        <v>0</v>
      </c>
      <c r="V259" s="12" t="str">
        <f>IF(Merge1[[#This Row],[SleepHours]]&lt;7,"Short", IF(Merge1[[#This Row],[SleepHours]]&lt;=9,"Normal", "Long"))</f>
        <v>Short</v>
      </c>
    </row>
    <row r="260" spans="1:22" x14ac:dyDescent="0.25">
      <c r="A260" t="s">
        <v>23</v>
      </c>
      <c r="B260" s="1">
        <v>42501</v>
      </c>
      <c r="C260" s="6" t="str">
        <f>TEXT(Merge1[[#This Row],[ActivityDate]],"dddd")</f>
        <v>Wednesday</v>
      </c>
      <c r="D260">
        <v>0</v>
      </c>
      <c r="E260" s="5">
        <f>IF(Merge1[[#This Row],[TotalSteps]]&gt;=10000,1,0)</f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1440</v>
      </c>
      <c r="Q260">
        <f>Merge1[[#This Row],[VeryActiveMinutes]]+Merge1[[#This Row],[FairlyActiveMinutes]]+Merge1[[#This Row],[LightlyActiveMinutes]]</f>
        <v>0</v>
      </c>
      <c r="R260">
        <v>2063</v>
      </c>
      <c r="U260" s="12">
        <f>Merge1[[#This Row],[TotalMinutesAsleep]]/60</f>
        <v>0</v>
      </c>
      <c r="V260" s="12" t="str">
        <f>IF(Merge1[[#This Row],[SleepHours]]&lt;7,"Short", IF(Merge1[[#This Row],[SleepHours]]&lt;=9,"Normal", "Long"))</f>
        <v>Short</v>
      </c>
    </row>
    <row r="261" spans="1:22" x14ac:dyDescent="0.25">
      <c r="A261" t="s">
        <v>23</v>
      </c>
      <c r="B261" s="1">
        <v>42502</v>
      </c>
      <c r="C261" s="6" t="str">
        <f>TEXT(Merge1[[#This Row],[ActivityDate]],"dddd")</f>
        <v>Thursday</v>
      </c>
      <c r="D261">
        <v>0</v>
      </c>
      <c r="E261" s="5">
        <f>IF(Merge1[[#This Row],[TotalSteps]]&gt;=10000,1,0)</f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966</v>
      </c>
      <c r="Q261">
        <f>Merge1[[#This Row],[VeryActiveMinutes]]+Merge1[[#This Row],[FairlyActiveMinutes]]+Merge1[[#This Row],[LightlyActiveMinutes]]</f>
        <v>0</v>
      </c>
      <c r="R261">
        <v>1383</v>
      </c>
      <c r="U261" s="12">
        <f>Merge1[[#This Row],[TotalMinutesAsleep]]/60</f>
        <v>0</v>
      </c>
      <c r="V261" s="12" t="str">
        <f>IF(Merge1[[#This Row],[SleepHours]]&lt;7,"Short", IF(Merge1[[#This Row],[SleepHours]]&lt;=9,"Normal", "Long"))</f>
        <v>Short</v>
      </c>
    </row>
    <row r="262" spans="1:22" x14ac:dyDescent="0.25">
      <c r="A262" t="s">
        <v>30</v>
      </c>
      <c r="B262" s="1">
        <v>42472</v>
      </c>
      <c r="C262" s="6" t="str">
        <f>TEXT(Merge1[[#This Row],[ActivityDate]],"dddd")</f>
        <v>Tuesday</v>
      </c>
      <c r="D262">
        <v>11875</v>
      </c>
      <c r="E262" s="5">
        <f>IF(Merge1[[#This Row],[TotalSteps]]&gt;=10000,1,0)</f>
        <v>1</v>
      </c>
      <c r="F262">
        <v>8.34</v>
      </c>
      <c r="G262">
        <v>8.34</v>
      </c>
      <c r="H262">
        <v>0</v>
      </c>
      <c r="I262">
        <v>3.31</v>
      </c>
      <c r="J262">
        <v>0.77</v>
      </c>
      <c r="K262">
        <v>4.26</v>
      </c>
      <c r="L262">
        <v>0</v>
      </c>
      <c r="M262">
        <v>42</v>
      </c>
      <c r="N262">
        <v>14</v>
      </c>
      <c r="O262">
        <v>227</v>
      </c>
      <c r="P262">
        <v>1157</v>
      </c>
      <c r="Q262">
        <f>Merge1[[#This Row],[VeryActiveMinutes]]+Merge1[[#This Row],[FairlyActiveMinutes]]+Merge1[[#This Row],[LightlyActiveMinutes]]</f>
        <v>283</v>
      </c>
      <c r="R262">
        <v>2390</v>
      </c>
      <c r="U262" s="12">
        <f>Merge1[[#This Row],[TotalMinutesAsleep]]/60</f>
        <v>0</v>
      </c>
      <c r="V262" s="12" t="str">
        <f>IF(Merge1[[#This Row],[SleepHours]]&lt;7,"Short", IF(Merge1[[#This Row],[SleepHours]]&lt;=9,"Normal", "Long"))</f>
        <v>Short</v>
      </c>
    </row>
    <row r="263" spans="1:22" x14ac:dyDescent="0.25">
      <c r="A263" t="s">
        <v>30</v>
      </c>
      <c r="B263" s="1">
        <v>42473</v>
      </c>
      <c r="C263" s="6" t="str">
        <f>TEXT(Merge1[[#This Row],[ActivityDate]],"dddd")</f>
        <v>Wednesday</v>
      </c>
      <c r="D263">
        <v>12024</v>
      </c>
      <c r="E263" s="5">
        <f>IF(Merge1[[#This Row],[TotalSteps]]&gt;=10000,1,0)</f>
        <v>1</v>
      </c>
      <c r="F263">
        <v>8.5</v>
      </c>
      <c r="G263">
        <v>8.5</v>
      </c>
      <c r="H263">
        <v>0</v>
      </c>
      <c r="I263">
        <v>2.99</v>
      </c>
      <c r="J263">
        <v>0.1</v>
      </c>
      <c r="K263">
        <v>5.41</v>
      </c>
      <c r="L263">
        <v>0</v>
      </c>
      <c r="M263">
        <v>43</v>
      </c>
      <c r="N263">
        <v>5</v>
      </c>
      <c r="O263">
        <v>292</v>
      </c>
      <c r="P263">
        <v>1100</v>
      </c>
      <c r="Q263">
        <f>Merge1[[#This Row],[VeryActiveMinutes]]+Merge1[[#This Row],[FairlyActiveMinutes]]+Merge1[[#This Row],[LightlyActiveMinutes]]</f>
        <v>340</v>
      </c>
      <c r="R263">
        <v>2601</v>
      </c>
      <c r="U263" s="12">
        <f>Merge1[[#This Row],[TotalMinutesAsleep]]/60</f>
        <v>0</v>
      </c>
      <c r="V263" s="12" t="str">
        <f>IF(Merge1[[#This Row],[SleepHours]]&lt;7,"Short", IF(Merge1[[#This Row],[SleepHours]]&lt;=9,"Normal", "Long"))</f>
        <v>Short</v>
      </c>
    </row>
    <row r="264" spans="1:22" x14ac:dyDescent="0.25">
      <c r="A264" t="s">
        <v>30</v>
      </c>
      <c r="B264" s="1">
        <v>42474</v>
      </c>
      <c r="C264" s="6" t="str">
        <f>TEXT(Merge1[[#This Row],[ActivityDate]],"dddd")</f>
        <v>Thursday</v>
      </c>
      <c r="D264">
        <v>10690</v>
      </c>
      <c r="E264" s="5">
        <f>IF(Merge1[[#This Row],[TotalSteps]]&gt;=10000,1,0)</f>
        <v>1</v>
      </c>
      <c r="F264">
        <v>7.5</v>
      </c>
      <c r="G264">
        <v>7.5</v>
      </c>
      <c r="H264">
        <v>0</v>
      </c>
      <c r="I264">
        <v>2.48</v>
      </c>
      <c r="J264">
        <v>0.21</v>
      </c>
      <c r="K264">
        <v>4.82</v>
      </c>
      <c r="L264">
        <v>0</v>
      </c>
      <c r="M264">
        <v>32</v>
      </c>
      <c r="N264">
        <v>3</v>
      </c>
      <c r="O264">
        <v>257</v>
      </c>
      <c r="P264">
        <v>1148</v>
      </c>
      <c r="Q264">
        <f>Merge1[[#This Row],[VeryActiveMinutes]]+Merge1[[#This Row],[FairlyActiveMinutes]]+Merge1[[#This Row],[LightlyActiveMinutes]]</f>
        <v>292</v>
      </c>
      <c r="R264">
        <v>2312</v>
      </c>
      <c r="U264" s="12">
        <f>Merge1[[#This Row],[TotalMinutesAsleep]]/60</f>
        <v>0</v>
      </c>
      <c r="V264" s="12" t="str">
        <f>IF(Merge1[[#This Row],[SleepHours]]&lt;7,"Short", IF(Merge1[[#This Row],[SleepHours]]&lt;=9,"Normal", "Long"))</f>
        <v>Short</v>
      </c>
    </row>
    <row r="265" spans="1:22" x14ac:dyDescent="0.25">
      <c r="A265" t="s">
        <v>30</v>
      </c>
      <c r="B265" s="1">
        <v>42475</v>
      </c>
      <c r="C265" s="6" t="str">
        <f>TEXT(Merge1[[#This Row],[ActivityDate]],"dddd")</f>
        <v>Friday</v>
      </c>
      <c r="D265">
        <v>11034</v>
      </c>
      <c r="E265" s="5">
        <f>IF(Merge1[[#This Row],[TotalSteps]]&gt;=10000,1,0)</f>
        <v>1</v>
      </c>
      <c r="F265">
        <v>8.0299999999999994</v>
      </c>
      <c r="G265">
        <v>8.0299999999999994</v>
      </c>
      <c r="H265">
        <v>0</v>
      </c>
      <c r="I265">
        <v>1.94</v>
      </c>
      <c r="J265">
        <v>0.31</v>
      </c>
      <c r="K265">
        <v>5.78</v>
      </c>
      <c r="L265">
        <v>0</v>
      </c>
      <c r="M265">
        <v>27</v>
      </c>
      <c r="N265">
        <v>9</v>
      </c>
      <c r="O265">
        <v>282</v>
      </c>
      <c r="P265">
        <v>1122</v>
      </c>
      <c r="Q265">
        <f>Merge1[[#This Row],[VeryActiveMinutes]]+Merge1[[#This Row],[FairlyActiveMinutes]]+Merge1[[#This Row],[LightlyActiveMinutes]]</f>
        <v>318</v>
      </c>
      <c r="R265">
        <v>2525</v>
      </c>
      <c r="U265" s="12">
        <f>Merge1[[#This Row],[TotalMinutesAsleep]]/60</f>
        <v>0</v>
      </c>
      <c r="V265" s="12" t="str">
        <f>IF(Merge1[[#This Row],[SleepHours]]&lt;7,"Short", IF(Merge1[[#This Row],[SleepHours]]&lt;=9,"Normal", "Long"))</f>
        <v>Short</v>
      </c>
    </row>
    <row r="266" spans="1:22" x14ac:dyDescent="0.25">
      <c r="A266" t="s">
        <v>30</v>
      </c>
      <c r="B266" s="1">
        <v>42476</v>
      </c>
      <c r="C266" s="6" t="str">
        <f>TEXT(Merge1[[#This Row],[ActivityDate]],"dddd")</f>
        <v>Saturday</v>
      </c>
      <c r="D266">
        <v>10100</v>
      </c>
      <c r="E266" s="5">
        <f>IF(Merge1[[#This Row],[TotalSteps]]&gt;=10000,1,0)</f>
        <v>1</v>
      </c>
      <c r="F266">
        <v>7.09</v>
      </c>
      <c r="G266">
        <v>7.09</v>
      </c>
      <c r="H266">
        <v>0</v>
      </c>
      <c r="I266">
        <v>3.15</v>
      </c>
      <c r="J266">
        <v>0.55000000000000004</v>
      </c>
      <c r="K266">
        <v>3.39</v>
      </c>
      <c r="L266">
        <v>0</v>
      </c>
      <c r="M266">
        <v>41</v>
      </c>
      <c r="N266">
        <v>11</v>
      </c>
      <c r="O266">
        <v>151</v>
      </c>
      <c r="P266">
        <v>1237</v>
      </c>
      <c r="Q266">
        <f>Merge1[[#This Row],[VeryActiveMinutes]]+Merge1[[#This Row],[FairlyActiveMinutes]]+Merge1[[#This Row],[LightlyActiveMinutes]]</f>
        <v>203</v>
      </c>
      <c r="R266">
        <v>2177</v>
      </c>
      <c r="U266" s="12">
        <f>Merge1[[#This Row],[TotalMinutesAsleep]]/60</f>
        <v>0</v>
      </c>
      <c r="V266" s="12" t="str">
        <f>IF(Merge1[[#This Row],[SleepHours]]&lt;7,"Short", IF(Merge1[[#This Row],[SleepHours]]&lt;=9,"Normal", "Long"))</f>
        <v>Short</v>
      </c>
    </row>
    <row r="267" spans="1:22" x14ac:dyDescent="0.25">
      <c r="A267" t="s">
        <v>30</v>
      </c>
      <c r="B267" s="1">
        <v>42477</v>
      </c>
      <c r="C267" s="6" t="str">
        <f>TEXT(Merge1[[#This Row],[ActivityDate]],"dddd")</f>
        <v>Sunday</v>
      </c>
      <c r="D267">
        <v>15112</v>
      </c>
      <c r="E267" s="5">
        <f>IF(Merge1[[#This Row],[TotalSteps]]&gt;=10000,1,0)</f>
        <v>1</v>
      </c>
      <c r="F267">
        <v>11.4</v>
      </c>
      <c r="G267">
        <v>11.4</v>
      </c>
      <c r="H267">
        <v>0</v>
      </c>
      <c r="I267">
        <v>3.87</v>
      </c>
      <c r="J267">
        <v>0.66</v>
      </c>
      <c r="K267">
        <v>6.88</v>
      </c>
      <c r="L267">
        <v>0</v>
      </c>
      <c r="M267">
        <v>28</v>
      </c>
      <c r="N267">
        <v>29</v>
      </c>
      <c r="O267">
        <v>331</v>
      </c>
      <c r="P267">
        <v>1052</v>
      </c>
      <c r="Q267">
        <f>Merge1[[#This Row],[VeryActiveMinutes]]+Merge1[[#This Row],[FairlyActiveMinutes]]+Merge1[[#This Row],[LightlyActiveMinutes]]</f>
        <v>388</v>
      </c>
      <c r="R267">
        <v>2782</v>
      </c>
      <c r="U267" s="12">
        <f>Merge1[[#This Row],[TotalMinutesAsleep]]/60</f>
        <v>0</v>
      </c>
      <c r="V267" s="12" t="str">
        <f>IF(Merge1[[#This Row],[SleepHours]]&lt;7,"Short", IF(Merge1[[#This Row],[SleepHours]]&lt;=9,"Normal", "Long"))</f>
        <v>Short</v>
      </c>
    </row>
    <row r="268" spans="1:22" x14ac:dyDescent="0.25">
      <c r="A268" t="s">
        <v>30</v>
      </c>
      <c r="B268" s="1">
        <v>42478</v>
      </c>
      <c r="C268" s="6" t="str">
        <f>TEXT(Merge1[[#This Row],[ActivityDate]],"dddd")</f>
        <v>Monday</v>
      </c>
      <c r="D268">
        <v>14131</v>
      </c>
      <c r="E268" s="5">
        <f>IF(Merge1[[#This Row],[TotalSteps]]&gt;=10000,1,0)</f>
        <v>1</v>
      </c>
      <c r="F268">
        <v>10.07</v>
      </c>
      <c r="G268">
        <v>10.07</v>
      </c>
      <c r="H268">
        <v>0</v>
      </c>
      <c r="I268">
        <v>3.64</v>
      </c>
      <c r="J268">
        <v>0.12</v>
      </c>
      <c r="K268">
        <v>6.3</v>
      </c>
      <c r="L268">
        <v>0</v>
      </c>
      <c r="M268">
        <v>48</v>
      </c>
      <c r="N268">
        <v>3</v>
      </c>
      <c r="O268">
        <v>311</v>
      </c>
      <c r="P268">
        <v>1078</v>
      </c>
      <c r="Q268">
        <f>Merge1[[#This Row],[VeryActiveMinutes]]+Merge1[[#This Row],[FairlyActiveMinutes]]+Merge1[[#This Row],[LightlyActiveMinutes]]</f>
        <v>362</v>
      </c>
      <c r="R268">
        <v>2770</v>
      </c>
      <c r="U268" s="12">
        <f>Merge1[[#This Row],[TotalMinutesAsleep]]/60</f>
        <v>0</v>
      </c>
      <c r="V268" s="12" t="str">
        <f>IF(Merge1[[#This Row],[SleepHours]]&lt;7,"Short", IF(Merge1[[#This Row],[SleepHours]]&lt;=9,"Normal", "Long"))</f>
        <v>Short</v>
      </c>
    </row>
    <row r="269" spans="1:22" x14ac:dyDescent="0.25">
      <c r="A269" t="s">
        <v>30</v>
      </c>
      <c r="B269" s="1">
        <v>42479</v>
      </c>
      <c r="C269" s="6" t="str">
        <f>TEXT(Merge1[[#This Row],[ActivityDate]],"dddd")</f>
        <v>Tuesday</v>
      </c>
      <c r="D269">
        <v>11548</v>
      </c>
      <c r="E269" s="5">
        <f>IF(Merge1[[#This Row],[TotalSteps]]&gt;=10000,1,0)</f>
        <v>1</v>
      </c>
      <c r="F269">
        <v>8.5299999999999994</v>
      </c>
      <c r="G269">
        <v>8.5299999999999994</v>
      </c>
      <c r="H269">
        <v>0</v>
      </c>
      <c r="I269">
        <v>3.29</v>
      </c>
      <c r="J269">
        <v>0.24</v>
      </c>
      <c r="K269">
        <v>5</v>
      </c>
      <c r="L269">
        <v>0</v>
      </c>
      <c r="M269">
        <v>31</v>
      </c>
      <c r="N269">
        <v>7</v>
      </c>
      <c r="O269">
        <v>250</v>
      </c>
      <c r="P269">
        <v>1152</v>
      </c>
      <c r="Q269">
        <f>Merge1[[#This Row],[VeryActiveMinutes]]+Merge1[[#This Row],[FairlyActiveMinutes]]+Merge1[[#This Row],[LightlyActiveMinutes]]</f>
        <v>288</v>
      </c>
      <c r="R269">
        <v>2489</v>
      </c>
      <c r="U269" s="12">
        <f>Merge1[[#This Row],[TotalMinutesAsleep]]/60</f>
        <v>0</v>
      </c>
      <c r="V269" s="12" t="str">
        <f>IF(Merge1[[#This Row],[SleepHours]]&lt;7,"Short", IF(Merge1[[#This Row],[SleepHours]]&lt;=9,"Normal", "Long"))</f>
        <v>Short</v>
      </c>
    </row>
    <row r="270" spans="1:22" x14ac:dyDescent="0.25">
      <c r="A270" t="s">
        <v>30</v>
      </c>
      <c r="B270" s="1">
        <v>42480</v>
      </c>
      <c r="C270" s="6" t="str">
        <f>TEXT(Merge1[[#This Row],[ActivityDate]],"dddd")</f>
        <v>Wednesday</v>
      </c>
      <c r="D270">
        <v>15112</v>
      </c>
      <c r="E270" s="5">
        <f>IF(Merge1[[#This Row],[TotalSteps]]&gt;=10000,1,0)</f>
        <v>1</v>
      </c>
      <c r="F270">
        <v>10.67</v>
      </c>
      <c r="G270">
        <v>10.67</v>
      </c>
      <c r="H270">
        <v>0</v>
      </c>
      <c r="I270">
        <v>3.34</v>
      </c>
      <c r="J270">
        <v>1.93</v>
      </c>
      <c r="K270">
        <v>5.4</v>
      </c>
      <c r="L270">
        <v>0</v>
      </c>
      <c r="M270">
        <v>48</v>
      </c>
      <c r="N270">
        <v>63</v>
      </c>
      <c r="O270">
        <v>276</v>
      </c>
      <c r="P270">
        <v>1053</v>
      </c>
      <c r="Q270">
        <f>Merge1[[#This Row],[VeryActiveMinutes]]+Merge1[[#This Row],[FairlyActiveMinutes]]+Merge1[[#This Row],[LightlyActiveMinutes]]</f>
        <v>387</v>
      </c>
      <c r="R270">
        <v>2897</v>
      </c>
      <c r="U270" s="12">
        <f>Merge1[[#This Row],[TotalMinutesAsleep]]/60</f>
        <v>0</v>
      </c>
      <c r="V270" s="12" t="str">
        <f>IF(Merge1[[#This Row],[SleepHours]]&lt;7,"Short", IF(Merge1[[#This Row],[SleepHours]]&lt;=9,"Normal", "Long"))</f>
        <v>Short</v>
      </c>
    </row>
    <row r="271" spans="1:22" x14ac:dyDescent="0.25">
      <c r="A271" t="s">
        <v>30</v>
      </c>
      <c r="B271" s="1">
        <v>42481</v>
      </c>
      <c r="C271" s="6" t="str">
        <f>TEXT(Merge1[[#This Row],[ActivityDate]],"dddd")</f>
        <v>Thursday</v>
      </c>
      <c r="D271">
        <v>12453</v>
      </c>
      <c r="E271" s="5">
        <f>IF(Merge1[[#This Row],[TotalSteps]]&gt;=10000,1,0)</f>
        <v>1</v>
      </c>
      <c r="F271">
        <v>8.74</v>
      </c>
      <c r="G271">
        <v>8.74</v>
      </c>
      <c r="H271">
        <v>0</v>
      </c>
      <c r="I271">
        <v>3.33</v>
      </c>
      <c r="J271">
        <v>1.1100000000000001</v>
      </c>
      <c r="K271">
        <v>4.3099999999999996</v>
      </c>
      <c r="L271">
        <v>0</v>
      </c>
      <c r="M271">
        <v>104</v>
      </c>
      <c r="N271">
        <v>53</v>
      </c>
      <c r="O271">
        <v>255</v>
      </c>
      <c r="P271">
        <v>1028</v>
      </c>
      <c r="Q271">
        <f>Merge1[[#This Row],[VeryActiveMinutes]]+Merge1[[#This Row],[FairlyActiveMinutes]]+Merge1[[#This Row],[LightlyActiveMinutes]]</f>
        <v>412</v>
      </c>
      <c r="R271">
        <v>3158</v>
      </c>
      <c r="U271" s="12">
        <f>Merge1[[#This Row],[TotalMinutesAsleep]]/60</f>
        <v>0</v>
      </c>
      <c r="V271" s="12" t="str">
        <f>IF(Merge1[[#This Row],[SleepHours]]&lt;7,"Short", IF(Merge1[[#This Row],[SleepHours]]&lt;=9,"Normal", "Long"))</f>
        <v>Short</v>
      </c>
    </row>
    <row r="272" spans="1:22" x14ac:dyDescent="0.25">
      <c r="A272" t="s">
        <v>30</v>
      </c>
      <c r="B272" s="1">
        <v>42482</v>
      </c>
      <c r="C272" s="6" t="str">
        <f>TEXT(Merge1[[#This Row],[ActivityDate]],"dddd")</f>
        <v>Friday</v>
      </c>
      <c r="D272">
        <v>12954</v>
      </c>
      <c r="E272" s="5">
        <f>IF(Merge1[[#This Row],[TotalSteps]]&gt;=10000,1,0)</f>
        <v>1</v>
      </c>
      <c r="F272">
        <v>9.33</v>
      </c>
      <c r="G272">
        <v>9.33</v>
      </c>
      <c r="H272">
        <v>0</v>
      </c>
      <c r="I272">
        <v>4.43</v>
      </c>
      <c r="J272">
        <v>0.42</v>
      </c>
      <c r="K272">
        <v>4.47</v>
      </c>
      <c r="L272">
        <v>0</v>
      </c>
      <c r="M272">
        <v>52</v>
      </c>
      <c r="N272">
        <v>10</v>
      </c>
      <c r="O272">
        <v>273</v>
      </c>
      <c r="P272">
        <v>1105</v>
      </c>
      <c r="Q272">
        <f>Merge1[[#This Row],[VeryActiveMinutes]]+Merge1[[#This Row],[FairlyActiveMinutes]]+Merge1[[#This Row],[LightlyActiveMinutes]]</f>
        <v>335</v>
      </c>
      <c r="R272">
        <v>2638</v>
      </c>
      <c r="U272" s="12">
        <f>Merge1[[#This Row],[TotalMinutesAsleep]]/60</f>
        <v>0</v>
      </c>
      <c r="V272" s="12" t="str">
        <f>IF(Merge1[[#This Row],[SleepHours]]&lt;7,"Short", IF(Merge1[[#This Row],[SleepHours]]&lt;=9,"Normal", "Long"))</f>
        <v>Short</v>
      </c>
    </row>
    <row r="273" spans="1:22" x14ac:dyDescent="0.25">
      <c r="A273" t="s">
        <v>30</v>
      </c>
      <c r="B273" s="1">
        <v>42483</v>
      </c>
      <c r="C273" s="6" t="str">
        <f>TEXT(Merge1[[#This Row],[ActivityDate]],"dddd")</f>
        <v>Saturday</v>
      </c>
      <c r="D273">
        <v>6001</v>
      </c>
      <c r="E273" s="5">
        <f>IF(Merge1[[#This Row],[TotalSteps]]&gt;=10000,1,0)</f>
        <v>0</v>
      </c>
      <c r="F273">
        <v>4.21</v>
      </c>
      <c r="G273">
        <v>4.21</v>
      </c>
      <c r="H273">
        <v>0</v>
      </c>
      <c r="I273">
        <v>0</v>
      </c>
      <c r="J273">
        <v>0</v>
      </c>
      <c r="K273">
        <v>4.21</v>
      </c>
      <c r="L273">
        <v>0</v>
      </c>
      <c r="M273">
        <v>0</v>
      </c>
      <c r="N273">
        <v>0</v>
      </c>
      <c r="O273">
        <v>249</v>
      </c>
      <c r="P273">
        <v>1191</v>
      </c>
      <c r="Q273">
        <f>Merge1[[#This Row],[VeryActiveMinutes]]+Merge1[[#This Row],[FairlyActiveMinutes]]+Merge1[[#This Row],[LightlyActiveMinutes]]</f>
        <v>249</v>
      </c>
      <c r="R273">
        <v>2069</v>
      </c>
      <c r="U273" s="12">
        <f>Merge1[[#This Row],[TotalMinutesAsleep]]/60</f>
        <v>0</v>
      </c>
      <c r="V273" s="12" t="str">
        <f>IF(Merge1[[#This Row],[SleepHours]]&lt;7,"Short", IF(Merge1[[#This Row],[SleepHours]]&lt;=9,"Normal", "Long"))</f>
        <v>Short</v>
      </c>
    </row>
    <row r="274" spans="1:22" x14ac:dyDescent="0.25">
      <c r="A274" t="s">
        <v>30</v>
      </c>
      <c r="B274" s="1">
        <v>42484</v>
      </c>
      <c r="C274" s="6" t="str">
        <f>TEXT(Merge1[[#This Row],[ActivityDate]],"dddd")</f>
        <v>Sunday</v>
      </c>
      <c r="D274">
        <v>13481</v>
      </c>
      <c r="E274" s="5">
        <f>IF(Merge1[[#This Row],[TotalSteps]]&gt;=10000,1,0)</f>
        <v>1</v>
      </c>
      <c r="F274">
        <v>10.28</v>
      </c>
      <c r="G274">
        <v>10.28</v>
      </c>
      <c r="H274">
        <v>0</v>
      </c>
      <c r="I274">
        <v>4.55</v>
      </c>
      <c r="J274">
        <v>1.1499999999999999</v>
      </c>
      <c r="K274">
        <v>4.58</v>
      </c>
      <c r="L274">
        <v>0</v>
      </c>
      <c r="M274">
        <v>37</v>
      </c>
      <c r="N274">
        <v>26</v>
      </c>
      <c r="O274">
        <v>216</v>
      </c>
      <c r="P274">
        <v>1161</v>
      </c>
      <c r="Q274">
        <f>Merge1[[#This Row],[VeryActiveMinutes]]+Merge1[[#This Row],[FairlyActiveMinutes]]+Merge1[[#This Row],[LightlyActiveMinutes]]</f>
        <v>279</v>
      </c>
      <c r="R274">
        <v>2529</v>
      </c>
      <c r="U274" s="12">
        <f>Merge1[[#This Row],[TotalMinutesAsleep]]/60</f>
        <v>0</v>
      </c>
      <c r="V274" s="12" t="str">
        <f>IF(Merge1[[#This Row],[SleepHours]]&lt;7,"Short", IF(Merge1[[#This Row],[SleepHours]]&lt;=9,"Normal", "Long"))</f>
        <v>Short</v>
      </c>
    </row>
    <row r="275" spans="1:22" x14ac:dyDescent="0.25">
      <c r="A275" t="s">
        <v>30</v>
      </c>
      <c r="B275" s="1">
        <v>42485</v>
      </c>
      <c r="C275" s="6" t="str">
        <f>TEXT(Merge1[[#This Row],[ActivityDate]],"dddd")</f>
        <v>Monday</v>
      </c>
      <c r="D275">
        <v>11369</v>
      </c>
      <c r="E275" s="5">
        <f>IF(Merge1[[#This Row],[TotalSteps]]&gt;=10000,1,0)</f>
        <v>1</v>
      </c>
      <c r="F275">
        <v>8.01</v>
      </c>
      <c r="G275">
        <v>8.01</v>
      </c>
      <c r="H275">
        <v>0</v>
      </c>
      <c r="I275">
        <v>3.33</v>
      </c>
      <c r="J275">
        <v>0.22</v>
      </c>
      <c r="K275">
        <v>4.46</v>
      </c>
      <c r="L275">
        <v>0</v>
      </c>
      <c r="M275">
        <v>44</v>
      </c>
      <c r="N275">
        <v>8</v>
      </c>
      <c r="O275">
        <v>217</v>
      </c>
      <c r="P275">
        <v>1171</v>
      </c>
      <c r="Q275">
        <f>Merge1[[#This Row],[VeryActiveMinutes]]+Merge1[[#This Row],[FairlyActiveMinutes]]+Merge1[[#This Row],[LightlyActiveMinutes]]</f>
        <v>269</v>
      </c>
      <c r="R275">
        <v>2470</v>
      </c>
      <c r="U275" s="12">
        <f>Merge1[[#This Row],[TotalMinutesAsleep]]/60</f>
        <v>0</v>
      </c>
      <c r="V275" s="12" t="str">
        <f>IF(Merge1[[#This Row],[SleepHours]]&lt;7,"Short", IF(Merge1[[#This Row],[SleepHours]]&lt;=9,"Normal", "Long"))</f>
        <v>Short</v>
      </c>
    </row>
    <row r="276" spans="1:22" x14ac:dyDescent="0.25">
      <c r="A276" t="s">
        <v>30</v>
      </c>
      <c r="B276" s="1">
        <v>42486</v>
      </c>
      <c r="C276" s="6" t="str">
        <f>TEXT(Merge1[[#This Row],[ActivityDate]],"dddd")</f>
        <v>Tuesday</v>
      </c>
      <c r="D276">
        <v>10119</v>
      </c>
      <c r="E276" s="5">
        <f>IF(Merge1[[#This Row],[TotalSteps]]&gt;=10000,1,0)</f>
        <v>1</v>
      </c>
      <c r="F276">
        <v>7.19</v>
      </c>
      <c r="G276">
        <v>7.19</v>
      </c>
      <c r="H276">
        <v>0</v>
      </c>
      <c r="I276">
        <v>1.43</v>
      </c>
      <c r="J276">
        <v>0.66</v>
      </c>
      <c r="K276">
        <v>5.1100000000000003</v>
      </c>
      <c r="L276">
        <v>0</v>
      </c>
      <c r="M276">
        <v>55</v>
      </c>
      <c r="N276">
        <v>24</v>
      </c>
      <c r="O276">
        <v>275</v>
      </c>
      <c r="P276">
        <v>1086</v>
      </c>
      <c r="Q276">
        <f>Merge1[[#This Row],[VeryActiveMinutes]]+Merge1[[#This Row],[FairlyActiveMinutes]]+Merge1[[#This Row],[LightlyActiveMinutes]]</f>
        <v>354</v>
      </c>
      <c r="R276">
        <v>2793</v>
      </c>
      <c r="U276" s="12">
        <f>Merge1[[#This Row],[TotalMinutesAsleep]]/60</f>
        <v>0</v>
      </c>
      <c r="V276" s="12" t="str">
        <f>IF(Merge1[[#This Row],[SleepHours]]&lt;7,"Short", IF(Merge1[[#This Row],[SleepHours]]&lt;=9,"Normal", "Long"))</f>
        <v>Short</v>
      </c>
    </row>
    <row r="277" spans="1:22" x14ac:dyDescent="0.25">
      <c r="A277" t="s">
        <v>30</v>
      </c>
      <c r="B277" s="1">
        <v>42487</v>
      </c>
      <c r="C277" s="6" t="str">
        <f>TEXT(Merge1[[#This Row],[ActivityDate]],"dddd")</f>
        <v>Wednesday</v>
      </c>
      <c r="D277">
        <v>10159</v>
      </c>
      <c r="E277" s="5">
        <f>IF(Merge1[[#This Row],[TotalSteps]]&gt;=10000,1,0)</f>
        <v>1</v>
      </c>
      <c r="F277">
        <v>7.13</v>
      </c>
      <c r="G277">
        <v>7.13</v>
      </c>
      <c r="H277">
        <v>0</v>
      </c>
      <c r="I277">
        <v>1.04</v>
      </c>
      <c r="J277">
        <v>0.97</v>
      </c>
      <c r="K277">
        <v>5.12</v>
      </c>
      <c r="L277">
        <v>0</v>
      </c>
      <c r="M277">
        <v>19</v>
      </c>
      <c r="N277">
        <v>20</v>
      </c>
      <c r="O277">
        <v>282</v>
      </c>
      <c r="P277">
        <v>1119</v>
      </c>
      <c r="Q277">
        <f>Merge1[[#This Row],[VeryActiveMinutes]]+Merge1[[#This Row],[FairlyActiveMinutes]]+Merge1[[#This Row],[LightlyActiveMinutes]]</f>
        <v>321</v>
      </c>
      <c r="R277">
        <v>2463</v>
      </c>
      <c r="U277" s="12">
        <f>Merge1[[#This Row],[TotalMinutesAsleep]]/60</f>
        <v>0</v>
      </c>
      <c r="V277" s="12" t="str">
        <f>IF(Merge1[[#This Row],[SleepHours]]&lt;7,"Short", IF(Merge1[[#This Row],[SleepHours]]&lt;=9,"Normal", "Long"))</f>
        <v>Short</v>
      </c>
    </row>
    <row r="278" spans="1:22" x14ac:dyDescent="0.25">
      <c r="A278" t="s">
        <v>30</v>
      </c>
      <c r="B278" s="1">
        <v>42488</v>
      </c>
      <c r="C278" s="6" t="str">
        <f>TEXT(Merge1[[#This Row],[ActivityDate]],"dddd")</f>
        <v>Thursday</v>
      </c>
      <c r="D278">
        <v>10140</v>
      </c>
      <c r="E278" s="5">
        <f>IF(Merge1[[#This Row],[TotalSteps]]&gt;=10000,1,0)</f>
        <v>1</v>
      </c>
      <c r="F278">
        <v>7.12</v>
      </c>
      <c r="G278">
        <v>7.12</v>
      </c>
      <c r="H278">
        <v>0</v>
      </c>
      <c r="I278">
        <v>0.41</v>
      </c>
      <c r="J278">
        <v>1.33</v>
      </c>
      <c r="K278">
        <v>5.39</v>
      </c>
      <c r="L278">
        <v>0</v>
      </c>
      <c r="M278">
        <v>6</v>
      </c>
      <c r="N278">
        <v>20</v>
      </c>
      <c r="O278">
        <v>291</v>
      </c>
      <c r="P278">
        <v>1123</v>
      </c>
      <c r="Q278">
        <f>Merge1[[#This Row],[VeryActiveMinutes]]+Merge1[[#This Row],[FairlyActiveMinutes]]+Merge1[[#This Row],[LightlyActiveMinutes]]</f>
        <v>317</v>
      </c>
      <c r="R278">
        <v>2296</v>
      </c>
      <c r="U278" s="12">
        <f>Merge1[[#This Row],[TotalMinutesAsleep]]/60</f>
        <v>0</v>
      </c>
      <c r="V278" s="12" t="str">
        <f>IF(Merge1[[#This Row],[SleepHours]]&lt;7,"Short", IF(Merge1[[#This Row],[SleepHours]]&lt;=9,"Normal", "Long"))</f>
        <v>Short</v>
      </c>
    </row>
    <row r="279" spans="1:22" x14ac:dyDescent="0.25">
      <c r="A279" t="s">
        <v>30</v>
      </c>
      <c r="B279" s="1">
        <v>42489</v>
      </c>
      <c r="C279" s="6" t="str">
        <f>TEXT(Merge1[[#This Row],[ActivityDate]],"dddd")</f>
        <v>Friday</v>
      </c>
      <c r="D279">
        <v>10245</v>
      </c>
      <c r="E279" s="5">
        <f>IF(Merge1[[#This Row],[TotalSteps]]&gt;=10000,1,0)</f>
        <v>1</v>
      </c>
      <c r="F279">
        <v>7.19</v>
      </c>
      <c r="G279">
        <v>7.19</v>
      </c>
      <c r="H279">
        <v>0</v>
      </c>
      <c r="I279">
        <v>0.48</v>
      </c>
      <c r="J279">
        <v>1.21</v>
      </c>
      <c r="K279">
        <v>5.5</v>
      </c>
      <c r="L279">
        <v>0</v>
      </c>
      <c r="M279">
        <v>21</v>
      </c>
      <c r="N279">
        <v>40</v>
      </c>
      <c r="O279">
        <v>281</v>
      </c>
      <c r="P279">
        <v>1098</v>
      </c>
      <c r="Q279">
        <f>Merge1[[#This Row],[VeryActiveMinutes]]+Merge1[[#This Row],[FairlyActiveMinutes]]+Merge1[[#This Row],[LightlyActiveMinutes]]</f>
        <v>342</v>
      </c>
      <c r="R279">
        <v>2611</v>
      </c>
      <c r="U279" s="12">
        <f>Merge1[[#This Row],[TotalMinutesAsleep]]/60</f>
        <v>0</v>
      </c>
      <c r="V279" s="12" t="str">
        <f>IF(Merge1[[#This Row],[SleepHours]]&lt;7,"Short", IF(Merge1[[#This Row],[SleepHours]]&lt;=9,"Normal", "Long"))</f>
        <v>Short</v>
      </c>
    </row>
    <row r="280" spans="1:22" x14ac:dyDescent="0.25">
      <c r="A280" t="s">
        <v>30</v>
      </c>
      <c r="B280" s="1">
        <v>42490</v>
      </c>
      <c r="C280" s="6" t="str">
        <f>TEXT(Merge1[[#This Row],[ActivityDate]],"dddd")</f>
        <v>Saturday</v>
      </c>
      <c r="D280">
        <v>18387</v>
      </c>
      <c r="E280" s="5">
        <f>IF(Merge1[[#This Row],[TotalSteps]]&gt;=10000,1,0)</f>
        <v>1</v>
      </c>
      <c r="F280">
        <v>12.91</v>
      </c>
      <c r="G280">
        <v>12.91</v>
      </c>
      <c r="H280">
        <v>0</v>
      </c>
      <c r="I280">
        <v>0.94</v>
      </c>
      <c r="J280">
        <v>1.4</v>
      </c>
      <c r="K280">
        <v>10.57</v>
      </c>
      <c r="L280">
        <v>0</v>
      </c>
      <c r="M280">
        <v>13</v>
      </c>
      <c r="N280">
        <v>23</v>
      </c>
      <c r="O280">
        <v>361</v>
      </c>
      <c r="P280">
        <v>1043</v>
      </c>
      <c r="Q280">
        <f>Merge1[[#This Row],[VeryActiveMinutes]]+Merge1[[#This Row],[FairlyActiveMinutes]]+Merge1[[#This Row],[LightlyActiveMinutes]]</f>
        <v>397</v>
      </c>
      <c r="R280">
        <v>2732</v>
      </c>
      <c r="U280" s="12">
        <f>Merge1[[#This Row],[TotalMinutesAsleep]]/60</f>
        <v>0</v>
      </c>
      <c r="V280" s="12" t="str">
        <f>IF(Merge1[[#This Row],[SleepHours]]&lt;7,"Short", IF(Merge1[[#This Row],[SleepHours]]&lt;=9,"Normal", "Long"))</f>
        <v>Short</v>
      </c>
    </row>
    <row r="281" spans="1:22" x14ac:dyDescent="0.25">
      <c r="A281" t="s">
        <v>30</v>
      </c>
      <c r="B281" s="1">
        <v>42491</v>
      </c>
      <c r="C281" s="6" t="str">
        <f>TEXT(Merge1[[#This Row],[ActivityDate]],"dddd")</f>
        <v>Sunday</v>
      </c>
      <c r="D281">
        <v>10538</v>
      </c>
      <c r="E281" s="5">
        <f>IF(Merge1[[#This Row],[TotalSteps]]&gt;=10000,1,0)</f>
        <v>1</v>
      </c>
      <c r="F281">
        <v>7.4</v>
      </c>
      <c r="G281">
        <v>7.4</v>
      </c>
      <c r="H281">
        <v>0</v>
      </c>
      <c r="I281">
        <v>1.94</v>
      </c>
      <c r="J281">
        <v>0.96</v>
      </c>
      <c r="K281">
        <v>4.5</v>
      </c>
      <c r="L281">
        <v>0</v>
      </c>
      <c r="M281">
        <v>25</v>
      </c>
      <c r="N281">
        <v>28</v>
      </c>
      <c r="O281">
        <v>245</v>
      </c>
      <c r="P281">
        <v>1142</v>
      </c>
      <c r="Q281">
        <f>Merge1[[#This Row],[VeryActiveMinutes]]+Merge1[[#This Row],[FairlyActiveMinutes]]+Merge1[[#This Row],[LightlyActiveMinutes]]</f>
        <v>298</v>
      </c>
      <c r="R281">
        <v>2380</v>
      </c>
      <c r="U281" s="12">
        <f>Merge1[[#This Row],[TotalMinutesAsleep]]/60</f>
        <v>0</v>
      </c>
      <c r="V281" s="12" t="str">
        <f>IF(Merge1[[#This Row],[SleepHours]]&lt;7,"Short", IF(Merge1[[#This Row],[SleepHours]]&lt;=9,"Normal", "Long"))</f>
        <v>Short</v>
      </c>
    </row>
    <row r="282" spans="1:22" x14ac:dyDescent="0.25">
      <c r="A282" t="s">
        <v>30</v>
      </c>
      <c r="B282" s="1">
        <v>42492</v>
      </c>
      <c r="C282" s="6" t="str">
        <f>TEXT(Merge1[[#This Row],[ActivityDate]],"dddd")</f>
        <v>Monday</v>
      </c>
      <c r="D282">
        <v>10379</v>
      </c>
      <c r="E282" s="5">
        <f>IF(Merge1[[#This Row],[TotalSteps]]&gt;=10000,1,0)</f>
        <v>1</v>
      </c>
      <c r="F282">
        <v>7.29</v>
      </c>
      <c r="G282">
        <v>7.29</v>
      </c>
      <c r="H282">
        <v>0</v>
      </c>
      <c r="I282">
        <v>2.61</v>
      </c>
      <c r="J282">
        <v>0.34</v>
      </c>
      <c r="K282">
        <v>4.33</v>
      </c>
      <c r="L282">
        <v>0</v>
      </c>
      <c r="M282">
        <v>36</v>
      </c>
      <c r="N282">
        <v>8</v>
      </c>
      <c r="O282">
        <v>277</v>
      </c>
      <c r="P282">
        <v>1119</v>
      </c>
      <c r="Q282">
        <f>Merge1[[#This Row],[VeryActiveMinutes]]+Merge1[[#This Row],[FairlyActiveMinutes]]+Merge1[[#This Row],[LightlyActiveMinutes]]</f>
        <v>321</v>
      </c>
      <c r="R282">
        <v>2473</v>
      </c>
      <c r="U282" s="12">
        <f>Merge1[[#This Row],[TotalMinutesAsleep]]/60</f>
        <v>0</v>
      </c>
      <c r="V282" s="12" t="str">
        <f>IF(Merge1[[#This Row],[SleepHours]]&lt;7,"Short", IF(Merge1[[#This Row],[SleepHours]]&lt;=9,"Normal", "Long"))</f>
        <v>Short</v>
      </c>
    </row>
    <row r="283" spans="1:22" x14ac:dyDescent="0.25">
      <c r="A283" t="s">
        <v>30</v>
      </c>
      <c r="B283" s="1">
        <v>42493</v>
      </c>
      <c r="C283" s="6" t="str">
        <f>TEXT(Merge1[[#This Row],[ActivityDate]],"dddd")</f>
        <v>Tuesday</v>
      </c>
      <c r="D283">
        <v>12183</v>
      </c>
      <c r="E283" s="5">
        <f>IF(Merge1[[#This Row],[TotalSteps]]&gt;=10000,1,0)</f>
        <v>1</v>
      </c>
      <c r="F283">
        <v>8.74</v>
      </c>
      <c r="G283">
        <v>8.74</v>
      </c>
      <c r="H283">
        <v>0</v>
      </c>
      <c r="I283">
        <v>3.99</v>
      </c>
      <c r="J283">
        <v>0.46</v>
      </c>
      <c r="K283">
        <v>4.28</v>
      </c>
      <c r="L283">
        <v>0</v>
      </c>
      <c r="M283">
        <v>72</v>
      </c>
      <c r="N283">
        <v>14</v>
      </c>
      <c r="O283">
        <v>250</v>
      </c>
      <c r="P283">
        <v>1104</v>
      </c>
      <c r="Q283">
        <f>Merge1[[#This Row],[VeryActiveMinutes]]+Merge1[[#This Row],[FairlyActiveMinutes]]+Merge1[[#This Row],[LightlyActiveMinutes]]</f>
        <v>336</v>
      </c>
      <c r="R283">
        <v>2752</v>
      </c>
      <c r="U283" s="12">
        <f>Merge1[[#This Row],[TotalMinutesAsleep]]/60</f>
        <v>0</v>
      </c>
      <c r="V283" s="12" t="str">
        <f>IF(Merge1[[#This Row],[SleepHours]]&lt;7,"Short", IF(Merge1[[#This Row],[SleepHours]]&lt;=9,"Normal", "Long"))</f>
        <v>Short</v>
      </c>
    </row>
    <row r="284" spans="1:22" x14ac:dyDescent="0.25">
      <c r="A284" t="s">
        <v>30</v>
      </c>
      <c r="B284" s="1">
        <v>42494</v>
      </c>
      <c r="C284" s="6" t="str">
        <f>TEXT(Merge1[[#This Row],[ActivityDate]],"dddd")</f>
        <v>Wednesday</v>
      </c>
      <c r="D284">
        <v>11768</v>
      </c>
      <c r="E284" s="5">
        <f>IF(Merge1[[#This Row],[TotalSteps]]&gt;=10000,1,0)</f>
        <v>1</v>
      </c>
      <c r="F284">
        <v>8.2899999999999991</v>
      </c>
      <c r="G284">
        <v>8.2899999999999991</v>
      </c>
      <c r="H284">
        <v>0</v>
      </c>
      <c r="I284">
        <v>2.5099999999999998</v>
      </c>
      <c r="J284">
        <v>0.93</v>
      </c>
      <c r="K284">
        <v>4.8499999999999996</v>
      </c>
      <c r="L284">
        <v>0</v>
      </c>
      <c r="M284">
        <v>36</v>
      </c>
      <c r="N284">
        <v>27</v>
      </c>
      <c r="O284">
        <v>272</v>
      </c>
      <c r="P284">
        <v>1105</v>
      </c>
      <c r="Q284">
        <f>Merge1[[#This Row],[VeryActiveMinutes]]+Merge1[[#This Row],[FairlyActiveMinutes]]+Merge1[[#This Row],[LightlyActiveMinutes]]</f>
        <v>335</v>
      </c>
      <c r="R284">
        <v>2649</v>
      </c>
      <c r="U284" s="12">
        <f>Merge1[[#This Row],[TotalMinutesAsleep]]/60</f>
        <v>0</v>
      </c>
      <c r="V284" s="12" t="str">
        <f>IF(Merge1[[#This Row],[SleepHours]]&lt;7,"Short", IF(Merge1[[#This Row],[SleepHours]]&lt;=9,"Normal", "Long"))</f>
        <v>Short</v>
      </c>
    </row>
    <row r="285" spans="1:22" x14ac:dyDescent="0.25">
      <c r="A285" t="s">
        <v>30</v>
      </c>
      <c r="B285" s="1">
        <v>42495</v>
      </c>
      <c r="C285" s="6" t="str">
        <f>TEXT(Merge1[[#This Row],[ActivityDate]],"dddd")</f>
        <v>Thursday</v>
      </c>
      <c r="D285">
        <v>11895</v>
      </c>
      <c r="E285" s="5">
        <f>IF(Merge1[[#This Row],[TotalSteps]]&gt;=10000,1,0)</f>
        <v>1</v>
      </c>
      <c r="F285">
        <v>8.35</v>
      </c>
      <c r="G285">
        <v>8.35</v>
      </c>
      <c r="H285">
        <v>0</v>
      </c>
      <c r="I285">
        <v>2.79</v>
      </c>
      <c r="J285">
        <v>0.86</v>
      </c>
      <c r="K285">
        <v>4.7</v>
      </c>
      <c r="L285">
        <v>0</v>
      </c>
      <c r="M285">
        <v>55</v>
      </c>
      <c r="N285">
        <v>20</v>
      </c>
      <c r="O285">
        <v>253</v>
      </c>
      <c r="P285">
        <v>1112</v>
      </c>
      <c r="Q285">
        <f>Merge1[[#This Row],[VeryActiveMinutes]]+Merge1[[#This Row],[FairlyActiveMinutes]]+Merge1[[#This Row],[LightlyActiveMinutes]]</f>
        <v>328</v>
      </c>
      <c r="R285">
        <v>2609</v>
      </c>
      <c r="U285" s="12">
        <f>Merge1[[#This Row],[TotalMinutesAsleep]]/60</f>
        <v>0</v>
      </c>
      <c r="V285" s="12" t="str">
        <f>IF(Merge1[[#This Row],[SleepHours]]&lt;7,"Short", IF(Merge1[[#This Row],[SleepHours]]&lt;=9,"Normal", "Long"))</f>
        <v>Short</v>
      </c>
    </row>
    <row r="286" spans="1:22" x14ac:dyDescent="0.25">
      <c r="A286" t="s">
        <v>30</v>
      </c>
      <c r="B286" s="1">
        <v>42496</v>
      </c>
      <c r="C286" s="6" t="str">
        <f>TEXT(Merge1[[#This Row],[ActivityDate]],"dddd")</f>
        <v>Friday</v>
      </c>
      <c r="D286">
        <v>10227</v>
      </c>
      <c r="E286" s="5">
        <f>IF(Merge1[[#This Row],[TotalSteps]]&gt;=10000,1,0)</f>
        <v>1</v>
      </c>
      <c r="F286">
        <v>7.18</v>
      </c>
      <c r="G286">
        <v>7.18</v>
      </c>
      <c r="H286">
        <v>0</v>
      </c>
      <c r="I286">
        <v>1.87</v>
      </c>
      <c r="J286">
        <v>0.67</v>
      </c>
      <c r="K286">
        <v>4.6399999999999997</v>
      </c>
      <c r="L286">
        <v>0</v>
      </c>
      <c r="M286">
        <v>24</v>
      </c>
      <c r="N286">
        <v>17</v>
      </c>
      <c r="O286">
        <v>295</v>
      </c>
      <c r="P286">
        <v>1104</v>
      </c>
      <c r="Q286">
        <f>Merge1[[#This Row],[VeryActiveMinutes]]+Merge1[[#This Row],[FairlyActiveMinutes]]+Merge1[[#This Row],[LightlyActiveMinutes]]</f>
        <v>336</v>
      </c>
      <c r="R286">
        <v>2498</v>
      </c>
      <c r="U286" s="12">
        <f>Merge1[[#This Row],[TotalMinutesAsleep]]/60</f>
        <v>0</v>
      </c>
      <c r="V286" s="12" t="str">
        <f>IF(Merge1[[#This Row],[SleepHours]]&lt;7,"Short", IF(Merge1[[#This Row],[SleepHours]]&lt;=9,"Normal", "Long"))</f>
        <v>Short</v>
      </c>
    </row>
    <row r="287" spans="1:22" x14ac:dyDescent="0.25">
      <c r="A287" t="s">
        <v>30</v>
      </c>
      <c r="B287" s="1">
        <v>42497</v>
      </c>
      <c r="C287" s="6" t="str">
        <f>TEXT(Merge1[[#This Row],[ActivityDate]],"dddd")</f>
        <v>Saturday</v>
      </c>
      <c r="D287">
        <v>6708</v>
      </c>
      <c r="E287" s="5">
        <f>IF(Merge1[[#This Row],[TotalSteps]]&gt;=10000,1,0)</f>
        <v>0</v>
      </c>
      <c r="F287">
        <v>4.71</v>
      </c>
      <c r="G287">
        <v>4.71</v>
      </c>
      <c r="H287">
        <v>0</v>
      </c>
      <c r="I287">
        <v>1.61</v>
      </c>
      <c r="J287">
        <v>0.08</v>
      </c>
      <c r="K287">
        <v>3.02</v>
      </c>
      <c r="L287">
        <v>0</v>
      </c>
      <c r="M287">
        <v>20</v>
      </c>
      <c r="N287">
        <v>2</v>
      </c>
      <c r="O287">
        <v>149</v>
      </c>
      <c r="P287">
        <v>1269</v>
      </c>
      <c r="Q287">
        <f>Merge1[[#This Row],[VeryActiveMinutes]]+Merge1[[#This Row],[FairlyActiveMinutes]]+Merge1[[#This Row],[LightlyActiveMinutes]]</f>
        <v>171</v>
      </c>
      <c r="R287">
        <v>1995</v>
      </c>
      <c r="U287" s="12">
        <f>Merge1[[#This Row],[TotalMinutesAsleep]]/60</f>
        <v>0</v>
      </c>
      <c r="V287" s="12" t="str">
        <f>IF(Merge1[[#This Row],[SleepHours]]&lt;7,"Short", IF(Merge1[[#This Row],[SleepHours]]&lt;=9,"Normal", "Long"))</f>
        <v>Short</v>
      </c>
    </row>
    <row r="288" spans="1:22" x14ac:dyDescent="0.25">
      <c r="A288" t="s">
        <v>30</v>
      </c>
      <c r="B288" s="1">
        <v>42498</v>
      </c>
      <c r="C288" s="6" t="str">
        <f>TEXT(Merge1[[#This Row],[ActivityDate]],"dddd")</f>
        <v>Sunday</v>
      </c>
      <c r="D288">
        <v>3292</v>
      </c>
      <c r="E288" s="5">
        <f>IF(Merge1[[#This Row],[TotalSteps]]&gt;=10000,1,0)</f>
        <v>0</v>
      </c>
      <c r="F288">
        <v>2.31</v>
      </c>
      <c r="G288">
        <v>2.31</v>
      </c>
      <c r="H288">
        <v>0</v>
      </c>
      <c r="I288">
        <v>0</v>
      </c>
      <c r="J288">
        <v>0</v>
      </c>
      <c r="K288">
        <v>2.31</v>
      </c>
      <c r="L288">
        <v>0</v>
      </c>
      <c r="M288">
        <v>0</v>
      </c>
      <c r="N288">
        <v>0</v>
      </c>
      <c r="O288">
        <v>135</v>
      </c>
      <c r="P288">
        <v>1305</v>
      </c>
      <c r="Q288">
        <f>Merge1[[#This Row],[VeryActiveMinutes]]+Merge1[[#This Row],[FairlyActiveMinutes]]+Merge1[[#This Row],[LightlyActiveMinutes]]</f>
        <v>135</v>
      </c>
      <c r="R288">
        <v>1848</v>
      </c>
      <c r="U288" s="12">
        <f>Merge1[[#This Row],[TotalMinutesAsleep]]/60</f>
        <v>0</v>
      </c>
      <c r="V288" s="12" t="str">
        <f>IF(Merge1[[#This Row],[SleepHours]]&lt;7,"Short", IF(Merge1[[#This Row],[SleepHours]]&lt;=9,"Normal", "Long"))</f>
        <v>Short</v>
      </c>
    </row>
    <row r="289" spans="1:22" x14ac:dyDescent="0.25">
      <c r="A289" t="s">
        <v>30</v>
      </c>
      <c r="B289" s="1">
        <v>42499</v>
      </c>
      <c r="C289" s="6" t="str">
        <f>TEXT(Merge1[[#This Row],[ActivityDate]],"dddd")</f>
        <v>Monday</v>
      </c>
      <c r="D289">
        <v>13379</v>
      </c>
      <c r="E289" s="5">
        <f>IF(Merge1[[#This Row],[TotalSteps]]&gt;=10000,1,0)</f>
        <v>1</v>
      </c>
      <c r="F289">
        <v>9.39</v>
      </c>
      <c r="G289">
        <v>9.39</v>
      </c>
      <c r="H289">
        <v>0</v>
      </c>
      <c r="I289">
        <v>2.12</v>
      </c>
      <c r="J289">
        <v>1.63</v>
      </c>
      <c r="K289">
        <v>5.64</v>
      </c>
      <c r="L289">
        <v>0</v>
      </c>
      <c r="M289">
        <v>35</v>
      </c>
      <c r="N289">
        <v>47</v>
      </c>
      <c r="O289">
        <v>297</v>
      </c>
      <c r="P289">
        <v>1061</v>
      </c>
      <c r="Q289">
        <f>Merge1[[#This Row],[VeryActiveMinutes]]+Merge1[[#This Row],[FairlyActiveMinutes]]+Merge1[[#This Row],[LightlyActiveMinutes]]</f>
        <v>379</v>
      </c>
      <c r="R289">
        <v>2709</v>
      </c>
      <c r="U289" s="12">
        <f>Merge1[[#This Row],[TotalMinutesAsleep]]/60</f>
        <v>0</v>
      </c>
      <c r="V289" s="12" t="str">
        <f>IF(Merge1[[#This Row],[SleepHours]]&lt;7,"Short", IF(Merge1[[#This Row],[SleepHours]]&lt;=9,"Normal", "Long"))</f>
        <v>Short</v>
      </c>
    </row>
    <row r="290" spans="1:22" x14ac:dyDescent="0.25">
      <c r="A290" t="s">
        <v>30</v>
      </c>
      <c r="B290" s="1">
        <v>42500</v>
      </c>
      <c r="C290" s="6" t="str">
        <f>TEXT(Merge1[[#This Row],[ActivityDate]],"dddd")</f>
        <v>Tuesday</v>
      </c>
      <c r="D290">
        <v>12798</v>
      </c>
      <c r="E290" s="5">
        <f>IF(Merge1[[#This Row],[TotalSteps]]&gt;=10000,1,0)</f>
        <v>1</v>
      </c>
      <c r="F290">
        <v>8.98</v>
      </c>
      <c r="G290">
        <v>8.98</v>
      </c>
      <c r="H290">
        <v>0</v>
      </c>
      <c r="I290">
        <v>2.2200000000000002</v>
      </c>
      <c r="J290">
        <v>1.21</v>
      </c>
      <c r="K290">
        <v>5.56</v>
      </c>
      <c r="L290">
        <v>0</v>
      </c>
      <c r="M290">
        <v>57</v>
      </c>
      <c r="N290">
        <v>28</v>
      </c>
      <c r="O290">
        <v>271</v>
      </c>
      <c r="P290">
        <v>1084</v>
      </c>
      <c r="Q290">
        <f>Merge1[[#This Row],[VeryActiveMinutes]]+Merge1[[#This Row],[FairlyActiveMinutes]]+Merge1[[#This Row],[LightlyActiveMinutes]]</f>
        <v>356</v>
      </c>
      <c r="R290">
        <v>2797</v>
      </c>
      <c r="U290" s="12">
        <f>Merge1[[#This Row],[TotalMinutesAsleep]]/60</f>
        <v>0</v>
      </c>
      <c r="V290" s="12" t="str">
        <f>IF(Merge1[[#This Row],[SleepHours]]&lt;7,"Short", IF(Merge1[[#This Row],[SleepHours]]&lt;=9,"Normal", "Long"))</f>
        <v>Short</v>
      </c>
    </row>
    <row r="291" spans="1:22" x14ac:dyDescent="0.25">
      <c r="A291" t="s">
        <v>30</v>
      </c>
      <c r="B291" s="1">
        <v>42501</v>
      </c>
      <c r="C291" s="6" t="str">
        <f>TEXT(Merge1[[#This Row],[ActivityDate]],"dddd")</f>
        <v>Wednesday</v>
      </c>
      <c r="D291">
        <v>13272</v>
      </c>
      <c r="E291" s="5">
        <f>IF(Merge1[[#This Row],[TotalSteps]]&gt;=10000,1,0)</f>
        <v>1</v>
      </c>
      <c r="F291">
        <v>9.32</v>
      </c>
      <c r="G291">
        <v>9.32</v>
      </c>
      <c r="H291">
        <v>0</v>
      </c>
      <c r="I291">
        <v>4.18</v>
      </c>
      <c r="J291">
        <v>1.1499999999999999</v>
      </c>
      <c r="K291">
        <v>3.99</v>
      </c>
      <c r="L291">
        <v>0</v>
      </c>
      <c r="M291">
        <v>58</v>
      </c>
      <c r="N291">
        <v>25</v>
      </c>
      <c r="O291">
        <v>224</v>
      </c>
      <c r="P291">
        <v>1133</v>
      </c>
      <c r="Q291">
        <f>Merge1[[#This Row],[VeryActiveMinutes]]+Merge1[[#This Row],[FairlyActiveMinutes]]+Merge1[[#This Row],[LightlyActiveMinutes]]</f>
        <v>307</v>
      </c>
      <c r="R291">
        <v>2544</v>
      </c>
      <c r="U291" s="12">
        <f>Merge1[[#This Row],[TotalMinutesAsleep]]/60</f>
        <v>0</v>
      </c>
      <c r="V291" s="12" t="str">
        <f>IF(Merge1[[#This Row],[SleepHours]]&lt;7,"Short", IF(Merge1[[#This Row],[SleepHours]]&lt;=9,"Normal", "Long"))</f>
        <v>Short</v>
      </c>
    </row>
    <row r="292" spans="1:22" x14ac:dyDescent="0.25">
      <c r="A292" t="s">
        <v>30</v>
      </c>
      <c r="B292" s="1">
        <v>42502</v>
      </c>
      <c r="C292" s="6" t="str">
        <f>TEXT(Merge1[[#This Row],[ActivityDate]],"dddd")</f>
        <v>Thursday</v>
      </c>
      <c r="D292">
        <v>9117</v>
      </c>
      <c r="E292" s="5">
        <f>IF(Merge1[[#This Row],[TotalSteps]]&gt;=10000,1,0)</f>
        <v>0</v>
      </c>
      <c r="F292">
        <v>6.41</v>
      </c>
      <c r="G292">
        <v>6.41</v>
      </c>
      <c r="H292">
        <v>0</v>
      </c>
      <c r="I292">
        <v>1.28</v>
      </c>
      <c r="J292">
        <v>0.67</v>
      </c>
      <c r="K292">
        <v>4.4400000000000004</v>
      </c>
      <c r="L292">
        <v>0</v>
      </c>
      <c r="M292">
        <v>16</v>
      </c>
      <c r="N292">
        <v>16</v>
      </c>
      <c r="O292">
        <v>236</v>
      </c>
      <c r="P292">
        <v>728</v>
      </c>
      <c r="Q292">
        <f>Merge1[[#This Row],[VeryActiveMinutes]]+Merge1[[#This Row],[FairlyActiveMinutes]]+Merge1[[#This Row],[LightlyActiveMinutes]]</f>
        <v>268</v>
      </c>
      <c r="R292">
        <v>1853</v>
      </c>
      <c r="U292" s="12">
        <f>Merge1[[#This Row],[TotalMinutesAsleep]]/60</f>
        <v>0</v>
      </c>
      <c r="V292" s="12" t="str">
        <f>IF(Merge1[[#This Row],[SleepHours]]&lt;7,"Short", IF(Merge1[[#This Row],[SleepHours]]&lt;=9,"Normal", "Long"))</f>
        <v>Short</v>
      </c>
    </row>
    <row r="293" spans="1:22" x14ac:dyDescent="0.25">
      <c r="A293" t="s">
        <v>24</v>
      </c>
      <c r="B293" s="1">
        <v>42478</v>
      </c>
      <c r="C293" s="6" t="str">
        <f>TEXT(Merge1[[#This Row],[ActivityDate]],"dddd")</f>
        <v>Monday</v>
      </c>
      <c r="D293">
        <v>3325</v>
      </c>
      <c r="E293" s="5">
        <f>IF(Merge1[[#This Row],[TotalSteps]]&gt;=10000,1,0)</f>
        <v>0</v>
      </c>
      <c r="F293">
        <v>2.06</v>
      </c>
      <c r="G293">
        <v>2.06</v>
      </c>
      <c r="H293">
        <v>0</v>
      </c>
      <c r="I293">
        <v>0</v>
      </c>
      <c r="J293">
        <v>0</v>
      </c>
      <c r="K293">
        <v>2.06</v>
      </c>
      <c r="L293">
        <v>0</v>
      </c>
      <c r="M293">
        <v>0</v>
      </c>
      <c r="N293">
        <v>0</v>
      </c>
      <c r="O293">
        <v>182</v>
      </c>
      <c r="P293">
        <v>1062</v>
      </c>
      <c r="Q293">
        <f>Merge1[[#This Row],[VeryActiveMinutes]]+Merge1[[#This Row],[FairlyActiveMinutes]]+Merge1[[#This Row],[LightlyActiveMinutes]]</f>
        <v>182</v>
      </c>
      <c r="R293">
        <v>1419</v>
      </c>
      <c r="U293" s="12">
        <f>Merge1[[#This Row],[TotalMinutesAsleep]]/60</f>
        <v>0</v>
      </c>
      <c r="V293" s="12" t="str">
        <f>IF(Merge1[[#This Row],[SleepHours]]&lt;7,"Short", IF(Merge1[[#This Row],[SleepHours]]&lt;=9,"Normal", "Long"))</f>
        <v>Short</v>
      </c>
    </row>
    <row r="294" spans="1:22" x14ac:dyDescent="0.25">
      <c r="A294" t="s">
        <v>24</v>
      </c>
      <c r="B294" s="1">
        <v>42486</v>
      </c>
      <c r="C294" s="6" t="str">
        <f>TEXT(Merge1[[#This Row],[ActivityDate]],"dddd")</f>
        <v>Tuesday</v>
      </c>
      <c r="D294">
        <v>5933</v>
      </c>
      <c r="E294" s="5">
        <f>IF(Merge1[[#This Row],[TotalSteps]]&gt;=10000,1,0)</f>
        <v>0</v>
      </c>
      <c r="F294">
        <v>3.68</v>
      </c>
      <c r="G294">
        <v>3.68</v>
      </c>
      <c r="H294">
        <v>0</v>
      </c>
      <c r="I294">
        <v>0</v>
      </c>
      <c r="J294">
        <v>0</v>
      </c>
      <c r="K294">
        <v>3.68</v>
      </c>
      <c r="L294">
        <v>0</v>
      </c>
      <c r="M294">
        <v>0</v>
      </c>
      <c r="N294">
        <v>0</v>
      </c>
      <c r="O294">
        <v>288</v>
      </c>
      <c r="P294">
        <v>1018</v>
      </c>
      <c r="Q294">
        <f>Merge1[[#This Row],[VeryActiveMinutes]]+Merge1[[#This Row],[FairlyActiveMinutes]]+Merge1[[#This Row],[LightlyActiveMinutes]]</f>
        <v>288</v>
      </c>
      <c r="R294">
        <v>1595</v>
      </c>
      <c r="U294" s="12">
        <f>Merge1[[#This Row],[TotalMinutesAsleep]]/60</f>
        <v>0</v>
      </c>
      <c r="V294" s="12" t="str">
        <f>IF(Merge1[[#This Row],[SleepHours]]&lt;7,"Short", IF(Merge1[[#This Row],[SleepHours]]&lt;=9,"Normal", "Long"))</f>
        <v>Short</v>
      </c>
    </row>
    <row r="295" spans="1:22" x14ac:dyDescent="0.25">
      <c r="A295" t="s">
        <v>24</v>
      </c>
      <c r="B295" s="1">
        <v>42493</v>
      </c>
      <c r="C295" s="6" t="str">
        <f>TEXT(Merge1[[#This Row],[ActivityDate]],"dddd")</f>
        <v>Tuesday</v>
      </c>
      <c r="D295">
        <v>5992</v>
      </c>
      <c r="E295" s="5">
        <f>IF(Merge1[[#This Row],[TotalSteps]]&gt;=10000,1,0)</f>
        <v>0</v>
      </c>
      <c r="F295">
        <v>3.72</v>
      </c>
      <c r="G295">
        <v>3.72</v>
      </c>
      <c r="H295">
        <v>0</v>
      </c>
      <c r="I295">
        <v>0</v>
      </c>
      <c r="J295">
        <v>0</v>
      </c>
      <c r="K295">
        <v>3.72</v>
      </c>
      <c r="L295">
        <v>0</v>
      </c>
      <c r="M295">
        <v>0</v>
      </c>
      <c r="N295">
        <v>0</v>
      </c>
      <c r="O295">
        <v>304</v>
      </c>
      <c r="P295">
        <v>981</v>
      </c>
      <c r="Q295">
        <f>Merge1[[#This Row],[VeryActiveMinutes]]+Merge1[[#This Row],[FairlyActiveMinutes]]+Merge1[[#This Row],[LightlyActiveMinutes]]</f>
        <v>304</v>
      </c>
      <c r="R295">
        <v>1604</v>
      </c>
      <c r="U295" s="12">
        <f>Merge1[[#This Row],[TotalMinutesAsleep]]/60</f>
        <v>0</v>
      </c>
      <c r="V295" s="12" t="str">
        <f>IF(Merge1[[#This Row],[SleepHours]]&lt;7,"Short", IF(Merge1[[#This Row],[SleepHours]]&lt;=9,"Normal", "Long"))</f>
        <v>Short</v>
      </c>
    </row>
    <row r="296" spans="1:22" x14ac:dyDescent="0.25">
      <c r="A296" t="s">
        <v>25</v>
      </c>
      <c r="B296" s="1">
        <v>42472</v>
      </c>
      <c r="C296" s="6" t="str">
        <f>TEXT(Merge1[[#This Row],[ActivityDate]],"dddd")</f>
        <v>Tuesday</v>
      </c>
      <c r="D296">
        <v>10725</v>
      </c>
      <c r="E296" s="5">
        <f>IF(Merge1[[#This Row],[TotalSteps]]&gt;=10000,1,0)</f>
        <v>1</v>
      </c>
      <c r="F296">
        <v>7.49</v>
      </c>
      <c r="G296">
        <v>7.49</v>
      </c>
      <c r="H296">
        <v>0</v>
      </c>
      <c r="I296">
        <v>1.17</v>
      </c>
      <c r="J296">
        <v>0.31</v>
      </c>
      <c r="K296">
        <v>6.01</v>
      </c>
      <c r="L296">
        <v>0</v>
      </c>
      <c r="M296">
        <v>13</v>
      </c>
      <c r="N296">
        <v>9</v>
      </c>
      <c r="O296">
        <v>306</v>
      </c>
      <c r="P296">
        <v>1112</v>
      </c>
      <c r="Q296">
        <f>Merge1[[#This Row],[VeryActiveMinutes]]+Merge1[[#This Row],[FairlyActiveMinutes]]+Merge1[[#This Row],[LightlyActiveMinutes]]</f>
        <v>328</v>
      </c>
      <c r="R296">
        <v>2124</v>
      </c>
      <c r="U296" s="12">
        <f>Merge1[[#This Row],[TotalMinutesAsleep]]/60</f>
        <v>0</v>
      </c>
      <c r="V296" s="12" t="str">
        <f>IF(Merge1[[#This Row],[SleepHours]]&lt;7,"Short", IF(Merge1[[#This Row],[SleepHours]]&lt;=9,"Normal", "Long"))</f>
        <v>Short</v>
      </c>
    </row>
    <row r="297" spans="1:22" x14ac:dyDescent="0.25">
      <c r="A297" t="s">
        <v>25</v>
      </c>
      <c r="B297" s="1">
        <v>42473</v>
      </c>
      <c r="C297" s="6" t="str">
        <f>TEXT(Merge1[[#This Row],[ActivityDate]],"dddd")</f>
        <v>Wednesday</v>
      </c>
      <c r="D297">
        <v>7275</v>
      </c>
      <c r="E297" s="5">
        <f>IF(Merge1[[#This Row],[TotalSteps]]&gt;=10000,1,0)</f>
        <v>0</v>
      </c>
      <c r="F297">
        <v>4.9000000000000004</v>
      </c>
      <c r="G297">
        <v>4.9000000000000004</v>
      </c>
      <c r="H297">
        <v>0</v>
      </c>
      <c r="I297">
        <v>0</v>
      </c>
      <c r="J297">
        <v>0</v>
      </c>
      <c r="K297">
        <v>4.9000000000000004</v>
      </c>
      <c r="L297">
        <v>0</v>
      </c>
      <c r="M297">
        <v>0</v>
      </c>
      <c r="N297">
        <v>0</v>
      </c>
      <c r="O297">
        <v>335</v>
      </c>
      <c r="P297">
        <v>1105</v>
      </c>
      <c r="Q297">
        <f>Merge1[[#This Row],[VeryActiveMinutes]]+Merge1[[#This Row],[FairlyActiveMinutes]]+Merge1[[#This Row],[LightlyActiveMinutes]]</f>
        <v>335</v>
      </c>
      <c r="R297">
        <v>2003</v>
      </c>
      <c r="U297" s="12">
        <f>Merge1[[#This Row],[TotalMinutesAsleep]]/60</f>
        <v>0</v>
      </c>
      <c r="V297" s="12" t="str">
        <f>IF(Merge1[[#This Row],[SleepHours]]&lt;7,"Short", IF(Merge1[[#This Row],[SleepHours]]&lt;=9,"Normal", "Long"))</f>
        <v>Short</v>
      </c>
    </row>
    <row r="298" spans="1:22" x14ac:dyDescent="0.25">
      <c r="A298" t="s">
        <v>25</v>
      </c>
      <c r="B298" s="1">
        <v>42474</v>
      </c>
      <c r="C298" s="6" t="str">
        <f>TEXT(Merge1[[#This Row],[ActivityDate]],"dddd")</f>
        <v>Thursday</v>
      </c>
      <c r="D298">
        <v>3973</v>
      </c>
      <c r="E298" s="5">
        <f>IF(Merge1[[#This Row],[TotalSteps]]&gt;=10000,1,0)</f>
        <v>0</v>
      </c>
      <c r="F298">
        <v>2.68</v>
      </c>
      <c r="G298">
        <v>2.68</v>
      </c>
      <c r="H298">
        <v>0</v>
      </c>
      <c r="I298">
        <v>0</v>
      </c>
      <c r="J298">
        <v>0</v>
      </c>
      <c r="K298">
        <v>2.68</v>
      </c>
      <c r="L298">
        <v>0</v>
      </c>
      <c r="M298">
        <v>0</v>
      </c>
      <c r="N298">
        <v>0</v>
      </c>
      <c r="O298">
        <v>191</v>
      </c>
      <c r="P298">
        <v>1249</v>
      </c>
      <c r="Q298">
        <f>Merge1[[#This Row],[VeryActiveMinutes]]+Merge1[[#This Row],[FairlyActiveMinutes]]+Merge1[[#This Row],[LightlyActiveMinutes]]</f>
        <v>191</v>
      </c>
      <c r="R298">
        <v>1696</v>
      </c>
      <c r="U298" s="12">
        <f>Merge1[[#This Row],[TotalMinutesAsleep]]/60</f>
        <v>0</v>
      </c>
      <c r="V298" s="12" t="str">
        <f>IF(Merge1[[#This Row],[SleepHours]]&lt;7,"Short", IF(Merge1[[#This Row],[SleepHours]]&lt;=9,"Normal", "Long"))</f>
        <v>Short</v>
      </c>
    </row>
    <row r="299" spans="1:22" x14ac:dyDescent="0.25">
      <c r="A299" t="s">
        <v>25</v>
      </c>
      <c r="B299" s="1">
        <v>42475</v>
      </c>
      <c r="C299" s="6" t="str">
        <f>TEXT(Merge1[[#This Row],[ActivityDate]],"dddd")</f>
        <v>Friday</v>
      </c>
      <c r="D299">
        <v>5205</v>
      </c>
      <c r="E299" s="5">
        <f>IF(Merge1[[#This Row],[TotalSteps]]&gt;=10000,1,0)</f>
        <v>0</v>
      </c>
      <c r="F299">
        <v>3.51</v>
      </c>
      <c r="G299">
        <v>3.51</v>
      </c>
      <c r="H299">
        <v>0</v>
      </c>
      <c r="I299">
        <v>0</v>
      </c>
      <c r="J299">
        <v>0</v>
      </c>
      <c r="K299">
        <v>3.51</v>
      </c>
      <c r="L299">
        <v>0</v>
      </c>
      <c r="M299">
        <v>0</v>
      </c>
      <c r="N299">
        <v>0</v>
      </c>
      <c r="O299">
        <v>245</v>
      </c>
      <c r="P299">
        <v>1195</v>
      </c>
      <c r="Q299">
        <f>Merge1[[#This Row],[VeryActiveMinutes]]+Merge1[[#This Row],[FairlyActiveMinutes]]+Merge1[[#This Row],[LightlyActiveMinutes]]</f>
        <v>245</v>
      </c>
      <c r="R299">
        <v>1801</v>
      </c>
      <c r="U299" s="12">
        <f>Merge1[[#This Row],[TotalMinutesAsleep]]/60</f>
        <v>0</v>
      </c>
      <c r="V299" s="12" t="str">
        <f>IF(Merge1[[#This Row],[SleepHours]]&lt;7,"Short", IF(Merge1[[#This Row],[SleepHours]]&lt;=9,"Normal", "Long"))</f>
        <v>Short</v>
      </c>
    </row>
    <row r="300" spans="1:22" x14ac:dyDescent="0.25">
      <c r="A300" t="s">
        <v>25</v>
      </c>
      <c r="B300" s="1">
        <v>42476</v>
      </c>
      <c r="C300" s="6" t="str">
        <f>TEXT(Merge1[[#This Row],[ActivityDate]],"dddd")</f>
        <v>Saturday</v>
      </c>
      <c r="D300">
        <v>5057</v>
      </c>
      <c r="E300" s="5">
        <f>IF(Merge1[[#This Row],[TotalSteps]]&gt;=10000,1,0)</f>
        <v>0</v>
      </c>
      <c r="F300">
        <v>3.41</v>
      </c>
      <c r="G300">
        <v>3.41</v>
      </c>
      <c r="H300">
        <v>0</v>
      </c>
      <c r="I300">
        <v>0</v>
      </c>
      <c r="J300">
        <v>0</v>
      </c>
      <c r="K300">
        <v>3.4</v>
      </c>
      <c r="L300">
        <v>0</v>
      </c>
      <c r="M300">
        <v>0</v>
      </c>
      <c r="N300">
        <v>0</v>
      </c>
      <c r="O300">
        <v>195</v>
      </c>
      <c r="P300">
        <v>1245</v>
      </c>
      <c r="Q300">
        <f>Merge1[[#This Row],[VeryActiveMinutes]]+Merge1[[#This Row],[FairlyActiveMinutes]]+Merge1[[#This Row],[LightlyActiveMinutes]]</f>
        <v>195</v>
      </c>
      <c r="R300">
        <v>1724</v>
      </c>
      <c r="U300" s="12">
        <f>Merge1[[#This Row],[TotalMinutesAsleep]]/60</f>
        <v>0</v>
      </c>
      <c r="V300" s="12" t="str">
        <f>IF(Merge1[[#This Row],[SleepHours]]&lt;7,"Short", IF(Merge1[[#This Row],[SleepHours]]&lt;=9,"Normal", "Long"))</f>
        <v>Short</v>
      </c>
    </row>
    <row r="301" spans="1:22" x14ac:dyDescent="0.25">
      <c r="A301" t="s">
        <v>25</v>
      </c>
      <c r="B301" s="1">
        <v>42477</v>
      </c>
      <c r="C301" s="6" t="str">
        <f>TEXT(Merge1[[#This Row],[ActivityDate]],"dddd")</f>
        <v>Sunday</v>
      </c>
      <c r="D301">
        <v>6198</v>
      </c>
      <c r="E301" s="5">
        <f>IF(Merge1[[#This Row],[TotalSteps]]&gt;=10000,1,0)</f>
        <v>0</v>
      </c>
      <c r="F301">
        <v>4.18</v>
      </c>
      <c r="G301">
        <v>4.18</v>
      </c>
      <c r="H301">
        <v>0</v>
      </c>
      <c r="I301">
        <v>0</v>
      </c>
      <c r="J301">
        <v>0</v>
      </c>
      <c r="K301">
        <v>4.18</v>
      </c>
      <c r="L301">
        <v>0</v>
      </c>
      <c r="M301">
        <v>0</v>
      </c>
      <c r="N301">
        <v>0</v>
      </c>
      <c r="O301">
        <v>249</v>
      </c>
      <c r="P301">
        <v>1191</v>
      </c>
      <c r="Q301">
        <f>Merge1[[#This Row],[VeryActiveMinutes]]+Merge1[[#This Row],[FairlyActiveMinutes]]+Merge1[[#This Row],[LightlyActiveMinutes]]</f>
        <v>249</v>
      </c>
      <c r="R301">
        <v>1852</v>
      </c>
      <c r="U301" s="12">
        <f>Merge1[[#This Row],[TotalMinutesAsleep]]/60</f>
        <v>0</v>
      </c>
      <c r="V301" s="12" t="str">
        <f>IF(Merge1[[#This Row],[SleepHours]]&lt;7,"Short", IF(Merge1[[#This Row],[SleepHours]]&lt;=9,"Normal", "Long"))</f>
        <v>Short</v>
      </c>
    </row>
    <row r="302" spans="1:22" x14ac:dyDescent="0.25">
      <c r="A302" t="s">
        <v>25</v>
      </c>
      <c r="B302" s="1">
        <v>42478</v>
      </c>
      <c r="C302" s="6" t="str">
        <f>TEXT(Merge1[[#This Row],[ActivityDate]],"dddd")</f>
        <v>Monday</v>
      </c>
      <c r="D302">
        <v>6559</v>
      </c>
      <c r="E302" s="5">
        <f>IF(Merge1[[#This Row],[TotalSteps]]&gt;=10000,1,0)</f>
        <v>0</v>
      </c>
      <c r="F302">
        <v>4.42</v>
      </c>
      <c r="G302">
        <v>4.42</v>
      </c>
      <c r="H302">
        <v>0</v>
      </c>
      <c r="I302">
        <v>0</v>
      </c>
      <c r="J302">
        <v>0.26</v>
      </c>
      <c r="K302">
        <v>4.1399999999999997</v>
      </c>
      <c r="L302">
        <v>0</v>
      </c>
      <c r="M302">
        <v>0</v>
      </c>
      <c r="N302">
        <v>7</v>
      </c>
      <c r="O302">
        <v>260</v>
      </c>
      <c r="P302">
        <v>1173</v>
      </c>
      <c r="Q302">
        <f>Merge1[[#This Row],[VeryActiveMinutes]]+Merge1[[#This Row],[FairlyActiveMinutes]]+Merge1[[#This Row],[LightlyActiveMinutes]]</f>
        <v>267</v>
      </c>
      <c r="R302">
        <v>1905</v>
      </c>
      <c r="U302" s="12">
        <f>Merge1[[#This Row],[TotalMinutesAsleep]]/60</f>
        <v>0</v>
      </c>
      <c r="V302" s="12" t="str">
        <f>IF(Merge1[[#This Row],[SleepHours]]&lt;7,"Short", IF(Merge1[[#This Row],[SleepHours]]&lt;=9,"Normal", "Long"))</f>
        <v>Short</v>
      </c>
    </row>
    <row r="303" spans="1:22" x14ac:dyDescent="0.25">
      <c r="A303" t="s">
        <v>25</v>
      </c>
      <c r="B303" s="1">
        <v>42479</v>
      </c>
      <c r="C303" s="6" t="str">
        <f>TEXT(Merge1[[#This Row],[ActivityDate]],"dddd")</f>
        <v>Tuesday</v>
      </c>
      <c r="D303">
        <v>5997</v>
      </c>
      <c r="E303" s="5">
        <f>IF(Merge1[[#This Row],[TotalSteps]]&gt;=10000,1,0)</f>
        <v>0</v>
      </c>
      <c r="F303">
        <v>4.04</v>
      </c>
      <c r="G303">
        <v>4.04</v>
      </c>
      <c r="H303">
        <v>0</v>
      </c>
      <c r="I303">
        <v>0</v>
      </c>
      <c r="J303">
        <v>0.38</v>
      </c>
      <c r="K303">
        <v>3.66</v>
      </c>
      <c r="L303">
        <v>0</v>
      </c>
      <c r="M303">
        <v>0</v>
      </c>
      <c r="N303">
        <v>11</v>
      </c>
      <c r="O303">
        <v>228</v>
      </c>
      <c r="P303">
        <v>1201</v>
      </c>
      <c r="Q303">
        <f>Merge1[[#This Row],[VeryActiveMinutes]]+Merge1[[#This Row],[FairlyActiveMinutes]]+Merge1[[#This Row],[LightlyActiveMinutes]]</f>
        <v>239</v>
      </c>
      <c r="R303">
        <v>1811</v>
      </c>
      <c r="U303" s="12">
        <f>Merge1[[#This Row],[TotalMinutesAsleep]]/60</f>
        <v>0</v>
      </c>
      <c r="V303" s="12" t="str">
        <f>IF(Merge1[[#This Row],[SleepHours]]&lt;7,"Short", IF(Merge1[[#This Row],[SleepHours]]&lt;=9,"Normal", "Long"))</f>
        <v>Short</v>
      </c>
    </row>
    <row r="304" spans="1:22" x14ac:dyDescent="0.25">
      <c r="A304" t="s">
        <v>25</v>
      </c>
      <c r="B304" s="1">
        <v>42480</v>
      </c>
      <c r="C304" s="6" t="str">
        <f>TEXT(Merge1[[#This Row],[ActivityDate]],"dddd")</f>
        <v>Wednesday</v>
      </c>
      <c r="D304">
        <v>7192</v>
      </c>
      <c r="E304" s="5">
        <f>IF(Merge1[[#This Row],[TotalSteps]]&gt;=10000,1,0)</f>
        <v>0</v>
      </c>
      <c r="F304">
        <v>4.8499999999999996</v>
      </c>
      <c r="G304">
        <v>4.8499999999999996</v>
      </c>
      <c r="H304">
        <v>0</v>
      </c>
      <c r="I304">
        <v>0</v>
      </c>
      <c r="J304">
        <v>0.49</v>
      </c>
      <c r="K304">
        <v>4.34</v>
      </c>
      <c r="L304">
        <v>0</v>
      </c>
      <c r="M304">
        <v>0</v>
      </c>
      <c r="N304">
        <v>11</v>
      </c>
      <c r="O304">
        <v>283</v>
      </c>
      <c r="P304">
        <v>1146</v>
      </c>
      <c r="Q304">
        <f>Merge1[[#This Row],[VeryActiveMinutes]]+Merge1[[#This Row],[FairlyActiveMinutes]]+Merge1[[#This Row],[LightlyActiveMinutes]]</f>
        <v>294</v>
      </c>
      <c r="R304">
        <v>1922</v>
      </c>
      <c r="U304" s="12">
        <f>Merge1[[#This Row],[TotalMinutesAsleep]]/60</f>
        <v>0</v>
      </c>
      <c r="V304" s="12" t="str">
        <f>IF(Merge1[[#This Row],[SleepHours]]&lt;7,"Short", IF(Merge1[[#This Row],[SleepHours]]&lt;=9,"Normal", "Long"))</f>
        <v>Short</v>
      </c>
    </row>
    <row r="305" spans="1:22" x14ac:dyDescent="0.25">
      <c r="A305" t="s">
        <v>25</v>
      </c>
      <c r="B305" s="1">
        <v>42481</v>
      </c>
      <c r="C305" s="6" t="str">
        <f>TEXT(Merge1[[#This Row],[ActivityDate]],"dddd")</f>
        <v>Thursday</v>
      </c>
      <c r="D305">
        <v>3404</v>
      </c>
      <c r="E305" s="5">
        <f>IF(Merge1[[#This Row],[TotalSteps]]&gt;=10000,1,0)</f>
        <v>0</v>
      </c>
      <c r="F305">
        <v>2.29</v>
      </c>
      <c r="G305">
        <v>2.29</v>
      </c>
      <c r="H305">
        <v>0</v>
      </c>
      <c r="I305">
        <v>0.06</v>
      </c>
      <c r="J305">
        <v>0.42</v>
      </c>
      <c r="K305">
        <v>1.81</v>
      </c>
      <c r="L305">
        <v>0</v>
      </c>
      <c r="M305">
        <v>1</v>
      </c>
      <c r="N305">
        <v>10</v>
      </c>
      <c r="O305">
        <v>127</v>
      </c>
      <c r="P305">
        <v>1302</v>
      </c>
      <c r="Q305">
        <f>Merge1[[#This Row],[VeryActiveMinutes]]+Merge1[[#This Row],[FairlyActiveMinutes]]+Merge1[[#This Row],[LightlyActiveMinutes]]</f>
        <v>138</v>
      </c>
      <c r="R305">
        <v>1610</v>
      </c>
      <c r="U305" s="12">
        <f>Merge1[[#This Row],[TotalMinutesAsleep]]/60</f>
        <v>0</v>
      </c>
      <c r="V305" s="12" t="str">
        <f>IF(Merge1[[#This Row],[SleepHours]]&lt;7,"Short", IF(Merge1[[#This Row],[SleepHours]]&lt;=9,"Normal", "Long"))</f>
        <v>Short</v>
      </c>
    </row>
    <row r="306" spans="1:22" x14ac:dyDescent="0.25">
      <c r="A306" t="s">
        <v>25</v>
      </c>
      <c r="B306" s="1">
        <v>42482</v>
      </c>
      <c r="C306" s="6" t="str">
        <f>TEXT(Merge1[[#This Row],[ActivityDate]],"dddd")</f>
        <v>Friday</v>
      </c>
      <c r="D306">
        <v>5583</v>
      </c>
      <c r="E306" s="5">
        <f>IF(Merge1[[#This Row],[TotalSteps]]&gt;=10000,1,0)</f>
        <v>0</v>
      </c>
      <c r="F306">
        <v>3.76</v>
      </c>
      <c r="G306">
        <v>3.76</v>
      </c>
      <c r="H306">
        <v>0</v>
      </c>
      <c r="I306">
        <v>0</v>
      </c>
      <c r="J306">
        <v>0</v>
      </c>
      <c r="K306">
        <v>3.76</v>
      </c>
      <c r="L306">
        <v>0</v>
      </c>
      <c r="M306">
        <v>0</v>
      </c>
      <c r="N306">
        <v>0</v>
      </c>
      <c r="O306">
        <v>266</v>
      </c>
      <c r="P306">
        <v>1174</v>
      </c>
      <c r="Q306">
        <f>Merge1[[#This Row],[VeryActiveMinutes]]+Merge1[[#This Row],[FairlyActiveMinutes]]+Merge1[[#This Row],[LightlyActiveMinutes]]</f>
        <v>266</v>
      </c>
      <c r="R306">
        <v>1851</v>
      </c>
      <c r="U306" s="12">
        <f>Merge1[[#This Row],[TotalMinutesAsleep]]/60</f>
        <v>0</v>
      </c>
      <c r="V306" s="12" t="str">
        <f>IF(Merge1[[#This Row],[SleepHours]]&lt;7,"Short", IF(Merge1[[#This Row],[SleepHours]]&lt;=9,"Normal", "Long"))</f>
        <v>Short</v>
      </c>
    </row>
    <row r="307" spans="1:22" x14ac:dyDescent="0.25">
      <c r="A307" t="s">
        <v>25</v>
      </c>
      <c r="B307" s="1">
        <v>42484</v>
      </c>
      <c r="C307" s="6" t="str">
        <f>TEXT(Merge1[[#This Row],[ActivityDate]],"dddd")</f>
        <v>Sunday</v>
      </c>
      <c r="D307">
        <v>4165</v>
      </c>
      <c r="E307" s="5">
        <f>IF(Merge1[[#This Row],[TotalSteps]]&gt;=10000,1,0)</f>
        <v>0</v>
      </c>
      <c r="F307">
        <v>2.81</v>
      </c>
      <c r="G307">
        <v>2.81</v>
      </c>
      <c r="H307">
        <v>0</v>
      </c>
      <c r="I307">
        <v>0</v>
      </c>
      <c r="J307">
        <v>0</v>
      </c>
      <c r="K307">
        <v>2.8</v>
      </c>
      <c r="L307">
        <v>0</v>
      </c>
      <c r="M307">
        <v>0</v>
      </c>
      <c r="N307">
        <v>0</v>
      </c>
      <c r="O307">
        <v>204</v>
      </c>
      <c r="P307">
        <v>1236</v>
      </c>
      <c r="Q307">
        <f>Merge1[[#This Row],[VeryActiveMinutes]]+Merge1[[#This Row],[FairlyActiveMinutes]]+Merge1[[#This Row],[LightlyActiveMinutes]]</f>
        <v>204</v>
      </c>
      <c r="R307">
        <v>1725</v>
      </c>
      <c r="U307" s="12">
        <f>Merge1[[#This Row],[TotalMinutesAsleep]]/60</f>
        <v>0</v>
      </c>
      <c r="V307" s="12" t="str">
        <f>IF(Merge1[[#This Row],[SleepHours]]&lt;7,"Short", IF(Merge1[[#This Row],[SleepHours]]&lt;=9,"Normal", "Long"))</f>
        <v>Short</v>
      </c>
    </row>
    <row r="308" spans="1:22" x14ac:dyDescent="0.25">
      <c r="A308" t="s">
        <v>25</v>
      </c>
      <c r="B308" s="1">
        <v>42485</v>
      </c>
      <c r="C308" s="6" t="str">
        <f>TEXT(Merge1[[#This Row],[ActivityDate]],"dddd")</f>
        <v>Monday</v>
      </c>
      <c r="D308">
        <v>3588</v>
      </c>
      <c r="E308" s="5">
        <f>IF(Merge1[[#This Row],[TotalSteps]]&gt;=10000,1,0)</f>
        <v>0</v>
      </c>
      <c r="F308">
        <v>2.42</v>
      </c>
      <c r="G308">
        <v>2.42</v>
      </c>
      <c r="H308">
        <v>0</v>
      </c>
      <c r="I308">
        <v>0.23</v>
      </c>
      <c r="J308">
        <v>0.2</v>
      </c>
      <c r="K308">
        <v>1.99</v>
      </c>
      <c r="L308">
        <v>0</v>
      </c>
      <c r="M308">
        <v>3</v>
      </c>
      <c r="N308">
        <v>5</v>
      </c>
      <c r="O308">
        <v>152</v>
      </c>
      <c r="P308">
        <v>1280</v>
      </c>
      <c r="Q308">
        <f>Merge1[[#This Row],[VeryActiveMinutes]]+Merge1[[#This Row],[FairlyActiveMinutes]]+Merge1[[#This Row],[LightlyActiveMinutes]]</f>
        <v>160</v>
      </c>
      <c r="R308">
        <v>1654</v>
      </c>
      <c r="U308" s="12">
        <f>Merge1[[#This Row],[TotalMinutesAsleep]]/60</f>
        <v>0</v>
      </c>
      <c r="V308" s="12" t="str">
        <f>IF(Merge1[[#This Row],[SleepHours]]&lt;7,"Short", IF(Merge1[[#This Row],[SleepHours]]&lt;=9,"Normal", "Long"))</f>
        <v>Short</v>
      </c>
    </row>
    <row r="309" spans="1:22" x14ac:dyDescent="0.25">
      <c r="A309" t="s">
        <v>25</v>
      </c>
      <c r="B309" s="1">
        <v>42486</v>
      </c>
      <c r="C309" s="6" t="str">
        <f>TEXT(Merge1[[#This Row],[ActivityDate]],"dddd")</f>
        <v>Tuesday</v>
      </c>
      <c r="D309">
        <v>3409</v>
      </c>
      <c r="E309" s="5">
        <f>IF(Merge1[[#This Row],[TotalSteps]]&gt;=10000,1,0)</f>
        <v>0</v>
      </c>
      <c r="F309">
        <v>2.2999999999999998</v>
      </c>
      <c r="G309">
        <v>2.2999999999999998</v>
      </c>
      <c r="H309">
        <v>0</v>
      </c>
      <c r="I309">
        <v>0</v>
      </c>
      <c r="J309">
        <v>0</v>
      </c>
      <c r="K309">
        <v>2.2999999999999998</v>
      </c>
      <c r="L309">
        <v>0</v>
      </c>
      <c r="M309">
        <v>0</v>
      </c>
      <c r="N309">
        <v>0</v>
      </c>
      <c r="O309">
        <v>147</v>
      </c>
      <c r="P309">
        <v>1293</v>
      </c>
      <c r="Q309">
        <f>Merge1[[#This Row],[VeryActiveMinutes]]+Merge1[[#This Row],[FairlyActiveMinutes]]+Merge1[[#This Row],[LightlyActiveMinutes]]</f>
        <v>147</v>
      </c>
      <c r="R309">
        <v>1632</v>
      </c>
      <c r="U309" s="12">
        <f>Merge1[[#This Row],[TotalMinutesAsleep]]/60</f>
        <v>0</v>
      </c>
      <c r="V309" s="12" t="str">
        <f>IF(Merge1[[#This Row],[SleepHours]]&lt;7,"Short", IF(Merge1[[#This Row],[SleepHours]]&lt;=9,"Normal", "Long"))</f>
        <v>Short</v>
      </c>
    </row>
    <row r="310" spans="1:22" x14ac:dyDescent="0.25">
      <c r="A310" t="s">
        <v>25</v>
      </c>
      <c r="B310" s="1">
        <v>42487</v>
      </c>
      <c r="C310" s="6" t="str">
        <f>TEXT(Merge1[[#This Row],[ActivityDate]],"dddd")</f>
        <v>Wednesday</v>
      </c>
      <c r="D310">
        <v>1715</v>
      </c>
      <c r="E310" s="5">
        <f>IF(Merge1[[#This Row],[TotalSteps]]&gt;=10000,1,0)</f>
        <v>0</v>
      </c>
      <c r="F310">
        <v>1.1599999999999999</v>
      </c>
      <c r="G310">
        <v>1.1599999999999999</v>
      </c>
      <c r="H310">
        <v>0</v>
      </c>
      <c r="I310">
        <v>0</v>
      </c>
      <c r="J310">
        <v>0</v>
      </c>
      <c r="K310">
        <v>1.1599999999999999</v>
      </c>
      <c r="L310">
        <v>0</v>
      </c>
      <c r="M310">
        <v>0</v>
      </c>
      <c r="N310">
        <v>0</v>
      </c>
      <c r="O310">
        <v>82</v>
      </c>
      <c r="P310">
        <v>1358</v>
      </c>
      <c r="Q310">
        <f>Merge1[[#This Row],[VeryActiveMinutes]]+Merge1[[#This Row],[FairlyActiveMinutes]]+Merge1[[#This Row],[LightlyActiveMinutes]]</f>
        <v>82</v>
      </c>
      <c r="R310">
        <v>1481</v>
      </c>
      <c r="U310" s="12">
        <f>Merge1[[#This Row],[TotalMinutesAsleep]]/60</f>
        <v>0</v>
      </c>
      <c r="V310" s="12" t="str">
        <f>IF(Merge1[[#This Row],[SleepHours]]&lt;7,"Short", IF(Merge1[[#This Row],[SleepHours]]&lt;=9,"Normal", "Long"))</f>
        <v>Short</v>
      </c>
    </row>
    <row r="311" spans="1:22" x14ac:dyDescent="0.25">
      <c r="A311" t="s">
        <v>25</v>
      </c>
      <c r="B311" s="1">
        <v>42488</v>
      </c>
      <c r="C311" s="6" t="str">
        <f>TEXT(Merge1[[#This Row],[ActivityDate]],"dddd")</f>
        <v>Thursday</v>
      </c>
      <c r="D311">
        <v>1532</v>
      </c>
      <c r="E311" s="5">
        <f>IF(Merge1[[#This Row],[TotalSteps]]&gt;=10000,1,0)</f>
        <v>0</v>
      </c>
      <c r="F311">
        <v>1.03</v>
      </c>
      <c r="G311">
        <v>1.03</v>
      </c>
      <c r="H311">
        <v>0</v>
      </c>
      <c r="I311">
        <v>0</v>
      </c>
      <c r="J311">
        <v>0</v>
      </c>
      <c r="K311">
        <v>1.03</v>
      </c>
      <c r="L311">
        <v>0</v>
      </c>
      <c r="M311">
        <v>0</v>
      </c>
      <c r="N311">
        <v>0</v>
      </c>
      <c r="O311">
        <v>76</v>
      </c>
      <c r="P311">
        <v>1364</v>
      </c>
      <c r="Q311">
        <f>Merge1[[#This Row],[VeryActiveMinutes]]+Merge1[[#This Row],[FairlyActiveMinutes]]+Merge1[[#This Row],[LightlyActiveMinutes]]</f>
        <v>76</v>
      </c>
      <c r="R311">
        <v>1473</v>
      </c>
      <c r="U311" s="12">
        <f>Merge1[[#This Row],[TotalMinutesAsleep]]/60</f>
        <v>0</v>
      </c>
      <c r="V311" s="12" t="str">
        <f>IF(Merge1[[#This Row],[SleepHours]]&lt;7,"Short", IF(Merge1[[#This Row],[SleepHours]]&lt;=9,"Normal", "Long"))</f>
        <v>Short</v>
      </c>
    </row>
    <row r="312" spans="1:22" x14ac:dyDescent="0.25">
      <c r="A312" t="s">
        <v>25</v>
      </c>
      <c r="B312" s="1">
        <v>42489</v>
      </c>
      <c r="C312" s="6" t="str">
        <f>TEXT(Merge1[[#This Row],[ActivityDate]],"dddd")</f>
        <v>Friday</v>
      </c>
      <c r="D312">
        <v>924</v>
      </c>
      <c r="E312" s="5">
        <f>IF(Merge1[[#This Row],[TotalSteps]]&gt;=10000,1,0)</f>
        <v>0</v>
      </c>
      <c r="F312">
        <v>0.62</v>
      </c>
      <c r="G312">
        <v>0.62</v>
      </c>
      <c r="H312">
        <v>0</v>
      </c>
      <c r="I312">
        <v>0</v>
      </c>
      <c r="J312">
        <v>0</v>
      </c>
      <c r="K312">
        <v>0.62</v>
      </c>
      <c r="L312">
        <v>0</v>
      </c>
      <c r="M312">
        <v>0</v>
      </c>
      <c r="N312">
        <v>0</v>
      </c>
      <c r="O312">
        <v>45</v>
      </c>
      <c r="P312">
        <v>1395</v>
      </c>
      <c r="Q312">
        <f>Merge1[[#This Row],[VeryActiveMinutes]]+Merge1[[#This Row],[FairlyActiveMinutes]]+Merge1[[#This Row],[LightlyActiveMinutes]]</f>
        <v>45</v>
      </c>
      <c r="R312">
        <v>1410</v>
      </c>
      <c r="U312" s="12">
        <f>Merge1[[#This Row],[TotalMinutesAsleep]]/60</f>
        <v>0</v>
      </c>
      <c r="V312" s="12" t="str">
        <f>IF(Merge1[[#This Row],[SleepHours]]&lt;7,"Short", IF(Merge1[[#This Row],[SleepHours]]&lt;=9,"Normal", "Long"))</f>
        <v>Short</v>
      </c>
    </row>
    <row r="313" spans="1:22" x14ac:dyDescent="0.25">
      <c r="A313" t="s">
        <v>25</v>
      </c>
      <c r="B313" s="1">
        <v>42490</v>
      </c>
      <c r="C313" s="6" t="str">
        <f>TEXT(Merge1[[#This Row],[ActivityDate]],"dddd")</f>
        <v>Saturday</v>
      </c>
      <c r="D313">
        <v>4571</v>
      </c>
      <c r="E313" s="5">
        <f>IF(Merge1[[#This Row],[TotalSteps]]&gt;=10000,1,0)</f>
        <v>0</v>
      </c>
      <c r="F313">
        <v>3.08</v>
      </c>
      <c r="G313">
        <v>3.08</v>
      </c>
      <c r="H313">
        <v>0</v>
      </c>
      <c r="I313">
        <v>0</v>
      </c>
      <c r="J313">
        <v>0</v>
      </c>
      <c r="K313">
        <v>3.07</v>
      </c>
      <c r="L313">
        <v>0</v>
      </c>
      <c r="M313">
        <v>0</v>
      </c>
      <c r="N313">
        <v>0</v>
      </c>
      <c r="O313">
        <v>234</v>
      </c>
      <c r="P313">
        <v>1206</v>
      </c>
      <c r="Q313">
        <f>Merge1[[#This Row],[VeryActiveMinutes]]+Merge1[[#This Row],[FairlyActiveMinutes]]+Merge1[[#This Row],[LightlyActiveMinutes]]</f>
        <v>234</v>
      </c>
      <c r="R313">
        <v>1779</v>
      </c>
      <c r="U313" s="12">
        <f>Merge1[[#This Row],[TotalMinutesAsleep]]/60</f>
        <v>0</v>
      </c>
      <c r="V313" s="12" t="str">
        <f>IF(Merge1[[#This Row],[SleepHours]]&lt;7,"Short", IF(Merge1[[#This Row],[SleepHours]]&lt;=9,"Normal", "Long"))</f>
        <v>Short</v>
      </c>
    </row>
    <row r="314" spans="1:22" x14ac:dyDescent="0.25">
      <c r="A314" t="s">
        <v>25</v>
      </c>
      <c r="B314" s="1">
        <v>42491</v>
      </c>
      <c r="C314" s="6" t="str">
        <f>TEXT(Merge1[[#This Row],[ActivityDate]],"dddd")</f>
        <v>Sunday</v>
      </c>
      <c r="D314">
        <v>772</v>
      </c>
      <c r="E314" s="5">
        <f>IF(Merge1[[#This Row],[TotalSteps]]&gt;=10000,1,0)</f>
        <v>0</v>
      </c>
      <c r="F314">
        <v>0.52</v>
      </c>
      <c r="G314">
        <v>0.52</v>
      </c>
      <c r="H314">
        <v>0</v>
      </c>
      <c r="I314">
        <v>0</v>
      </c>
      <c r="J314">
        <v>0</v>
      </c>
      <c r="K314">
        <v>0.52</v>
      </c>
      <c r="L314">
        <v>0</v>
      </c>
      <c r="M314">
        <v>0</v>
      </c>
      <c r="N314">
        <v>0</v>
      </c>
      <c r="O314">
        <v>40</v>
      </c>
      <c r="P314">
        <v>1400</v>
      </c>
      <c r="Q314">
        <f>Merge1[[#This Row],[VeryActiveMinutes]]+Merge1[[#This Row],[FairlyActiveMinutes]]+Merge1[[#This Row],[LightlyActiveMinutes]]</f>
        <v>40</v>
      </c>
      <c r="R314">
        <v>1403</v>
      </c>
      <c r="U314" s="12">
        <f>Merge1[[#This Row],[TotalMinutesAsleep]]/60</f>
        <v>0</v>
      </c>
      <c r="V314" s="12" t="str">
        <f>IF(Merge1[[#This Row],[SleepHours]]&lt;7,"Short", IF(Merge1[[#This Row],[SleepHours]]&lt;=9,"Normal", "Long"))</f>
        <v>Short</v>
      </c>
    </row>
    <row r="315" spans="1:22" x14ac:dyDescent="0.25">
      <c r="A315" t="s">
        <v>25</v>
      </c>
      <c r="B315" s="1">
        <v>42492</v>
      </c>
      <c r="C315" s="6" t="str">
        <f>TEXT(Merge1[[#This Row],[ActivityDate]],"dddd")</f>
        <v>Monday</v>
      </c>
      <c r="D315">
        <v>3634</v>
      </c>
      <c r="E315" s="5">
        <f>IF(Merge1[[#This Row],[TotalSteps]]&gt;=10000,1,0)</f>
        <v>0</v>
      </c>
      <c r="F315">
        <v>2.4500000000000002</v>
      </c>
      <c r="G315">
        <v>2.4500000000000002</v>
      </c>
      <c r="H315">
        <v>0</v>
      </c>
      <c r="I315">
        <v>0.36</v>
      </c>
      <c r="J315">
        <v>0.21</v>
      </c>
      <c r="K315">
        <v>1.88</v>
      </c>
      <c r="L315">
        <v>0</v>
      </c>
      <c r="M315">
        <v>5</v>
      </c>
      <c r="N315">
        <v>6</v>
      </c>
      <c r="O315">
        <v>123</v>
      </c>
      <c r="P315">
        <v>1306</v>
      </c>
      <c r="Q315">
        <f>Merge1[[#This Row],[VeryActiveMinutes]]+Merge1[[#This Row],[FairlyActiveMinutes]]+Merge1[[#This Row],[LightlyActiveMinutes]]</f>
        <v>134</v>
      </c>
      <c r="R315">
        <v>1613</v>
      </c>
      <c r="U315" s="12">
        <f>Merge1[[#This Row],[TotalMinutesAsleep]]/60</f>
        <v>0</v>
      </c>
      <c r="V315" s="12" t="str">
        <f>IF(Merge1[[#This Row],[SleepHours]]&lt;7,"Short", IF(Merge1[[#This Row],[SleepHours]]&lt;=9,"Normal", "Long"))</f>
        <v>Short</v>
      </c>
    </row>
    <row r="316" spans="1:22" x14ac:dyDescent="0.25">
      <c r="A316" t="s">
        <v>25</v>
      </c>
      <c r="B316" s="1">
        <v>42493</v>
      </c>
      <c r="C316" s="6" t="str">
        <f>TEXT(Merge1[[#This Row],[ActivityDate]],"dddd")</f>
        <v>Tuesday</v>
      </c>
      <c r="D316">
        <v>7443</v>
      </c>
      <c r="E316" s="5">
        <f>IF(Merge1[[#This Row],[TotalSteps]]&gt;=10000,1,0)</f>
        <v>0</v>
      </c>
      <c r="F316">
        <v>5.0199999999999996</v>
      </c>
      <c r="G316">
        <v>5.0199999999999996</v>
      </c>
      <c r="H316">
        <v>0</v>
      </c>
      <c r="I316">
        <v>1.49</v>
      </c>
      <c r="J316">
        <v>0.37</v>
      </c>
      <c r="K316">
        <v>3.16</v>
      </c>
      <c r="L316">
        <v>0</v>
      </c>
      <c r="M316">
        <v>20</v>
      </c>
      <c r="N316">
        <v>10</v>
      </c>
      <c r="O316">
        <v>206</v>
      </c>
      <c r="P316">
        <v>1204</v>
      </c>
      <c r="Q316">
        <f>Merge1[[#This Row],[VeryActiveMinutes]]+Merge1[[#This Row],[FairlyActiveMinutes]]+Merge1[[#This Row],[LightlyActiveMinutes]]</f>
        <v>236</v>
      </c>
      <c r="R316">
        <v>1878</v>
      </c>
      <c r="U316" s="12">
        <f>Merge1[[#This Row],[TotalMinutesAsleep]]/60</f>
        <v>0</v>
      </c>
      <c r="V316" s="12" t="str">
        <f>IF(Merge1[[#This Row],[SleepHours]]&lt;7,"Short", IF(Merge1[[#This Row],[SleepHours]]&lt;=9,"Normal", "Long"))</f>
        <v>Short</v>
      </c>
    </row>
    <row r="317" spans="1:22" x14ac:dyDescent="0.25">
      <c r="A317" t="s">
        <v>25</v>
      </c>
      <c r="B317" s="1">
        <v>42494</v>
      </c>
      <c r="C317" s="6" t="str">
        <f>TEXT(Merge1[[#This Row],[ActivityDate]],"dddd")</f>
        <v>Wednesday</v>
      </c>
      <c r="D317">
        <v>1201</v>
      </c>
      <c r="E317" s="5">
        <f>IF(Merge1[[#This Row],[TotalSteps]]&gt;=10000,1,0)</f>
        <v>0</v>
      </c>
      <c r="F317">
        <v>0.81</v>
      </c>
      <c r="G317">
        <v>0.81</v>
      </c>
      <c r="H317">
        <v>0</v>
      </c>
      <c r="I317">
        <v>0</v>
      </c>
      <c r="J317">
        <v>0</v>
      </c>
      <c r="K317">
        <v>0.81</v>
      </c>
      <c r="L317">
        <v>0</v>
      </c>
      <c r="M317">
        <v>0</v>
      </c>
      <c r="N317">
        <v>0</v>
      </c>
      <c r="O317">
        <v>52</v>
      </c>
      <c r="P317">
        <v>1388</v>
      </c>
      <c r="Q317">
        <f>Merge1[[#This Row],[VeryActiveMinutes]]+Merge1[[#This Row],[FairlyActiveMinutes]]+Merge1[[#This Row],[LightlyActiveMinutes]]</f>
        <v>52</v>
      </c>
      <c r="R317">
        <v>1426</v>
      </c>
      <c r="U317" s="12">
        <f>Merge1[[#This Row],[TotalMinutesAsleep]]/60</f>
        <v>0</v>
      </c>
      <c r="V317" s="12" t="str">
        <f>IF(Merge1[[#This Row],[SleepHours]]&lt;7,"Short", IF(Merge1[[#This Row],[SleepHours]]&lt;=9,"Normal", "Long"))</f>
        <v>Short</v>
      </c>
    </row>
    <row r="318" spans="1:22" x14ac:dyDescent="0.25">
      <c r="A318" t="s">
        <v>25</v>
      </c>
      <c r="B318" s="1">
        <v>42495</v>
      </c>
      <c r="C318" s="6" t="str">
        <f>TEXT(Merge1[[#This Row],[ActivityDate]],"dddd")</f>
        <v>Thursday</v>
      </c>
      <c r="D318">
        <v>5202</v>
      </c>
      <c r="E318" s="5">
        <f>IF(Merge1[[#This Row],[TotalSteps]]&gt;=10000,1,0)</f>
        <v>0</v>
      </c>
      <c r="F318">
        <v>3.51</v>
      </c>
      <c r="G318">
        <v>3.51</v>
      </c>
      <c r="H318">
        <v>0</v>
      </c>
      <c r="I318">
        <v>0</v>
      </c>
      <c r="J318">
        <v>0.39</v>
      </c>
      <c r="K318">
        <v>3.11</v>
      </c>
      <c r="L318">
        <v>0</v>
      </c>
      <c r="M318">
        <v>0</v>
      </c>
      <c r="N318">
        <v>11</v>
      </c>
      <c r="O318">
        <v>223</v>
      </c>
      <c r="P318">
        <v>1206</v>
      </c>
      <c r="Q318">
        <f>Merge1[[#This Row],[VeryActiveMinutes]]+Merge1[[#This Row],[FairlyActiveMinutes]]+Merge1[[#This Row],[LightlyActiveMinutes]]</f>
        <v>234</v>
      </c>
      <c r="R318">
        <v>1780</v>
      </c>
      <c r="U318" s="12">
        <f>Merge1[[#This Row],[TotalMinutesAsleep]]/60</f>
        <v>0</v>
      </c>
      <c r="V318" s="12" t="str">
        <f>IF(Merge1[[#This Row],[SleepHours]]&lt;7,"Short", IF(Merge1[[#This Row],[SleepHours]]&lt;=9,"Normal", "Long"))</f>
        <v>Short</v>
      </c>
    </row>
    <row r="319" spans="1:22" x14ac:dyDescent="0.25">
      <c r="A319" t="s">
        <v>25</v>
      </c>
      <c r="B319" s="1">
        <v>42496</v>
      </c>
      <c r="C319" s="6" t="str">
        <f>TEXT(Merge1[[#This Row],[ActivityDate]],"dddd")</f>
        <v>Friday</v>
      </c>
      <c r="D319">
        <v>4878</v>
      </c>
      <c r="E319" s="5">
        <f>IF(Merge1[[#This Row],[TotalSteps]]&gt;=10000,1,0)</f>
        <v>0</v>
      </c>
      <c r="F319">
        <v>3.29</v>
      </c>
      <c r="G319">
        <v>3.29</v>
      </c>
      <c r="H319">
        <v>0</v>
      </c>
      <c r="I319">
        <v>0</v>
      </c>
      <c r="J319">
        <v>0</v>
      </c>
      <c r="K319">
        <v>3.29</v>
      </c>
      <c r="L319">
        <v>0</v>
      </c>
      <c r="M319">
        <v>0</v>
      </c>
      <c r="N319">
        <v>0</v>
      </c>
      <c r="O319">
        <v>204</v>
      </c>
      <c r="P319">
        <v>1236</v>
      </c>
      <c r="Q319">
        <f>Merge1[[#This Row],[VeryActiveMinutes]]+Merge1[[#This Row],[FairlyActiveMinutes]]+Merge1[[#This Row],[LightlyActiveMinutes]]</f>
        <v>204</v>
      </c>
      <c r="R319">
        <v>1742</v>
      </c>
      <c r="U319" s="12">
        <f>Merge1[[#This Row],[TotalMinutesAsleep]]/60</f>
        <v>0</v>
      </c>
      <c r="V319" s="12" t="str">
        <f>IF(Merge1[[#This Row],[SleepHours]]&lt;7,"Short", IF(Merge1[[#This Row],[SleepHours]]&lt;=9,"Normal", "Long"))</f>
        <v>Short</v>
      </c>
    </row>
    <row r="320" spans="1:22" x14ac:dyDescent="0.25">
      <c r="A320" t="s">
        <v>25</v>
      </c>
      <c r="B320" s="1">
        <v>42497</v>
      </c>
      <c r="C320" s="6" t="str">
        <f>TEXT(Merge1[[#This Row],[ActivityDate]],"dddd")</f>
        <v>Saturday</v>
      </c>
      <c r="D320">
        <v>7379</v>
      </c>
      <c r="E320" s="5">
        <f>IF(Merge1[[#This Row],[TotalSteps]]&gt;=10000,1,0)</f>
        <v>0</v>
      </c>
      <c r="F320">
        <v>4.97</v>
      </c>
      <c r="G320">
        <v>4.97</v>
      </c>
      <c r="H320">
        <v>0</v>
      </c>
      <c r="I320">
        <v>0</v>
      </c>
      <c r="J320">
        <v>0</v>
      </c>
      <c r="K320">
        <v>4.97</v>
      </c>
      <c r="L320">
        <v>0</v>
      </c>
      <c r="M320">
        <v>0</v>
      </c>
      <c r="N320">
        <v>0</v>
      </c>
      <c r="O320">
        <v>319</v>
      </c>
      <c r="P320">
        <v>1121</v>
      </c>
      <c r="Q320">
        <f>Merge1[[#This Row],[VeryActiveMinutes]]+Merge1[[#This Row],[FairlyActiveMinutes]]+Merge1[[#This Row],[LightlyActiveMinutes]]</f>
        <v>319</v>
      </c>
      <c r="R320">
        <v>1972</v>
      </c>
      <c r="U320" s="12">
        <f>Merge1[[#This Row],[TotalMinutesAsleep]]/60</f>
        <v>0</v>
      </c>
      <c r="V320" s="12" t="str">
        <f>IF(Merge1[[#This Row],[SleepHours]]&lt;7,"Short", IF(Merge1[[#This Row],[SleepHours]]&lt;=9,"Normal", "Long"))</f>
        <v>Short</v>
      </c>
    </row>
    <row r="321" spans="1:22" x14ac:dyDescent="0.25">
      <c r="A321" t="s">
        <v>25</v>
      </c>
      <c r="B321" s="1">
        <v>42498</v>
      </c>
      <c r="C321" s="6" t="str">
        <f>TEXT(Merge1[[#This Row],[ActivityDate]],"dddd")</f>
        <v>Sunday</v>
      </c>
      <c r="D321">
        <v>5161</v>
      </c>
      <c r="E321" s="5">
        <f>IF(Merge1[[#This Row],[TotalSteps]]&gt;=10000,1,0)</f>
        <v>0</v>
      </c>
      <c r="F321">
        <v>3.48</v>
      </c>
      <c r="G321">
        <v>3.48</v>
      </c>
      <c r="H321">
        <v>0</v>
      </c>
      <c r="I321">
        <v>0</v>
      </c>
      <c r="J321">
        <v>0</v>
      </c>
      <c r="K321">
        <v>3.47</v>
      </c>
      <c r="L321">
        <v>0</v>
      </c>
      <c r="M321">
        <v>0</v>
      </c>
      <c r="N321">
        <v>0</v>
      </c>
      <c r="O321">
        <v>247</v>
      </c>
      <c r="P321">
        <v>1193</v>
      </c>
      <c r="Q321">
        <f>Merge1[[#This Row],[VeryActiveMinutes]]+Merge1[[#This Row],[FairlyActiveMinutes]]+Merge1[[#This Row],[LightlyActiveMinutes]]</f>
        <v>247</v>
      </c>
      <c r="R321">
        <v>1821</v>
      </c>
      <c r="U321" s="12">
        <f>Merge1[[#This Row],[TotalMinutesAsleep]]/60</f>
        <v>0</v>
      </c>
      <c r="V321" s="12" t="str">
        <f>IF(Merge1[[#This Row],[SleepHours]]&lt;7,"Short", IF(Merge1[[#This Row],[SleepHours]]&lt;=9,"Normal", "Long"))</f>
        <v>Short</v>
      </c>
    </row>
    <row r="322" spans="1:22" x14ac:dyDescent="0.25">
      <c r="A322" t="s">
        <v>25</v>
      </c>
      <c r="B322" s="1">
        <v>42499</v>
      </c>
      <c r="C322" s="6" t="str">
        <f>TEXT(Merge1[[#This Row],[ActivityDate]],"dddd")</f>
        <v>Monday</v>
      </c>
      <c r="D322">
        <v>3090</v>
      </c>
      <c r="E322" s="5">
        <f>IF(Merge1[[#This Row],[TotalSteps]]&gt;=10000,1,0)</f>
        <v>0</v>
      </c>
      <c r="F322">
        <v>2.08</v>
      </c>
      <c r="G322">
        <v>2.08</v>
      </c>
      <c r="H322">
        <v>0</v>
      </c>
      <c r="I322">
        <v>0</v>
      </c>
      <c r="J322">
        <v>0</v>
      </c>
      <c r="K322">
        <v>2.08</v>
      </c>
      <c r="L322">
        <v>0</v>
      </c>
      <c r="M322">
        <v>0</v>
      </c>
      <c r="N322">
        <v>0</v>
      </c>
      <c r="O322">
        <v>145</v>
      </c>
      <c r="P322">
        <v>1295</v>
      </c>
      <c r="Q322">
        <f>Merge1[[#This Row],[VeryActiveMinutes]]+Merge1[[#This Row],[FairlyActiveMinutes]]+Merge1[[#This Row],[LightlyActiveMinutes]]</f>
        <v>145</v>
      </c>
      <c r="R322">
        <v>1630</v>
      </c>
      <c r="U322" s="12">
        <f>Merge1[[#This Row],[TotalMinutesAsleep]]/60</f>
        <v>0</v>
      </c>
      <c r="V322" s="12" t="str">
        <f>IF(Merge1[[#This Row],[SleepHours]]&lt;7,"Short", IF(Merge1[[#This Row],[SleepHours]]&lt;=9,"Normal", "Long"))</f>
        <v>Short</v>
      </c>
    </row>
    <row r="323" spans="1:22" x14ac:dyDescent="0.25">
      <c r="A323" t="s">
        <v>25</v>
      </c>
      <c r="B323" s="1">
        <v>42500</v>
      </c>
      <c r="C323" s="6" t="str">
        <f>TEXT(Merge1[[#This Row],[ActivityDate]],"dddd")</f>
        <v>Tuesday</v>
      </c>
      <c r="D323">
        <v>6227</v>
      </c>
      <c r="E323" s="5">
        <f>IF(Merge1[[#This Row],[TotalSteps]]&gt;=10000,1,0)</f>
        <v>0</v>
      </c>
      <c r="F323">
        <v>4.2</v>
      </c>
      <c r="G323">
        <v>4.2</v>
      </c>
      <c r="H323">
        <v>0</v>
      </c>
      <c r="I323">
        <v>0</v>
      </c>
      <c r="J323">
        <v>0</v>
      </c>
      <c r="K323">
        <v>4.2</v>
      </c>
      <c r="L323">
        <v>0</v>
      </c>
      <c r="M323">
        <v>0</v>
      </c>
      <c r="N323">
        <v>0</v>
      </c>
      <c r="O323">
        <v>290</v>
      </c>
      <c r="P323">
        <v>1150</v>
      </c>
      <c r="Q323">
        <f>Merge1[[#This Row],[VeryActiveMinutes]]+Merge1[[#This Row],[FairlyActiveMinutes]]+Merge1[[#This Row],[LightlyActiveMinutes]]</f>
        <v>290</v>
      </c>
      <c r="R323">
        <v>1899</v>
      </c>
      <c r="U323" s="12">
        <f>Merge1[[#This Row],[TotalMinutesAsleep]]/60</f>
        <v>0</v>
      </c>
      <c r="V323" s="12" t="str">
        <f>IF(Merge1[[#This Row],[SleepHours]]&lt;7,"Short", IF(Merge1[[#This Row],[SleepHours]]&lt;=9,"Normal", "Long"))</f>
        <v>Short</v>
      </c>
    </row>
    <row r="324" spans="1:22" x14ac:dyDescent="0.25">
      <c r="A324" t="s">
        <v>25</v>
      </c>
      <c r="B324" s="1">
        <v>42501</v>
      </c>
      <c r="C324" s="6" t="str">
        <f>TEXT(Merge1[[#This Row],[ActivityDate]],"dddd")</f>
        <v>Wednesday</v>
      </c>
      <c r="D324">
        <v>6424</v>
      </c>
      <c r="E324" s="5">
        <f>IF(Merge1[[#This Row],[TotalSteps]]&gt;=10000,1,0)</f>
        <v>0</v>
      </c>
      <c r="F324">
        <v>4.33</v>
      </c>
      <c r="G324">
        <v>4.33</v>
      </c>
      <c r="H324">
        <v>0</v>
      </c>
      <c r="I324">
        <v>0</v>
      </c>
      <c r="J324">
        <v>0</v>
      </c>
      <c r="K324">
        <v>4.33</v>
      </c>
      <c r="L324">
        <v>0</v>
      </c>
      <c r="M324">
        <v>0</v>
      </c>
      <c r="N324">
        <v>0</v>
      </c>
      <c r="O324">
        <v>300</v>
      </c>
      <c r="P324">
        <v>1140</v>
      </c>
      <c r="Q324">
        <f>Merge1[[#This Row],[VeryActiveMinutes]]+Merge1[[#This Row],[FairlyActiveMinutes]]+Merge1[[#This Row],[LightlyActiveMinutes]]</f>
        <v>300</v>
      </c>
      <c r="R324">
        <v>1903</v>
      </c>
      <c r="U324" s="12">
        <f>Merge1[[#This Row],[TotalMinutesAsleep]]/60</f>
        <v>0</v>
      </c>
      <c r="V324" s="12" t="str">
        <f>IF(Merge1[[#This Row],[SleepHours]]&lt;7,"Short", IF(Merge1[[#This Row],[SleepHours]]&lt;=9,"Normal", "Long"))</f>
        <v>Short</v>
      </c>
    </row>
    <row r="325" spans="1:22" x14ac:dyDescent="0.25">
      <c r="A325" t="s">
        <v>25</v>
      </c>
      <c r="B325" s="1">
        <v>42502</v>
      </c>
      <c r="C325" s="6" t="str">
        <f>TEXT(Merge1[[#This Row],[ActivityDate]],"dddd")</f>
        <v>Thursday</v>
      </c>
      <c r="D325">
        <v>2661</v>
      </c>
      <c r="E325" s="5">
        <f>IF(Merge1[[#This Row],[TotalSteps]]&gt;=10000,1,0)</f>
        <v>0</v>
      </c>
      <c r="F325">
        <v>1.79</v>
      </c>
      <c r="G325">
        <v>1.79</v>
      </c>
      <c r="H325">
        <v>0</v>
      </c>
      <c r="I325">
        <v>0</v>
      </c>
      <c r="J325">
        <v>0</v>
      </c>
      <c r="K325">
        <v>1.79</v>
      </c>
      <c r="L325">
        <v>0</v>
      </c>
      <c r="M325">
        <v>0</v>
      </c>
      <c r="N325">
        <v>0</v>
      </c>
      <c r="O325">
        <v>128</v>
      </c>
      <c r="P325">
        <v>830</v>
      </c>
      <c r="Q325">
        <f>Merge1[[#This Row],[VeryActiveMinutes]]+Merge1[[#This Row],[FairlyActiveMinutes]]+Merge1[[#This Row],[LightlyActiveMinutes]]</f>
        <v>128</v>
      </c>
      <c r="R325">
        <v>1125</v>
      </c>
      <c r="U325" s="12">
        <f>Merge1[[#This Row],[TotalMinutesAsleep]]/60</f>
        <v>0</v>
      </c>
      <c r="V325" s="12" t="str">
        <f>IF(Merge1[[#This Row],[SleepHours]]&lt;7,"Short", IF(Merge1[[#This Row],[SleepHours]]&lt;=9,"Normal", "Long"))</f>
        <v>Short</v>
      </c>
    </row>
    <row r="326" spans="1:22" x14ac:dyDescent="0.25">
      <c r="A326" t="s">
        <v>26</v>
      </c>
      <c r="B326" s="1">
        <v>42472</v>
      </c>
      <c r="C326" s="6" t="str">
        <f>TEXT(Merge1[[#This Row],[ActivityDate]],"dddd")</f>
        <v>Tuesday</v>
      </c>
      <c r="D326">
        <v>10113</v>
      </c>
      <c r="E326" s="5">
        <f>IF(Merge1[[#This Row],[TotalSteps]]&gt;=10000,1,0)</f>
        <v>1</v>
      </c>
      <c r="F326">
        <v>6.83</v>
      </c>
      <c r="G326">
        <v>6.83</v>
      </c>
      <c r="H326">
        <v>0</v>
      </c>
      <c r="I326">
        <v>2</v>
      </c>
      <c r="J326">
        <v>0.62</v>
      </c>
      <c r="K326">
        <v>4.2</v>
      </c>
      <c r="L326">
        <v>0</v>
      </c>
      <c r="M326">
        <v>28</v>
      </c>
      <c r="N326">
        <v>13</v>
      </c>
      <c r="O326">
        <v>320</v>
      </c>
      <c r="P326">
        <v>964</v>
      </c>
      <c r="Q326">
        <f>Merge1[[#This Row],[VeryActiveMinutes]]+Merge1[[#This Row],[FairlyActiveMinutes]]+Merge1[[#This Row],[LightlyActiveMinutes]]</f>
        <v>361</v>
      </c>
      <c r="R326">
        <v>2344</v>
      </c>
      <c r="U326" s="12">
        <f>Merge1[[#This Row],[TotalMinutesAsleep]]/60</f>
        <v>0</v>
      </c>
      <c r="V326" s="12" t="str">
        <f>IF(Merge1[[#This Row],[SleepHours]]&lt;7,"Short", IF(Merge1[[#This Row],[SleepHours]]&lt;=9,"Normal", "Long"))</f>
        <v>Short</v>
      </c>
    </row>
    <row r="327" spans="1:22" x14ac:dyDescent="0.25">
      <c r="A327" t="s">
        <v>26</v>
      </c>
      <c r="B327" s="1">
        <v>42476</v>
      </c>
      <c r="C327" s="6" t="str">
        <f>TEXT(Merge1[[#This Row],[ActivityDate]],"dddd")</f>
        <v>Saturday</v>
      </c>
      <c r="D327">
        <v>22244</v>
      </c>
      <c r="E327" s="5">
        <f>IF(Merge1[[#This Row],[TotalSteps]]&gt;=10000,1,0)</f>
        <v>1</v>
      </c>
      <c r="F327">
        <v>15.08</v>
      </c>
      <c r="G327">
        <v>15.08</v>
      </c>
      <c r="H327">
        <v>0</v>
      </c>
      <c r="I327">
        <v>5.45</v>
      </c>
      <c r="J327">
        <v>4.0999999999999996</v>
      </c>
      <c r="K327">
        <v>5.53</v>
      </c>
      <c r="L327">
        <v>0</v>
      </c>
      <c r="M327">
        <v>66</v>
      </c>
      <c r="N327">
        <v>72</v>
      </c>
      <c r="O327">
        <v>268</v>
      </c>
      <c r="P327">
        <v>968</v>
      </c>
      <c r="Q327">
        <f>Merge1[[#This Row],[VeryActiveMinutes]]+Merge1[[#This Row],[FairlyActiveMinutes]]+Merge1[[#This Row],[LightlyActiveMinutes]]</f>
        <v>406</v>
      </c>
      <c r="R327">
        <v>2670</v>
      </c>
      <c r="U327" s="12">
        <f>Merge1[[#This Row],[TotalMinutesAsleep]]/60</f>
        <v>0</v>
      </c>
      <c r="V327" s="12" t="str">
        <f>IF(Merge1[[#This Row],[SleepHours]]&lt;7,"Short", IF(Merge1[[#This Row],[SleepHours]]&lt;=9,"Normal", "Long"))</f>
        <v>Short</v>
      </c>
    </row>
    <row r="328" spans="1:22" x14ac:dyDescent="0.25">
      <c r="A328" t="s">
        <v>26</v>
      </c>
      <c r="B328" s="1">
        <v>42480</v>
      </c>
      <c r="C328" s="6" t="str">
        <f>TEXT(Merge1[[#This Row],[ActivityDate]],"dddd")</f>
        <v>Wednesday</v>
      </c>
      <c r="D328">
        <v>10999</v>
      </c>
      <c r="E328" s="5">
        <f>IF(Merge1[[#This Row],[TotalSteps]]&gt;=10000,1,0)</f>
        <v>1</v>
      </c>
      <c r="F328">
        <v>7.27</v>
      </c>
      <c r="G328">
        <v>7.27</v>
      </c>
      <c r="H328">
        <v>0</v>
      </c>
      <c r="I328">
        <v>0.68</v>
      </c>
      <c r="J328">
        <v>1.81</v>
      </c>
      <c r="K328">
        <v>4.78</v>
      </c>
      <c r="L328">
        <v>0</v>
      </c>
      <c r="M328">
        <v>11</v>
      </c>
      <c r="N328">
        <v>43</v>
      </c>
      <c r="O328">
        <v>269</v>
      </c>
      <c r="P328">
        <v>1011</v>
      </c>
      <c r="Q328">
        <f>Merge1[[#This Row],[VeryActiveMinutes]]+Merge1[[#This Row],[FairlyActiveMinutes]]+Merge1[[#This Row],[LightlyActiveMinutes]]</f>
        <v>323</v>
      </c>
      <c r="R328">
        <v>2198</v>
      </c>
      <c r="U328" s="12">
        <f>Merge1[[#This Row],[TotalMinutesAsleep]]/60</f>
        <v>0</v>
      </c>
      <c r="V328" s="12" t="str">
        <f>IF(Merge1[[#This Row],[SleepHours]]&lt;7,"Short", IF(Merge1[[#This Row],[SleepHours]]&lt;=9,"Normal", "Long"))</f>
        <v>Short</v>
      </c>
    </row>
    <row r="329" spans="1:22" x14ac:dyDescent="0.25">
      <c r="A329" t="s">
        <v>31</v>
      </c>
      <c r="B329" s="1">
        <v>42472</v>
      </c>
      <c r="C329" s="6" t="str">
        <f>TEXT(Merge1[[#This Row],[ActivityDate]],"dddd")</f>
        <v>Tuesday</v>
      </c>
      <c r="D329">
        <v>8796</v>
      </c>
      <c r="E329" s="5">
        <f>IF(Merge1[[#This Row],[TotalSteps]]&gt;=10000,1,0)</f>
        <v>0</v>
      </c>
      <c r="F329">
        <v>5.91</v>
      </c>
      <c r="G329">
        <v>5.91</v>
      </c>
      <c r="H329">
        <v>0</v>
      </c>
      <c r="I329">
        <v>0.11</v>
      </c>
      <c r="J329">
        <v>0.93</v>
      </c>
      <c r="K329">
        <v>4.88</v>
      </c>
      <c r="L329">
        <v>0</v>
      </c>
      <c r="M329">
        <v>2</v>
      </c>
      <c r="N329">
        <v>21</v>
      </c>
      <c r="O329">
        <v>356</v>
      </c>
      <c r="P329">
        <v>1061</v>
      </c>
      <c r="Q329">
        <f>Merge1[[#This Row],[VeryActiveMinutes]]+Merge1[[#This Row],[FairlyActiveMinutes]]+Merge1[[#This Row],[LightlyActiveMinutes]]</f>
        <v>379</v>
      </c>
      <c r="R329">
        <v>1982</v>
      </c>
      <c r="U329" s="12">
        <f>Merge1[[#This Row],[TotalMinutesAsleep]]/60</f>
        <v>0</v>
      </c>
      <c r="V329" s="12" t="str">
        <f>IF(Merge1[[#This Row],[SleepHours]]&lt;7,"Short", IF(Merge1[[#This Row],[SleepHours]]&lt;=9,"Normal", "Long"))</f>
        <v>Short</v>
      </c>
    </row>
    <row r="330" spans="1:22" x14ac:dyDescent="0.25">
      <c r="A330" t="s">
        <v>31</v>
      </c>
      <c r="B330" s="1">
        <v>42473</v>
      </c>
      <c r="C330" s="6" t="str">
        <f>TEXT(Merge1[[#This Row],[ActivityDate]],"dddd")</f>
        <v>Wednesday</v>
      </c>
      <c r="D330">
        <v>7618</v>
      </c>
      <c r="E330" s="5">
        <f>IF(Merge1[[#This Row],[TotalSteps]]&gt;=10000,1,0)</f>
        <v>0</v>
      </c>
      <c r="F330">
        <v>5.12</v>
      </c>
      <c r="G330">
        <v>5.12</v>
      </c>
      <c r="H330">
        <v>0</v>
      </c>
      <c r="I330">
        <v>0</v>
      </c>
      <c r="J330">
        <v>0.22</v>
      </c>
      <c r="K330">
        <v>4.88</v>
      </c>
      <c r="L330">
        <v>0.02</v>
      </c>
      <c r="M330">
        <v>0</v>
      </c>
      <c r="N330">
        <v>8</v>
      </c>
      <c r="O330">
        <v>404</v>
      </c>
      <c r="P330">
        <v>1028</v>
      </c>
      <c r="Q330">
        <f>Merge1[[#This Row],[VeryActiveMinutes]]+Merge1[[#This Row],[FairlyActiveMinutes]]+Merge1[[#This Row],[LightlyActiveMinutes]]</f>
        <v>412</v>
      </c>
      <c r="R330">
        <v>2004</v>
      </c>
      <c r="U330" s="12">
        <f>Merge1[[#This Row],[TotalMinutesAsleep]]/60</f>
        <v>0</v>
      </c>
      <c r="V330" s="12" t="str">
        <f>IF(Merge1[[#This Row],[SleepHours]]&lt;7,"Short", IF(Merge1[[#This Row],[SleepHours]]&lt;=9,"Normal", "Long"))</f>
        <v>Short</v>
      </c>
    </row>
    <row r="331" spans="1:22" x14ac:dyDescent="0.25">
      <c r="A331" t="s">
        <v>31</v>
      </c>
      <c r="B331" s="1">
        <v>42474</v>
      </c>
      <c r="C331" s="6" t="str">
        <f>TEXT(Merge1[[#This Row],[ActivityDate]],"dddd")</f>
        <v>Thursday</v>
      </c>
      <c r="D331">
        <v>7910</v>
      </c>
      <c r="E331" s="5">
        <f>IF(Merge1[[#This Row],[TotalSteps]]&gt;=10000,1,0)</f>
        <v>0</v>
      </c>
      <c r="F331">
        <v>5.32</v>
      </c>
      <c r="G331">
        <v>5.32</v>
      </c>
      <c r="H331">
        <v>0</v>
      </c>
      <c r="I331">
        <v>0</v>
      </c>
      <c r="J331">
        <v>0</v>
      </c>
      <c r="K331">
        <v>5.32</v>
      </c>
      <c r="L331">
        <v>0</v>
      </c>
      <c r="M331">
        <v>0</v>
      </c>
      <c r="N331">
        <v>0</v>
      </c>
      <c r="O331">
        <v>331</v>
      </c>
      <c r="P331">
        <v>1109</v>
      </c>
      <c r="Q331">
        <f>Merge1[[#This Row],[VeryActiveMinutes]]+Merge1[[#This Row],[FairlyActiveMinutes]]+Merge1[[#This Row],[LightlyActiveMinutes]]</f>
        <v>331</v>
      </c>
      <c r="R331">
        <v>1893</v>
      </c>
      <c r="U331" s="12">
        <f>Merge1[[#This Row],[TotalMinutesAsleep]]/60</f>
        <v>0</v>
      </c>
      <c r="V331" s="12" t="str">
        <f>IF(Merge1[[#This Row],[SleepHours]]&lt;7,"Short", IF(Merge1[[#This Row],[SleepHours]]&lt;=9,"Normal", "Long"))</f>
        <v>Short</v>
      </c>
    </row>
    <row r="332" spans="1:22" x14ac:dyDescent="0.25">
      <c r="A332" t="s">
        <v>31</v>
      </c>
      <c r="B332" s="1">
        <v>42475</v>
      </c>
      <c r="C332" s="6" t="str">
        <f>TEXT(Merge1[[#This Row],[ActivityDate]],"dddd")</f>
        <v>Friday</v>
      </c>
      <c r="D332">
        <v>8482</v>
      </c>
      <c r="E332" s="5">
        <f>IF(Merge1[[#This Row],[TotalSteps]]&gt;=10000,1,0)</f>
        <v>0</v>
      </c>
      <c r="F332">
        <v>5.7</v>
      </c>
      <c r="G332">
        <v>5.7</v>
      </c>
      <c r="H332">
        <v>0</v>
      </c>
      <c r="I332">
        <v>0</v>
      </c>
      <c r="J332">
        <v>0</v>
      </c>
      <c r="K332">
        <v>5.69</v>
      </c>
      <c r="L332">
        <v>0.01</v>
      </c>
      <c r="M332">
        <v>0</v>
      </c>
      <c r="N332">
        <v>0</v>
      </c>
      <c r="O332">
        <v>448</v>
      </c>
      <c r="P332">
        <v>992</v>
      </c>
      <c r="Q332">
        <f>Merge1[[#This Row],[VeryActiveMinutes]]+Merge1[[#This Row],[FairlyActiveMinutes]]+Merge1[[#This Row],[LightlyActiveMinutes]]</f>
        <v>448</v>
      </c>
      <c r="R332">
        <v>2063</v>
      </c>
      <c r="U332" s="12">
        <f>Merge1[[#This Row],[TotalMinutesAsleep]]/60</f>
        <v>0</v>
      </c>
      <c r="V332" s="12" t="str">
        <f>IF(Merge1[[#This Row],[SleepHours]]&lt;7,"Short", IF(Merge1[[#This Row],[SleepHours]]&lt;=9,"Normal", "Long"))</f>
        <v>Short</v>
      </c>
    </row>
    <row r="333" spans="1:22" x14ac:dyDescent="0.25">
      <c r="A333" t="s">
        <v>31</v>
      </c>
      <c r="B333" s="1">
        <v>42476</v>
      </c>
      <c r="C333" s="6" t="str">
        <f>TEXT(Merge1[[#This Row],[ActivityDate]],"dddd")</f>
        <v>Saturday</v>
      </c>
      <c r="D333">
        <v>9685</v>
      </c>
      <c r="E333" s="5">
        <f>IF(Merge1[[#This Row],[TotalSteps]]&gt;=10000,1,0)</f>
        <v>0</v>
      </c>
      <c r="F333">
        <v>6.65</v>
      </c>
      <c r="G333">
        <v>6.65</v>
      </c>
      <c r="H333">
        <v>0</v>
      </c>
      <c r="I333">
        <v>3.11</v>
      </c>
      <c r="J333">
        <v>0.02</v>
      </c>
      <c r="K333">
        <v>3.51</v>
      </c>
      <c r="L333">
        <v>0.01</v>
      </c>
      <c r="M333">
        <v>47</v>
      </c>
      <c r="N333">
        <v>1</v>
      </c>
      <c r="O333">
        <v>305</v>
      </c>
      <c r="P333">
        <v>1087</v>
      </c>
      <c r="Q333">
        <f>Merge1[[#This Row],[VeryActiveMinutes]]+Merge1[[#This Row],[FairlyActiveMinutes]]+Merge1[[#This Row],[LightlyActiveMinutes]]</f>
        <v>353</v>
      </c>
      <c r="R333">
        <v>2148</v>
      </c>
      <c r="U333" s="12">
        <f>Merge1[[#This Row],[TotalMinutesAsleep]]/60</f>
        <v>0</v>
      </c>
      <c r="V333" s="12" t="str">
        <f>IF(Merge1[[#This Row],[SleepHours]]&lt;7,"Short", IF(Merge1[[#This Row],[SleepHours]]&lt;=9,"Normal", "Long"))</f>
        <v>Short</v>
      </c>
    </row>
    <row r="334" spans="1:22" x14ac:dyDescent="0.25">
      <c r="A334" t="s">
        <v>31</v>
      </c>
      <c r="B334" s="1">
        <v>42477</v>
      </c>
      <c r="C334" s="6" t="str">
        <f>TEXT(Merge1[[#This Row],[ActivityDate]],"dddd")</f>
        <v>Sunday</v>
      </c>
      <c r="D334">
        <v>2524</v>
      </c>
      <c r="E334" s="5">
        <f>IF(Merge1[[#This Row],[TotalSteps]]&gt;=10000,1,0)</f>
        <v>0</v>
      </c>
      <c r="F334">
        <v>1.7</v>
      </c>
      <c r="G334">
        <v>1.7</v>
      </c>
      <c r="H334">
        <v>0</v>
      </c>
      <c r="I334">
        <v>0</v>
      </c>
      <c r="J334">
        <v>0.35</v>
      </c>
      <c r="K334">
        <v>1.34</v>
      </c>
      <c r="L334">
        <v>0</v>
      </c>
      <c r="M334">
        <v>0</v>
      </c>
      <c r="N334">
        <v>8</v>
      </c>
      <c r="O334">
        <v>160</v>
      </c>
      <c r="P334">
        <v>1272</v>
      </c>
      <c r="Q334">
        <f>Merge1[[#This Row],[VeryActiveMinutes]]+Merge1[[#This Row],[FairlyActiveMinutes]]+Merge1[[#This Row],[LightlyActiveMinutes]]</f>
        <v>168</v>
      </c>
      <c r="R334">
        <v>1529</v>
      </c>
      <c r="U334" s="12">
        <f>Merge1[[#This Row],[TotalMinutesAsleep]]/60</f>
        <v>0</v>
      </c>
      <c r="V334" s="12" t="str">
        <f>IF(Merge1[[#This Row],[SleepHours]]&lt;7,"Short", IF(Merge1[[#This Row],[SleepHours]]&lt;=9,"Normal", "Long"))</f>
        <v>Short</v>
      </c>
    </row>
    <row r="335" spans="1:22" x14ac:dyDescent="0.25">
      <c r="A335" t="s">
        <v>31</v>
      </c>
      <c r="B335" s="1">
        <v>42478</v>
      </c>
      <c r="C335" s="6" t="str">
        <f>TEXT(Merge1[[#This Row],[ActivityDate]],"dddd")</f>
        <v>Monday</v>
      </c>
      <c r="D335">
        <v>7762</v>
      </c>
      <c r="E335" s="5">
        <f>IF(Merge1[[#This Row],[TotalSteps]]&gt;=10000,1,0)</f>
        <v>0</v>
      </c>
      <c r="F335">
        <v>5.24</v>
      </c>
      <c r="G335">
        <v>5.24</v>
      </c>
      <c r="H335">
        <v>0</v>
      </c>
      <c r="I335">
        <v>7.0000000000000007E-2</v>
      </c>
      <c r="J335">
        <v>0.28000000000000003</v>
      </c>
      <c r="K335">
        <v>4.8899999999999997</v>
      </c>
      <c r="L335">
        <v>0</v>
      </c>
      <c r="M335">
        <v>1</v>
      </c>
      <c r="N335">
        <v>6</v>
      </c>
      <c r="O335">
        <v>311</v>
      </c>
      <c r="P335">
        <v>1122</v>
      </c>
      <c r="Q335">
        <f>Merge1[[#This Row],[VeryActiveMinutes]]+Merge1[[#This Row],[FairlyActiveMinutes]]+Merge1[[#This Row],[LightlyActiveMinutes]]</f>
        <v>318</v>
      </c>
      <c r="R335">
        <v>1890</v>
      </c>
      <c r="U335" s="12">
        <f>Merge1[[#This Row],[TotalMinutesAsleep]]/60</f>
        <v>0</v>
      </c>
      <c r="V335" s="12" t="str">
        <f>IF(Merge1[[#This Row],[SleepHours]]&lt;7,"Short", IF(Merge1[[#This Row],[SleepHours]]&lt;=9,"Normal", "Long"))</f>
        <v>Short</v>
      </c>
    </row>
    <row r="336" spans="1:22" x14ac:dyDescent="0.25">
      <c r="A336" t="s">
        <v>31</v>
      </c>
      <c r="B336" s="1">
        <v>42479</v>
      </c>
      <c r="C336" s="6" t="str">
        <f>TEXT(Merge1[[#This Row],[ActivityDate]],"dddd")</f>
        <v>Tuesday</v>
      </c>
      <c r="D336">
        <v>7948</v>
      </c>
      <c r="E336" s="5">
        <f>IF(Merge1[[#This Row],[TotalSteps]]&gt;=10000,1,0)</f>
        <v>0</v>
      </c>
      <c r="F336">
        <v>5.37</v>
      </c>
      <c r="G336">
        <v>5.37</v>
      </c>
      <c r="H336">
        <v>0</v>
      </c>
      <c r="I336">
        <v>0</v>
      </c>
      <c r="J336">
        <v>0</v>
      </c>
      <c r="K336">
        <v>5.36</v>
      </c>
      <c r="L336">
        <v>0</v>
      </c>
      <c r="M336">
        <v>0</v>
      </c>
      <c r="N336">
        <v>0</v>
      </c>
      <c r="O336">
        <v>389</v>
      </c>
      <c r="P336">
        <v>1051</v>
      </c>
      <c r="Q336">
        <f>Merge1[[#This Row],[VeryActiveMinutes]]+Merge1[[#This Row],[FairlyActiveMinutes]]+Merge1[[#This Row],[LightlyActiveMinutes]]</f>
        <v>389</v>
      </c>
      <c r="R336">
        <v>1956</v>
      </c>
      <c r="U336" s="12">
        <f>Merge1[[#This Row],[TotalMinutesAsleep]]/60</f>
        <v>0</v>
      </c>
      <c r="V336" s="12" t="str">
        <f>IF(Merge1[[#This Row],[SleepHours]]&lt;7,"Short", IF(Merge1[[#This Row],[SleepHours]]&lt;=9,"Normal", "Long"))</f>
        <v>Short</v>
      </c>
    </row>
    <row r="337" spans="1:22" x14ac:dyDescent="0.25">
      <c r="A337" t="s">
        <v>31</v>
      </c>
      <c r="B337" s="1">
        <v>42480</v>
      </c>
      <c r="C337" s="6" t="str">
        <f>TEXT(Merge1[[#This Row],[ActivityDate]],"dddd")</f>
        <v>Wednesday</v>
      </c>
      <c r="D337">
        <v>9202</v>
      </c>
      <c r="E337" s="5">
        <f>IF(Merge1[[#This Row],[TotalSteps]]&gt;=10000,1,0)</f>
        <v>0</v>
      </c>
      <c r="F337">
        <v>6.3</v>
      </c>
      <c r="G337">
        <v>6.3</v>
      </c>
      <c r="H337">
        <v>0</v>
      </c>
      <c r="I337">
        <v>1.51</v>
      </c>
      <c r="J337">
        <v>0.12</v>
      </c>
      <c r="K337">
        <v>4.66</v>
      </c>
      <c r="L337">
        <v>0.01</v>
      </c>
      <c r="M337">
        <v>22</v>
      </c>
      <c r="N337">
        <v>5</v>
      </c>
      <c r="O337">
        <v>378</v>
      </c>
      <c r="P337">
        <v>1035</v>
      </c>
      <c r="Q337">
        <f>Merge1[[#This Row],[VeryActiveMinutes]]+Merge1[[#This Row],[FairlyActiveMinutes]]+Merge1[[#This Row],[LightlyActiveMinutes]]</f>
        <v>405</v>
      </c>
      <c r="R337">
        <v>2094</v>
      </c>
      <c r="U337" s="12">
        <f>Merge1[[#This Row],[TotalMinutesAsleep]]/60</f>
        <v>0</v>
      </c>
      <c r="V337" s="12" t="str">
        <f>IF(Merge1[[#This Row],[SleepHours]]&lt;7,"Short", IF(Merge1[[#This Row],[SleepHours]]&lt;=9,"Normal", "Long"))</f>
        <v>Short</v>
      </c>
    </row>
    <row r="338" spans="1:22" x14ac:dyDescent="0.25">
      <c r="A338" t="s">
        <v>31</v>
      </c>
      <c r="B338" s="1">
        <v>42481</v>
      </c>
      <c r="C338" s="6" t="str">
        <f>TEXT(Merge1[[#This Row],[ActivityDate]],"dddd")</f>
        <v>Thursday</v>
      </c>
      <c r="D338">
        <v>8859</v>
      </c>
      <c r="E338" s="5">
        <f>IF(Merge1[[#This Row],[TotalSteps]]&gt;=10000,1,0)</f>
        <v>0</v>
      </c>
      <c r="F338">
        <v>5.98</v>
      </c>
      <c r="G338">
        <v>5.98</v>
      </c>
      <c r="H338">
        <v>0</v>
      </c>
      <c r="I338">
        <v>0.13</v>
      </c>
      <c r="J338">
        <v>0.37</v>
      </c>
      <c r="K338">
        <v>5.47</v>
      </c>
      <c r="L338">
        <v>0.01</v>
      </c>
      <c r="M338">
        <v>2</v>
      </c>
      <c r="N338">
        <v>10</v>
      </c>
      <c r="O338">
        <v>371</v>
      </c>
      <c r="P338">
        <v>1057</v>
      </c>
      <c r="Q338">
        <f>Merge1[[#This Row],[VeryActiveMinutes]]+Merge1[[#This Row],[FairlyActiveMinutes]]+Merge1[[#This Row],[LightlyActiveMinutes]]</f>
        <v>383</v>
      </c>
      <c r="R338">
        <v>1970</v>
      </c>
      <c r="U338" s="12">
        <f>Merge1[[#This Row],[TotalMinutesAsleep]]/60</f>
        <v>0</v>
      </c>
      <c r="V338" s="12" t="str">
        <f>IF(Merge1[[#This Row],[SleepHours]]&lt;7,"Short", IF(Merge1[[#This Row],[SleepHours]]&lt;=9,"Normal", "Long"))</f>
        <v>Short</v>
      </c>
    </row>
    <row r="339" spans="1:22" x14ac:dyDescent="0.25">
      <c r="A339" t="s">
        <v>31</v>
      </c>
      <c r="B339" s="1">
        <v>42482</v>
      </c>
      <c r="C339" s="6" t="str">
        <f>TEXT(Merge1[[#This Row],[ActivityDate]],"dddd")</f>
        <v>Friday</v>
      </c>
      <c r="D339">
        <v>7286</v>
      </c>
      <c r="E339" s="5">
        <f>IF(Merge1[[#This Row],[TotalSteps]]&gt;=10000,1,0)</f>
        <v>0</v>
      </c>
      <c r="F339">
        <v>4.9000000000000004</v>
      </c>
      <c r="G339">
        <v>4.9000000000000004</v>
      </c>
      <c r="H339">
        <v>0</v>
      </c>
      <c r="I339">
        <v>0.46</v>
      </c>
      <c r="J339">
        <v>0</v>
      </c>
      <c r="K339">
        <v>4.42</v>
      </c>
      <c r="L339">
        <v>0.02</v>
      </c>
      <c r="M339">
        <v>46</v>
      </c>
      <c r="N339">
        <v>0</v>
      </c>
      <c r="O339">
        <v>366</v>
      </c>
      <c r="P339">
        <v>1028</v>
      </c>
      <c r="Q339">
        <f>Merge1[[#This Row],[VeryActiveMinutes]]+Merge1[[#This Row],[FairlyActiveMinutes]]+Merge1[[#This Row],[LightlyActiveMinutes]]</f>
        <v>412</v>
      </c>
      <c r="R339">
        <v>2241</v>
      </c>
      <c r="U339" s="12">
        <f>Merge1[[#This Row],[TotalMinutesAsleep]]/60</f>
        <v>0</v>
      </c>
      <c r="V339" s="12" t="str">
        <f>IF(Merge1[[#This Row],[SleepHours]]&lt;7,"Short", IF(Merge1[[#This Row],[SleepHours]]&lt;=9,"Normal", "Long"))</f>
        <v>Short</v>
      </c>
    </row>
    <row r="340" spans="1:22" x14ac:dyDescent="0.25">
      <c r="A340" t="s">
        <v>31</v>
      </c>
      <c r="B340" s="1">
        <v>42483</v>
      </c>
      <c r="C340" s="6" t="str">
        <f>TEXT(Merge1[[#This Row],[ActivityDate]],"dddd")</f>
        <v>Saturday</v>
      </c>
      <c r="D340">
        <v>9317</v>
      </c>
      <c r="E340" s="5">
        <f>IF(Merge1[[#This Row],[TotalSteps]]&gt;=10000,1,0)</f>
        <v>0</v>
      </c>
      <c r="F340">
        <v>6.35</v>
      </c>
      <c r="G340">
        <v>6.35</v>
      </c>
      <c r="H340">
        <v>0</v>
      </c>
      <c r="I340">
        <v>2.09</v>
      </c>
      <c r="J340">
        <v>0.23</v>
      </c>
      <c r="K340">
        <v>4.0199999999999996</v>
      </c>
      <c r="L340">
        <v>0.01</v>
      </c>
      <c r="M340">
        <v>28</v>
      </c>
      <c r="N340">
        <v>5</v>
      </c>
      <c r="O340">
        <v>330</v>
      </c>
      <c r="P340">
        <v>1077</v>
      </c>
      <c r="Q340">
        <f>Merge1[[#This Row],[VeryActiveMinutes]]+Merge1[[#This Row],[FairlyActiveMinutes]]+Merge1[[#This Row],[LightlyActiveMinutes]]</f>
        <v>363</v>
      </c>
      <c r="R340">
        <v>2021</v>
      </c>
      <c r="U340" s="12">
        <f>Merge1[[#This Row],[TotalMinutesAsleep]]/60</f>
        <v>0</v>
      </c>
      <c r="V340" s="12" t="str">
        <f>IF(Merge1[[#This Row],[SleepHours]]&lt;7,"Short", IF(Merge1[[#This Row],[SleepHours]]&lt;=9,"Normal", "Long"))</f>
        <v>Short</v>
      </c>
    </row>
    <row r="341" spans="1:22" x14ac:dyDescent="0.25">
      <c r="A341" t="s">
        <v>31</v>
      </c>
      <c r="B341" s="1">
        <v>42484</v>
      </c>
      <c r="C341" s="6" t="str">
        <f>TEXT(Merge1[[#This Row],[ActivityDate]],"dddd")</f>
        <v>Sunday</v>
      </c>
      <c r="D341">
        <v>6873</v>
      </c>
      <c r="E341" s="5">
        <f>IF(Merge1[[#This Row],[TotalSteps]]&gt;=10000,1,0)</f>
        <v>0</v>
      </c>
      <c r="F341">
        <v>4.68</v>
      </c>
      <c r="G341">
        <v>4.68</v>
      </c>
      <c r="H341">
        <v>0</v>
      </c>
      <c r="I341">
        <v>3</v>
      </c>
      <c r="J341">
        <v>0.06</v>
      </c>
      <c r="K341">
        <v>1.62</v>
      </c>
      <c r="L341">
        <v>0</v>
      </c>
      <c r="M341">
        <v>46</v>
      </c>
      <c r="N341">
        <v>1</v>
      </c>
      <c r="O341">
        <v>190</v>
      </c>
      <c r="P341">
        <v>1203</v>
      </c>
      <c r="Q341">
        <f>Merge1[[#This Row],[VeryActiveMinutes]]+Merge1[[#This Row],[FairlyActiveMinutes]]+Merge1[[#This Row],[LightlyActiveMinutes]]</f>
        <v>237</v>
      </c>
      <c r="R341">
        <v>1898</v>
      </c>
      <c r="U341" s="12">
        <f>Merge1[[#This Row],[TotalMinutesAsleep]]/60</f>
        <v>0</v>
      </c>
      <c r="V341" s="12" t="str">
        <f>IF(Merge1[[#This Row],[SleepHours]]&lt;7,"Short", IF(Merge1[[#This Row],[SleepHours]]&lt;=9,"Normal", "Long"))</f>
        <v>Short</v>
      </c>
    </row>
    <row r="342" spans="1:22" x14ac:dyDescent="0.25">
      <c r="A342" t="s">
        <v>31</v>
      </c>
      <c r="B342" s="1">
        <v>42485</v>
      </c>
      <c r="C342" s="6" t="str">
        <f>TEXT(Merge1[[#This Row],[ActivityDate]],"dddd")</f>
        <v>Monday</v>
      </c>
      <c r="D342">
        <v>7373</v>
      </c>
      <c r="E342" s="5">
        <f>IF(Merge1[[#This Row],[TotalSteps]]&gt;=10000,1,0)</f>
        <v>0</v>
      </c>
      <c r="F342">
        <v>4.95</v>
      </c>
      <c r="G342">
        <v>4.95</v>
      </c>
      <c r="H342">
        <v>0</v>
      </c>
      <c r="I342">
        <v>0</v>
      </c>
      <c r="J342">
        <v>0</v>
      </c>
      <c r="K342">
        <v>4.95</v>
      </c>
      <c r="L342">
        <v>0</v>
      </c>
      <c r="M342">
        <v>0</v>
      </c>
      <c r="N342">
        <v>0</v>
      </c>
      <c r="O342">
        <v>359</v>
      </c>
      <c r="P342">
        <v>1081</v>
      </c>
      <c r="Q342">
        <f>Merge1[[#This Row],[VeryActiveMinutes]]+Merge1[[#This Row],[FairlyActiveMinutes]]+Merge1[[#This Row],[LightlyActiveMinutes]]</f>
        <v>359</v>
      </c>
      <c r="R342">
        <v>1907</v>
      </c>
      <c r="U342" s="12">
        <f>Merge1[[#This Row],[TotalMinutesAsleep]]/60</f>
        <v>0</v>
      </c>
      <c r="V342" s="12" t="str">
        <f>IF(Merge1[[#This Row],[SleepHours]]&lt;7,"Short", IF(Merge1[[#This Row],[SleepHours]]&lt;=9,"Normal", "Long"))</f>
        <v>Short</v>
      </c>
    </row>
    <row r="343" spans="1:22" x14ac:dyDescent="0.25">
      <c r="A343" t="s">
        <v>31</v>
      </c>
      <c r="B343" s="1">
        <v>42486</v>
      </c>
      <c r="C343" s="6" t="str">
        <f>TEXT(Merge1[[#This Row],[ActivityDate]],"dddd")</f>
        <v>Tuesday</v>
      </c>
      <c r="D343">
        <v>8242</v>
      </c>
      <c r="E343" s="5">
        <f>IF(Merge1[[#This Row],[TotalSteps]]&gt;=10000,1,0)</f>
        <v>0</v>
      </c>
      <c r="F343">
        <v>5.54</v>
      </c>
      <c r="G343">
        <v>5.54</v>
      </c>
      <c r="H343">
        <v>0</v>
      </c>
      <c r="I343">
        <v>0.12</v>
      </c>
      <c r="J343">
        <v>0.18</v>
      </c>
      <c r="K343">
        <v>5.24</v>
      </c>
      <c r="L343">
        <v>0</v>
      </c>
      <c r="M343">
        <v>2</v>
      </c>
      <c r="N343">
        <v>5</v>
      </c>
      <c r="O343">
        <v>309</v>
      </c>
      <c r="P343">
        <v>1124</v>
      </c>
      <c r="Q343">
        <f>Merge1[[#This Row],[VeryActiveMinutes]]+Merge1[[#This Row],[FairlyActiveMinutes]]+Merge1[[#This Row],[LightlyActiveMinutes]]</f>
        <v>316</v>
      </c>
      <c r="R343">
        <v>1882</v>
      </c>
      <c r="U343" s="12">
        <f>Merge1[[#This Row],[TotalMinutesAsleep]]/60</f>
        <v>0</v>
      </c>
      <c r="V343" s="12" t="str">
        <f>IF(Merge1[[#This Row],[SleepHours]]&lt;7,"Short", IF(Merge1[[#This Row],[SleepHours]]&lt;=9,"Normal", "Long"))</f>
        <v>Short</v>
      </c>
    </row>
    <row r="344" spans="1:22" x14ac:dyDescent="0.25">
      <c r="A344" t="s">
        <v>31</v>
      </c>
      <c r="B344" s="1">
        <v>42487</v>
      </c>
      <c r="C344" s="6" t="str">
        <f>TEXT(Merge1[[#This Row],[ActivityDate]],"dddd")</f>
        <v>Wednesday</v>
      </c>
      <c r="D344">
        <v>3516</v>
      </c>
      <c r="E344" s="5">
        <f>IF(Merge1[[#This Row],[TotalSteps]]&gt;=10000,1,0)</f>
        <v>0</v>
      </c>
      <c r="F344">
        <v>2.36</v>
      </c>
      <c r="G344">
        <v>2.36</v>
      </c>
      <c r="H344">
        <v>0</v>
      </c>
      <c r="I344">
        <v>0</v>
      </c>
      <c r="J344">
        <v>0</v>
      </c>
      <c r="K344">
        <v>2.36</v>
      </c>
      <c r="L344">
        <v>0</v>
      </c>
      <c r="M344">
        <v>46</v>
      </c>
      <c r="N344">
        <v>0</v>
      </c>
      <c r="O344">
        <v>197</v>
      </c>
      <c r="P344">
        <v>1197</v>
      </c>
      <c r="Q344">
        <f>Merge1[[#This Row],[VeryActiveMinutes]]+Merge1[[#This Row],[FairlyActiveMinutes]]+Merge1[[#This Row],[LightlyActiveMinutes]]</f>
        <v>243</v>
      </c>
      <c r="R344">
        <v>1966</v>
      </c>
      <c r="U344" s="12">
        <f>Merge1[[#This Row],[TotalMinutesAsleep]]/60</f>
        <v>0</v>
      </c>
      <c r="V344" s="12" t="str">
        <f>IF(Merge1[[#This Row],[SleepHours]]&lt;7,"Short", IF(Merge1[[#This Row],[SleepHours]]&lt;=9,"Normal", "Long"))</f>
        <v>Short</v>
      </c>
    </row>
    <row r="345" spans="1:22" x14ac:dyDescent="0.25">
      <c r="A345" t="s">
        <v>31</v>
      </c>
      <c r="B345" s="1">
        <v>42488</v>
      </c>
      <c r="C345" s="6" t="str">
        <f>TEXT(Merge1[[#This Row],[ActivityDate]],"dddd")</f>
        <v>Thursday</v>
      </c>
      <c r="D345">
        <v>7913</v>
      </c>
      <c r="E345" s="5">
        <f>IF(Merge1[[#This Row],[TotalSteps]]&gt;=10000,1,0)</f>
        <v>0</v>
      </c>
      <c r="F345">
        <v>5.41</v>
      </c>
      <c r="G345">
        <v>5.41</v>
      </c>
      <c r="H345">
        <v>0</v>
      </c>
      <c r="I345">
        <v>2.16</v>
      </c>
      <c r="J345">
        <v>0.34</v>
      </c>
      <c r="K345">
        <v>2.91</v>
      </c>
      <c r="L345">
        <v>0</v>
      </c>
      <c r="M345">
        <v>28</v>
      </c>
      <c r="N345">
        <v>7</v>
      </c>
      <c r="O345">
        <v>213</v>
      </c>
      <c r="P345">
        <v>1192</v>
      </c>
      <c r="Q345">
        <f>Merge1[[#This Row],[VeryActiveMinutes]]+Merge1[[#This Row],[FairlyActiveMinutes]]+Merge1[[#This Row],[LightlyActiveMinutes]]</f>
        <v>248</v>
      </c>
      <c r="R345">
        <v>1835</v>
      </c>
      <c r="U345" s="12">
        <f>Merge1[[#This Row],[TotalMinutesAsleep]]/60</f>
        <v>0</v>
      </c>
      <c r="V345" s="12" t="str">
        <f>IF(Merge1[[#This Row],[SleepHours]]&lt;7,"Short", IF(Merge1[[#This Row],[SleepHours]]&lt;=9,"Normal", "Long"))</f>
        <v>Short</v>
      </c>
    </row>
    <row r="346" spans="1:22" x14ac:dyDescent="0.25">
      <c r="A346" t="s">
        <v>31</v>
      </c>
      <c r="B346" s="1">
        <v>42489</v>
      </c>
      <c r="C346" s="6" t="str">
        <f>TEXT(Merge1[[#This Row],[ActivityDate]],"dddd")</f>
        <v>Friday</v>
      </c>
      <c r="D346">
        <v>7365</v>
      </c>
      <c r="E346" s="5">
        <f>IF(Merge1[[#This Row],[TotalSteps]]&gt;=10000,1,0)</f>
        <v>0</v>
      </c>
      <c r="F346">
        <v>4.95</v>
      </c>
      <c r="G346">
        <v>4.95</v>
      </c>
      <c r="H346">
        <v>0</v>
      </c>
      <c r="I346">
        <v>1.36</v>
      </c>
      <c r="J346">
        <v>1.41</v>
      </c>
      <c r="K346">
        <v>2.1800000000000002</v>
      </c>
      <c r="L346">
        <v>0</v>
      </c>
      <c r="M346">
        <v>20</v>
      </c>
      <c r="N346">
        <v>23</v>
      </c>
      <c r="O346">
        <v>206</v>
      </c>
      <c r="P346">
        <v>1191</v>
      </c>
      <c r="Q346">
        <f>Merge1[[#This Row],[VeryActiveMinutes]]+Merge1[[#This Row],[FairlyActiveMinutes]]+Merge1[[#This Row],[LightlyActiveMinutes]]</f>
        <v>249</v>
      </c>
      <c r="R346">
        <v>1780</v>
      </c>
      <c r="U346" s="12">
        <f>Merge1[[#This Row],[TotalMinutesAsleep]]/60</f>
        <v>0</v>
      </c>
      <c r="V346" s="12" t="str">
        <f>IF(Merge1[[#This Row],[SleepHours]]&lt;7,"Short", IF(Merge1[[#This Row],[SleepHours]]&lt;=9,"Normal", "Long"))</f>
        <v>Short</v>
      </c>
    </row>
    <row r="347" spans="1:22" x14ac:dyDescent="0.25">
      <c r="A347" t="s">
        <v>31</v>
      </c>
      <c r="B347" s="1">
        <v>42490</v>
      </c>
      <c r="C347" s="6" t="str">
        <f>TEXT(Merge1[[#This Row],[ActivityDate]],"dddd")</f>
        <v>Saturday</v>
      </c>
      <c r="D347">
        <v>8452</v>
      </c>
      <c r="E347" s="5">
        <f>IF(Merge1[[#This Row],[TotalSteps]]&gt;=10000,1,0)</f>
        <v>0</v>
      </c>
      <c r="F347">
        <v>5.68</v>
      </c>
      <c r="G347">
        <v>5.68</v>
      </c>
      <c r="H347">
        <v>0</v>
      </c>
      <c r="I347">
        <v>0.33</v>
      </c>
      <c r="J347">
        <v>1.08</v>
      </c>
      <c r="K347">
        <v>4.26</v>
      </c>
      <c r="L347">
        <v>0.01</v>
      </c>
      <c r="M347">
        <v>5</v>
      </c>
      <c r="N347">
        <v>20</v>
      </c>
      <c r="O347">
        <v>248</v>
      </c>
      <c r="P347">
        <v>1167</v>
      </c>
      <c r="Q347">
        <f>Merge1[[#This Row],[VeryActiveMinutes]]+Merge1[[#This Row],[FairlyActiveMinutes]]+Merge1[[#This Row],[LightlyActiveMinutes]]</f>
        <v>273</v>
      </c>
      <c r="R347">
        <v>1830</v>
      </c>
      <c r="U347" s="12">
        <f>Merge1[[#This Row],[TotalMinutesAsleep]]/60</f>
        <v>0</v>
      </c>
      <c r="V347" s="12" t="str">
        <f>IF(Merge1[[#This Row],[SleepHours]]&lt;7,"Short", IF(Merge1[[#This Row],[SleepHours]]&lt;=9,"Normal", "Long"))</f>
        <v>Short</v>
      </c>
    </row>
    <row r="348" spans="1:22" x14ac:dyDescent="0.25">
      <c r="A348" t="s">
        <v>31</v>
      </c>
      <c r="B348" s="1">
        <v>42491</v>
      </c>
      <c r="C348" s="6" t="str">
        <f>TEXT(Merge1[[#This Row],[ActivityDate]],"dddd")</f>
        <v>Sunday</v>
      </c>
      <c r="D348">
        <v>7399</v>
      </c>
      <c r="E348" s="5">
        <f>IF(Merge1[[#This Row],[TotalSteps]]&gt;=10000,1,0)</f>
        <v>0</v>
      </c>
      <c r="F348">
        <v>4.97</v>
      </c>
      <c r="G348">
        <v>4.97</v>
      </c>
      <c r="H348">
        <v>0</v>
      </c>
      <c r="I348">
        <v>0.49</v>
      </c>
      <c r="J348">
        <v>1.04</v>
      </c>
      <c r="K348">
        <v>3.44</v>
      </c>
      <c r="L348">
        <v>0</v>
      </c>
      <c r="M348">
        <v>7</v>
      </c>
      <c r="N348">
        <v>18</v>
      </c>
      <c r="O348">
        <v>196</v>
      </c>
      <c r="P348">
        <v>1219</v>
      </c>
      <c r="Q348">
        <f>Merge1[[#This Row],[VeryActiveMinutes]]+Merge1[[#This Row],[FairlyActiveMinutes]]+Merge1[[#This Row],[LightlyActiveMinutes]]</f>
        <v>221</v>
      </c>
      <c r="R348">
        <v>1739</v>
      </c>
      <c r="U348" s="12">
        <f>Merge1[[#This Row],[TotalMinutesAsleep]]/60</f>
        <v>0</v>
      </c>
      <c r="V348" s="12" t="str">
        <f>IF(Merge1[[#This Row],[SleepHours]]&lt;7,"Short", IF(Merge1[[#This Row],[SleepHours]]&lt;=9,"Normal", "Long"))</f>
        <v>Short</v>
      </c>
    </row>
    <row r="349" spans="1:22" x14ac:dyDescent="0.25">
      <c r="A349" t="s">
        <v>31</v>
      </c>
      <c r="B349" s="1">
        <v>42492</v>
      </c>
      <c r="C349" s="6" t="str">
        <f>TEXT(Merge1[[#This Row],[ActivityDate]],"dddd")</f>
        <v>Monday</v>
      </c>
      <c r="D349">
        <v>7525</v>
      </c>
      <c r="E349" s="5">
        <f>IF(Merge1[[#This Row],[TotalSteps]]&gt;=10000,1,0)</f>
        <v>0</v>
      </c>
      <c r="F349">
        <v>5.0599999999999996</v>
      </c>
      <c r="G349">
        <v>5.0599999999999996</v>
      </c>
      <c r="H349">
        <v>0</v>
      </c>
      <c r="I349">
        <v>0</v>
      </c>
      <c r="J349">
        <v>0.21</v>
      </c>
      <c r="K349">
        <v>4.83</v>
      </c>
      <c r="L349">
        <v>0.02</v>
      </c>
      <c r="M349">
        <v>0</v>
      </c>
      <c r="N349">
        <v>7</v>
      </c>
      <c r="O349">
        <v>334</v>
      </c>
      <c r="P349">
        <v>1099</v>
      </c>
      <c r="Q349">
        <f>Merge1[[#This Row],[VeryActiveMinutes]]+Merge1[[#This Row],[FairlyActiveMinutes]]+Merge1[[#This Row],[LightlyActiveMinutes]]</f>
        <v>341</v>
      </c>
      <c r="R349">
        <v>1878</v>
      </c>
      <c r="U349" s="12">
        <f>Merge1[[#This Row],[TotalMinutesAsleep]]/60</f>
        <v>0</v>
      </c>
      <c r="V349" s="12" t="str">
        <f>IF(Merge1[[#This Row],[SleepHours]]&lt;7,"Short", IF(Merge1[[#This Row],[SleepHours]]&lt;=9,"Normal", "Long"))</f>
        <v>Short</v>
      </c>
    </row>
    <row r="350" spans="1:22" x14ac:dyDescent="0.25">
      <c r="A350" t="s">
        <v>31</v>
      </c>
      <c r="B350" s="1">
        <v>42493</v>
      </c>
      <c r="C350" s="6" t="str">
        <f>TEXT(Merge1[[#This Row],[ActivityDate]],"dddd")</f>
        <v>Tuesday</v>
      </c>
      <c r="D350">
        <v>7412</v>
      </c>
      <c r="E350" s="5">
        <f>IF(Merge1[[#This Row],[TotalSteps]]&gt;=10000,1,0)</f>
        <v>0</v>
      </c>
      <c r="F350">
        <v>4.9800000000000004</v>
      </c>
      <c r="G350">
        <v>4.9800000000000004</v>
      </c>
      <c r="H350">
        <v>0</v>
      </c>
      <c r="I350">
        <v>0.06</v>
      </c>
      <c r="J350">
        <v>0.25</v>
      </c>
      <c r="K350">
        <v>4.66</v>
      </c>
      <c r="L350">
        <v>0.01</v>
      </c>
      <c r="M350">
        <v>1</v>
      </c>
      <c r="N350">
        <v>6</v>
      </c>
      <c r="O350">
        <v>363</v>
      </c>
      <c r="P350">
        <v>1070</v>
      </c>
      <c r="Q350">
        <f>Merge1[[#This Row],[VeryActiveMinutes]]+Merge1[[#This Row],[FairlyActiveMinutes]]+Merge1[[#This Row],[LightlyActiveMinutes]]</f>
        <v>370</v>
      </c>
      <c r="R350">
        <v>1906</v>
      </c>
      <c r="U350" s="12">
        <f>Merge1[[#This Row],[TotalMinutesAsleep]]/60</f>
        <v>0</v>
      </c>
      <c r="V350" s="12" t="str">
        <f>IF(Merge1[[#This Row],[SleepHours]]&lt;7,"Short", IF(Merge1[[#This Row],[SleepHours]]&lt;=9,"Normal", "Long"))</f>
        <v>Short</v>
      </c>
    </row>
    <row r="351" spans="1:22" x14ac:dyDescent="0.25">
      <c r="A351" t="s">
        <v>31</v>
      </c>
      <c r="B351" s="1">
        <v>42494</v>
      </c>
      <c r="C351" s="6" t="str">
        <f>TEXT(Merge1[[#This Row],[ActivityDate]],"dddd")</f>
        <v>Wednesday</v>
      </c>
      <c r="D351">
        <v>8278</v>
      </c>
      <c r="E351" s="5">
        <f>IF(Merge1[[#This Row],[TotalSteps]]&gt;=10000,1,0)</f>
        <v>0</v>
      </c>
      <c r="F351">
        <v>5.56</v>
      </c>
      <c r="G351">
        <v>5.56</v>
      </c>
      <c r="H351">
        <v>0</v>
      </c>
      <c r="I351">
        <v>0</v>
      </c>
      <c r="J351">
        <v>0</v>
      </c>
      <c r="K351">
        <v>5.56</v>
      </c>
      <c r="L351">
        <v>0</v>
      </c>
      <c r="M351">
        <v>0</v>
      </c>
      <c r="N351">
        <v>0</v>
      </c>
      <c r="O351">
        <v>420</v>
      </c>
      <c r="P351">
        <v>1020</v>
      </c>
      <c r="Q351">
        <f>Merge1[[#This Row],[VeryActiveMinutes]]+Merge1[[#This Row],[FairlyActiveMinutes]]+Merge1[[#This Row],[LightlyActiveMinutes]]</f>
        <v>420</v>
      </c>
      <c r="R351">
        <v>2015</v>
      </c>
      <c r="U351" s="12">
        <f>Merge1[[#This Row],[TotalMinutesAsleep]]/60</f>
        <v>0</v>
      </c>
      <c r="V351" s="12" t="str">
        <f>IF(Merge1[[#This Row],[SleepHours]]&lt;7,"Short", IF(Merge1[[#This Row],[SleepHours]]&lt;=9,"Normal", "Long"))</f>
        <v>Short</v>
      </c>
    </row>
    <row r="352" spans="1:22" x14ac:dyDescent="0.25">
      <c r="A352" t="s">
        <v>31</v>
      </c>
      <c r="B352" s="1">
        <v>42495</v>
      </c>
      <c r="C352" s="6" t="str">
        <f>TEXT(Merge1[[#This Row],[ActivityDate]],"dddd")</f>
        <v>Thursday</v>
      </c>
      <c r="D352">
        <v>8314</v>
      </c>
      <c r="E352" s="5">
        <f>IF(Merge1[[#This Row],[TotalSteps]]&gt;=10000,1,0)</f>
        <v>0</v>
      </c>
      <c r="F352">
        <v>5.61</v>
      </c>
      <c r="G352">
        <v>5.61</v>
      </c>
      <c r="H352">
        <v>0</v>
      </c>
      <c r="I352">
        <v>0.78</v>
      </c>
      <c r="J352">
        <v>0.8</v>
      </c>
      <c r="K352">
        <v>4.03</v>
      </c>
      <c r="L352">
        <v>0</v>
      </c>
      <c r="M352">
        <v>13</v>
      </c>
      <c r="N352">
        <v>23</v>
      </c>
      <c r="O352">
        <v>311</v>
      </c>
      <c r="P352">
        <v>1093</v>
      </c>
      <c r="Q352">
        <f>Merge1[[#This Row],[VeryActiveMinutes]]+Merge1[[#This Row],[FairlyActiveMinutes]]+Merge1[[#This Row],[LightlyActiveMinutes]]</f>
        <v>347</v>
      </c>
      <c r="R352">
        <v>1971</v>
      </c>
      <c r="U352" s="12">
        <f>Merge1[[#This Row],[TotalMinutesAsleep]]/60</f>
        <v>0</v>
      </c>
      <c r="V352" s="12" t="str">
        <f>IF(Merge1[[#This Row],[SleepHours]]&lt;7,"Short", IF(Merge1[[#This Row],[SleepHours]]&lt;=9,"Normal", "Long"))</f>
        <v>Short</v>
      </c>
    </row>
    <row r="353" spans="1:22" x14ac:dyDescent="0.25">
      <c r="A353" t="s">
        <v>31</v>
      </c>
      <c r="B353" s="1">
        <v>42496</v>
      </c>
      <c r="C353" s="6" t="str">
        <f>TEXT(Merge1[[#This Row],[ActivityDate]],"dddd")</f>
        <v>Friday</v>
      </c>
      <c r="D353">
        <v>7063</v>
      </c>
      <c r="E353" s="5">
        <f>IF(Merge1[[#This Row],[TotalSteps]]&gt;=10000,1,0)</f>
        <v>0</v>
      </c>
      <c r="F353">
        <v>4.75</v>
      </c>
      <c r="G353">
        <v>4.75</v>
      </c>
      <c r="H353">
        <v>0</v>
      </c>
      <c r="I353">
        <v>0</v>
      </c>
      <c r="J353">
        <v>0.12</v>
      </c>
      <c r="K353">
        <v>4.6100000000000003</v>
      </c>
      <c r="L353">
        <v>0.01</v>
      </c>
      <c r="M353">
        <v>0</v>
      </c>
      <c r="N353">
        <v>5</v>
      </c>
      <c r="O353">
        <v>370</v>
      </c>
      <c r="P353">
        <v>1065</v>
      </c>
      <c r="Q353">
        <f>Merge1[[#This Row],[VeryActiveMinutes]]+Merge1[[#This Row],[FairlyActiveMinutes]]+Merge1[[#This Row],[LightlyActiveMinutes]]</f>
        <v>375</v>
      </c>
      <c r="R353">
        <v>1910</v>
      </c>
      <c r="U353" s="12">
        <f>Merge1[[#This Row],[TotalMinutesAsleep]]/60</f>
        <v>0</v>
      </c>
      <c r="V353" s="12" t="str">
        <f>IF(Merge1[[#This Row],[SleepHours]]&lt;7,"Short", IF(Merge1[[#This Row],[SleepHours]]&lt;=9,"Normal", "Long"))</f>
        <v>Short</v>
      </c>
    </row>
    <row r="354" spans="1:22" x14ac:dyDescent="0.25">
      <c r="A354" t="s">
        <v>31</v>
      </c>
      <c r="B354" s="1">
        <v>42497</v>
      </c>
      <c r="C354" s="6" t="str">
        <f>TEXT(Merge1[[#This Row],[ActivityDate]],"dddd")</f>
        <v>Saturday</v>
      </c>
      <c r="D354">
        <v>4940</v>
      </c>
      <c r="E354" s="5">
        <f>IF(Merge1[[#This Row],[TotalSteps]]&gt;=10000,1,0)</f>
        <v>0</v>
      </c>
      <c r="F354">
        <v>3.38</v>
      </c>
      <c r="G354">
        <v>3.38</v>
      </c>
      <c r="H354">
        <v>0</v>
      </c>
      <c r="I354">
        <v>2.2799999999999998</v>
      </c>
      <c r="J354">
        <v>0.55000000000000004</v>
      </c>
      <c r="K354">
        <v>0.55000000000000004</v>
      </c>
      <c r="L354">
        <v>0</v>
      </c>
      <c r="M354">
        <v>75</v>
      </c>
      <c r="N354">
        <v>11</v>
      </c>
      <c r="O354">
        <v>52</v>
      </c>
      <c r="P354">
        <v>1302</v>
      </c>
      <c r="Q354">
        <f>Merge1[[#This Row],[VeryActiveMinutes]]+Merge1[[#This Row],[FairlyActiveMinutes]]+Merge1[[#This Row],[LightlyActiveMinutes]]</f>
        <v>138</v>
      </c>
      <c r="R354">
        <v>1897</v>
      </c>
      <c r="U354" s="12">
        <f>Merge1[[#This Row],[TotalMinutesAsleep]]/60</f>
        <v>0</v>
      </c>
      <c r="V354" s="12" t="str">
        <f>IF(Merge1[[#This Row],[SleepHours]]&lt;7,"Short", IF(Merge1[[#This Row],[SleepHours]]&lt;=9,"Normal", "Long"))</f>
        <v>Short</v>
      </c>
    </row>
    <row r="355" spans="1:22" x14ac:dyDescent="0.25">
      <c r="A355" t="s">
        <v>31</v>
      </c>
      <c r="B355" s="1">
        <v>42498</v>
      </c>
      <c r="C355" s="6" t="str">
        <f>TEXT(Merge1[[#This Row],[ActivityDate]],"dddd")</f>
        <v>Sunday</v>
      </c>
      <c r="D355">
        <v>8168</v>
      </c>
      <c r="E355" s="5">
        <f>IF(Merge1[[#This Row],[TotalSteps]]&gt;=10000,1,0)</f>
        <v>0</v>
      </c>
      <c r="F355">
        <v>5.54</v>
      </c>
      <c r="G355">
        <v>5.54</v>
      </c>
      <c r="H355">
        <v>0</v>
      </c>
      <c r="I355">
        <v>2.9</v>
      </c>
      <c r="J355">
        <v>0</v>
      </c>
      <c r="K355">
        <v>2.64</v>
      </c>
      <c r="L355">
        <v>0</v>
      </c>
      <c r="M355">
        <v>46</v>
      </c>
      <c r="N355">
        <v>0</v>
      </c>
      <c r="O355">
        <v>326</v>
      </c>
      <c r="P355">
        <v>1068</v>
      </c>
      <c r="Q355">
        <f>Merge1[[#This Row],[VeryActiveMinutes]]+Merge1[[#This Row],[FairlyActiveMinutes]]+Merge1[[#This Row],[LightlyActiveMinutes]]</f>
        <v>372</v>
      </c>
      <c r="R355">
        <v>2096</v>
      </c>
      <c r="U355" s="12">
        <f>Merge1[[#This Row],[TotalMinutesAsleep]]/60</f>
        <v>0</v>
      </c>
      <c r="V355" s="12" t="str">
        <f>IF(Merge1[[#This Row],[SleepHours]]&lt;7,"Short", IF(Merge1[[#This Row],[SleepHours]]&lt;=9,"Normal", "Long"))</f>
        <v>Short</v>
      </c>
    </row>
    <row r="356" spans="1:22" x14ac:dyDescent="0.25">
      <c r="A356" t="s">
        <v>31</v>
      </c>
      <c r="B356" s="1">
        <v>42499</v>
      </c>
      <c r="C356" s="6" t="str">
        <f>TEXT(Merge1[[#This Row],[ActivityDate]],"dddd")</f>
        <v>Monday</v>
      </c>
      <c r="D356">
        <v>7726</v>
      </c>
      <c r="E356" s="5">
        <f>IF(Merge1[[#This Row],[TotalSteps]]&gt;=10000,1,0)</f>
        <v>0</v>
      </c>
      <c r="F356">
        <v>5.19</v>
      </c>
      <c r="G356">
        <v>5.19</v>
      </c>
      <c r="H356">
        <v>0</v>
      </c>
      <c r="I356">
        <v>0</v>
      </c>
      <c r="J356">
        <v>0</v>
      </c>
      <c r="K356">
        <v>5.19</v>
      </c>
      <c r="L356">
        <v>0</v>
      </c>
      <c r="M356">
        <v>0</v>
      </c>
      <c r="N356">
        <v>0</v>
      </c>
      <c r="O356">
        <v>345</v>
      </c>
      <c r="P356">
        <v>1095</v>
      </c>
      <c r="Q356">
        <f>Merge1[[#This Row],[VeryActiveMinutes]]+Merge1[[#This Row],[FairlyActiveMinutes]]+Merge1[[#This Row],[LightlyActiveMinutes]]</f>
        <v>345</v>
      </c>
      <c r="R356">
        <v>1906</v>
      </c>
      <c r="U356" s="12">
        <f>Merge1[[#This Row],[TotalMinutesAsleep]]/60</f>
        <v>0</v>
      </c>
      <c r="V356" s="12" t="str">
        <f>IF(Merge1[[#This Row],[SleepHours]]&lt;7,"Short", IF(Merge1[[#This Row],[SleepHours]]&lt;=9,"Normal", "Long"))</f>
        <v>Short</v>
      </c>
    </row>
    <row r="357" spans="1:22" x14ac:dyDescent="0.25">
      <c r="A357" t="s">
        <v>31</v>
      </c>
      <c r="B357" s="1">
        <v>42500</v>
      </c>
      <c r="C357" s="6" t="str">
        <f>TEXT(Merge1[[#This Row],[ActivityDate]],"dddd")</f>
        <v>Tuesday</v>
      </c>
      <c r="D357">
        <v>8275</v>
      </c>
      <c r="E357" s="5">
        <f>IF(Merge1[[#This Row],[TotalSteps]]&gt;=10000,1,0)</f>
        <v>0</v>
      </c>
      <c r="F357">
        <v>5.56</v>
      </c>
      <c r="G357">
        <v>5.56</v>
      </c>
      <c r="H357">
        <v>0</v>
      </c>
      <c r="I357">
        <v>0</v>
      </c>
      <c r="J357">
        <v>0</v>
      </c>
      <c r="K357">
        <v>5.55</v>
      </c>
      <c r="L357">
        <v>0.01</v>
      </c>
      <c r="M357">
        <v>0</v>
      </c>
      <c r="N357">
        <v>0</v>
      </c>
      <c r="O357">
        <v>373</v>
      </c>
      <c r="P357">
        <v>1067</v>
      </c>
      <c r="Q357">
        <f>Merge1[[#This Row],[VeryActiveMinutes]]+Merge1[[#This Row],[FairlyActiveMinutes]]+Merge1[[#This Row],[LightlyActiveMinutes]]</f>
        <v>373</v>
      </c>
      <c r="R357">
        <v>1962</v>
      </c>
      <c r="U357" s="12">
        <f>Merge1[[#This Row],[TotalMinutesAsleep]]/60</f>
        <v>0</v>
      </c>
      <c r="V357" s="12" t="str">
        <f>IF(Merge1[[#This Row],[SleepHours]]&lt;7,"Short", IF(Merge1[[#This Row],[SleepHours]]&lt;=9,"Normal", "Long"))</f>
        <v>Short</v>
      </c>
    </row>
    <row r="358" spans="1:22" x14ac:dyDescent="0.25">
      <c r="A358" t="s">
        <v>31</v>
      </c>
      <c r="B358" s="1">
        <v>42501</v>
      </c>
      <c r="C358" s="6" t="str">
        <f>TEXT(Merge1[[#This Row],[ActivityDate]],"dddd")</f>
        <v>Wednesday</v>
      </c>
      <c r="D358">
        <v>6440</v>
      </c>
      <c r="E358" s="5">
        <f>IF(Merge1[[#This Row],[TotalSteps]]&gt;=10000,1,0)</f>
        <v>0</v>
      </c>
      <c r="F358">
        <v>4.33</v>
      </c>
      <c r="G358">
        <v>4.33</v>
      </c>
      <c r="H358">
        <v>0</v>
      </c>
      <c r="I358">
        <v>0</v>
      </c>
      <c r="J358">
        <v>0</v>
      </c>
      <c r="K358">
        <v>4.32</v>
      </c>
      <c r="L358">
        <v>0.01</v>
      </c>
      <c r="M358">
        <v>0</v>
      </c>
      <c r="N358">
        <v>0</v>
      </c>
      <c r="O358">
        <v>319</v>
      </c>
      <c r="P358">
        <v>1121</v>
      </c>
      <c r="Q358">
        <f>Merge1[[#This Row],[VeryActiveMinutes]]+Merge1[[#This Row],[FairlyActiveMinutes]]+Merge1[[#This Row],[LightlyActiveMinutes]]</f>
        <v>319</v>
      </c>
      <c r="R358">
        <v>1826</v>
      </c>
      <c r="U358" s="12">
        <f>Merge1[[#This Row],[TotalMinutesAsleep]]/60</f>
        <v>0</v>
      </c>
      <c r="V358" s="12" t="str">
        <f>IF(Merge1[[#This Row],[SleepHours]]&lt;7,"Short", IF(Merge1[[#This Row],[SleepHours]]&lt;=9,"Normal", "Long"))</f>
        <v>Short</v>
      </c>
    </row>
    <row r="359" spans="1:22" x14ac:dyDescent="0.25">
      <c r="A359" t="s">
        <v>31</v>
      </c>
      <c r="B359" s="1">
        <v>42502</v>
      </c>
      <c r="C359" s="6" t="str">
        <f>TEXT(Merge1[[#This Row],[ActivityDate]],"dddd")</f>
        <v>Thursday</v>
      </c>
      <c r="D359">
        <v>7566</v>
      </c>
      <c r="E359" s="5">
        <f>IF(Merge1[[#This Row],[TotalSteps]]&gt;=10000,1,0)</f>
        <v>0</v>
      </c>
      <c r="F359">
        <v>5.1100000000000003</v>
      </c>
      <c r="G359">
        <v>5.1100000000000003</v>
      </c>
      <c r="H359">
        <v>0</v>
      </c>
      <c r="I359">
        <v>0</v>
      </c>
      <c r="J359">
        <v>0</v>
      </c>
      <c r="K359">
        <v>5.1100000000000003</v>
      </c>
      <c r="L359">
        <v>0</v>
      </c>
      <c r="M359">
        <v>0</v>
      </c>
      <c r="N359">
        <v>0</v>
      </c>
      <c r="O359">
        <v>268</v>
      </c>
      <c r="P359">
        <v>720</v>
      </c>
      <c r="Q359">
        <f>Merge1[[#This Row],[VeryActiveMinutes]]+Merge1[[#This Row],[FairlyActiveMinutes]]+Merge1[[#This Row],[LightlyActiveMinutes]]</f>
        <v>268</v>
      </c>
      <c r="R359">
        <v>1431</v>
      </c>
      <c r="U359" s="12">
        <f>Merge1[[#This Row],[TotalMinutesAsleep]]/60</f>
        <v>0</v>
      </c>
      <c r="V359" s="12" t="str">
        <f>IF(Merge1[[#This Row],[SleepHours]]&lt;7,"Short", IF(Merge1[[#This Row],[SleepHours]]&lt;=9,"Normal", "Long"))</f>
        <v>Short</v>
      </c>
    </row>
    <row r="360" spans="1:22" x14ac:dyDescent="0.25">
      <c r="A360" t="s">
        <v>32</v>
      </c>
      <c r="B360" s="1">
        <v>42472</v>
      </c>
      <c r="C360" s="6" t="str">
        <f>TEXT(Merge1[[#This Row],[ActivityDate]],"dddd")</f>
        <v>Tuesday</v>
      </c>
      <c r="D360">
        <v>4747</v>
      </c>
      <c r="E360" s="5">
        <f>IF(Merge1[[#This Row],[TotalSteps]]&gt;=10000,1,0)</f>
        <v>0</v>
      </c>
      <c r="F360">
        <v>3.24</v>
      </c>
      <c r="G360">
        <v>3.24</v>
      </c>
      <c r="H360">
        <v>0</v>
      </c>
      <c r="I360">
        <v>0</v>
      </c>
      <c r="J360">
        <v>0</v>
      </c>
      <c r="K360">
        <v>3.23</v>
      </c>
      <c r="L360">
        <v>0.01</v>
      </c>
      <c r="M360">
        <v>0</v>
      </c>
      <c r="N360">
        <v>0</v>
      </c>
      <c r="O360">
        <v>280</v>
      </c>
      <c r="P360">
        <v>1160</v>
      </c>
      <c r="Q360">
        <f>Merge1[[#This Row],[VeryActiveMinutes]]+Merge1[[#This Row],[FairlyActiveMinutes]]+Merge1[[#This Row],[LightlyActiveMinutes]]</f>
        <v>280</v>
      </c>
      <c r="R360">
        <v>1788</v>
      </c>
      <c r="U360" s="12">
        <f>Merge1[[#This Row],[TotalMinutesAsleep]]/60</f>
        <v>0</v>
      </c>
      <c r="V360" s="12" t="str">
        <f>IF(Merge1[[#This Row],[SleepHours]]&lt;7,"Short", IF(Merge1[[#This Row],[SleepHours]]&lt;=9,"Normal", "Long"))</f>
        <v>Short</v>
      </c>
    </row>
    <row r="361" spans="1:22" x14ac:dyDescent="0.25">
      <c r="A361" t="s">
        <v>32</v>
      </c>
      <c r="B361" s="1">
        <v>42473</v>
      </c>
      <c r="C361" s="6" t="str">
        <f>TEXT(Merge1[[#This Row],[ActivityDate]],"dddd")</f>
        <v>Wednesday</v>
      </c>
      <c r="D361">
        <v>9715</v>
      </c>
      <c r="E361" s="5">
        <f>IF(Merge1[[#This Row],[TotalSteps]]&gt;=10000,1,0)</f>
        <v>0</v>
      </c>
      <c r="F361">
        <v>6.63</v>
      </c>
      <c r="G361">
        <v>6.63</v>
      </c>
      <c r="H361">
        <v>0</v>
      </c>
      <c r="I361">
        <v>0.99</v>
      </c>
      <c r="J361">
        <v>0.34</v>
      </c>
      <c r="K361">
        <v>5.27</v>
      </c>
      <c r="L361">
        <v>0.02</v>
      </c>
      <c r="M361">
        <v>16</v>
      </c>
      <c r="N361">
        <v>8</v>
      </c>
      <c r="O361">
        <v>371</v>
      </c>
      <c r="P361">
        <v>1045</v>
      </c>
      <c r="Q361">
        <f>Merge1[[#This Row],[VeryActiveMinutes]]+Merge1[[#This Row],[FairlyActiveMinutes]]+Merge1[[#This Row],[LightlyActiveMinutes]]</f>
        <v>395</v>
      </c>
      <c r="R361">
        <v>2093</v>
      </c>
      <c r="U361" s="12">
        <f>Merge1[[#This Row],[TotalMinutesAsleep]]/60</f>
        <v>0</v>
      </c>
      <c r="V361" s="12" t="str">
        <f>IF(Merge1[[#This Row],[SleepHours]]&lt;7,"Short", IF(Merge1[[#This Row],[SleepHours]]&lt;=9,"Normal", "Long"))</f>
        <v>Short</v>
      </c>
    </row>
    <row r="362" spans="1:22" x14ac:dyDescent="0.25">
      <c r="A362" t="s">
        <v>32</v>
      </c>
      <c r="B362" s="1">
        <v>42474</v>
      </c>
      <c r="C362" s="6" t="str">
        <f>TEXT(Merge1[[#This Row],[ActivityDate]],"dddd")</f>
        <v>Thursday</v>
      </c>
      <c r="D362">
        <v>8844</v>
      </c>
      <c r="E362" s="5">
        <f>IF(Merge1[[#This Row],[TotalSteps]]&gt;=10000,1,0)</f>
        <v>0</v>
      </c>
      <c r="F362">
        <v>6.03</v>
      </c>
      <c r="G362">
        <v>6.03</v>
      </c>
      <c r="H362">
        <v>0</v>
      </c>
      <c r="I362">
        <v>0.34</v>
      </c>
      <c r="J362">
        <v>1.03</v>
      </c>
      <c r="K362">
        <v>4.6500000000000004</v>
      </c>
      <c r="L362">
        <v>0.01</v>
      </c>
      <c r="M362">
        <v>6</v>
      </c>
      <c r="N362">
        <v>25</v>
      </c>
      <c r="O362">
        <v>370</v>
      </c>
      <c r="P362">
        <v>1039</v>
      </c>
      <c r="Q362">
        <f>Merge1[[#This Row],[VeryActiveMinutes]]+Merge1[[#This Row],[FairlyActiveMinutes]]+Merge1[[#This Row],[LightlyActiveMinutes]]</f>
        <v>401</v>
      </c>
      <c r="R362">
        <v>2065</v>
      </c>
      <c r="U362" s="12">
        <f>Merge1[[#This Row],[TotalMinutesAsleep]]/60</f>
        <v>0</v>
      </c>
      <c r="V362" s="12" t="str">
        <f>IF(Merge1[[#This Row],[SleepHours]]&lt;7,"Short", IF(Merge1[[#This Row],[SleepHours]]&lt;=9,"Normal", "Long"))</f>
        <v>Short</v>
      </c>
    </row>
    <row r="363" spans="1:22" x14ac:dyDescent="0.25">
      <c r="A363" t="s">
        <v>32</v>
      </c>
      <c r="B363" s="1">
        <v>42475</v>
      </c>
      <c r="C363" s="6" t="str">
        <f>TEXT(Merge1[[#This Row],[ActivityDate]],"dddd")</f>
        <v>Friday</v>
      </c>
      <c r="D363">
        <v>7451</v>
      </c>
      <c r="E363" s="5">
        <f>IF(Merge1[[#This Row],[TotalSteps]]&gt;=10000,1,0)</f>
        <v>0</v>
      </c>
      <c r="F363">
        <v>5.08</v>
      </c>
      <c r="G363">
        <v>5.08</v>
      </c>
      <c r="H363">
        <v>0</v>
      </c>
      <c r="I363">
        <v>0</v>
      </c>
      <c r="J363">
        <v>0</v>
      </c>
      <c r="K363">
        <v>5.0599999999999996</v>
      </c>
      <c r="L363">
        <v>0.02</v>
      </c>
      <c r="M363">
        <v>0</v>
      </c>
      <c r="N363">
        <v>0</v>
      </c>
      <c r="O363">
        <v>335</v>
      </c>
      <c r="P363">
        <v>1105</v>
      </c>
      <c r="Q363">
        <f>Merge1[[#This Row],[VeryActiveMinutes]]+Merge1[[#This Row],[FairlyActiveMinutes]]+Merge1[[#This Row],[LightlyActiveMinutes]]</f>
        <v>335</v>
      </c>
      <c r="R363">
        <v>1908</v>
      </c>
      <c r="U363" s="12">
        <f>Merge1[[#This Row],[TotalMinutesAsleep]]/60</f>
        <v>0</v>
      </c>
      <c r="V363" s="12" t="str">
        <f>IF(Merge1[[#This Row],[SleepHours]]&lt;7,"Short", IF(Merge1[[#This Row],[SleepHours]]&lt;=9,"Normal", "Long"))</f>
        <v>Short</v>
      </c>
    </row>
    <row r="364" spans="1:22" x14ac:dyDescent="0.25">
      <c r="A364" t="s">
        <v>32</v>
      </c>
      <c r="B364" s="1">
        <v>42476</v>
      </c>
      <c r="C364" s="6" t="str">
        <f>TEXT(Merge1[[#This Row],[ActivityDate]],"dddd")</f>
        <v>Saturday</v>
      </c>
      <c r="D364">
        <v>6905</v>
      </c>
      <c r="E364" s="5">
        <f>IF(Merge1[[#This Row],[TotalSteps]]&gt;=10000,1,0)</f>
        <v>0</v>
      </c>
      <c r="F364">
        <v>4.7300000000000004</v>
      </c>
      <c r="G364">
        <v>4.7300000000000004</v>
      </c>
      <c r="H364">
        <v>0</v>
      </c>
      <c r="I364">
        <v>0</v>
      </c>
      <c r="J364">
        <v>0</v>
      </c>
      <c r="K364">
        <v>4.7</v>
      </c>
      <c r="L364">
        <v>0.03</v>
      </c>
      <c r="M364">
        <v>0</v>
      </c>
      <c r="N364">
        <v>0</v>
      </c>
      <c r="O364">
        <v>356</v>
      </c>
      <c r="P364">
        <v>1084</v>
      </c>
      <c r="Q364">
        <f>Merge1[[#This Row],[VeryActiveMinutes]]+Merge1[[#This Row],[FairlyActiveMinutes]]+Merge1[[#This Row],[LightlyActiveMinutes]]</f>
        <v>356</v>
      </c>
      <c r="R364">
        <v>1908</v>
      </c>
      <c r="U364" s="12">
        <f>Merge1[[#This Row],[TotalMinutesAsleep]]/60</f>
        <v>0</v>
      </c>
      <c r="V364" s="12" t="str">
        <f>IF(Merge1[[#This Row],[SleepHours]]&lt;7,"Short", IF(Merge1[[#This Row],[SleepHours]]&lt;=9,"Normal", "Long"))</f>
        <v>Short</v>
      </c>
    </row>
    <row r="365" spans="1:22" x14ac:dyDescent="0.25">
      <c r="A365" t="s">
        <v>32</v>
      </c>
      <c r="B365" s="1">
        <v>42477</v>
      </c>
      <c r="C365" s="6" t="str">
        <f>TEXT(Merge1[[#This Row],[ActivityDate]],"dddd")</f>
        <v>Sunday</v>
      </c>
      <c r="D365">
        <v>8199</v>
      </c>
      <c r="E365" s="5">
        <f>IF(Merge1[[#This Row],[TotalSteps]]&gt;=10000,1,0)</f>
        <v>0</v>
      </c>
      <c r="F365">
        <v>5.88</v>
      </c>
      <c r="G365">
        <v>5.88</v>
      </c>
      <c r="H365">
        <v>0</v>
      </c>
      <c r="I365">
        <v>1.41</v>
      </c>
      <c r="J365">
        <v>0.1</v>
      </c>
      <c r="K365">
        <v>4.3600000000000003</v>
      </c>
      <c r="L365">
        <v>0.01</v>
      </c>
      <c r="M365">
        <v>11</v>
      </c>
      <c r="N365">
        <v>2</v>
      </c>
      <c r="O365">
        <v>322</v>
      </c>
      <c r="P365">
        <v>1105</v>
      </c>
      <c r="Q365">
        <f>Merge1[[#This Row],[VeryActiveMinutes]]+Merge1[[#This Row],[FairlyActiveMinutes]]+Merge1[[#This Row],[LightlyActiveMinutes]]</f>
        <v>335</v>
      </c>
      <c r="R365">
        <v>1964</v>
      </c>
      <c r="U365" s="12">
        <f>Merge1[[#This Row],[TotalMinutesAsleep]]/60</f>
        <v>0</v>
      </c>
      <c r="V365" s="12" t="str">
        <f>IF(Merge1[[#This Row],[SleepHours]]&lt;7,"Short", IF(Merge1[[#This Row],[SleepHours]]&lt;=9,"Normal", "Long"))</f>
        <v>Short</v>
      </c>
    </row>
    <row r="366" spans="1:22" x14ac:dyDescent="0.25">
      <c r="A366" t="s">
        <v>32</v>
      </c>
      <c r="B366" s="1">
        <v>42478</v>
      </c>
      <c r="C366" s="6" t="str">
        <f>TEXT(Merge1[[#This Row],[ActivityDate]],"dddd")</f>
        <v>Monday</v>
      </c>
      <c r="D366">
        <v>6798</v>
      </c>
      <c r="E366" s="5">
        <f>IF(Merge1[[#This Row],[TotalSteps]]&gt;=10000,1,0)</f>
        <v>0</v>
      </c>
      <c r="F366">
        <v>4.6399999999999997</v>
      </c>
      <c r="G366">
        <v>4.6399999999999997</v>
      </c>
      <c r="H366">
        <v>0</v>
      </c>
      <c r="I366">
        <v>1.08</v>
      </c>
      <c r="J366">
        <v>0.2</v>
      </c>
      <c r="K366">
        <v>3.35</v>
      </c>
      <c r="L366">
        <v>0</v>
      </c>
      <c r="M366">
        <v>20</v>
      </c>
      <c r="N366">
        <v>7</v>
      </c>
      <c r="O366">
        <v>343</v>
      </c>
      <c r="P366">
        <v>1070</v>
      </c>
      <c r="Q366">
        <f>Merge1[[#This Row],[VeryActiveMinutes]]+Merge1[[#This Row],[FairlyActiveMinutes]]+Merge1[[#This Row],[LightlyActiveMinutes]]</f>
        <v>370</v>
      </c>
      <c r="R366">
        <v>2014</v>
      </c>
      <c r="U366" s="12">
        <f>Merge1[[#This Row],[TotalMinutesAsleep]]/60</f>
        <v>0</v>
      </c>
      <c r="V366" s="12" t="str">
        <f>IF(Merge1[[#This Row],[SleepHours]]&lt;7,"Short", IF(Merge1[[#This Row],[SleepHours]]&lt;=9,"Normal", "Long"))</f>
        <v>Short</v>
      </c>
    </row>
    <row r="367" spans="1:22" x14ac:dyDescent="0.25">
      <c r="A367" t="s">
        <v>32</v>
      </c>
      <c r="B367" s="1">
        <v>42479</v>
      </c>
      <c r="C367" s="6" t="str">
        <f>TEXT(Merge1[[#This Row],[ActivityDate]],"dddd")</f>
        <v>Tuesday</v>
      </c>
      <c r="D367">
        <v>7711</v>
      </c>
      <c r="E367" s="5">
        <f>IF(Merge1[[#This Row],[TotalSteps]]&gt;=10000,1,0)</f>
        <v>0</v>
      </c>
      <c r="F367">
        <v>5.26</v>
      </c>
      <c r="G367">
        <v>5.26</v>
      </c>
      <c r="H367">
        <v>0</v>
      </c>
      <c r="I367">
        <v>0</v>
      </c>
      <c r="J367">
        <v>0</v>
      </c>
      <c r="K367">
        <v>5.24</v>
      </c>
      <c r="L367">
        <v>0.02</v>
      </c>
      <c r="M367">
        <v>0</v>
      </c>
      <c r="N367">
        <v>0</v>
      </c>
      <c r="O367">
        <v>376</v>
      </c>
      <c r="P367">
        <v>1064</v>
      </c>
      <c r="Q367">
        <f>Merge1[[#This Row],[VeryActiveMinutes]]+Merge1[[#This Row],[FairlyActiveMinutes]]+Merge1[[#This Row],[LightlyActiveMinutes]]</f>
        <v>376</v>
      </c>
      <c r="R367">
        <v>1985</v>
      </c>
      <c r="U367" s="12">
        <f>Merge1[[#This Row],[TotalMinutesAsleep]]/60</f>
        <v>0</v>
      </c>
      <c r="V367" s="12" t="str">
        <f>IF(Merge1[[#This Row],[SleepHours]]&lt;7,"Short", IF(Merge1[[#This Row],[SleepHours]]&lt;=9,"Normal", "Long"))</f>
        <v>Short</v>
      </c>
    </row>
    <row r="368" spans="1:22" x14ac:dyDescent="0.25">
      <c r="A368" t="s">
        <v>32</v>
      </c>
      <c r="B368" s="1">
        <v>42480</v>
      </c>
      <c r="C368" s="6" t="str">
        <f>TEXT(Merge1[[#This Row],[ActivityDate]],"dddd")</f>
        <v>Wednesday</v>
      </c>
      <c r="D368">
        <v>4880</v>
      </c>
      <c r="E368" s="5">
        <f>IF(Merge1[[#This Row],[TotalSteps]]&gt;=10000,1,0)</f>
        <v>0</v>
      </c>
      <c r="F368">
        <v>3.33</v>
      </c>
      <c r="G368">
        <v>3.33</v>
      </c>
      <c r="H368">
        <v>0</v>
      </c>
      <c r="I368">
        <v>0.84</v>
      </c>
      <c r="J368">
        <v>0.09</v>
      </c>
      <c r="K368">
        <v>2.38</v>
      </c>
      <c r="L368">
        <v>0.02</v>
      </c>
      <c r="M368">
        <v>15</v>
      </c>
      <c r="N368">
        <v>3</v>
      </c>
      <c r="O368">
        <v>274</v>
      </c>
      <c r="P368">
        <v>1148</v>
      </c>
      <c r="Q368">
        <f>Merge1[[#This Row],[VeryActiveMinutes]]+Merge1[[#This Row],[FairlyActiveMinutes]]+Merge1[[#This Row],[LightlyActiveMinutes]]</f>
        <v>292</v>
      </c>
      <c r="R368">
        <v>1867</v>
      </c>
      <c r="U368" s="12">
        <f>Merge1[[#This Row],[TotalMinutesAsleep]]/60</f>
        <v>0</v>
      </c>
      <c r="V368" s="12" t="str">
        <f>IF(Merge1[[#This Row],[SleepHours]]&lt;7,"Short", IF(Merge1[[#This Row],[SleepHours]]&lt;=9,"Normal", "Long"))</f>
        <v>Short</v>
      </c>
    </row>
    <row r="369" spans="1:22" x14ac:dyDescent="0.25">
      <c r="A369" t="s">
        <v>32</v>
      </c>
      <c r="B369" s="1">
        <v>42481</v>
      </c>
      <c r="C369" s="6" t="str">
        <f>TEXT(Merge1[[#This Row],[ActivityDate]],"dddd")</f>
        <v>Thursday</v>
      </c>
      <c r="D369">
        <v>8857</v>
      </c>
      <c r="E369" s="5">
        <f>IF(Merge1[[#This Row],[TotalSteps]]&gt;=10000,1,0)</f>
        <v>0</v>
      </c>
      <c r="F369">
        <v>6.07</v>
      </c>
      <c r="G369">
        <v>6.07</v>
      </c>
      <c r="H369">
        <v>0</v>
      </c>
      <c r="I369">
        <v>1.1499999999999999</v>
      </c>
      <c r="J369">
        <v>0.26</v>
      </c>
      <c r="K369">
        <v>4.6399999999999997</v>
      </c>
      <c r="L369">
        <v>0.01</v>
      </c>
      <c r="M369">
        <v>18</v>
      </c>
      <c r="N369">
        <v>9</v>
      </c>
      <c r="O369">
        <v>376</v>
      </c>
      <c r="P369">
        <v>1037</v>
      </c>
      <c r="Q369">
        <f>Merge1[[#This Row],[VeryActiveMinutes]]+Merge1[[#This Row],[FairlyActiveMinutes]]+Merge1[[#This Row],[LightlyActiveMinutes]]</f>
        <v>403</v>
      </c>
      <c r="R369">
        <v>2124</v>
      </c>
      <c r="U369" s="12">
        <f>Merge1[[#This Row],[TotalMinutesAsleep]]/60</f>
        <v>0</v>
      </c>
      <c r="V369" s="12" t="str">
        <f>IF(Merge1[[#This Row],[SleepHours]]&lt;7,"Short", IF(Merge1[[#This Row],[SleepHours]]&lt;=9,"Normal", "Long"))</f>
        <v>Short</v>
      </c>
    </row>
    <row r="370" spans="1:22" x14ac:dyDescent="0.25">
      <c r="A370" t="s">
        <v>32</v>
      </c>
      <c r="B370" s="1">
        <v>42482</v>
      </c>
      <c r="C370" s="6" t="str">
        <f>TEXT(Merge1[[#This Row],[ActivityDate]],"dddd")</f>
        <v>Friday</v>
      </c>
      <c r="D370">
        <v>3843</v>
      </c>
      <c r="E370" s="5">
        <f>IF(Merge1[[#This Row],[TotalSteps]]&gt;=10000,1,0)</f>
        <v>0</v>
      </c>
      <c r="F370">
        <v>2.62</v>
      </c>
      <c r="G370">
        <v>2.62</v>
      </c>
      <c r="H370">
        <v>0</v>
      </c>
      <c r="I370">
        <v>0</v>
      </c>
      <c r="J370">
        <v>0</v>
      </c>
      <c r="K370">
        <v>2.61</v>
      </c>
      <c r="L370">
        <v>0.01</v>
      </c>
      <c r="M370">
        <v>0</v>
      </c>
      <c r="N370">
        <v>0</v>
      </c>
      <c r="O370">
        <v>206</v>
      </c>
      <c r="P370">
        <v>1234</v>
      </c>
      <c r="Q370">
        <f>Merge1[[#This Row],[VeryActiveMinutes]]+Merge1[[#This Row],[FairlyActiveMinutes]]+Merge1[[#This Row],[LightlyActiveMinutes]]</f>
        <v>206</v>
      </c>
      <c r="R370">
        <v>1669</v>
      </c>
      <c r="U370" s="12">
        <f>Merge1[[#This Row],[TotalMinutesAsleep]]/60</f>
        <v>0</v>
      </c>
      <c r="V370" s="12" t="str">
        <f>IF(Merge1[[#This Row],[SleepHours]]&lt;7,"Short", IF(Merge1[[#This Row],[SleepHours]]&lt;=9,"Normal", "Long"))</f>
        <v>Short</v>
      </c>
    </row>
    <row r="371" spans="1:22" x14ac:dyDescent="0.25">
      <c r="A371" t="s">
        <v>32</v>
      </c>
      <c r="B371" s="1">
        <v>42483</v>
      </c>
      <c r="C371" s="6" t="str">
        <f>TEXT(Merge1[[#This Row],[ActivityDate]],"dddd")</f>
        <v>Saturday</v>
      </c>
      <c r="D371">
        <v>7396</v>
      </c>
      <c r="E371" s="5">
        <f>IF(Merge1[[#This Row],[TotalSteps]]&gt;=10000,1,0)</f>
        <v>0</v>
      </c>
      <c r="F371">
        <v>5.07</v>
      </c>
      <c r="G371">
        <v>5.07</v>
      </c>
      <c r="H371">
        <v>0</v>
      </c>
      <c r="I371">
        <v>1.4</v>
      </c>
      <c r="J371">
        <v>0.08</v>
      </c>
      <c r="K371">
        <v>3.58</v>
      </c>
      <c r="L371">
        <v>0</v>
      </c>
      <c r="M371">
        <v>20</v>
      </c>
      <c r="N371">
        <v>2</v>
      </c>
      <c r="O371">
        <v>303</v>
      </c>
      <c r="P371">
        <v>1115</v>
      </c>
      <c r="Q371">
        <f>Merge1[[#This Row],[VeryActiveMinutes]]+Merge1[[#This Row],[FairlyActiveMinutes]]+Merge1[[#This Row],[LightlyActiveMinutes]]</f>
        <v>325</v>
      </c>
      <c r="R371">
        <v>1995</v>
      </c>
      <c r="U371" s="12">
        <f>Merge1[[#This Row],[TotalMinutesAsleep]]/60</f>
        <v>0</v>
      </c>
      <c r="V371" s="12" t="str">
        <f>IF(Merge1[[#This Row],[SleepHours]]&lt;7,"Short", IF(Merge1[[#This Row],[SleepHours]]&lt;=9,"Normal", "Long"))</f>
        <v>Short</v>
      </c>
    </row>
    <row r="372" spans="1:22" x14ac:dyDescent="0.25">
      <c r="A372" t="s">
        <v>32</v>
      </c>
      <c r="B372" s="1">
        <v>42484</v>
      </c>
      <c r="C372" s="6" t="str">
        <f>TEXT(Merge1[[#This Row],[ActivityDate]],"dddd")</f>
        <v>Sunday</v>
      </c>
      <c r="D372">
        <v>6731</v>
      </c>
      <c r="E372" s="5">
        <f>IF(Merge1[[#This Row],[TotalSteps]]&gt;=10000,1,0)</f>
        <v>0</v>
      </c>
      <c r="F372">
        <v>4.59</v>
      </c>
      <c r="G372">
        <v>4.59</v>
      </c>
      <c r="H372">
        <v>0</v>
      </c>
      <c r="I372">
        <v>0.89</v>
      </c>
      <c r="J372">
        <v>0.19</v>
      </c>
      <c r="K372">
        <v>3.49</v>
      </c>
      <c r="L372">
        <v>0.02</v>
      </c>
      <c r="M372">
        <v>14</v>
      </c>
      <c r="N372">
        <v>7</v>
      </c>
      <c r="O372">
        <v>292</v>
      </c>
      <c r="P372">
        <v>1127</v>
      </c>
      <c r="Q372">
        <f>Merge1[[#This Row],[VeryActiveMinutes]]+Merge1[[#This Row],[FairlyActiveMinutes]]+Merge1[[#This Row],[LightlyActiveMinutes]]</f>
        <v>313</v>
      </c>
      <c r="R372">
        <v>1921</v>
      </c>
      <c r="U372" s="12">
        <f>Merge1[[#This Row],[TotalMinutesAsleep]]/60</f>
        <v>0</v>
      </c>
      <c r="V372" s="12" t="str">
        <f>IF(Merge1[[#This Row],[SleepHours]]&lt;7,"Short", IF(Merge1[[#This Row],[SleepHours]]&lt;=9,"Normal", "Long"))</f>
        <v>Short</v>
      </c>
    </row>
    <row r="373" spans="1:22" x14ac:dyDescent="0.25">
      <c r="A373" t="s">
        <v>32</v>
      </c>
      <c r="B373" s="1">
        <v>42485</v>
      </c>
      <c r="C373" s="6" t="str">
        <f>TEXT(Merge1[[#This Row],[ActivityDate]],"dddd")</f>
        <v>Monday</v>
      </c>
      <c r="D373">
        <v>5995</v>
      </c>
      <c r="E373" s="5">
        <f>IF(Merge1[[#This Row],[TotalSteps]]&gt;=10000,1,0)</f>
        <v>0</v>
      </c>
      <c r="F373">
        <v>4.09</v>
      </c>
      <c r="G373">
        <v>4.09</v>
      </c>
      <c r="H373">
        <v>0</v>
      </c>
      <c r="I373">
        <v>0</v>
      </c>
      <c r="J373">
        <v>0</v>
      </c>
      <c r="K373">
        <v>4.09</v>
      </c>
      <c r="L373">
        <v>0</v>
      </c>
      <c r="M373">
        <v>0</v>
      </c>
      <c r="N373">
        <v>0</v>
      </c>
      <c r="O373">
        <v>416</v>
      </c>
      <c r="P373">
        <v>1024</v>
      </c>
      <c r="Q373">
        <f>Merge1[[#This Row],[VeryActiveMinutes]]+Merge1[[#This Row],[FairlyActiveMinutes]]+Merge1[[#This Row],[LightlyActiveMinutes]]</f>
        <v>416</v>
      </c>
      <c r="R373">
        <v>2010</v>
      </c>
      <c r="U373" s="12">
        <f>Merge1[[#This Row],[TotalMinutesAsleep]]/60</f>
        <v>0</v>
      </c>
      <c r="V373" s="12" t="str">
        <f>IF(Merge1[[#This Row],[SleepHours]]&lt;7,"Short", IF(Merge1[[#This Row],[SleepHours]]&lt;=9,"Normal", "Long"))</f>
        <v>Short</v>
      </c>
    </row>
    <row r="374" spans="1:22" x14ac:dyDescent="0.25">
      <c r="A374" t="s">
        <v>32</v>
      </c>
      <c r="B374" s="1">
        <v>42486</v>
      </c>
      <c r="C374" s="6" t="str">
        <f>TEXT(Merge1[[#This Row],[ActivityDate]],"dddd")</f>
        <v>Tuesday</v>
      </c>
      <c r="D374">
        <v>8283</v>
      </c>
      <c r="E374" s="5">
        <f>IF(Merge1[[#This Row],[TotalSteps]]&gt;=10000,1,0)</f>
        <v>0</v>
      </c>
      <c r="F374">
        <v>5.79</v>
      </c>
      <c r="G374">
        <v>5.79</v>
      </c>
      <c r="H374">
        <v>0</v>
      </c>
      <c r="I374">
        <v>1.85</v>
      </c>
      <c r="J374">
        <v>0.05</v>
      </c>
      <c r="K374">
        <v>3.87</v>
      </c>
      <c r="L374">
        <v>0.01</v>
      </c>
      <c r="M374">
        <v>22</v>
      </c>
      <c r="N374">
        <v>2</v>
      </c>
      <c r="O374">
        <v>333</v>
      </c>
      <c r="P374">
        <v>1083</v>
      </c>
      <c r="Q374">
        <f>Merge1[[#This Row],[VeryActiveMinutes]]+Merge1[[#This Row],[FairlyActiveMinutes]]+Merge1[[#This Row],[LightlyActiveMinutes]]</f>
        <v>357</v>
      </c>
      <c r="R374">
        <v>2057</v>
      </c>
      <c r="U374" s="12">
        <f>Merge1[[#This Row],[TotalMinutesAsleep]]/60</f>
        <v>0</v>
      </c>
      <c r="V374" s="12" t="str">
        <f>IF(Merge1[[#This Row],[SleepHours]]&lt;7,"Short", IF(Merge1[[#This Row],[SleepHours]]&lt;=9,"Normal", "Long"))</f>
        <v>Short</v>
      </c>
    </row>
    <row r="375" spans="1:22" x14ac:dyDescent="0.25">
      <c r="A375" t="s">
        <v>32</v>
      </c>
      <c r="B375" s="1">
        <v>42487</v>
      </c>
      <c r="C375" s="6" t="str">
        <f>TEXT(Merge1[[#This Row],[ActivityDate]],"dddd")</f>
        <v>Wednesday</v>
      </c>
      <c r="D375">
        <v>7904</v>
      </c>
      <c r="E375" s="5">
        <f>IF(Merge1[[#This Row],[TotalSteps]]&gt;=10000,1,0)</f>
        <v>0</v>
      </c>
      <c r="F375">
        <v>5.42</v>
      </c>
      <c r="G375">
        <v>5.42</v>
      </c>
      <c r="H375">
        <v>0</v>
      </c>
      <c r="I375">
        <v>1.58</v>
      </c>
      <c r="J375">
        <v>0.63</v>
      </c>
      <c r="K375">
        <v>3.19</v>
      </c>
      <c r="L375">
        <v>0.01</v>
      </c>
      <c r="M375">
        <v>24</v>
      </c>
      <c r="N375">
        <v>13</v>
      </c>
      <c r="O375">
        <v>346</v>
      </c>
      <c r="P375">
        <v>1057</v>
      </c>
      <c r="Q375">
        <f>Merge1[[#This Row],[VeryActiveMinutes]]+Merge1[[#This Row],[FairlyActiveMinutes]]+Merge1[[#This Row],[LightlyActiveMinutes]]</f>
        <v>383</v>
      </c>
      <c r="R375">
        <v>2095</v>
      </c>
      <c r="U375" s="12">
        <f>Merge1[[#This Row],[TotalMinutesAsleep]]/60</f>
        <v>0</v>
      </c>
      <c r="V375" s="12" t="str">
        <f>IF(Merge1[[#This Row],[SleepHours]]&lt;7,"Short", IF(Merge1[[#This Row],[SleepHours]]&lt;=9,"Normal", "Long"))</f>
        <v>Short</v>
      </c>
    </row>
    <row r="376" spans="1:22" x14ac:dyDescent="0.25">
      <c r="A376" t="s">
        <v>32</v>
      </c>
      <c r="B376" s="1">
        <v>42488</v>
      </c>
      <c r="C376" s="6" t="str">
        <f>TEXT(Merge1[[#This Row],[ActivityDate]],"dddd")</f>
        <v>Thursday</v>
      </c>
      <c r="D376">
        <v>5512</v>
      </c>
      <c r="E376" s="5">
        <f>IF(Merge1[[#This Row],[TotalSteps]]&gt;=10000,1,0)</f>
        <v>0</v>
      </c>
      <c r="F376">
        <v>3.76</v>
      </c>
      <c r="G376">
        <v>3.76</v>
      </c>
      <c r="H376">
        <v>0</v>
      </c>
      <c r="I376">
        <v>0</v>
      </c>
      <c r="J376">
        <v>0</v>
      </c>
      <c r="K376">
        <v>3.76</v>
      </c>
      <c r="L376">
        <v>0</v>
      </c>
      <c r="M376">
        <v>0</v>
      </c>
      <c r="N376">
        <v>0</v>
      </c>
      <c r="O376">
        <v>385</v>
      </c>
      <c r="P376">
        <v>1055</v>
      </c>
      <c r="Q376">
        <f>Merge1[[#This Row],[VeryActiveMinutes]]+Merge1[[#This Row],[FairlyActiveMinutes]]+Merge1[[#This Row],[LightlyActiveMinutes]]</f>
        <v>385</v>
      </c>
      <c r="R376">
        <v>1972</v>
      </c>
      <c r="U376" s="12">
        <f>Merge1[[#This Row],[TotalMinutesAsleep]]/60</f>
        <v>0</v>
      </c>
      <c r="V376" s="12" t="str">
        <f>IF(Merge1[[#This Row],[SleepHours]]&lt;7,"Short", IF(Merge1[[#This Row],[SleepHours]]&lt;=9,"Normal", "Long"))</f>
        <v>Short</v>
      </c>
    </row>
    <row r="377" spans="1:22" x14ac:dyDescent="0.25">
      <c r="A377" t="s">
        <v>32</v>
      </c>
      <c r="B377" s="1">
        <v>42489</v>
      </c>
      <c r="C377" s="6" t="str">
        <f>TEXT(Merge1[[#This Row],[ActivityDate]],"dddd")</f>
        <v>Friday</v>
      </c>
      <c r="D377">
        <v>9135</v>
      </c>
      <c r="E377" s="5">
        <f>IF(Merge1[[#This Row],[TotalSteps]]&gt;=10000,1,0)</f>
        <v>0</v>
      </c>
      <c r="F377">
        <v>6.23</v>
      </c>
      <c r="G377">
        <v>6.23</v>
      </c>
      <c r="H377">
        <v>0</v>
      </c>
      <c r="I377">
        <v>0</v>
      </c>
      <c r="J377">
        <v>0</v>
      </c>
      <c r="K377">
        <v>6.22</v>
      </c>
      <c r="L377">
        <v>0.01</v>
      </c>
      <c r="M377">
        <v>0</v>
      </c>
      <c r="N377">
        <v>0</v>
      </c>
      <c r="O377">
        <v>402</v>
      </c>
      <c r="P377">
        <v>1038</v>
      </c>
      <c r="Q377">
        <f>Merge1[[#This Row],[VeryActiveMinutes]]+Merge1[[#This Row],[FairlyActiveMinutes]]+Merge1[[#This Row],[LightlyActiveMinutes]]</f>
        <v>402</v>
      </c>
      <c r="R377">
        <v>2044</v>
      </c>
      <c r="U377" s="12">
        <f>Merge1[[#This Row],[TotalMinutesAsleep]]/60</f>
        <v>0</v>
      </c>
      <c r="V377" s="12" t="str">
        <f>IF(Merge1[[#This Row],[SleepHours]]&lt;7,"Short", IF(Merge1[[#This Row],[SleepHours]]&lt;=9,"Normal", "Long"))</f>
        <v>Short</v>
      </c>
    </row>
    <row r="378" spans="1:22" x14ac:dyDescent="0.25">
      <c r="A378" t="s">
        <v>32</v>
      </c>
      <c r="B378" s="1">
        <v>42490</v>
      </c>
      <c r="C378" s="6" t="str">
        <f>TEXT(Merge1[[#This Row],[ActivityDate]],"dddd")</f>
        <v>Saturday</v>
      </c>
      <c r="D378">
        <v>5250</v>
      </c>
      <c r="E378" s="5">
        <f>IF(Merge1[[#This Row],[TotalSteps]]&gt;=10000,1,0)</f>
        <v>0</v>
      </c>
      <c r="F378">
        <v>3.58</v>
      </c>
      <c r="G378">
        <v>3.58</v>
      </c>
      <c r="H378">
        <v>0</v>
      </c>
      <c r="I378">
        <v>1.06</v>
      </c>
      <c r="J378">
        <v>0.09</v>
      </c>
      <c r="K378">
        <v>2.42</v>
      </c>
      <c r="L378">
        <v>0.01</v>
      </c>
      <c r="M378">
        <v>17</v>
      </c>
      <c r="N378">
        <v>4</v>
      </c>
      <c r="O378">
        <v>300</v>
      </c>
      <c r="P378">
        <v>1119</v>
      </c>
      <c r="Q378">
        <f>Merge1[[#This Row],[VeryActiveMinutes]]+Merge1[[#This Row],[FairlyActiveMinutes]]+Merge1[[#This Row],[LightlyActiveMinutes]]</f>
        <v>321</v>
      </c>
      <c r="R378">
        <v>1946</v>
      </c>
      <c r="U378" s="12">
        <f>Merge1[[#This Row],[TotalMinutesAsleep]]/60</f>
        <v>0</v>
      </c>
      <c r="V378" s="12" t="str">
        <f>IF(Merge1[[#This Row],[SleepHours]]&lt;7,"Short", IF(Merge1[[#This Row],[SleepHours]]&lt;=9,"Normal", "Long"))</f>
        <v>Short</v>
      </c>
    </row>
    <row r="379" spans="1:22" x14ac:dyDescent="0.25">
      <c r="A379" t="s">
        <v>32</v>
      </c>
      <c r="B379" s="1">
        <v>42491</v>
      </c>
      <c r="C379" s="6" t="str">
        <f>TEXT(Merge1[[#This Row],[ActivityDate]],"dddd")</f>
        <v>Sunday</v>
      </c>
      <c r="D379">
        <v>3077</v>
      </c>
      <c r="E379" s="5">
        <f>IF(Merge1[[#This Row],[TotalSteps]]&gt;=10000,1,0)</f>
        <v>0</v>
      </c>
      <c r="F379">
        <v>2.1</v>
      </c>
      <c r="G379">
        <v>2.1</v>
      </c>
      <c r="H379">
        <v>0</v>
      </c>
      <c r="I379">
        <v>0</v>
      </c>
      <c r="J379">
        <v>0</v>
      </c>
      <c r="K379">
        <v>2.09</v>
      </c>
      <c r="L379">
        <v>0</v>
      </c>
      <c r="M379">
        <v>0</v>
      </c>
      <c r="N379">
        <v>0</v>
      </c>
      <c r="O379">
        <v>172</v>
      </c>
      <c r="P379">
        <v>842</v>
      </c>
      <c r="Q379">
        <f>Merge1[[#This Row],[VeryActiveMinutes]]+Merge1[[#This Row],[FairlyActiveMinutes]]+Merge1[[#This Row],[LightlyActiveMinutes]]</f>
        <v>172</v>
      </c>
      <c r="R379">
        <v>1237</v>
      </c>
      <c r="U379" s="12">
        <f>Merge1[[#This Row],[TotalMinutesAsleep]]/60</f>
        <v>0</v>
      </c>
      <c r="V379" s="12" t="str">
        <f>IF(Merge1[[#This Row],[SleepHours]]&lt;7,"Short", IF(Merge1[[#This Row],[SleepHours]]&lt;=9,"Normal", "Long"))</f>
        <v>Short</v>
      </c>
    </row>
    <row r="380" spans="1:22" x14ac:dyDescent="0.25">
      <c r="A380" t="s">
        <v>27</v>
      </c>
      <c r="B380" s="1">
        <v>42499</v>
      </c>
      <c r="C380" s="6" t="str">
        <f>TEXT(Merge1[[#This Row],[ActivityDate]],"dddd")</f>
        <v>Monday</v>
      </c>
      <c r="D380">
        <v>14687</v>
      </c>
      <c r="E380" s="5">
        <f>IF(Merge1[[#This Row],[TotalSteps]]&gt;=10000,1,0)</f>
        <v>1</v>
      </c>
      <c r="F380">
        <v>10.08</v>
      </c>
      <c r="G380">
        <v>10.08</v>
      </c>
      <c r="H380">
        <v>0</v>
      </c>
      <c r="I380">
        <v>0.77</v>
      </c>
      <c r="J380">
        <v>5.6</v>
      </c>
      <c r="K380">
        <v>3.55</v>
      </c>
      <c r="L380">
        <v>0</v>
      </c>
      <c r="M380">
        <v>8</v>
      </c>
      <c r="N380">
        <v>122</v>
      </c>
      <c r="O380">
        <v>151</v>
      </c>
      <c r="P380">
        <v>1159</v>
      </c>
      <c r="Q380">
        <f>Merge1[[#This Row],[VeryActiveMinutes]]+Merge1[[#This Row],[FairlyActiveMinutes]]+Merge1[[#This Row],[LightlyActiveMinutes]]</f>
        <v>281</v>
      </c>
      <c r="R380">
        <v>1667</v>
      </c>
      <c r="U380" s="12">
        <f>Merge1[[#This Row],[TotalMinutesAsleep]]/60</f>
        <v>0</v>
      </c>
      <c r="V380" s="12" t="str">
        <f>IF(Merge1[[#This Row],[SleepHours]]&lt;7,"Short", IF(Merge1[[#This Row],[SleepHours]]&lt;=9,"Normal", "Long"))</f>
        <v>Short</v>
      </c>
    </row>
    <row r="381" spans="1:22" x14ac:dyDescent="0.25">
      <c r="A381" t="s">
        <v>27</v>
      </c>
      <c r="B381" s="1">
        <v>42501</v>
      </c>
      <c r="C381" s="6" t="str">
        <f>TEXT(Merge1[[#This Row],[ActivityDate]],"dddd")</f>
        <v>Wednesday</v>
      </c>
      <c r="D381">
        <v>746</v>
      </c>
      <c r="E381" s="5">
        <f>IF(Merge1[[#This Row],[TotalSteps]]&gt;=10000,1,0)</f>
        <v>0</v>
      </c>
      <c r="F381">
        <v>0.5</v>
      </c>
      <c r="G381">
        <v>0.5</v>
      </c>
      <c r="H381">
        <v>0</v>
      </c>
      <c r="I381">
        <v>0.37</v>
      </c>
      <c r="J381">
        <v>0</v>
      </c>
      <c r="K381">
        <v>0.13</v>
      </c>
      <c r="L381">
        <v>0</v>
      </c>
      <c r="M381">
        <v>4</v>
      </c>
      <c r="N381">
        <v>0</v>
      </c>
      <c r="O381">
        <v>9</v>
      </c>
      <c r="P381">
        <v>13</v>
      </c>
      <c r="Q381">
        <f>Merge1[[#This Row],[VeryActiveMinutes]]+Merge1[[#This Row],[FairlyActiveMinutes]]+Merge1[[#This Row],[LightlyActiveMinutes]]</f>
        <v>13</v>
      </c>
      <c r="R381">
        <v>52</v>
      </c>
      <c r="U381" s="12">
        <f>Merge1[[#This Row],[TotalMinutesAsleep]]/60</f>
        <v>0</v>
      </c>
      <c r="V381" s="12" t="str">
        <f>IF(Merge1[[#This Row],[SleepHours]]&lt;7,"Short", IF(Merge1[[#This Row],[SleepHours]]&lt;=9,"Normal", "Long"))</f>
        <v>Short</v>
      </c>
    </row>
    <row r="382" spans="1:22" x14ac:dyDescent="0.25">
      <c r="A382" t="s">
        <v>28</v>
      </c>
      <c r="B382" s="1">
        <v>42473</v>
      </c>
      <c r="C382" s="6" t="str">
        <f>TEXT(Merge1[[#This Row],[ActivityDate]],"dddd")</f>
        <v>Wednesday</v>
      </c>
      <c r="D382">
        <v>0</v>
      </c>
      <c r="E382" s="5">
        <f>IF(Merge1[[#This Row],[TotalSteps]]&gt;=10000,1,0)</f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1440</v>
      </c>
      <c r="Q382">
        <f>Merge1[[#This Row],[VeryActiveMinutes]]+Merge1[[#This Row],[FairlyActiveMinutes]]+Merge1[[#This Row],[LightlyActiveMinutes]]</f>
        <v>0</v>
      </c>
      <c r="R382">
        <v>1981</v>
      </c>
      <c r="U382" s="12">
        <f>Merge1[[#This Row],[TotalMinutesAsleep]]/60</f>
        <v>0</v>
      </c>
      <c r="V382" s="12" t="str">
        <f>IF(Merge1[[#This Row],[SleepHours]]&lt;7,"Short", IF(Merge1[[#This Row],[SleepHours]]&lt;=9,"Normal", "Long"))</f>
        <v>Short</v>
      </c>
    </row>
    <row r="383" spans="1:22" x14ac:dyDescent="0.25">
      <c r="A383" t="s">
        <v>28</v>
      </c>
      <c r="B383" s="1">
        <v>42474</v>
      </c>
      <c r="C383" s="6" t="str">
        <f>TEXT(Merge1[[#This Row],[ActivityDate]],"dddd")</f>
        <v>Thursday</v>
      </c>
      <c r="D383">
        <v>108</v>
      </c>
      <c r="E383" s="5">
        <f>IF(Merge1[[#This Row],[TotalSteps]]&gt;=10000,1,0)</f>
        <v>0</v>
      </c>
      <c r="F383">
        <v>0.08</v>
      </c>
      <c r="G383">
        <v>0.08</v>
      </c>
      <c r="H383">
        <v>0</v>
      </c>
      <c r="I383">
        <v>0</v>
      </c>
      <c r="J383">
        <v>0</v>
      </c>
      <c r="K383">
        <v>0.03</v>
      </c>
      <c r="L383">
        <v>0</v>
      </c>
      <c r="M383">
        <v>0</v>
      </c>
      <c r="N383">
        <v>0</v>
      </c>
      <c r="O383">
        <v>3</v>
      </c>
      <c r="P383">
        <v>1437</v>
      </c>
      <c r="Q383">
        <f>Merge1[[#This Row],[VeryActiveMinutes]]+Merge1[[#This Row],[FairlyActiveMinutes]]+Merge1[[#This Row],[LightlyActiveMinutes]]</f>
        <v>3</v>
      </c>
      <c r="R383">
        <v>2011</v>
      </c>
      <c r="U383" s="12">
        <f>Merge1[[#This Row],[TotalMinutesAsleep]]/60</f>
        <v>0</v>
      </c>
      <c r="V383" s="12" t="str">
        <f>IF(Merge1[[#This Row],[SleepHours]]&lt;7,"Short", IF(Merge1[[#This Row],[SleepHours]]&lt;=9,"Normal", "Long"))</f>
        <v>Short</v>
      </c>
    </row>
    <row r="384" spans="1:22" x14ac:dyDescent="0.25">
      <c r="A384" t="s">
        <v>28</v>
      </c>
      <c r="B384" s="1">
        <v>42475</v>
      </c>
      <c r="C384" s="6" t="str">
        <f>TEXT(Merge1[[#This Row],[ActivityDate]],"dddd")</f>
        <v>Friday</v>
      </c>
      <c r="D384">
        <v>1882</v>
      </c>
      <c r="E384" s="5">
        <f>IF(Merge1[[#This Row],[TotalSteps]]&gt;=10000,1,0)</f>
        <v>0</v>
      </c>
      <c r="F384">
        <v>1.35</v>
      </c>
      <c r="G384">
        <v>1.35</v>
      </c>
      <c r="H384">
        <v>0</v>
      </c>
      <c r="I384">
        <v>0.21</v>
      </c>
      <c r="J384">
        <v>0.36</v>
      </c>
      <c r="K384">
        <v>0.77</v>
      </c>
      <c r="L384">
        <v>0</v>
      </c>
      <c r="M384">
        <v>36</v>
      </c>
      <c r="N384">
        <v>18</v>
      </c>
      <c r="O384">
        <v>87</v>
      </c>
      <c r="P384">
        <v>1299</v>
      </c>
      <c r="Q384">
        <f>Merge1[[#This Row],[VeryActiveMinutes]]+Merge1[[#This Row],[FairlyActiveMinutes]]+Merge1[[#This Row],[LightlyActiveMinutes]]</f>
        <v>141</v>
      </c>
      <c r="R384">
        <v>2951</v>
      </c>
      <c r="U384" s="12">
        <f>Merge1[[#This Row],[TotalMinutesAsleep]]/60</f>
        <v>0</v>
      </c>
      <c r="V384" s="12" t="str">
        <f>IF(Merge1[[#This Row],[SleepHours]]&lt;7,"Short", IF(Merge1[[#This Row],[SleepHours]]&lt;=9,"Normal", "Long"))</f>
        <v>Short</v>
      </c>
    </row>
    <row r="385" spans="1:22" x14ac:dyDescent="0.25">
      <c r="A385" t="s">
        <v>28</v>
      </c>
      <c r="B385" s="1">
        <v>42477</v>
      </c>
      <c r="C385" s="6" t="str">
        <f>TEXT(Merge1[[#This Row],[ActivityDate]],"dddd")</f>
        <v>Sunday</v>
      </c>
      <c r="D385">
        <v>16</v>
      </c>
      <c r="E385" s="5">
        <f>IF(Merge1[[#This Row],[TotalSteps]]&gt;=10000,1,0)</f>
        <v>0</v>
      </c>
      <c r="F385">
        <v>0.01</v>
      </c>
      <c r="G385">
        <v>0.01</v>
      </c>
      <c r="H385">
        <v>0</v>
      </c>
      <c r="I385">
        <v>0</v>
      </c>
      <c r="J385">
        <v>0</v>
      </c>
      <c r="K385">
        <v>0.01</v>
      </c>
      <c r="L385">
        <v>0</v>
      </c>
      <c r="M385">
        <v>0</v>
      </c>
      <c r="N385">
        <v>0</v>
      </c>
      <c r="O385">
        <v>2</v>
      </c>
      <c r="P385">
        <v>1438</v>
      </c>
      <c r="Q385">
        <f>Merge1[[#This Row],[VeryActiveMinutes]]+Merge1[[#This Row],[FairlyActiveMinutes]]+Merge1[[#This Row],[LightlyActiveMinutes]]</f>
        <v>2</v>
      </c>
      <c r="R385">
        <v>1990</v>
      </c>
      <c r="U385" s="12">
        <f>Merge1[[#This Row],[TotalMinutesAsleep]]/60</f>
        <v>0</v>
      </c>
      <c r="V385" s="12" t="str">
        <f>IF(Merge1[[#This Row],[SleepHours]]&lt;7,"Short", IF(Merge1[[#This Row],[SleepHours]]&lt;=9,"Normal", "Long"))</f>
        <v>Short</v>
      </c>
    </row>
    <row r="386" spans="1:22" x14ac:dyDescent="0.25">
      <c r="A386" t="s">
        <v>28</v>
      </c>
      <c r="B386" s="1">
        <v>42478</v>
      </c>
      <c r="C386" s="6" t="str">
        <f>TEXT(Merge1[[#This Row],[ActivityDate]],"dddd")</f>
        <v>Monday</v>
      </c>
      <c r="D386">
        <v>62</v>
      </c>
      <c r="E386" s="5">
        <f>IF(Merge1[[#This Row],[TotalSteps]]&gt;=10000,1,0)</f>
        <v>0</v>
      </c>
      <c r="F386">
        <v>0.04</v>
      </c>
      <c r="G386">
        <v>0.04</v>
      </c>
      <c r="H386">
        <v>0</v>
      </c>
      <c r="I386">
        <v>0</v>
      </c>
      <c r="J386">
        <v>0</v>
      </c>
      <c r="K386">
        <v>0.04</v>
      </c>
      <c r="L386">
        <v>0</v>
      </c>
      <c r="M386">
        <v>0</v>
      </c>
      <c r="N386">
        <v>0</v>
      </c>
      <c r="O386">
        <v>2</v>
      </c>
      <c r="P386">
        <v>1438</v>
      </c>
      <c r="Q386">
        <f>Merge1[[#This Row],[VeryActiveMinutes]]+Merge1[[#This Row],[FairlyActiveMinutes]]+Merge1[[#This Row],[LightlyActiveMinutes]]</f>
        <v>2</v>
      </c>
      <c r="R386">
        <v>1995</v>
      </c>
      <c r="U386" s="12">
        <f>Merge1[[#This Row],[TotalMinutesAsleep]]/60</f>
        <v>0</v>
      </c>
      <c r="V386" s="12" t="str">
        <f>IF(Merge1[[#This Row],[SleepHours]]&lt;7,"Short", IF(Merge1[[#This Row],[SleepHours]]&lt;=9,"Normal", "Long"))</f>
        <v>Short</v>
      </c>
    </row>
    <row r="387" spans="1:22" x14ac:dyDescent="0.25">
      <c r="A387" t="s">
        <v>28</v>
      </c>
      <c r="B387" s="1">
        <v>42479</v>
      </c>
      <c r="C387" s="6" t="str">
        <f>TEXT(Merge1[[#This Row],[ActivityDate]],"dddd")</f>
        <v>Tuesday</v>
      </c>
      <c r="D387">
        <v>0</v>
      </c>
      <c r="E387" s="5">
        <f>IF(Merge1[[#This Row],[TotalSteps]]&gt;=10000,1,0)</f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1440</v>
      </c>
      <c r="Q387">
        <f>Merge1[[#This Row],[VeryActiveMinutes]]+Merge1[[#This Row],[FairlyActiveMinutes]]+Merge1[[#This Row],[LightlyActiveMinutes]]</f>
        <v>0</v>
      </c>
      <c r="R387">
        <v>1980</v>
      </c>
      <c r="U387" s="12">
        <f>Merge1[[#This Row],[TotalMinutesAsleep]]/60</f>
        <v>0</v>
      </c>
      <c r="V387" s="12" t="str">
        <f>IF(Merge1[[#This Row],[SleepHours]]&lt;7,"Short", IF(Merge1[[#This Row],[SleepHours]]&lt;=9,"Normal", "Long"))</f>
        <v>Short</v>
      </c>
    </row>
    <row r="388" spans="1:22" x14ac:dyDescent="0.25">
      <c r="A388" t="s">
        <v>28</v>
      </c>
      <c r="B388" s="1">
        <v>42480</v>
      </c>
      <c r="C388" s="6" t="str">
        <f>TEXT(Merge1[[#This Row],[ActivityDate]],"dddd")</f>
        <v>Wednesday</v>
      </c>
      <c r="D388">
        <v>0</v>
      </c>
      <c r="E388" s="5">
        <f>IF(Merge1[[#This Row],[TotalSteps]]&gt;=10000,1,0)</f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1440</v>
      </c>
      <c r="Q388">
        <f>Merge1[[#This Row],[VeryActiveMinutes]]+Merge1[[#This Row],[FairlyActiveMinutes]]+Merge1[[#This Row],[LightlyActiveMinutes]]</f>
        <v>0</v>
      </c>
      <c r="R388">
        <v>1980</v>
      </c>
      <c r="U388" s="12">
        <f>Merge1[[#This Row],[TotalMinutesAsleep]]/60</f>
        <v>0</v>
      </c>
      <c r="V388" s="12" t="str">
        <f>IF(Merge1[[#This Row],[SleepHours]]&lt;7,"Short", IF(Merge1[[#This Row],[SleepHours]]&lt;=9,"Normal", "Long"))</f>
        <v>Short</v>
      </c>
    </row>
    <row r="389" spans="1:22" x14ac:dyDescent="0.25">
      <c r="A389" t="s">
        <v>28</v>
      </c>
      <c r="B389" s="1">
        <v>42481</v>
      </c>
      <c r="C389" s="6" t="str">
        <f>TEXT(Merge1[[#This Row],[ActivityDate]],"dddd")</f>
        <v>Thursday</v>
      </c>
      <c r="D389">
        <v>0</v>
      </c>
      <c r="E389" s="5">
        <f>IF(Merge1[[#This Row],[TotalSteps]]&gt;=10000,1,0)</f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1440</v>
      </c>
      <c r="Q389">
        <f>Merge1[[#This Row],[VeryActiveMinutes]]+Merge1[[#This Row],[FairlyActiveMinutes]]+Merge1[[#This Row],[LightlyActiveMinutes]]</f>
        <v>0</v>
      </c>
      <c r="R389">
        <v>1980</v>
      </c>
      <c r="U389" s="12">
        <f>Merge1[[#This Row],[TotalMinutesAsleep]]/60</f>
        <v>0</v>
      </c>
      <c r="V389" s="12" t="str">
        <f>IF(Merge1[[#This Row],[SleepHours]]&lt;7,"Short", IF(Merge1[[#This Row],[SleepHours]]&lt;=9,"Normal", "Long"))</f>
        <v>Short</v>
      </c>
    </row>
    <row r="390" spans="1:22" x14ac:dyDescent="0.25">
      <c r="A390" t="s">
        <v>28</v>
      </c>
      <c r="B390" s="1">
        <v>42482</v>
      </c>
      <c r="C390" s="6" t="str">
        <f>TEXT(Merge1[[#This Row],[ActivityDate]],"dddd")</f>
        <v>Friday</v>
      </c>
      <c r="D390">
        <v>0</v>
      </c>
      <c r="E390" s="5">
        <f>IF(Merge1[[#This Row],[TotalSteps]]&gt;=10000,1,0)</f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1440</v>
      </c>
      <c r="Q390">
        <f>Merge1[[#This Row],[VeryActiveMinutes]]+Merge1[[#This Row],[FairlyActiveMinutes]]+Merge1[[#This Row],[LightlyActiveMinutes]]</f>
        <v>0</v>
      </c>
      <c r="R390">
        <v>1980</v>
      </c>
      <c r="U390" s="12">
        <f>Merge1[[#This Row],[TotalMinutesAsleep]]/60</f>
        <v>0</v>
      </c>
      <c r="V390" s="12" t="str">
        <f>IF(Merge1[[#This Row],[SleepHours]]&lt;7,"Short", IF(Merge1[[#This Row],[SleepHours]]&lt;=9,"Normal", "Long"))</f>
        <v>Short</v>
      </c>
    </row>
    <row r="391" spans="1:22" x14ac:dyDescent="0.25">
      <c r="A391" t="s">
        <v>28</v>
      </c>
      <c r="B391" s="1">
        <v>42483</v>
      </c>
      <c r="C391" s="6" t="str">
        <f>TEXT(Merge1[[#This Row],[ActivityDate]],"dddd")</f>
        <v>Saturday</v>
      </c>
      <c r="D391">
        <v>0</v>
      </c>
      <c r="E391" s="5">
        <f>IF(Merge1[[#This Row],[TotalSteps]]&gt;=10000,1,0)</f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1440</v>
      </c>
      <c r="Q391">
        <f>Merge1[[#This Row],[VeryActiveMinutes]]+Merge1[[#This Row],[FairlyActiveMinutes]]+Merge1[[#This Row],[LightlyActiveMinutes]]</f>
        <v>0</v>
      </c>
      <c r="R391">
        <v>1980</v>
      </c>
      <c r="U391" s="12">
        <f>Merge1[[#This Row],[TotalMinutesAsleep]]/60</f>
        <v>0</v>
      </c>
      <c r="V391" s="12" t="str">
        <f>IF(Merge1[[#This Row],[SleepHours]]&lt;7,"Short", IF(Merge1[[#This Row],[SleepHours]]&lt;=9,"Normal", "Long"))</f>
        <v>Short</v>
      </c>
    </row>
    <row r="392" spans="1:22" x14ac:dyDescent="0.25">
      <c r="A392" t="s">
        <v>28</v>
      </c>
      <c r="B392" s="1">
        <v>42484</v>
      </c>
      <c r="C392" s="6" t="str">
        <f>TEXT(Merge1[[#This Row],[ActivityDate]],"dddd")</f>
        <v>Sunday</v>
      </c>
      <c r="D392">
        <v>0</v>
      </c>
      <c r="E392" s="5">
        <f>IF(Merge1[[#This Row],[TotalSteps]]&gt;=10000,1,0)</f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1440</v>
      </c>
      <c r="Q392">
        <f>Merge1[[#This Row],[VeryActiveMinutes]]+Merge1[[#This Row],[FairlyActiveMinutes]]+Merge1[[#This Row],[LightlyActiveMinutes]]</f>
        <v>0</v>
      </c>
      <c r="R392">
        <v>1980</v>
      </c>
      <c r="U392" s="12">
        <f>Merge1[[#This Row],[TotalMinutesAsleep]]/60</f>
        <v>0</v>
      </c>
      <c r="V392" s="12" t="str">
        <f>IF(Merge1[[#This Row],[SleepHours]]&lt;7,"Short", IF(Merge1[[#This Row],[SleepHours]]&lt;=9,"Normal", "Long"))</f>
        <v>Short</v>
      </c>
    </row>
    <row r="393" spans="1:22" x14ac:dyDescent="0.25">
      <c r="A393" t="s">
        <v>28</v>
      </c>
      <c r="B393" s="1">
        <v>42485</v>
      </c>
      <c r="C393" s="6" t="str">
        <f>TEXT(Merge1[[#This Row],[ActivityDate]],"dddd")</f>
        <v>Monday</v>
      </c>
      <c r="D393">
        <v>0</v>
      </c>
      <c r="E393" s="5">
        <f>IF(Merge1[[#This Row],[TotalSteps]]&gt;=10000,1,0)</f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1440</v>
      </c>
      <c r="Q393">
        <f>Merge1[[#This Row],[VeryActiveMinutes]]+Merge1[[#This Row],[FairlyActiveMinutes]]+Merge1[[#This Row],[LightlyActiveMinutes]]</f>
        <v>0</v>
      </c>
      <c r="R393">
        <v>1980</v>
      </c>
      <c r="U393" s="12">
        <f>Merge1[[#This Row],[TotalMinutesAsleep]]/60</f>
        <v>0</v>
      </c>
      <c r="V393" s="12" t="str">
        <f>IF(Merge1[[#This Row],[SleepHours]]&lt;7,"Short", IF(Merge1[[#This Row],[SleepHours]]&lt;=9,"Normal", "Long"))</f>
        <v>Short</v>
      </c>
    </row>
    <row r="394" spans="1:22" x14ac:dyDescent="0.25">
      <c r="A394" t="s">
        <v>28</v>
      </c>
      <c r="B394" s="1">
        <v>42486</v>
      </c>
      <c r="C394" s="6" t="str">
        <f>TEXT(Merge1[[#This Row],[ActivityDate]],"dddd")</f>
        <v>Tuesday</v>
      </c>
      <c r="D394">
        <v>0</v>
      </c>
      <c r="E394" s="5">
        <f>IF(Merge1[[#This Row],[TotalSteps]]&gt;=10000,1,0)</f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1440</v>
      </c>
      <c r="Q394">
        <f>Merge1[[#This Row],[VeryActiveMinutes]]+Merge1[[#This Row],[FairlyActiveMinutes]]+Merge1[[#This Row],[LightlyActiveMinutes]]</f>
        <v>0</v>
      </c>
      <c r="R394">
        <v>1980</v>
      </c>
      <c r="U394" s="12">
        <f>Merge1[[#This Row],[TotalMinutesAsleep]]/60</f>
        <v>0</v>
      </c>
      <c r="V394" s="12" t="str">
        <f>IF(Merge1[[#This Row],[SleepHours]]&lt;7,"Short", IF(Merge1[[#This Row],[SleepHours]]&lt;=9,"Normal", "Long"))</f>
        <v>Short</v>
      </c>
    </row>
    <row r="395" spans="1:22" x14ac:dyDescent="0.25">
      <c r="A395" t="s">
        <v>28</v>
      </c>
      <c r="B395" s="1">
        <v>42487</v>
      </c>
      <c r="C395" s="6" t="str">
        <f>TEXT(Merge1[[#This Row],[ActivityDate]],"dddd")</f>
        <v>Wednesday</v>
      </c>
      <c r="D395">
        <v>0</v>
      </c>
      <c r="E395" s="5">
        <f>IF(Merge1[[#This Row],[TotalSteps]]&gt;=10000,1,0)</f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1440</v>
      </c>
      <c r="Q395">
        <f>Merge1[[#This Row],[VeryActiveMinutes]]+Merge1[[#This Row],[FairlyActiveMinutes]]+Merge1[[#This Row],[LightlyActiveMinutes]]</f>
        <v>0</v>
      </c>
      <c r="R395">
        <v>1980</v>
      </c>
      <c r="U395" s="12">
        <f>Merge1[[#This Row],[TotalMinutesAsleep]]/60</f>
        <v>0</v>
      </c>
      <c r="V395" s="12" t="str">
        <f>IF(Merge1[[#This Row],[SleepHours]]&lt;7,"Short", IF(Merge1[[#This Row],[SleepHours]]&lt;=9,"Normal", "Long"))</f>
        <v>Short</v>
      </c>
    </row>
    <row r="396" spans="1:22" x14ac:dyDescent="0.25">
      <c r="A396" t="s">
        <v>28</v>
      </c>
      <c r="B396" s="1">
        <v>42488</v>
      </c>
      <c r="C396" s="6" t="str">
        <f>TEXT(Merge1[[#This Row],[ActivityDate]],"dddd")</f>
        <v>Thursday</v>
      </c>
      <c r="D396">
        <v>0</v>
      </c>
      <c r="E396" s="5">
        <f>IF(Merge1[[#This Row],[TotalSteps]]&gt;=10000,1,0)</f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1440</v>
      </c>
      <c r="Q396">
        <f>Merge1[[#This Row],[VeryActiveMinutes]]+Merge1[[#This Row],[FairlyActiveMinutes]]+Merge1[[#This Row],[LightlyActiveMinutes]]</f>
        <v>0</v>
      </c>
      <c r="R396">
        <v>1980</v>
      </c>
      <c r="U396" s="12">
        <f>Merge1[[#This Row],[TotalMinutesAsleep]]/60</f>
        <v>0</v>
      </c>
      <c r="V396" s="12" t="str">
        <f>IF(Merge1[[#This Row],[SleepHours]]&lt;7,"Short", IF(Merge1[[#This Row],[SleepHours]]&lt;=9,"Normal", "Long"))</f>
        <v>Short</v>
      </c>
    </row>
    <row r="397" spans="1:22" x14ac:dyDescent="0.25">
      <c r="A397" t="s">
        <v>28</v>
      </c>
      <c r="B397" s="1">
        <v>42489</v>
      </c>
      <c r="C397" s="6" t="str">
        <f>TEXT(Merge1[[#This Row],[ActivityDate]],"dddd")</f>
        <v>Friday</v>
      </c>
      <c r="D397">
        <v>0</v>
      </c>
      <c r="E397" s="5">
        <f>IF(Merge1[[#This Row],[TotalSteps]]&gt;=10000,1,0)</f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1440</v>
      </c>
      <c r="Q397">
        <f>Merge1[[#This Row],[VeryActiveMinutes]]+Merge1[[#This Row],[FairlyActiveMinutes]]+Merge1[[#This Row],[LightlyActiveMinutes]]</f>
        <v>0</v>
      </c>
      <c r="R397">
        <v>1980</v>
      </c>
      <c r="U397" s="12">
        <f>Merge1[[#This Row],[TotalMinutesAsleep]]/60</f>
        <v>0</v>
      </c>
      <c r="V397" s="12" t="str">
        <f>IF(Merge1[[#This Row],[SleepHours]]&lt;7,"Short", IF(Merge1[[#This Row],[SleepHours]]&lt;=9,"Normal", "Long"))</f>
        <v>Short</v>
      </c>
    </row>
    <row r="398" spans="1:22" x14ac:dyDescent="0.25">
      <c r="A398" t="s">
        <v>28</v>
      </c>
      <c r="B398" s="1">
        <v>42490</v>
      </c>
      <c r="C398" s="6" t="str">
        <f>TEXT(Merge1[[#This Row],[ActivityDate]],"dddd")</f>
        <v>Saturday</v>
      </c>
      <c r="D398">
        <v>0</v>
      </c>
      <c r="E398" s="5">
        <f>IF(Merge1[[#This Row],[TotalSteps]]&gt;=10000,1,0)</f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1440</v>
      </c>
      <c r="Q398">
        <f>Merge1[[#This Row],[VeryActiveMinutes]]+Merge1[[#This Row],[FairlyActiveMinutes]]+Merge1[[#This Row],[LightlyActiveMinutes]]</f>
        <v>0</v>
      </c>
      <c r="R398">
        <v>1980</v>
      </c>
      <c r="U398" s="12">
        <f>Merge1[[#This Row],[TotalMinutesAsleep]]/60</f>
        <v>0</v>
      </c>
      <c r="V398" s="12" t="str">
        <f>IF(Merge1[[#This Row],[SleepHours]]&lt;7,"Short", IF(Merge1[[#This Row],[SleepHours]]&lt;=9,"Normal", "Long"))</f>
        <v>Short</v>
      </c>
    </row>
    <row r="399" spans="1:22" x14ac:dyDescent="0.25">
      <c r="A399" t="s">
        <v>28</v>
      </c>
      <c r="B399" s="1">
        <v>42491</v>
      </c>
      <c r="C399" s="6" t="str">
        <f>TEXT(Merge1[[#This Row],[ActivityDate]],"dddd")</f>
        <v>Sunday</v>
      </c>
      <c r="D399">
        <v>0</v>
      </c>
      <c r="E399" s="5">
        <f>IF(Merge1[[#This Row],[TotalSteps]]&gt;=10000,1,0)</f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1440</v>
      </c>
      <c r="Q399">
        <f>Merge1[[#This Row],[VeryActiveMinutes]]+Merge1[[#This Row],[FairlyActiveMinutes]]+Merge1[[#This Row],[LightlyActiveMinutes]]</f>
        <v>0</v>
      </c>
      <c r="R399">
        <v>1980</v>
      </c>
      <c r="U399" s="12">
        <f>Merge1[[#This Row],[TotalMinutesAsleep]]/60</f>
        <v>0</v>
      </c>
      <c r="V399" s="12" t="str">
        <f>IF(Merge1[[#This Row],[SleepHours]]&lt;7,"Short", IF(Merge1[[#This Row],[SleepHours]]&lt;=9,"Normal", "Long"))</f>
        <v>Short</v>
      </c>
    </row>
    <row r="400" spans="1:22" x14ac:dyDescent="0.25">
      <c r="A400" t="s">
        <v>28</v>
      </c>
      <c r="B400" s="1">
        <v>42492</v>
      </c>
      <c r="C400" s="6" t="str">
        <f>TEXT(Merge1[[#This Row],[ActivityDate]],"dddd")</f>
        <v>Monday</v>
      </c>
      <c r="D400">
        <v>475</v>
      </c>
      <c r="E400" s="5">
        <f>IF(Merge1[[#This Row],[TotalSteps]]&gt;=10000,1,0)</f>
        <v>0</v>
      </c>
      <c r="F400">
        <v>0.34</v>
      </c>
      <c r="G400">
        <v>0.34</v>
      </c>
      <c r="H400">
        <v>0</v>
      </c>
      <c r="I400">
        <v>0</v>
      </c>
      <c r="J400">
        <v>0.04</v>
      </c>
      <c r="K400">
        <v>0.28999999999999998</v>
      </c>
      <c r="L400">
        <v>0</v>
      </c>
      <c r="M400">
        <v>0</v>
      </c>
      <c r="N400">
        <v>11</v>
      </c>
      <c r="O400">
        <v>31</v>
      </c>
      <c r="P400">
        <v>1350</v>
      </c>
      <c r="Q400">
        <f>Merge1[[#This Row],[VeryActiveMinutes]]+Merge1[[#This Row],[FairlyActiveMinutes]]+Merge1[[#This Row],[LightlyActiveMinutes]]</f>
        <v>42</v>
      </c>
      <c r="R400">
        <v>2207</v>
      </c>
      <c r="U400" s="12">
        <f>Merge1[[#This Row],[TotalMinutesAsleep]]/60</f>
        <v>0</v>
      </c>
      <c r="V400" s="12" t="str">
        <f>IF(Merge1[[#This Row],[SleepHours]]&lt;7,"Short", IF(Merge1[[#This Row],[SleepHours]]&lt;=9,"Normal", "Long"))</f>
        <v>Short</v>
      </c>
    </row>
    <row r="401" spans="1:22" x14ac:dyDescent="0.25">
      <c r="A401" t="s">
        <v>28</v>
      </c>
      <c r="B401" s="1">
        <v>42497</v>
      </c>
      <c r="C401" s="6" t="str">
        <f>TEXT(Merge1[[#This Row],[ActivityDate]],"dddd")</f>
        <v>Saturday</v>
      </c>
      <c r="D401">
        <v>6132</v>
      </c>
      <c r="E401" s="5">
        <f>IF(Merge1[[#This Row],[TotalSteps]]&gt;=10000,1,0)</f>
        <v>0</v>
      </c>
      <c r="F401">
        <v>4.4000000000000004</v>
      </c>
      <c r="G401">
        <v>4.4000000000000004</v>
      </c>
      <c r="H401">
        <v>0</v>
      </c>
      <c r="I401">
        <v>0</v>
      </c>
      <c r="J401">
        <v>0</v>
      </c>
      <c r="K401">
        <v>3.58</v>
      </c>
      <c r="L401">
        <v>0</v>
      </c>
      <c r="M401">
        <v>0</v>
      </c>
      <c r="N401">
        <v>0</v>
      </c>
      <c r="O401">
        <v>184</v>
      </c>
      <c r="P401">
        <v>1256</v>
      </c>
      <c r="Q401">
        <f>Merge1[[#This Row],[VeryActiveMinutes]]+Merge1[[#This Row],[FairlyActiveMinutes]]+Merge1[[#This Row],[LightlyActiveMinutes]]</f>
        <v>184</v>
      </c>
      <c r="R401">
        <v>2975</v>
      </c>
      <c r="U401" s="12">
        <f>Merge1[[#This Row],[TotalMinutesAsleep]]/60</f>
        <v>0</v>
      </c>
      <c r="V401" s="12" t="str">
        <f>IF(Merge1[[#This Row],[SleepHours]]&lt;7,"Short", IF(Merge1[[#This Row],[SleepHours]]&lt;=9,"Normal", "Long"))</f>
        <v>Short</v>
      </c>
    </row>
    <row r="402" spans="1:22" x14ac:dyDescent="0.25">
      <c r="A402" t="s">
        <v>28</v>
      </c>
      <c r="B402" s="1">
        <v>42499</v>
      </c>
      <c r="C402" s="6" t="str">
        <f>TEXT(Merge1[[#This Row],[ActivityDate]],"dddd")</f>
        <v>Monday</v>
      </c>
      <c r="D402">
        <v>4556</v>
      </c>
      <c r="E402" s="5">
        <f>IF(Merge1[[#This Row],[TotalSteps]]&gt;=10000,1,0)</f>
        <v>0</v>
      </c>
      <c r="F402">
        <v>3.27</v>
      </c>
      <c r="G402">
        <v>3.27</v>
      </c>
      <c r="H402">
        <v>0</v>
      </c>
      <c r="I402">
        <v>0.2</v>
      </c>
      <c r="J402">
        <v>0.12</v>
      </c>
      <c r="K402">
        <v>2.94</v>
      </c>
      <c r="L402">
        <v>0</v>
      </c>
      <c r="M402">
        <v>3</v>
      </c>
      <c r="N402">
        <v>5</v>
      </c>
      <c r="O402">
        <v>173</v>
      </c>
      <c r="P402">
        <v>1225</v>
      </c>
      <c r="Q402">
        <f>Merge1[[#This Row],[VeryActiveMinutes]]+Merge1[[#This Row],[FairlyActiveMinutes]]+Merge1[[#This Row],[LightlyActiveMinutes]]</f>
        <v>181</v>
      </c>
      <c r="R402">
        <v>2785</v>
      </c>
      <c r="U402" s="12">
        <f>Merge1[[#This Row],[TotalMinutesAsleep]]/60</f>
        <v>0</v>
      </c>
      <c r="V402" s="12" t="str">
        <f>IF(Merge1[[#This Row],[SleepHours]]&lt;7,"Short", IF(Merge1[[#This Row],[SleepHours]]&lt;=9,"Normal", "Long"))</f>
        <v>Short</v>
      </c>
    </row>
    <row r="403" spans="1:22" x14ac:dyDescent="0.25">
      <c r="A403" t="s">
        <v>28</v>
      </c>
      <c r="B403" s="1">
        <v>42501</v>
      </c>
      <c r="C403" s="6" t="str">
        <f>TEXT(Merge1[[#This Row],[ActivityDate]],"dddd")</f>
        <v>Wednesday</v>
      </c>
      <c r="D403">
        <v>3689</v>
      </c>
      <c r="E403" s="5">
        <f>IF(Merge1[[#This Row],[TotalSteps]]&gt;=10000,1,0)</f>
        <v>0</v>
      </c>
      <c r="F403">
        <v>2.65</v>
      </c>
      <c r="G403">
        <v>2.65</v>
      </c>
      <c r="H403">
        <v>0</v>
      </c>
      <c r="I403">
        <v>0.11</v>
      </c>
      <c r="J403">
        <v>0.17</v>
      </c>
      <c r="K403">
        <v>2.33</v>
      </c>
      <c r="L403">
        <v>0</v>
      </c>
      <c r="M403">
        <v>2</v>
      </c>
      <c r="N403">
        <v>8</v>
      </c>
      <c r="O403">
        <v>134</v>
      </c>
      <c r="P403">
        <v>1296</v>
      </c>
      <c r="Q403">
        <f>Merge1[[#This Row],[VeryActiveMinutes]]+Merge1[[#This Row],[FairlyActiveMinutes]]+Merge1[[#This Row],[LightlyActiveMinutes]]</f>
        <v>144</v>
      </c>
      <c r="R403">
        <v>2645</v>
      </c>
      <c r="U403" s="12">
        <f>Merge1[[#This Row],[TotalMinutesAsleep]]/60</f>
        <v>0</v>
      </c>
      <c r="V403" s="12" t="str">
        <f>IF(Merge1[[#This Row],[SleepHours]]&lt;7,"Short", IF(Merge1[[#This Row],[SleepHours]]&lt;=9,"Normal", "Long"))</f>
        <v>Short</v>
      </c>
    </row>
    <row r="404" spans="1:22" x14ac:dyDescent="0.25">
      <c r="A404" t="s">
        <v>28</v>
      </c>
      <c r="B404" s="1">
        <v>42502</v>
      </c>
      <c r="C404" s="6" t="str">
        <f>TEXT(Merge1[[#This Row],[ActivityDate]],"dddd")</f>
        <v>Thursday</v>
      </c>
      <c r="D404">
        <v>590</v>
      </c>
      <c r="E404" s="5">
        <f>IF(Merge1[[#This Row],[TotalSteps]]&gt;=10000,1,0)</f>
        <v>0</v>
      </c>
      <c r="F404">
        <v>0.42</v>
      </c>
      <c r="G404">
        <v>0.42</v>
      </c>
      <c r="H404">
        <v>0</v>
      </c>
      <c r="I404">
        <v>0</v>
      </c>
      <c r="J404">
        <v>0</v>
      </c>
      <c r="K404">
        <v>0.41</v>
      </c>
      <c r="L404">
        <v>0</v>
      </c>
      <c r="M404">
        <v>0</v>
      </c>
      <c r="N404">
        <v>0</v>
      </c>
      <c r="O404">
        <v>21</v>
      </c>
      <c r="P404">
        <v>721</v>
      </c>
      <c r="Q404">
        <f>Merge1[[#This Row],[VeryActiveMinutes]]+Merge1[[#This Row],[FairlyActiveMinutes]]+Merge1[[#This Row],[LightlyActiveMinutes]]</f>
        <v>21</v>
      </c>
      <c r="R404">
        <v>1120</v>
      </c>
      <c r="U404" s="12">
        <f>Merge1[[#This Row],[TotalMinutesAsleep]]/60</f>
        <v>0</v>
      </c>
      <c r="V404" s="12" t="str">
        <f>IF(Merge1[[#This Row],[SleepHours]]&lt;7,"Short", IF(Merge1[[#This Row],[SleepHours]]&lt;=9,"Normal", "Long"))</f>
        <v>Short</v>
      </c>
    </row>
    <row r="405" spans="1:22" x14ac:dyDescent="0.25">
      <c r="A405" t="s">
        <v>33</v>
      </c>
      <c r="B405" s="1">
        <v>42472</v>
      </c>
      <c r="C405" s="6" t="str">
        <f>TEXT(Merge1[[#This Row],[ActivityDate]],"dddd")</f>
        <v>Tuesday</v>
      </c>
      <c r="D405">
        <v>5394</v>
      </c>
      <c r="E405" s="5">
        <f>IF(Merge1[[#This Row],[TotalSteps]]&gt;=10000,1,0)</f>
        <v>0</v>
      </c>
      <c r="F405">
        <v>4.03</v>
      </c>
      <c r="G405">
        <v>4.03</v>
      </c>
      <c r="H405">
        <v>0</v>
      </c>
      <c r="I405">
        <v>0</v>
      </c>
      <c r="J405">
        <v>0</v>
      </c>
      <c r="K405">
        <v>3.94</v>
      </c>
      <c r="L405">
        <v>0</v>
      </c>
      <c r="M405">
        <v>0</v>
      </c>
      <c r="N405">
        <v>0</v>
      </c>
      <c r="O405">
        <v>164</v>
      </c>
      <c r="P405">
        <v>1276</v>
      </c>
      <c r="Q405">
        <f>Merge1[[#This Row],[VeryActiveMinutes]]+Merge1[[#This Row],[FairlyActiveMinutes]]+Merge1[[#This Row],[LightlyActiveMinutes]]</f>
        <v>164</v>
      </c>
      <c r="R405">
        <v>2286</v>
      </c>
      <c r="U405" s="12">
        <f>Merge1[[#This Row],[TotalMinutesAsleep]]/60</f>
        <v>0</v>
      </c>
      <c r="V405" s="12" t="str">
        <f>IF(Merge1[[#This Row],[SleepHours]]&lt;7,"Short", IF(Merge1[[#This Row],[SleepHours]]&lt;=9,"Normal", "Long"))</f>
        <v>Short</v>
      </c>
    </row>
    <row r="406" spans="1:22" x14ac:dyDescent="0.25">
      <c r="A406" t="s">
        <v>33</v>
      </c>
      <c r="B406" s="1">
        <v>42473</v>
      </c>
      <c r="C406" s="6" t="str">
        <f>TEXT(Merge1[[#This Row],[ActivityDate]],"dddd")</f>
        <v>Wednesday</v>
      </c>
      <c r="D406">
        <v>5974</v>
      </c>
      <c r="E406" s="5">
        <f>IF(Merge1[[#This Row],[TotalSteps]]&gt;=10000,1,0)</f>
        <v>0</v>
      </c>
      <c r="F406">
        <v>4.47</v>
      </c>
      <c r="G406">
        <v>4.47</v>
      </c>
      <c r="H406">
        <v>0</v>
      </c>
      <c r="I406">
        <v>0</v>
      </c>
      <c r="J406">
        <v>0</v>
      </c>
      <c r="K406">
        <v>4.37</v>
      </c>
      <c r="L406">
        <v>0</v>
      </c>
      <c r="M406">
        <v>0</v>
      </c>
      <c r="N406">
        <v>0</v>
      </c>
      <c r="O406">
        <v>160</v>
      </c>
      <c r="P406">
        <v>1280</v>
      </c>
      <c r="Q406">
        <f>Merge1[[#This Row],[VeryActiveMinutes]]+Merge1[[#This Row],[FairlyActiveMinutes]]+Merge1[[#This Row],[LightlyActiveMinutes]]</f>
        <v>160</v>
      </c>
      <c r="R406">
        <v>2306</v>
      </c>
      <c r="U406" s="12">
        <f>Merge1[[#This Row],[TotalMinutesAsleep]]/60</f>
        <v>0</v>
      </c>
      <c r="V406" s="12" t="str">
        <f>IF(Merge1[[#This Row],[SleepHours]]&lt;7,"Short", IF(Merge1[[#This Row],[SleepHours]]&lt;=9,"Normal", "Long"))</f>
        <v>Short</v>
      </c>
    </row>
    <row r="407" spans="1:22" x14ac:dyDescent="0.25">
      <c r="A407" t="s">
        <v>33</v>
      </c>
      <c r="B407" s="1">
        <v>42474</v>
      </c>
      <c r="C407" s="6" t="str">
        <f>TEXT(Merge1[[#This Row],[ActivityDate]],"dddd")</f>
        <v>Thursday</v>
      </c>
      <c r="D407">
        <v>0</v>
      </c>
      <c r="E407" s="5">
        <f>IF(Merge1[[#This Row],[TotalSteps]]&gt;=10000,1,0)</f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1440</v>
      </c>
      <c r="Q407">
        <f>Merge1[[#This Row],[VeryActiveMinutes]]+Merge1[[#This Row],[FairlyActiveMinutes]]+Merge1[[#This Row],[LightlyActiveMinutes]]</f>
        <v>0</v>
      </c>
      <c r="R407">
        <v>1776</v>
      </c>
      <c r="U407" s="12">
        <f>Merge1[[#This Row],[TotalMinutesAsleep]]/60</f>
        <v>0</v>
      </c>
      <c r="V407" s="12" t="str">
        <f>IF(Merge1[[#This Row],[SleepHours]]&lt;7,"Short", IF(Merge1[[#This Row],[SleepHours]]&lt;=9,"Normal", "Long"))</f>
        <v>Short</v>
      </c>
    </row>
    <row r="408" spans="1:22" x14ac:dyDescent="0.25">
      <c r="A408" t="s">
        <v>33</v>
      </c>
      <c r="B408" s="1">
        <v>42475</v>
      </c>
      <c r="C408" s="6" t="str">
        <f>TEXT(Merge1[[#This Row],[ActivityDate]],"dddd")</f>
        <v>Friday</v>
      </c>
      <c r="D408">
        <v>3984</v>
      </c>
      <c r="E408" s="5">
        <f>IF(Merge1[[#This Row],[TotalSteps]]&gt;=10000,1,0)</f>
        <v>0</v>
      </c>
      <c r="F408">
        <v>2.95</v>
      </c>
      <c r="G408">
        <v>2.95</v>
      </c>
      <c r="H408">
        <v>0</v>
      </c>
      <c r="I408">
        <v>0.21</v>
      </c>
      <c r="J408">
        <v>0.26</v>
      </c>
      <c r="K408">
        <v>2.44</v>
      </c>
      <c r="L408">
        <v>0</v>
      </c>
      <c r="M408">
        <v>3</v>
      </c>
      <c r="N408">
        <v>6</v>
      </c>
      <c r="O408">
        <v>88</v>
      </c>
      <c r="P408">
        <v>873</v>
      </c>
      <c r="Q408">
        <f>Merge1[[#This Row],[VeryActiveMinutes]]+Merge1[[#This Row],[FairlyActiveMinutes]]+Merge1[[#This Row],[LightlyActiveMinutes]]</f>
        <v>97</v>
      </c>
      <c r="R408">
        <v>1527</v>
      </c>
      <c r="U408" s="12">
        <f>Merge1[[#This Row],[TotalMinutesAsleep]]/60</f>
        <v>0</v>
      </c>
      <c r="V408" s="12" t="str">
        <f>IF(Merge1[[#This Row],[SleepHours]]&lt;7,"Short", IF(Merge1[[#This Row],[SleepHours]]&lt;=9,"Normal", "Long"))</f>
        <v>Short</v>
      </c>
    </row>
    <row r="409" spans="1:22" x14ac:dyDescent="0.25">
      <c r="A409" t="s">
        <v>29</v>
      </c>
      <c r="B409" s="1">
        <v>42472</v>
      </c>
      <c r="C409" s="6" t="str">
        <f>TEXT(Merge1[[#This Row],[ActivityDate]],"dddd")</f>
        <v>Tuesday</v>
      </c>
      <c r="D409">
        <v>7753</v>
      </c>
      <c r="E409" s="5">
        <f>IF(Merge1[[#This Row],[TotalSteps]]&gt;=10000,1,0)</f>
        <v>0</v>
      </c>
      <c r="F409">
        <v>5.2</v>
      </c>
      <c r="G409">
        <v>5.2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1440</v>
      </c>
      <c r="Q409">
        <f>Merge1[[#This Row],[VeryActiveMinutes]]+Merge1[[#This Row],[FairlyActiveMinutes]]+Merge1[[#This Row],[LightlyActiveMinutes]]</f>
        <v>0</v>
      </c>
      <c r="R409">
        <v>2115</v>
      </c>
      <c r="U409" s="12">
        <f>Merge1[[#This Row],[TotalMinutesAsleep]]/60</f>
        <v>0</v>
      </c>
      <c r="V409" s="12" t="str">
        <f>IF(Merge1[[#This Row],[SleepHours]]&lt;7,"Short", IF(Merge1[[#This Row],[SleepHours]]&lt;=9,"Normal", "Long"))</f>
        <v>Short</v>
      </c>
    </row>
    <row r="410" spans="1:22" x14ac:dyDescent="0.25">
      <c r="A410" t="s">
        <v>29</v>
      </c>
      <c r="B410" s="1">
        <v>42473</v>
      </c>
      <c r="C410" s="6" t="str">
        <f>TEXT(Merge1[[#This Row],[ActivityDate]],"dddd")</f>
        <v>Wednesday</v>
      </c>
      <c r="D410">
        <v>8204</v>
      </c>
      <c r="E410" s="5">
        <f>IF(Merge1[[#This Row],[TotalSteps]]&gt;=10000,1,0)</f>
        <v>0</v>
      </c>
      <c r="F410">
        <v>5.5</v>
      </c>
      <c r="G410">
        <v>5.5</v>
      </c>
      <c r="H410">
        <v>0</v>
      </c>
      <c r="I410">
        <v>0.53</v>
      </c>
      <c r="J410">
        <v>0.59</v>
      </c>
      <c r="K410">
        <v>1.31</v>
      </c>
      <c r="L410">
        <v>0</v>
      </c>
      <c r="M410">
        <v>8</v>
      </c>
      <c r="N410">
        <v>15</v>
      </c>
      <c r="O410">
        <v>96</v>
      </c>
      <c r="P410">
        <v>1234</v>
      </c>
      <c r="Q410">
        <f>Merge1[[#This Row],[VeryActiveMinutes]]+Merge1[[#This Row],[FairlyActiveMinutes]]+Merge1[[#This Row],[LightlyActiveMinutes]]</f>
        <v>119</v>
      </c>
      <c r="R410">
        <v>2135</v>
      </c>
      <c r="U410" s="12">
        <f>Merge1[[#This Row],[TotalMinutesAsleep]]/60</f>
        <v>0</v>
      </c>
      <c r="V410" s="12" t="str">
        <f>IF(Merge1[[#This Row],[SleepHours]]&lt;7,"Short", IF(Merge1[[#This Row],[SleepHours]]&lt;=9,"Normal", "Long"))</f>
        <v>Short</v>
      </c>
    </row>
    <row r="411" spans="1:22" x14ac:dyDescent="0.25">
      <c r="A411" t="s">
        <v>29</v>
      </c>
      <c r="B411" s="1">
        <v>42477</v>
      </c>
      <c r="C411" s="6" t="str">
        <f>TEXT(Merge1[[#This Row],[ActivityDate]],"dddd")</f>
        <v>Sunday</v>
      </c>
      <c r="D411">
        <v>29</v>
      </c>
      <c r="E411" s="5">
        <f>IF(Merge1[[#This Row],[TotalSteps]]&gt;=10000,1,0)</f>
        <v>0</v>
      </c>
      <c r="F411">
        <v>0.02</v>
      </c>
      <c r="G411">
        <v>0.02</v>
      </c>
      <c r="H411">
        <v>0</v>
      </c>
      <c r="I411">
        <v>0</v>
      </c>
      <c r="J411">
        <v>0</v>
      </c>
      <c r="K411">
        <v>0.02</v>
      </c>
      <c r="L411">
        <v>0</v>
      </c>
      <c r="M411">
        <v>0</v>
      </c>
      <c r="N411">
        <v>0</v>
      </c>
      <c r="O411">
        <v>3</v>
      </c>
      <c r="P411">
        <v>1363</v>
      </c>
      <c r="Q411">
        <f>Merge1[[#This Row],[VeryActiveMinutes]]+Merge1[[#This Row],[FairlyActiveMinutes]]+Merge1[[#This Row],[LightlyActiveMinutes]]</f>
        <v>3</v>
      </c>
      <c r="R411">
        <v>1464</v>
      </c>
      <c r="U411" s="12">
        <f>Merge1[[#This Row],[TotalMinutesAsleep]]/60</f>
        <v>0</v>
      </c>
      <c r="V411" s="12" t="str">
        <f>IF(Merge1[[#This Row],[SleepHours]]&lt;7,"Short", IF(Merge1[[#This Row],[SleepHours]]&lt;=9,"Normal", "Long"))</f>
        <v>Short</v>
      </c>
    </row>
    <row r="412" spans="1:22" x14ac:dyDescent="0.25">
      <c r="A412" t="s">
        <v>29</v>
      </c>
      <c r="B412" s="1">
        <v>42494</v>
      </c>
      <c r="C412" s="6" t="str">
        <f>TEXT(Merge1[[#This Row],[ActivityDate]],"dddd")</f>
        <v>Wednesday</v>
      </c>
      <c r="D412">
        <v>10429</v>
      </c>
      <c r="E412" s="5">
        <f>IF(Merge1[[#This Row],[TotalSteps]]&gt;=10000,1,0)</f>
        <v>1</v>
      </c>
      <c r="F412">
        <v>7.02</v>
      </c>
      <c r="G412">
        <v>7.02</v>
      </c>
      <c r="H412">
        <v>0</v>
      </c>
      <c r="I412">
        <v>0.59</v>
      </c>
      <c r="J412">
        <v>0.57999999999999996</v>
      </c>
      <c r="K412">
        <v>5.85</v>
      </c>
      <c r="L412">
        <v>0</v>
      </c>
      <c r="M412">
        <v>8</v>
      </c>
      <c r="N412">
        <v>13</v>
      </c>
      <c r="O412">
        <v>313</v>
      </c>
      <c r="P412">
        <v>1106</v>
      </c>
      <c r="Q412">
        <f>Merge1[[#This Row],[VeryActiveMinutes]]+Merge1[[#This Row],[FairlyActiveMinutes]]+Merge1[[#This Row],[LightlyActiveMinutes]]</f>
        <v>334</v>
      </c>
      <c r="R412">
        <v>2282</v>
      </c>
      <c r="U412" s="12">
        <f>Merge1[[#This Row],[TotalMinutesAsleep]]/60</f>
        <v>0</v>
      </c>
      <c r="V412" s="12" t="str">
        <f>IF(Merge1[[#This Row],[SleepHours]]&lt;7,"Short", IF(Merge1[[#This Row],[SleepHours]]&lt;=9,"Normal", "Long"))</f>
        <v>Short</v>
      </c>
    </row>
    <row r="413" spans="1:22" x14ac:dyDescent="0.25">
      <c r="A413" t="s">
        <v>29</v>
      </c>
      <c r="B413" s="1">
        <v>42495</v>
      </c>
      <c r="C413" s="6" t="str">
        <f>TEXT(Merge1[[#This Row],[ActivityDate]],"dddd")</f>
        <v>Thursday</v>
      </c>
      <c r="D413">
        <v>13658</v>
      </c>
      <c r="E413" s="5">
        <f>IF(Merge1[[#This Row],[TotalSteps]]&gt;=10000,1,0)</f>
        <v>1</v>
      </c>
      <c r="F413">
        <v>9.49</v>
      </c>
      <c r="G413">
        <v>9.49</v>
      </c>
      <c r="H413">
        <v>0</v>
      </c>
      <c r="I413">
        <v>2.63</v>
      </c>
      <c r="J413">
        <v>1.41</v>
      </c>
      <c r="K413">
        <v>5.45</v>
      </c>
      <c r="L413">
        <v>0</v>
      </c>
      <c r="M413">
        <v>27</v>
      </c>
      <c r="N413">
        <v>34</v>
      </c>
      <c r="O413">
        <v>328</v>
      </c>
      <c r="P413">
        <v>957</v>
      </c>
      <c r="Q413">
        <f>Merge1[[#This Row],[VeryActiveMinutes]]+Merge1[[#This Row],[FairlyActiveMinutes]]+Merge1[[#This Row],[LightlyActiveMinutes]]</f>
        <v>389</v>
      </c>
      <c r="R413">
        <v>2530</v>
      </c>
      <c r="U413" s="12">
        <f>Merge1[[#This Row],[TotalMinutesAsleep]]/60</f>
        <v>0</v>
      </c>
      <c r="V413" s="12" t="str">
        <f>IF(Merge1[[#This Row],[SleepHours]]&lt;7,"Short", IF(Merge1[[#This Row],[SleepHours]]&lt;=9,"Normal", "Long"))</f>
        <v>Short</v>
      </c>
    </row>
    <row r="414" spans="1:22" x14ac:dyDescent="0.25">
      <c r="A414" t="s">
        <v>34</v>
      </c>
      <c r="B414" s="1">
        <v>42472</v>
      </c>
      <c r="C414" s="6" t="str">
        <f>TEXT(Merge1[[#This Row],[ActivityDate]],"dddd")</f>
        <v>Tuesday</v>
      </c>
      <c r="D414">
        <v>10122</v>
      </c>
      <c r="E414" s="5">
        <f>IF(Merge1[[#This Row],[TotalSteps]]&gt;=10000,1,0)</f>
        <v>1</v>
      </c>
      <c r="F414">
        <v>7.78</v>
      </c>
      <c r="G414">
        <v>7.78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1440</v>
      </c>
      <c r="Q414">
        <f>Merge1[[#This Row],[VeryActiveMinutes]]+Merge1[[#This Row],[FairlyActiveMinutes]]+Merge1[[#This Row],[LightlyActiveMinutes]]</f>
        <v>0</v>
      </c>
      <c r="R414">
        <v>2955</v>
      </c>
      <c r="U414" s="12">
        <f>Merge1[[#This Row],[TotalMinutesAsleep]]/60</f>
        <v>0</v>
      </c>
      <c r="V414" s="12" t="str">
        <f>IF(Merge1[[#This Row],[SleepHours]]&lt;7,"Short", IF(Merge1[[#This Row],[SleepHours]]&lt;=9,"Normal", "Long"))</f>
        <v>Short</v>
      </c>
    </row>
    <row r="415" spans="1:22" x14ac:dyDescent="0.25">
      <c r="A415" t="s">
        <v>34</v>
      </c>
      <c r="B415" s="1">
        <v>42473</v>
      </c>
      <c r="C415" s="6" t="str">
        <f>TEXT(Merge1[[#This Row],[ActivityDate]],"dddd")</f>
        <v>Wednesday</v>
      </c>
      <c r="D415">
        <v>10993</v>
      </c>
      <c r="E415" s="5">
        <f>IF(Merge1[[#This Row],[TotalSteps]]&gt;=10000,1,0)</f>
        <v>1</v>
      </c>
      <c r="F415">
        <v>8.4499999999999993</v>
      </c>
      <c r="G415">
        <v>8.4499999999999993</v>
      </c>
      <c r="H415">
        <v>0</v>
      </c>
      <c r="I415">
        <v>0.06</v>
      </c>
      <c r="J415">
        <v>0.63</v>
      </c>
      <c r="K415">
        <v>3.88</v>
      </c>
      <c r="L415">
        <v>0</v>
      </c>
      <c r="M415">
        <v>1</v>
      </c>
      <c r="N415">
        <v>14</v>
      </c>
      <c r="O415">
        <v>150</v>
      </c>
      <c r="P415">
        <v>1275</v>
      </c>
      <c r="Q415">
        <f>Merge1[[#This Row],[VeryActiveMinutes]]+Merge1[[#This Row],[FairlyActiveMinutes]]+Merge1[[#This Row],[LightlyActiveMinutes]]</f>
        <v>165</v>
      </c>
      <c r="R415">
        <v>3092</v>
      </c>
      <c r="U415" s="12">
        <f>Merge1[[#This Row],[TotalMinutesAsleep]]/60</f>
        <v>0</v>
      </c>
      <c r="V415" s="12" t="str">
        <f>IF(Merge1[[#This Row],[SleepHours]]&lt;7,"Short", IF(Merge1[[#This Row],[SleepHours]]&lt;=9,"Normal", "Long"))</f>
        <v>Short</v>
      </c>
    </row>
    <row r="416" spans="1:22" x14ac:dyDescent="0.25">
      <c r="A416" t="s">
        <v>34</v>
      </c>
      <c r="B416" s="1">
        <v>42474</v>
      </c>
      <c r="C416" s="6" t="str">
        <f>TEXT(Merge1[[#This Row],[ActivityDate]],"dddd")</f>
        <v>Thursday</v>
      </c>
      <c r="D416">
        <v>8863</v>
      </c>
      <c r="E416" s="5">
        <f>IF(Merge1[[#This Row],[TotalSteps]]&gt;=10000,1,0)</f>
        <v>0</v>
      </c>
      <c r="F416">
        <v>6.82</v>
      </c>
      <c r="G416">
        <v>6.82</v>
      </c>
      <c r="H416">
        <v>0</v>
      </c>
      <c r="I416">
        <v>0.13</v>
      </c>
      <c r="J416">
        <v>1.07</v>
      </c>
      <c r="K416">
        <v>5.62</v>
      </c>
      <c r="L416">
        <v>0</v>
      </c>
      <c r="M416">
        <v>10</v>
      </c>
      <c r="N416">
        <v>35</v>
      </c>
      <c r="O416">
        <v>219</v>
      </c>
      <c r="P416">
        <v>945</v>
      </c>
      <c r="Q416">
        <f>Merge1[[#This Row],[VeryActiveMinutes]]+Merge1[[#This Row],[FairlyActiveMinutes]]+Merge1[[#This Row],[LightlyActiveMinutes]]</f>
        <v>264</v>
      </c>
      <c r="R416">
        <v>2998</v>
      </c>
      <c r="U416" s="12">
        <f>Merge1[[#This Row],[TotalMinutesAsleep]]/60</f>
        <v>0</v>
      </c>
      <c r="V416" s="12" t="str">
        <f>IF(Merge1[[#This Row],[SleepHours]]&lt;7,"Short", IF(Merge1[[#This Row],[SleepHours]]&lt;=9,"Normal", "Long"))</f>
        <v>Short</v>
      </c>
    </row>
    <row r="417" spans="1:23" x14ac:dyDescent="0.25">
      <c r="A417" t="s">
        <v>34</v>
      </c>
      <c r="B417" s="1">
        <v>42475</v>
      </c>
      <c r="C417" s="6" t="str">
        <f>TEXT(Merge1[[#This Row],[ActivityDate]],"dddd")</f>
        <v>Friday</v>
      </c>
      <c r="D417">
        <v>8758</v>
      </c>
      <c r="E417" s="5">
        <f>IF(Merge1[[#This Row],[TotalSteps]]&gt;=10000,1,0)</f>
        <v>0</v>
      </c>
      <c r="F417">
        <v>6.73</v>
      </c>
      <c r="G417">
        <v>6.73</v>
      </c>
      <c r="H417">
        <v>0</v>
      </c>
      <c r="I417">
        <v>0</v>
      </c>
      <c r="J417">
        <v>0</v>
      </c>
      <c r="K417">
        <v>6.73</v>
      </c>
      <c r="L417">
        <v>0</v>
      </c>
      <c r="M417">
        <v>0</v>
      </c>
      <c r="N417">
        <v>0</v>
      </c>
      <c r="O417">
        <v>299</v>
      </c>
      <c r="P417">
        <v>837</v>
      </c>
      <c r="Q417">
        <f>Merge1[[#This Row],[VeryActiveMinutes]]+Merge1[[#This Row],[FairlyActiveMinutes]]+Merge1[[#This Row],[LightlyActiveMinutes]]</f>
        <v>299</v>
      </c>
      <c r="R417">
        <v>3066</v>
      </c>
      <c r="S417">
        <v>1</v>
      </c>
      <c r="T417">
        <v>499</v>
      </c>
      <c r="U417" s="12">
        <f>Merge1[[#This Row],[TotalMinutesAsleep]]/60</f>
        <v>8.3166666666666664</v>
      </c>
      <c r="V417" s="12" t="str">
        <f>IF(Merge1[[#This Row],[SleepHours]]&lt;7,"Short", IF(Merge1[[#This Row],[SleepHours]]&lt;=9,"Normal", "Long"))</f>
        <v>Normal</v>
      </c>
      <c r="W417">
        <v>526</v>
      </c>
    </row>
    <row r="418" spans="1:23" x14ac:dyDescent="0.25">
      <c r="A418" t="s">
        <v>34</v>
      </c>
      <c r="B418" s="1">
        <v>42476</v>
      </c>
      <c r="C418" s="6" t="str">
        <f>TEXT(Merge1[[#This Row],[ActivityDate]],"dddd")</f>
        <v>Saturday</v>
      </c>
      <c r="D418">
        <v>6580</v>
      </c>
      <c r="E418" s="5">
        <f>IF(Merge1[[#This Row],[TotalSteps]]&gt;=10000,1,0)</f>
        <v>0</v>
      </c>
      <c r="F418">
        <v>5.0599999999999996</v>
      </c>
      <c r="G418">
        <v>5.0599999999999996</v>
      </c>
      <c r="H418">
        <v>0</v>
      </c>
      <c r="I418">
        <v>0.21</v>
      </c>
      <c r="J418">
        <v>0.4</v>
      </c>
      <c r="K418">
        <v>4.45</v>
      </c>
      <c r="L418">
        <v>0</v>
      </c>
      <c r="M418">
        <v>6</v>
      </c>
      <c r="N418">
        <v>9</v>
      </c>
      <c r="O418">
        <v>253</v>
      </c>
      <c r="P418">
        <v>609</v>
      </c>
      <c r="Q418">
        <f>Merge1[[#This Row],[VeryActiveMinutes]]+Merge1[[#This Row],[FairlyActiveMinutes]]+Merge1[[#This Row],[LightlyActiveMinutes]]</f>
        <v>268</v>
      </c>
      <c r="R418">
        <v>3073</v>
      </c>
      <c r="S418">
        <v>2</v>
      </c>
      <c r="T418">
        <v>426</v>
      </c>
      <c r="U418" s="12">
        <f>Merge1[[#This Row],[TotalMinutesAsleep]]/60</f>
        <v>7.1</v>
      </c>
      <c r="V418" s="12" t="str">
        <f>IF(Merge1[[#This Row],[SleepHours]]&lt;7,"Short", IF(Merge1[[#This Row],[SleepHours]]&lt;=9,"Normal", "Long"))</f>
        <v>Normal</v>
      </c>
      <c r="W418">
        <v>448</v>
      </c>
    </row>
    <row r="419" spans="1:23" x14ac:dyDescent="0.25">
      <c r="A419" t="s">
        <v>34</v>
      </c>
      <c r="B419" s="1">
        <v>42477</v>
      </c>
      <c r="C419" s="6" t="str">
        <f>TEXT(Merge1[[#This Row],[ActivityDate]],"dddd")</f>
        <v>Sunday</v>
      </c>
      <c r="D419">
        <v>4660</v>
      </c>
      <c r="E419" s="5">
        <f>IF(Merge1[[#This Row],[TotalSteps]]&gt;=10000,1,0)</f>
        <v>0</v>
      </c>
      <c r="F419">
        <v>3.58</v>
      </c>
      <c r="G419">
        <v>3.58</v>
      </c>
      <c r="H419">
        <v>0</v>
      </c>
      <c r="I419">
        <v>0</v>
      </c>
      <c r="J419">
        <v>0</v>
      </c>
      <c r="K419">
        <v>3.58</v>
      </c>
      <c r="L419">
        <v>0</v>
      </c>
      <c r="M419">
        <v>0</v>
      </c>
      <c r="N419">
        <v>0</v>
      </c>
      <c r="O419">
        <v>201</v>
      </c>
      <c r="P419">
        <v>721</v>
      </c>
      <c r="Q419">
        <f>Merge1[[#This Row],[VeryActiveMinutes]]+Merge1[[#This Row],[FairlyActiveMinutes]]+Merge1[[#This Row],[LightlyActiveMinutes]]</f>
        <v>201</v>
      </c>
      <c r="R419">
        <v>2572</v>
      </c>
      <c r="S419">
        <v>2</v>
      </c>
      <c r="T419">
        <v>619</v>
      </c>
      <c r="U419" s="12">
        <f>Merge1[[#This Row],[TotalMinutesAsleep]]/60</f>
        <v>10.316666666666666</v>
      </c>
      <c r="V419" s="12" t="str">
        <f>IF(Merge1[[#This Row],[SleepHours]]&lt;7,"Short", IF(Merge1[[#This Row],[SleepHours]]&lt;=9,"Normal", "Long"))</f>
        <v>Long</v>
      </c>
      <c r="W419">
        <v>641</v>
      </c>
    </row>
    <row r="420" spans="1:23" x14ac:dyDescent="0.25">
      <c r="A420" t="s">
        <v>34</v>
      </c>
      <c r="B420" s="1">
        <v>42478</v>
      </c>
      <c r="C420" s="6" t="str">
        <f>TEXT(Merge1[[#This Row],[ActivityDate]],"dddd")</f>
        <v>Monday</v>
      </c>
      <c r="D420">
        <v>11009</v>
      </c>
      <c r="E420" s="5">
        <f>IF(Merge1[[#This Row],[TotalSteps]]&gt;=10000,1,0)</f>
        <v>1</v>
      </c>
      <c r="F420">
        <v>9.1</v>
      </c>
      <c r="G420">
        <v>9.1</v>
      </c>
      <c r="H420">
        <v>0</v>
      </c>
      <c r="I420">
        <v>3.56</v>
      </c>
      <c r="J420">
        <v>0.4</v>
      </c>
      <c r="K420">
        <v>5.14</v>
      </c>
      <c r="L420">
        <v>0</v>
      </c>
      <c r="M420">
        <v>27</v>
      </c>
      <c r="N420">
        <v>8</v>
      </c>
      <c r="O420">
        <v>239</v>
      </c>
      <c r="P420">
        <v>1017</v>
      </c>
      <c r="Q420">
        <f>Merge1[[#This Row],[VeryActiveMinutes]]+Merge1[[#This Row],[FairlyActiveMinutes]]+Merge1[[#This Row],[LightlyActiveMinutes]]</f>
        <v>274</v>
      </c>
      <c r="R420">
        <v>3274</v>
      </c>
      <c r="S420">
        <v>1</v>
      </c>
      <c r="T420">
        <v>99</v>
      </c>
      <c r="U420" s="12">
        <f>Merge1[[#This Row],[TotalMinutesAsleep]]/60</f>
        <v>1.65</v>
      </c>
      <c r="V420" s="12" t="str">
        <f>IF(Merge1[[#This Row],[SleepHours]]&lt;7,"Short", IF(Merge1[[#This Row],[SleepHours]]&lt;=9,"Normal", "Long"))</f>
        <v>Short</v>
      </c>
      <c r="W420">
        <v>104</v>
      </c>
    </row>
    <row r="421" spans="1:23" x14ac:dyDescent="0.25">
      <c r="A421" t="s">
        <v>34</v>
      </c>
      <c r="B421" s="1">
        <v>42479</v>
      </c>
      <c r="C421" s="6" t="str">
        <f>TEXT(Merge1[[#This Row],[ActivityDate]],"dddd")</f>
        <v>Tuesday</v>
      </c>
      <c r="D421">
        <v>10181</v>
      </c>
      <c r="E421" s="5">
        <f>IF(Merge1[[#This Row],[TotalSteps]]&gt;=10000,1,0)</f>
        <v>1</v>
      </c>
      <c r="F421">
        <v>7.83</v>
      </c>
      <c r="G421">
        <v>7.83</v>
      </c>
      <c r="H421">
        <v>0</v>
      </c>
      <c r="I421">
        <v>1.37</v>
      </c>
      <c r="J421">
        <v>0.69</v>
      </c>
      <c r="K421">
        <v>5.77</v>
      </c>
      <c r="L421">
        <v>0</v>
      </c>
      <c r="M421">
        <v>20</v>
      </c>
      <c r="N421">
        <v>16</v>
      </c>
      <c r="O421">
        <v>249</v>
      </c>
      <c r="P421">
        <v>704</v>
      </c>
      <c r="Q421">
        <f>Merge1[[#This Row],[VeryActiveMinutes]]+Merge1[[#This Row],[FairlyActiveMinutes]]+Merge1[[#This Row],[LightlyActiveMinutes]]</f>
        <v>285</v>
      </c>
      <c r="R421">
        <v>3015</v>
      </c>
      <c r="S421">
        <v>1</v>
      </c>
      <c r="T421">
        <v>329</v>
      </c>
      <c r="U421" s="12">
        <f>Merge1[[#This Row],[TotalMinutesAsleep]]/60</f>
        <v>5.4833333333333334</v>
      </c>
      <c r="V421" s="12" t="str">
        <f>IF(Merge1[[#This Row],[SleepHours]]&lt;7,"Short", IF(Merge1[[#This Row],[SleepHours]]&lt;=9,"Normal", "Long"))</f>
        <v>Short</v>
      </c>
      <c r="W421">
        <v>338</v>
      </c>
    </row>
    <row r="422" spans="1:23" x14ac:dyDescent="0.25">
      <c r="A422" t="s">
        <v>34</v>
      </c>
      <c r="B422" s="1">
        <v>42480</v>
      </c>
      <c r="C422" s="6" t="str">
        <f>TEXT(Merge1[[#This Row],[ActivityDate]],"dddd")</f>
        <v>Wednesday</v>
      </c>
      <c r="D422">
        <v>10553</v>
      </c>
      <c r="E422" s="5">
        <f>IF(Merge1[[#This Row],[TotalSteps]]&gt;=10000,1,0)</f>
        <v>1</v>
      </c>
      <c r="F422">
        <v>8.1199999999999992</v>
      </c>
      <c r="G422">
        <v>8.1199999999999992</v>
      </c>
      <c r="H422">
        <v>0</v>
      </c>
      <c r="I422">
        <v>1.1000000000000001</v>
      </c>
      <c r="J422">
        <v>1.72</v>
      </c>
      <c r="K422">
        <v>5.29</v>
      </c>
      <c r="L422">
        <v>0</v>
      </c>
      <c r="M422">
        <v>19</v>
      </c>
      <c r="N422">
        <v>42</v>
      </c>
      <c r="O422">
        <v>228</v>
      </c>
      <c r="P422">
        <v>696</v>
      </c>
      <c r="Q422">
        <f>Merge1[[#This Row],[VeryActiveMinutes]]+Merge1[[#This Row],[FairlyActiveMinutes]]+Merge1[[#This Row],[LightlyActiveMinutes]]</f>
        <v>289</v>
      </c>
      <c r="R422">
        <v>3083</v>
      </c>
      <c r="S422">
        <v>1</v>
      </c>
      <c r="T422">
        <v>421</v>
      </c>
      <c r="U422" s="12">
        <f>Merge1[[#This Row],[TotalMinutesAsleep]]/60</f>
        <v>7.0166666666666666</v>
      </c>
      <c r="V422" s="12" t="str">
        <f>IF(Merge1[[#This Row],[SleepHours]]&lt;7,"Short", IF(Merge1[[#This Row],[SleepHours]]&lt;=9,"Normal", "Long"))</f>
        <v>Normal</v>
      </c>
      <c r="W422">
        <v>451</v>
      </c>
    </row>
    <row r="423" spans="1:23" x14ac:dyDescent="0.25">
      <c r="A423" t="s">
        <v>34</v>
      </c>
      <c r="B423" s="1">
        <v>42481</v>
      </c>
      <c r="C423" s="6" t="str">
        <f>TEXT(Merge1[[#This Row],[ActivityDate]],"dddd")</f>
        <v>Thursday</v>
      </c>
      <c r="D423">
        <v>10055</v>
      </c>
      <c r="E423" s="5">
        <f>IF(Merge1[[#This Row],[TotalSteps]]&gt;=10000,1,0)</f>
        <v>1</v>
      </c>
      <c r="F423">
        <v>7.73</v>
      </c>
      <c r="G423">
        <v>7.73</v>
      </c>
      <c r="H423">
        <v>0</v>
      </c>
      <c r="I423">
        <v>0.37</v>
      </c>
      <c r="J423">
        <v>0.39</v>
      </c>
      <c r="K423">
        <v>6.98</v>
      </c>
      <c r="L423">
        <v>0</v>
      </c>
      <c r="M423">
        <v>7</v>
      </c>
      <c r="N423">
        <v>12</v>
      </c>
      <c r="O423">
        <v>272</v>
      </c>
      <c r="P423">
        <v>853</v>
      </c>
      <c r="Q423">
        <f>Merge1[[#This Row],[VeryActiveMinutes]]+Merge1[[#This Row],[FairlyActiveMinutes]]+Merge1[[#This Row],[LightlyActiveMinutes]]</f>
        <v>291</v>
      </c>
      <c r="R423">
        <v>3069</v>
      </c>
      <c r="S423">
        <v>1</v>
      </c>
      <c r="T423">
        <v>442</v>
      </c>
      <c r="U423" s="12">
        <f>Merge1[[#This Row],[TotalMinutesAsleep]]/60</f>
        <v>7.3666666666666663</v>
      </c>
      <c r="V423" s="12" t="str">
        <f>IF(Merge1[[#This Row],[SleepHours]]&lt;7,"Short", IF(Merge1[[#This Row],[SleepHours]]&lt;=9,"Normal", "Long"))</f>
        <v>Normal</v>
      </c>
      <c r="W423">
        <v>458</v>
      </c>
    </row>
    <row r="424" spans="1:23" x14ac:dyDescent="0.25">
      <c r="A424" t="s">
        <v>34</v>
      </c>
      <c r="B424" s="1">
        <v>42482</v>
      </c>
      <c r="C424" s="6" t="str">
        <f>TEXT(Merge1[[#This Row],[ActivityDate]],"dddd")</f>
        <v>Friday</v>
      </c>
      <c r="D424">
        <v>12139</v>
      </c>
      <c r="E424" s="5">
        <f>IF(Merge1[[#This Row],[TotalSteps]]&gt;=10000,1,0)</f>
        <v>1</v>
      </c>
      <c r="F424">
        <v>9.34</v>
      </c>
      <c r="G424">
        <v>9.34</v>
      </c>
      <c r="H424">
        <v>0</v>
      </c>
      <c r="I424">
        <v>3.3</v>
      </c>
      <c r="J424">
        <v>1.1100000000000001</v>
      </c>
      <c r="K424">
        <v>4.92</v>
      </c>
      <c r="L424">
        <v>0</v>
      </c>
      <c r="M424">
        <v>77</v>
      </c>
      <c r="N424">
        <v>25</v>
      </c>
      <c r="O424">
        <v>220</v>
      </c>
      <c r="P424">
        <v>945</v>
      </c>
      <c r="Q424">
        <f>Merge1[[#This Row],[VeryActiveMinutes]]+Merge1[[#This Row],[FairlyActiveMinutes]]+Merge1[[#This Row],[LightlyActiveMinutes]]</f>
        <v>322</v>
      </c>
      <c r="R424">
        <v>3544</v>
      </c>
      <c r="S424">
        <v>1</v>
      </c>
      <c r="T424">
        <v>82</v>
      </c>
      <c r="U424" s="12">
        <f>Merge1[[#This Row],[TotalMinutesAsleep]]/60</f>
        <v>1.3666666666666667</v>
      </c>
      <c r="V424" s="12" t="str">
        <f>IF(Merge1[[#This Row],[SleepHours]]&lt;7,"Short", IF(Merge1[[#This Row],[SleepHours]]&lt;=9,"Normal", "Long"))</f>
        <v>Short</v>
      </c>
      <c r="W424">
        <v>85</v>
      </c>
    </row>
    <row r="425" spans="1:23" x14ac:dyDescent="0.25">
      <c r="A425" t="s">
        <v>34</v>
      </c>
      <c r="B425" s="1">
        <v>42483</v>
      </c>
      <c r="C425" s="6" t="str">
        <f>TEXT(Merge1[[#This Row],[ActivityDate]],"dddd")</f>
        <v>Saturday</v>
      </c>
      <c r="D425">
        <v>13236</v>
      </c>
      <c r="E425" s="5">
        <f>IF(Merge1[[#This Row],[TotalSteps]]&gt;=10000,1,0)</f>
        <v>1</v>
      </c>
      <c r="F425">
        <v>10.18</v>
      </c>
      <c r="G425">
        <v>10.18</v>
      </c>
      <c r="H425">
        <v>0</v>
      </c>
      <c r="I425">
        <v>4.5</v>
      </c>
      <c r="J425">
        <v>0.32</v>
      </c>
      <c r="K425">
        <v>5.35</v>
      </c>
      <c r="L425">
        <v>0</v>
      </c>
      <c r="M425">
        <v>58</v>
      </c>
      <c r="N425">
        <v>5</v>
      </c>
      <c r="O425">
        <v>215</v>
      </c>
      <c r="P425">
        <v>749</v>
      </c>
      <c r="Q425">
        <f>Merge1[[#This Row],[VeryActiveMinutes]]+Merge1[[#This Row],[FairlyActiveMinutes]]+Merge1[[#This Row],[LightlyActiveMinutes]]</f>
        <v>278</v>
      </c>
      <c r="R425">
        <v>3306</v>
      </c>
      <c r="S425">
        <v>1</v>
      </c>
      <c r="T425">
        <v>478</v>
      </c>
      <c r="U425" s="12">
        <f>Merge1[[#This Row],[TotalMinutesAsleep]]/60</f>
        <v>7.9666666666666668</v>
      </c>
      <c r="V425" s="12" t="str">
        <f>IF(Merge1[[#This Row],[SleepHours]]&lt;7,"Short", IF(Merge1[[#This Row],[SleepHours]]&lt;=9,"Normal", "Long"))</f>
        <v>Normal</v>
      </c>
      <c r="W425">
        <v>501</v>
      </c>
    </row>
    <row r="426" spans="1:23" x14ac:dyDescent="0.25">
      <c r="A426" t="s">
        <v>34</v>
      </c>
      <c r="B426" s="1">
        <v>42484</v>
      </c>
      <c r="C426" s="6" t="str">
        <f>TEXT(Merge1[[#This Row],[ActivityDate]],"dddd")</f>
        <v>Sunday</v>
      </c>
      <c r="D426">
        <v>10243</v>
      </c>
      <c r="E426" s="5">
        <f>IF(Merge1[[#This Row],[TotalSteps]]&gt;=10000,1,0)</f>
        <v>1</v>
      </c>
      <c r="F426">
        <v>7.88</v>
      </c>
      <c r="G426">
        <v>7.88</v>
      </c>
      <c r="H426">
        <v>0</v>
      </c>
      <c r="I426">
        <v>1.08</v>
      </c>
      <c r="J426">
        <v>0.51</v>
      </c>
      <c r="K426">
        <v>6.3</v>
      </c>
      <c r="L426">
        <v>0</v>
      </c>
      <c r="M426">
        <v>14</v>
      </c>
      <c r="N426">
        <v>8</v>
      </c>
      <c r="O426">
        <v>239</v>
      </c>
      <c r="P426">
        <v>584</v>
      </c>
      <c r="Q426">
        <f>Merge1[[#This Row],[VeryActiveMinutes]]+Merge1[[#This Row],[FairlyActiveMinutes]]+Merge1[[#This Row],[LightlyActiveMinutes]]</f>
        <v>261</v>
      </c>
      <c r="R426">
        <v>2885</v>
      </c>
      <c r="S426">
        <v>3</v>
      </c>
      <c r="T426">
        <v>552</v>
      </c>
      <c r="U426" s="12">
        <f>Merge1[[#This Row],[TotalMinutesAsleep]]/60</f>
        <v>9.1999999999999993</v>
      </c>
      <c r="V426" s="12" t="str">
        <f>IF(Merge1[[#This Row],[SleepHours]]&lt;7,"Short", IF(Merge1[[#This Row],[SleepHours]]&lt;=9,"Normal", "Long"))</f>
        <v>Long</v>
      </c>
      <c r="W426">
        <v>595</v>
      </c>
    </row>
    <row r="427" spans="1:23" x14ac:dyDescent="0.25">
      <c r="A427" t="s">
        <v>34</v>
      </c>
      <c r="B427" s="1">
        <v>42485</v>
      </c>
      <c r="C427" s="6" t="str">
        <f>TEXT(Merge1[[#This Row],[ActivityDate]],"dddd")</f>
        <v>Monday</v>
      </c>
      <c r="D427">
        <v>12961</v>
      </c>
      <c r="E427" s="5">
        <f>IF(Merge1[[#This Row],[TotalSteps]]&gt;=10000,1,0)</f>
        <v>1</v>
      </c>
      <c r="F427">
        <v>9.9700000000000006</v>
      </c>
      <c r="G427">
        <v>9.9700000000000006</v>
      </c>
      <c r="H427">
        <v>0</v>
      </c>
      <c r="I427">
        <v>0.73</v>
      </c>
      <c r="J427">
        <v>1.4</v>
      </c>
      <c r="K427">
        <v>7.84</v>
      </c>
      <c r="L427">
        <v>0</v>
      </c>
      <c r="M427">
        <v>11</v>
      </c>
      <c r="N427">
        <v>31</v>
      </c>
      <c r="O427">
        <v>301</v>
      </c>
      <c r="P427">
        <v>1054</v>
      </c>
      <c r="Q427">
        <f>Merge1[[#This Row],[VeryActiveMinutes]]+Merge1[[#This Row],[FairlyActiveMinutes]]+Merge1[[#This Row],[LightlyActiveMinutes]]</f>
        <v>343</v>
      </c>
      <c r="R427">
        <v>3288</v>
      </c>
      <c r="U427" s="12">
        <f>Merge1[[#This Row],[TotalMinutesAsleep]]/60</f>
        <v>0</v>
      </c>
      <c r="V427" s="12" t="str">
        <f>IF(Merge1[[#This Row],[SleepHours]]&lt;7,"Short", IF(Merge1[[#This Row],[SleepHours]]&lt;=9,"Normal", "Long"))</f>
        <v>Short</v>
      </c>
    </row>
    <row r="428" spans="1:23" x14ac:dyDescent="0.25">
      <c r="A428" t="s">
        <v>34</v>
      </c>
      <c r="B428" s="1">
        <v>42486</v>
      </c>
      <c r="C428" s="6" t="str">
        <f>TEXT(Merge1[[#This Row],[ActivityDate]],"dddd")</f>
        <v>Tuesday</v>
      </c>
      <c r="D428">
        <v>9461</v>
      </c>
      <c r="E428" s="5">
        <f>IF(Merge1[[#This Row],[TotalSteps]]&gt;=10000,1,0)</f>
        <v>0</v>
      </c>
      <c r="F428">
        <v>7.28</v>
      </c>
      <c r="G428">
        <v>7.28</v>
      </c>
      <c r="H428">
        <v>0</v>
      </c>
      <c r="I428">
        <v>0.94</v>
      </c>
      <c r="J428">
        <v>1.06</v>
      </c>
      <c r="K428">
        <v>5.27</v>
      </c>
      <c r="L428">
        <v>0</v>
      </c>
      <c r="M428">
        <v>14</v>
      </c>
      <c r="N428">
        <v>23</v>
      </c>
      <c r="O428">
        <v>224</v>
      </c>
      <c r="P428">
        <v>673</v>
      </c>
      <c r="Q428">
        <f>Merge1[[#This Row],[VeryActiveMinutes]]+Merge1[[#This Row],[FairlyActiveMinutes]]+Merge1[[#This Row],[LightlyActiveMinutes]]</f>
        <v>261</v>
      </c>
      <c r="R428">
        <v>2929</v>
      </c>
      <c r="S428">
        <v>1</v>
      </c>
      <c r="T428">
        <v>319</v>
      </c>
      <c r="U428" s="12">
        <f>Merge1[[#This Row],[TotalMinutesAsleep]]/60</f>
        <v>5.3166666666666664</v>
      </c>
      <c r="V428" s="12" t="str">
        <f>IF(Merge1[[#This Row],[SleepHours]]&lt;7,"Short", IF(Merge1[[#This Row],[SleepHours]]&lt;=9,"Normal", "Long"))</f>
        <v>Short</v>
      </c>
      <c r="W428">
        <v>346</v>
      </c>
    </row>
    <row r="429" spans="1:23" x14ac:dyDescent="0.25">
      <c r="A429" t="s">
        <v>34</v>
      </c>
      <c r="B429" s="1">
        <v>42487</v>
      </c>
      <c r="C429" s="6" t="str">
        <f>TEXT(Merge1[[#This Row],[ActivityDate]],"dddd")</f>
        <v>Wednesday</v>
      </c>
      <c r="D429">
        <v>11193</v>
      </c>
      <c r="E429" s="5">
        <f>IF(Merge1[[#This Row],[TotalSteps]]&gt;=10000,1,0)</f>
        <v>1</v>
      </c>
      <c r="F429">
        <v>8.61</v>
      </c>
      <c r="G429">
        <v>8.61</v>
      </c>
      <c r="H429">
        <v>0</v>
      </c>
      <c r="I429">
        <v>0.7</v>
      </c>
      <c r="J429">
        <v>2.5099999999999998</v>
      </c>
      <c r="K429">
        <v>5.39</v>
      </c>
      <c r="L429">
        <v>0</v>
      </c>
      <c r="M429">
        <v>11</v>
      </c>
      <c r="N429">
        <v>48</v>
      </c>
      <c r="O429">
        <v>241</v>
      </c>
      <c r="P429">
        <v>684</v>
      </c>
      <c r="Q429">
        <f>Merge1[[#This Row],[VeryActiveMinutes]]+Merge1[[#This Row],[FairlyActiveMinutes]]+Merge1[[#This Row],[LightlyActiveMinutes]]</f>
        <v>300</v>
      </c>
      <c r="R429">
        <v>3074</v>
      </c>
      <c r="S429">
        <v>1</v>
      </c>
      <c r="T429">
        <v>439</v>
      </c>
      <c r="U429" s="12">
        <f>Merge1[[#This Row],[TotalMinutesAsleep]]/60</f>
        <v>7.3166666666666664</v>
      </c>
      <c r="V429" s="12" t="str">
        <f>IF(Merge1[[#This Row],[SleepHours]]&lt;7,"Short", IF(Merge1[[#This Row],[SleepHours]]&lt;=9,"Normal", "Long"))</f>
        <v>Normal</v>
      </c>
      <c r="W429">
        <v>500</v>
      </c>
    </row>
    <row r="430" spans="1:23" x14ac:dyDescent="0.25">
      <c r="A430" t="s">
        <v>34</v>
      </c>
      <c r="B430" s="1">
        <v>42488</v>
      </c>
      <c r="C430" s="6" t="str">
        <f>TEXT(Merge1[[#This Row],[ActivityDate]],"dddd")</f>
        <v>Thursday</v>
      </c>
      <c r="D430">
        <v>10074</v>
      </c>
      <c r="E430" s="5">
        <f>IF(Merge1[[#This Row],[TotalSteps]]&gt;=10000,1,0)</f>
        <v>1</v>
      </c>
      <c r="F430">
        <v>7.75</v>
      </c>
      <c r="G430">
        <v>7.75</v>
      </c>
      <c r="H430">
        <v>0</v>
      </c>
      <c r="I430">
        <v>1.29</v>
      </c>
      <c r="J430">
        <v>0.43</v>
      </c>
      <c r="K430">
        <v>6.03</v>
      </c>
      <c r="L430">
        <v>0</v>
      </c>
      <c r="M430">
        <v>19</v>
      </c>
      <c r="N430">
        <v>9</v>
      </c>
      <c r="O430">
        <v>234</v>
      </c>
      <c r="P430">
        <v>878</v>
      </c>
      <c r="Q430">
        <f>Merge1[[#This Row],[VeryActiveMinutes]]+Merge1[[#This Row],[FairlyActiveMinutes]]+Merge1[[#This Row],[LightlyActiveMinutes]]</f>
        <v>262</v>
      </c>
      <c r="R430">
        <v>2969</v>
      </c>
      <c r="S430">
        <v>1</v>
      </c>
      <c r="T430">
        <v>428</v>
      </c>
      <c r="U430" s="12">
        <f>Merge1[[#This Row],[TotalMinutesAsleep]]/60</f>
        <v>7.1333333333333337</v>
      </c>
      <c r="V430" s="12" t="str">
        <f>IF(Merge1[[#This Row],[SleepHours]]&lt;7,"Short", IF(Merge1[[#This Row],[SleepHours]]&lt;=9,"Normal", "Long"))</f>
        <v>Normal</v>
      </c>
      <c r="W430">
        <v>458</v>
      </c>
    </row>
    <row r="431" spans="1:23" x14ac:dyDescent="0.25">
      <c r="A431" t="s">
        <v>34</v>
      </c>
      <c r="B431" s="1">
        <v>42489</v>
      </c>
      <c r="C431" s="6" t="str">
        <f>TEXT(Merge1[[#This Row],[ActivityDate]],"dddd")</f>
        <v>Friday</v>
      </c>
      <c r="D431">
        <v>9232</v>
      </c>
      <c r="E431" s="5">
        <f>IF(Merge1[[#This Row],[TotalSteps]]&gt;=10000,1,0)</f>
        <v>0</v>
      </c>
      <c r="F431">
        <v>7.1</v>
      </c>
      <c r="G431">
        <v>7.1</v>
      </c>
      <c r="H431">
        <v>0</v>
      </c>
      <c r="I431">
        <v>0.8</v>
      </c>
      <c r="J431">
        <v>0.89</v>
      </c>
      <c r="K431">
        <v>5.42</v>
      </c>
      <c r="L431">
        <v>0</v>
      </c>
      <c r="M431">
        <v>13</v>
      </c>
      <c r="N431">
        <v>16</v>
      </c>
      <c r="O431">
        <v>236</v>
      </c>
      <c r="P431">
        <v>1175</v>
      </c>
      <c r="Q431">
        <f>Merge1[[#This Row],[VeryActiveMinutes]]+Merge1[[#This Row],[FairlyActiveMinutes]]+Merge1[[#This Row],[LightlyActiveMinutes]]</f>
        <v>265</v>
      </c>
      <c r="R431">
        <v>2979</v>
      </c>
      <c r="U431" s="12">
        <f>Merge1[[#This Row],[TotalMinutesAsleep]]/60</f>
        <v>0</v>
      </c>
      <c r="V431" s="12" t="str">
        <f>IF(Merge1[[#This Row],[SleepHours]]&lt;7,"Short", IF(Merge1[[#This Row],[SleepHours]]&lt;=9,"Normal", "Long"))</f>
        <v>Short</v>
      </c>
    </row>
    <row r="432" spans="1:23" x14ac:dyDescent="0.25">
      <c r="A432" t="s">
        <v>34</v>
      </c>
      <c r="B432" s="1">
        <v>42490</v>
      </c>
      <c r="C432" s="6" t="str">
        <f>TEXT(Merge1[[#This Row],[ActivityDate]],"dddd")</f>
        <v>Saturday</v>
      </c>
      <c r="D432">
        <v>12533</v>
      </c>
      <c r="E432" s="5">
        <f>IF(Merge1[[#This Row],[TotalSteps]]&gt;=10000,1,0)</f>
        <v>1</v>
      </c>
      <c r="F432">
        <v>9.64</v>
      </c>
      <c r="G432">
        <v>9.64</v>
      </c>
      <c r="H432">
        <v>0</v>
      </c>
      <c r="I432">
        <v>0.7</v>
      </c>
      <c r="J432">
        <v>2</v>
      </c>
      <c r="K432">
        <v>6.94</v>
      </c>
      <c r="L432">
        <v>0</v>
      </c>
      <c r="M432">
        <v>14</v>
      </c>
      <c r="N432">
        <v>43</v>
      </c>
      <c r="O432">
        <v>300</v>
      </c>
      <c r="P432">
        <v>537</v>
      </c>
      <c r="Q432">
        <f>Merge1[[#This Row],[VeryActiveMinutes]]+Merge1[[#This Row],[FairlyActiveMinutes]]+Merge1[[#This Row],[LightlyActiveMinutes]]</f>
        <v>357</v>
      </c>
      <c r="R432">
        <v>3283</v>
      </c>
      <c r="S432">
        <v>2</v>
      </c>
      <c r="T432">
        <v>409</v>
      </c>
      <c r="U432" s="12">
        <f>Merge1[[#This Row],[TotalMinutesAsleep]]/60</f>
        <v>6.8166666666666664</v>
      </c>
      <c r="V432" s="12" t="str">
        <f>IF(Merge1[[#This Row],[SleepHours]]&lt;7,"Short", IF(Merge1[[#This Row],[SleepHours]]&lt;=9,"Normal", "Long"))</f>
        <v>Short</v>
      </c>
      <c r="W432">
        <v>430</v>
      </c>
    </row>
    <row r="433" spans="1:23" x14ac:dyDescent="0.25">
      <c r="A433" t="s">
        <v>34</v>
      </c>
      <c r="B433" s="1">
        <v>42491</v>
      </c>
      <c r="C433" s="6" t="str">
        <f>TEXT(Merge1[[#This Row],[ActivityDate]],"dddd")</f>
        <v>Sunday</v>
      </c>
      <c r="D433">
        <v>10255</v>
      </c>
      <c r="E433" s="5">
        <f>IF(Merge1[[#This Row],[TotalSteps]]&gt;=10000,1,0)</f>
        <v>1</v>
      </c>
      <c r="F433">
        <v>7.89</v>
      </c>
      <c r="G433">
        <v>7.89</v>
      </c>
      <c r="H433">
        <v>0</v>
      </c>
      <c r="I433">
        <v>1.01</v>
      </c>
      <c r="J433">
        <v>0.68</v>
      </c>
      <c r="K433">
        <v>6.2</v>
      </c>
      <c r="L433">
        <v>0</v>
      </c>
      <c r="M433">
        <v>12</v>
      </c>
      <c r="N433">
        <v>15</v>
      </c>
      <c r="O433">
        <v>241</v>
      </c>
      <c r="P433">
        <v>579</v>
      </c>
      <c r="Q433">
        <f>Merge1[[#This Row],[VeryActiveMinutes]]+Merge1[[#This Row],[FairlyActiveMinutes]]+Merge1[[#This Row],[LightlyActiveMinutes]]</f>
        <v>268</v>
      </c>
      <c r="R433">
        <v>2926</v>
      </c>
      <c r="S433">
        <v>1</v>
      </c>
      <c r="T433">
        <v>547</v>
      </c>
      <c r="U433" s="12">
        <f>Merge1[[#This Row],[TotalMinutesAsleep]]/60</f>
        <v>9.1166666666666671</v>
      </c>
      <c r="V433" s="12" t="str">
        <f>IF(Merge1[[#This Row],[SleepHours]]&lt;7,"Short", IF(Merge1[[#This Row],[SleepHours]]&lt;=9,"Normal", "Long"))</f>
        <v>Long</v>
      </c>
      <c r="W433">
        <v>597</v>
      </c>
    </row>
    <row r="434" spans="1:23" x14ac:dyDescent="0.25">
      <c r="A434" t="s">
        <v>34</v>
      </c>
      <c r="B434" s="1">
        <v>42492</v>
      </c>
      <c r="C434" s="6" t="str">
        <f>TEXT(Merge1[[#This Row],[ActivityDate]],"dddd")</f>
        <v>Monday</v>
      </c>
      <c r="D434">
        <v>10096</v>
      </c>
      <c r="E434" s="5">
        <f>IF(Merge1[[#This Row],[TotalSteps]]&gt;=10000,1,0)</f>
        <v>1</v>
      </c>
      <c r="F434">
        <v>8.4</v>
      </c>
      <c r="G434">
        <v>8.4</v>
      </c>
      <c r="H434">
        <v>0</v>
      </c>
      <c r="I434">
        <v>3.77</v>
      </c>
      <c r="J434">
        <v>0.08</v>
      </c>
      <c r="K434">
        <v>4.55</v>
      </c>
      <c r="L434">
        <v>0</v>
      </c>
      <c r="M434">
        <v>33</v>
      </c>
      <c r="N434">
        <v>4</v>
      </c>
      <c r="O434">
        <v>204</v>
      </c>
      <c r="P434">
        <v>935</v>
      </c>
      <c r="Q434">
        <f>Merge1[[#This Row],[VeryActiveMinutes]]+Merge1[[#This Row],[FairlyActiveMinutes]]+Merge1[[#This Row],[LightlyActiveMinutes]]</f>
        <v>241</v>
      </c>
      <c r="R434">
        <v>3147</v>
      </c>
      <c r="S434">
        <v>2</v>
      </c>
      <c r="T434">
        <v>368</v>
      </c>
      <c r="U434" s="12">
        <f>Merge1[[#This Row],[TotalMinutesAsleep]]/60</f>
        <v>6.1333333333333337</v>
      </c>
      <c r="V434" s="12" t="str">
        <f>IF(Merge1[[#This Row],[SleepHours]]&lt;7,"Short", IF(Merge1[[#This Row],[SleepHours]]&lt;=9,"Normal", "Long"))</f>
        <v>Short</v>
      </c>
      <c r="W434">
        <v>376</v>
      </c>
    </row>
    <row r="435" spans="1:23" x14ac:dyDescent="0.25">
      <c r="A435" t="s">
        <v>34</v>
      </c>
      <c r="B435" s="1">
        <v>42493</v>
      </c>
      <c r="C435" s="6" t="str">
        <f>TEXT(Merge1[[#This Row],[ActivityDate]],"dddd")</f>
        <v>Tuesday</v>
      </c>
      <c r="D435">
        <v>12727</v>
      </c>
      <c r="E435" s="5">
        <f>IF(Merge1[[#This Row],[TotalSteps]]&gt;=10000,1,0)</f>
        <v>1</v>
      </c>
      <c r="F435">
        <v>9.7899999999999991</v>
      </c>
      <c r="G435">
        <v>9.7899999999999991</v>
      </c>
      <c r="H435">
        <v>0</v>
      </c>
      <c r="I435">
        <v>1.1299999999999999</v>
      </c>
      <c r="J435">
        <v>0.78</v>
      </c>
      <c r="K435">
        <v>7.88</v>
      </c>
      <c r="L435">
        <v>0</v>
      </c>
      <c r="M435">
        <v>18</v>
      </c>
      <c r="N435">
        <v>18</v>
      </c>
      <c r="O435">
        <v>306</v>
      </c>
      <c r="P435">
        <v>984</v>
      </c>
      <c r="Q435">
        <f>Merge1[[#This Row],[VeryActiveMinutes]]+Merge1[[#This Row],[FairlyActiveMinutes]]+Merge1[[#This Row],[LightlyActiveMinutes]]</f>
        <v>342</v>
      </c>
      <c r="R435">
        <v>3290</v>
      </c>
      <c r="U435" s="12">
        <f>Merge1[[#This Row],[TotalMinutesAsleep]]/60</f>
        <v>0</v>
      </c>
      <c r="V435" s="12" t="str">
        <f>IF(Merge1[[#This Row],[SleepHours]]&lt;7,"Short", IF(Merge1[[#This Row],[SleepHours]]&lt;=9,"Normal", "Long"))</f>
        <v>Short</v>
      </c>
    </row>
    <row r="436" spans="1:23" x14ac:dyDescent="0.25">
      <c r="A436" t="s">
        <v>34</v>
      </c>
      <c r="B436" s="1">
        <v>42494</v>
      </c>
      <c r="C436" s="6" t="str">
        <f>TEXT(Merge1[[#This Row],[ActivityDate]],"dddd")</f>
        <v>Wednesday</v>
      </c>
      <c r="D436">
        <v>12375</v>
      </c>
      <c r="E436" s="5">
        <f>IF(Merge1[[#This Row],[TotalSteps]]&gt;=10000,1,0)</f>
        <v>1</v>
      </c>
      <c r="F436">
        <v>9.52</v>
      </c>
      <c r="G436">
        <v>9.52</v>
      </c>
      <c r="H436">
        <v>0</v>
      </c>
      <c r="I436">
        <v>2.79</v>
      </c>
      <c r="J436">
        <v>0.93</v>
      </c>
      <c r="K436">
        <v>5.8</v>
      </c>
      <c r="L436">
        <v>0</v>
      </c>
      <c r="M436">
        <v>35</v>
      </c>
      <c r="N436">
        <v>21</v>
      </c>
      <c r="O436">
        <v>251</v>
      </c>
      <c r="P436">
        <v>632</v>
      </c>
      <c r="Q436">
        <f>Merge1[[#This Row],[VeryActiveMinutes]]+Merge1[[#This Row],[FairlyActiveMinutes]]+Merge1[[#This Row],[LightlyActiveMinutes]]</f>
        <v>307</v>
      </c>
      <c r="R436">
        <v>3162</v>
      </c>
      <c r="S436">
        <v>1</v>
      </c>
      <c r="T436">
        <v>390</v>
      </c>
      <c r="U436" s="12">
        <f>Merge1[[#This Row],[TotalMinutesAsleep]]/60</f>
        <v>6.5</v>
      </c>
      <c r="V436" s="12" t="str">
        <f>IF(Merge1[[#This Row],[SleepHours]]&lt;7,"Short", IF(Merge1[[#This Row],[SleepHours]]&lt;=9,"Normal", "Long"))</f>
        <v>Short</v>
      </c>
      <c r="W436">
        <v>414</v>
      </c>
    </row>
    <row r="437" spans="1:23" x14ac:dyDescent="0.25">
      <c r="A437" t="s">
        <v>34</v>
      </c>
      <c r="B437" s="1">
        <v>42495</v>
      </c>
      <c r="C437" s="6" t="str">
        <f>TEXT(Merge1[[#This Row],[ActivityDate]],"dddd")</f>
        <v>Thursday</v>
      </c>
      <c r="D437">
        <v>9603</v>
      </c>
      <c r="E437" s="5">
        <f>IF(Merge1[[#This Row],[TotalSteps]]&gt;=10000,1,0)</f>
        <v>0</v>
      </c>
      <c r="F437">
        <v>7.38</v>
      </c>
      <c r="G437">
        <v>7.38</v>
      </c>
      <c r="H437">
        <v>0</v>
      </c>
      <c r="I437">
        <v>0.63</v>
      </c>
      <c r="J437">
        <v>1.67</v>
      </c>
      <c r="K437">
        <v>5.09</v>
      </c>
      <c r="L437">
        <v>0</v>
      </c>
      <c r="M437">
        <v>12</v>
      </c>
      <c r="N437">
        <v>39</v>
      </c>
      <c r="O437">
        <v>199</v>
      </c>
      <c r="P437">
        <v>896</v>
      </c>
      <c r="Q437">
        <f>Merge1[[#This Row],[VeryActiveMinutes]]+Merge1[[#This Row],[FairlyActiveMinutes]]+Merge1[[#This Row],[LightlyActiveMinutes]]</f>
        <v>250</v>
      </c>
      <c r="R437">
        <v>2899</v>
      </c>
      <c r="S437">
        <v>1</v>
      </c>
      <c r="T437">
        <v>471</v>
      </c>
      <c r="U437" s="12">
        <f>Merge1[[#This Row],[TotalMinutesAsleep]]/60</f>
        <v>7.85</v>
      </c>
      <c r="V437" s="12" t="str">
        <f>IF(Merge1[[#This Row],[SleepHours]]&lt;7,"Short", IF(Merge1[[#This Row],[SleepHours]]&lt;=9,"Normal", "Long"))</f>
        <v>Normal</v>
      </c>
      <c r="W437">
        <v>495</v>
      </c>
    </row>
    <row r="438" spans="1:23" x14ac:dyDescent="0.25">
      <c r="A438" t="s">
        <v>34</v>
      </c>
      <c r="B438" s="1">
        <v>42496</v>
      </c>
      <c r="C438" s="6" t="str">
        <f>TEXT(Merge1[[#This Row],[ActivityDate]],"dddd")</f>
        <v>Friday</v>
      </c>
      <c r="D438">
        <v>13175</v>
      </c>
      <c r="E438" s="5">
        <f>IF(Merge1[[#This Row],[TotalSteps]]&gt;=10000,1,0)</f>
        <v>1</v>
      </c>
      <c r="F438">
        <v>10.130000000000001</v>
      </c>
      <c r="G438">
        <v>10.130000000000001</v>
      </c>
      <c r="H438">
        <v>0</v>
      </c>
      <c r="I438">
        <v>2.11</v>
      </c>
      <c r="J438">
        <v>2.09</v>
      </c>
      <c r="K438">
        <v>5.93</v>
      </c>
      <c r="L438">
        <v>0</v>
      </c>
      <c r="M438">
        <v>33</v>
      </c>
      <c r="N438">
        <v>45</v>
      </c>
      <c r="O438">
        <v>262</v>
      </c>
      <c r="P438">
        <v>1100</v>
      </c>
      <c r="Q438">
        <f>Merge1[[#This Row],[VeryActiveMinutes]]+Merge1[[#This Row],[FairlyActiveMinutes]]+Merge1[[#This Row],[LightlyActiveMinutes]]</f>
        <v>340</v>
      </c>
      <c r="R438">
        <v>3425</v>
      </c>
      <c r="U438" s="12">
        <f>Merge1[[#This Row],[TotalMinutesAsleep]]/60</f>
        <v>0</v>
      </c>
      <c r="V438" s="12" t="str">
        <f>IF(Merge1[[#This Row],[SleepHours]]&lt;7,"Short", IF(Merge1[[#This Row],[SleepHours]]&lt;=9,"Normal", "Long"))</f>
        <v>Short</v>
      </c>
    </row>
    <row r="439" spans="1:23" x14ac:dyDescent="0.25">
      <c r="A439" t="s">
        <v>34</v>
      </c>
      <c r="B439" s="1">
        <v>42497</v>
      </c>
      <c r="C439" s="6" t="str">
        <f>TEXT(Merge1[[#This Row],[ActivityDate]],"dddd")</f>
        <v>Saturday</v>
      </c>
      <c r="D439">
        <v>22770</v>
      </c>
      <c r="E439" s="5">
        <f>IF(Merge1[[#This Row],[TotalSteps]]&gt;=10000,1,0)</f>
        <v>1</v>
      </c>
      <c r="F439">
        <v>17.54</v>
      </c>
      <c r="G439">
        <v>17.54</v>
      </c>
      <c r="H439">
        <v>0</v>
      </c>
      <c r="I439">
        <v>9.4499999999999993</v>
      </c>
      <c r="J439">
        <v>2.77</v>
      </c>
      <c r="K439">
        <v>5.33</v>
      </c>
      <c r="L439">
        <v>0</v>
      </c>
      <c r="M439">
        <v>120</v>
      </c>
      <c r="N439">
        <v>56</v>
      </c>
      <c r="O439">
        <v>260</v>
      </c>
      <c r="P439">
        <v>508</v>
      </c>
      <c r="Q439">
        <f>Merge1[[#This Row],[VeryActiveMinutes]]+Merge1[[#This Row],[FairlyActiveMinutes]]+Merge1[[#This Row],[LightlyActiveMinutes]]</f>
        <v>436</v>
      </c>
      <c r="R439">
        <v>4022</v>
      </c>
      <c r="S439">
        <v>1</v>
      </c>
      <c r="T439">
        <v>472</v>
      </c>
      <c r="U439" s="12">
        <f>Merge1[[#This Row],[TotalMinutesAsleep]]/60</f>
        <v>7.8666666666666663</v>
      </c>
      <c r="V439" s="12" t="str">
        <f>IF(Merge1[[#This Row],[SleepHours]]&lt;7,"Short", IF(Merge1[[#This Row],[SleepHours]]&lt;=9,"Normal", "Long"))</f>
        <v>Normal</v>
      </c>
      <c r="W439">
        <v>496</v>
      </c>
    </row>
    <row r="440" spans="1:23" x14ac:dyDescent="0.25">
      <c r="A440" t="s">
        <v>34</v>
      </c>
      <c r="B440" s="1">
        <v>42498</v>
      </c>
      <c r="C440" s="6" t="str">
        <f>TEXT(Merge1[[#This Row],[ActivityDate]],"dddd")</f>
        <v>Sunday</v>
      </c>
      <c r="D440">
        <v>17298</v>
      </c>
      <c r="E440" s="5">
        <f>IF(Merge1[[#This Row],[TotalSteps]]&gt;=10000,1,0)</f>
        <v>1</v>
      </c>
      <c r="F440">
        <v>14.38</v>
      </c>
      <c r="G440">
        <v>14.38</v>
      </c>
      <c r="H440">
        <v>0</v>
      </c>
      <c r="I440">
        <v>9.89</v>
      </c>
      <c r="J440">
        <v>1.26</v>
      </c>
      <c r="K440">
        <v>3.23</v>
      </c>
      <c r="L440">
        <v>0</v>
      </c>
      <c r="M440">
        <v>107</v>
      </c>
      <c r="N440">
        <v>38</v>
      </c>
      <c r="O440">
        <v>178</v>
      </c>
      <c r="P440">
        <v>576</v>
      </c>
      <c r="Q440">
        <f>Merge1[[#This Row],[VeryActiveMinutes]]+Merge1[[#This Row],[FairlyActiveMinutes]]+Merge1[[#This Row],[LightlyActiveMinutes]]</f>
        <v>323</v>
      </c>
      <c r="R440">
        <v>3934</v>
      </c>
      <c r="S440">
        <v>2</v>
      </c>
      <c r="T440">
        <v>529</v>
      </c>
      <c r="U440" s="12">
        <f>Merge1[[#This Row],[TotalMinutesAsleep]]/60</f>
        <v>8.8166666666666664</v>
      </c>
      <c r="V440" s="12" t="str">
        <f>IF(Merge1[[#This Row],[SleepHours]]&lt;7,"Short", IF(Merge1[[#This Row],[SleepHours]]&lt;=9,"Normal", "Long"))</f>
        <v>Normal</v>
      </c>
      <c r="W440">
        <v>541</v>
      </c>
    </row>
    <row r="441" spans="1:23" x14ac:dyDescent="0.25">
      <c r="A441" t="s">
        <v>34</v>
      </c>
      <c r="B441" s="1">
        <v>42499</v>
      </c>
      <c r="C441" s="6" t="str">
        <f>TEXT(Merge1[[#This Row],[ActivityDate]],"dddd")</f>
        <v>Monday</v>
      </c>
      <c r="D441">
        <v>10218</v>
      </c>
      <c r="E441" s="5">
        <f>IF(Merge1[[#This Row],[TotalSteps]]&gt;=10000,1,0)</f>
        <v>1</v>
      </c>
      <c r="F441">
        <v>7.86</v>
      </c>
      <c r="G441">
        <v>7.86</v>
      </c>
      <c r="H441">
        <v>0</v>
      </c>
      <c r="I441">
        <v>0.34</v>
      </c>
      <c r="J441">
        <v>0.73</v>
      </c>
      <c r="K441">
        <v>6.79</v>
      </c>
      <c r="L441">
        <v>0</v>
      </c>
      <c r="M441">
        <v>6</v>
      </c>
      <c r="N441">
        <v>19</v>
      </c>
      <c r="O441">
        <v>258</v>
      </c>
      <c r="P441">
        <v>1020</v>
      </c>
      <c r="Q441">
        <f>Merge1[[#This Row],[VeryActiveMinutes]]+Merge1[[#This Row],[FairlyActiveMinutes]]+Merge1[[#This Row],[LightlyActiveMinutes]]</f>
        <v>283</v>
      </c>
      <c r="R441">
        <v>3013</v>
      </c>
      <c r="S441">
        <v>1</v>
      </c>
      <c r="T441">
        <v>62</v>
      </c>
      <c r="U441" s="12">
        <f>Merge1[[#This Row],[TotalMinutesAsleep]]/60</f>
        <v>1.0333333333333334</v>
      </c>
      <c r="V441" s="12" t="str">
        <f>IF(Merge1[[#This Row],[SleepHours]]&lt;7,"Short", IF(Merge1[[#This Row],[SleepHours]]&lt;=9,"Normal", "Long"))</f>
        <v>Short</v>
      </c>
      <c r="W441">
        <v>65</v>
      </c>
    </row>
    <row r="442" spans="1:23" x14ac:dyDescent="0.25">
      <c r="A442" t="s">
        <v>34</v>
      </c>
      <c r="B442" s="1">
        <v>42500</v>
      </c>
      <c r="C442" s="6" t="str">
        <f>TEXT(Merge1[[#This Row],[ActivityDate]],"dddd")</f>
        <v>Tuesday</v>
      </c>
      <c r="D442">
        <v>10299</v>
      </c>
      <c r="E442" s="5">
        <f>IF(Merge1[[#This Row],[TotalSteps]]&gt;=10000,1,0)</f>
        <v>1</v>
      </c>
      <c r="F442">
        <v>7.92</v>
      </c>
      <c r="G442">
        <v>7.92</v>
      </c>
      <c r="H442">
        <v>0</v>
      </c>
      <c r="I442">
        <v>0.81</v>
      </c>
      <c r="J442">
        <v>0.65</v>
      </c>
      <c r="K442">
        <v>6.46</v>
      </c>
      <c r="L442">
        <v>0</v>
      </c>
      <c r="M442">
        <v>13</v>
      </c>
      <c r="N442">
        <v>14</v>
      </c>
      <c r="O442">
        <v>267</v>
      </c>
      <c r="P442">
        <v>648</v>
      </c>
      <c r="Q442">
        <f>Merge1[[#This Row],[VeryActiveMinutes]]+Merge1[[#This Row],[FairlyActiveMinutes]]+Merge1[[#This Row],[LightlyActiveMinutes]]</f>
        <v>294</v>
      </c>
      <c r="R442">
        <v>3061</v>
      </c>
      <c r="S442">
        <v>1</v>
      </c>
      <c r="T442">
        <v>354</v>
      </c>
      <c r="U442" s="12">
        <f>Merge1[[#This Row],[TotalMinutesAsleep]]/60</f>
        <v>5.9</v>
      </c>
      <c r="V442" s="12" t="str">
        <f>IF(Merge1[[#This Row],[SleepHours]]&lt;7,"Short", IF(Merge1[[#This Row],[SleepHours]]&lt;=9,"Normal", "Long"))</f>
        <v>Short</v>
      </c>
      <c r="W442">
        <v>375</v>
      </c>
    </row>
    <row r="443" spans="1:23" x14ac:dyDescent="0.25">
      <c r="A443" t="s">
        <v>34</v>
      </c>
      <c r="B443" s="1">
        <v>42501</v>
      </c>
      <c r="C443" s="6" t="str">
        <f>TEXT(Merge1[[#This Row],[ActivityDate]],"dddd")</f>
        <v>Wednesday</v>
      </c>
      <c r="D443">
        <v>10201</v>
      </c>
      <c r="E443" s="5">
        <f>IF(Merge1[[#This Row],[TotalSteps]]&gt;=10000,1,0)</f>
        <v>1</v>
      </c>
      <c r="F443">
        <v>7.84</v>
      </c>
      <c r="G443">
        <v>7.84</v>
      </c>
      <c r="H443">
        <v>0</v>
      </c>
      <c r="I443">
        <v>0.53</v>
      </c>
      <c r="J443">
        <v>0.79</v>
      </c>
      <c r="K443">
        <v>6.53</v>
      </c>
      <c r="L443">
        <v>0</v>
      </c>
      <c r="M443">
        <v>8</v>
      </c>
      <c r="N443">
        <v>18</v>
      </c>
      <c r="O443">
        <v>256</v>
      </c>
      <c r="P443">
        <v>858</v>
      </c>
      <c r="Q443">
        <f>Merge1[[#This Row],[VeryActiveMinutes]]+Merge1[[#This Row],[FairlyActiveMinutes]]+Merge1[[#This Row],[LightlyActiveMinutes]]</f>
        <v>282</v>
      </c>
      <c r="R443">
        <v>2954</v>
      </c>
      <c r="S443">
        <v>1</v>
      </c>
      <c r="T443">
        <v>469</v>
      </c>
      <c r="U443" s="12">
        <f>Merge1[[#This Row],[TotalMinutesAsleep]]/60</f>
        <v>7.8166666666666664</v>
      </c>
      <c r="V443" s="12" t="str">
        <f>IF(Merge1[[#This Row],[SleepHours]]&lt;7,"Short", IF(Merge1[[#This Row],[SleepHours]]&lt;=9,"Normal", "Long"))</f>
        <v>Normal</v>
      </c>
      <c r="W443">
        <v>494</v>
      </c>
    </row>
    <row r="444" spans="1:23" x14ac:dyDescent="0.25">
      <c r="A444" t="s">
        <v>34</v>
      </c>
      <c r="B444" s="1">
        <v>42502</v>
      </c>
      <c r="C444" s="6" t="str">
        <f>TEXT(Merge1[[#This Row],[ActivityDate]],"dddd")</f>
        <v>Thursday</v>
      </c>
      <c r="D444">
        <v>3369</v>
      </c>
      <c r="E444" s="5">
        <f>IF(Merge1[[#This Row],[TotalSteps]]&gt;=10000,1,0)</f>
        <v>0</v>
      </c>
      <c r="F444">
        <v>2.59</v>
      </c>
      <c r="G444">
        <v>2.59</v>
      </c>
      <c r="H444">
        <v>0</v>
      </c>
      <c r="I444">
        <v>0</v>
      </c>
      <c r="J444">
        <v>0</v>
      </c>
      <c r="K444">
        <v>2.59</v>
      </c>
      <c r="L444">
        <v>0</v>
      </c>
      <c r="M444">
        <v>0</v>
      </c>
      <c r="N444">
        <v>0</v>
      </c>
      <c r="O444">
        <v>108</v>
      </c>
      <c r="P444">
        <v>825</v>
      </c>
      <c r="Q444">
        <f>Merge1[[#This Row],[VeryActiveMinutes]]+Merge1[[#This Row],[FairlyActiveMinutes]]+Merge1[[#This Row],[LightlyActiveMinutes]]</f>
        <v>108</v>
      </c>
      <c r="R444">
        <v>1623</v>
      </c>
      <c r="U444" s="12">
        <f>Merge1[[#This Row],[TotalMinutesAsleep]]/60</f>
        <v>0</v>
      </c>
      <c r="V444" s="12" t="str">
        <f>IF(Merge1[[#This Row],[SleepHours]]&lt;7,"Short", IF(Merge1[[#This Row],[SleepHours]]&lt;=9,"Normal", "Long"))</f>
        <v>Short</v>
      </c>
    </row>
    <row r="445" spans="1:23" x14ac:dyDescent="0.25">
      <c r="A445" t="s">
        <v>35</v>
      </c>
      <c r="B445" s="1">
        <v>42472</v>
      </c>
      <c r="C445" s="6" t="str">
        <f>TEXT(Merge1[[#This Row],[ActivityDate]],"dddd")</f>
        <v>Tuesday</v>
      </c>
      <c r="D445">
        <v>3276</v>
      </c>
      <c r="E445" s="5">
        <f>IF(Merge1[[#This Row],[TotalSteps]]&gt;=10000,1,0)</f>
        <v>0</v>
      </c>
      <c r="F445">
        <v>2.2000000000000002</v>
      </c>
      <c r="G445">
        <v>2.2000000000000002</v>
      </c>
      <c r="H445">
        <v>0</v>
      </c>
      <c r="I445">
        <v>0</v>
      </c>
      <c r="J445">
        <v>0</v>
      </c>
      <c r="K445">
        <v>2.2000000000000002</v>
      </c>
      <c r="L445">
        <v>0</v>
      </c>
      <c r="M445">
        <v>0</v>
      </c>
      <c r="N445">
        <v>0</v>
      </c>
      <c r="O445">
        <v>196</v>
      </c>
      <c r="P445">
        <v>787</v>
      </c>
      <c r="Q445">
        <f>Merge1[[#This Row],[VeryActiveMinutes]]+Merge1[[#This Row],[FairlyActiveMinutes]]+Merge1[[#This Row],[LightlyActiveMinutes]]</f>
        <v>196</v>
      </c>
      <c r="R445">
        <v>2113</v>
      </c>
      <c r="S445">
        <v>2</v>
      </c>
      <c r="T445">
        <v>429</v>
      </c>
      <c r="U445" s="12">
        <f>Merge1[[#This Row],[TotalMinutesAsleep]]/60</f>
        <v>7.15</v>
      </c>
      <c r="V445" s="12" t="str">
        <f>IF(Merge1[[#This Row],[SleepHours]]&lt;7,"Short", IF(Merge1[[#This Row],[SleepHours]]&lt;=9,"Normal", "Long"))</f>
        <v>Normal</v>
      </c>
      <c r="W445">
        <v>457</v>
      </c>
    </row>
    <row r="446" spans="1:23" x14ac:dyDescent="0.25">
      <c r="A446" t="s">
        <v>35</v>
      </c>
      <c r="B446" s="1">
        <v>42473</v>
      </c>
      <c r="C446" s="6" t="str">
        <f>TEXT(Merge1[[#This Row],[ActivityDate]],"dddd")</f>
        <v>Wednesday</v>
      </c>
      <c r="D446">
        <v>2961</v>
      </c>
      <c r="E446" s="5">
        <f>IF(Merge1[[#This Row],[TotalSteps]]&gt;=10000,1,0)</f>
        <v>0</v>
      </c>
      <c r="F446">
        <v>1.99</v>
      </c>
      <c r="G446">
        <v>1.99</v>
      </c>
      <c r="H446">
        <v>0</v>
      </c>
      <c r="I446">
        <v>0</v>
      </c>
      <c r="J446">
        <v>0</v>
      </c>
      <c r="K446">
        <v>1.99</v>
      </c>
      <c r="L446">
        <v>0</v>
      </c>
      <c r="M446">
        <v>0</v>
      </c>
      <c r="N446">
        <v>0</v>
      </c>
      <c r="O446">
        <v>194</v>
      </c>
      <c r="P446">
        <v>840</v>
      </c>
      <c r="Q446">
        <f>Merge1[[#This Row],[VeryActiveMinutes]]+Merge1[[#This Row],[FairlyActiveMinutes]]+Merge1[[#This Row],[LightlyActiveMinutes]]</f>
        <v>194</v>
      </c>
      <c r="R446">
        <v>2095</v>
      </c>
      <c r="S446">
        <v>2</v>
      </c>
      <c r="T446">
        <v>370</v>
      </c>
      <c r="U446" s="12">
        <f>Merge1[[#This Row],[TotalMinutesAsleep]]/60</f>
        <v>6.166666666666667</v>
      </c>
      <c r="V446" s="12" t="str">
        <f>IF(Merge1[[#This Row],[SleepHours]]&lt;7,"Short", IF(Merge1[[#This Row],[SleepHours]]&lt;=9,"Normal", "Long"))</f>
        <v>Short</v>
      </c>
      <c r="W446">
        <v>406</v>
      </c>
    </row>
    <row r="447" spans="1:23" x14ac:dyDescent="0.25">
      <c r="A447" t="s">
        <v>35</v>
      </c>
      <c r="B447" s="1">
        <v>42474</v>
      </c>
      <c r="C447" s="6" t="str">
        <f>TEXT(Merge1[[#This Row],[ActivityDate]],"dddd")</f>
        <v>Thursday</v>
      </c>
      <c r="D447">
        <v>3974</v>
      </c>
      <c r="E447" s="5">
        <f>IF(Merge1[[#This Row],[TotalSteps]]&gt;=10000,1,0)</f>
        <v>0</v>
      </c>
      <c r="F447">
        <v>2.67</v>
      </c>
      <c r="G447">
        <v>2.67</v>
      </c>
      <c r="H447">
        <v>0</v>
      </c>
      <c r="I447">
        <v>0</v>
      </c>
      <c r="J447">
        <v>0</v>
      </c>
      <c r="K447">
        <v>2.67</v>
      </c>
      <c r="L447">
        <v>0</v>
      </c>
      <c r="M447">
        <v>0</v>
      </c>
      <c r="N447">
        <v>0</v>
      </c>
      <c r="O447">
        <v>231</v>
      </c>
      <c r="P447">
        <v>717</v>
      </c>
      <c r="Q447">
        <f>Merge1[[#This Row],[VeryActiveMinutes]]+Merge1[[#This Row],[FairlyActiveMinutes]]+Merge1[[#This Row],[LightlyActiveMinutes]]</f>
        <v>231</v>
      </c>
      <c r="R447">
        <v>2194</v>
      </c>
      <c r="S447">
        <v>1</v>
      </c>
      <c r="T447">
        <v>441</v>
      </c>
      <c r="U447" s="12">
        <f>Merge1[[#This Row],[TotalMinutesAsleep]]/60</f>
        <v>7.35</v>
      </c>
      <c r="V447" s="12" t="str">
        <f>IF(Merge1[[#This Row],[SleepHours]]&lt;7,"Short", IF(Merge1[[#This Row],[SleepHours]]&lt;=9,"Normal", "Long"))</f>
        <v>Normal</v>
      </c>
      <c r="W447">
        <v>492</v>
      </c>
    </row>
    <row r="448" spans="1:23" x14ac:dyDescent="0.25">
      <c r="A448" t="s">
        <v>35</v>
      </c>
      <c r="B448" s="1">
        <v>42475</v>
      </c>
      <c r="C448" s="6" t="str">
        <f>TEXT(Merge1[[#This Row],[ActivityDate]],"dddd")</f>
        <v>Friday</v>
      </c>
      <c r="D448">
        <v>7198</v>
      </c>
      <c r="E448" s="5">
        <f>IF(Merge1[[#This Row],[TotalSteps]]&gt;=10000,1,0)</f>
        <v>0</v>
      </c>
      <c r="F448">
        <v>4.83</v>
      </c>
      <c r="G448">
        <v>4.83</v>
      </c>
      <c r="H448">
        <v>0</v>
      </c>
      <c r="I448">
        <v>0</v>
      </c>
      <c r="J448">
        <v>0</v>
      </c>
      <c r="K448">
        <v>4.83</v>
      </c>
      <c r="L448">
        <v>0</v>
      </c>
      <c r="M448">
        <v>0</v>
      </c>
      <c r="N448">
        <v>0</v>
      </c>
      <c r="O448">
        <v>350</v>
      </c>
      <c r="P448">
        <v>711</v>
      </c>
      <c r="Q448">
        <f>Merge1[[#This Row],[VeryActiveMinutes]]+Merge1[[#This Row],[FairlyActiveMinutes]]+Merge1[[#This Row],[LightlyActiveMinutes]]</f>
        <v>350</v>
      </c>
      <c r="R448">
        <v>2496</v>
      </c>
      <c r="S448">
        <v>2</v>
      </c>
      <c r="T448">
        <v>337</v>
      </c>
      <c r="U448" s="12">
        <f>Merge1[[#This Row],[TotalMinutesAsleep]]/60</f>
        <v>5.6166666666666663</v>
      </c>
      <c r="V448" s="12" t="str">
        <f>IF(Merge1[[#This Row],[SleepHours]]&lt;7,"Short", IF(Merge1[[#This Row],[SleepHours]]&lt;=9,"Normal", "Long"))</f>
        <v>Short</v>
      </c>
      <c r="W448">
        <v>379</v>
      </c>
    </row>
    <row r="449" spans="1:23" x14ac:dyDescent="0.25">
      <c r="A449" t="s">
        <v>35</v>
      </c>
      <c r="B449" s="1">
        <v>42476</v>
      </c>
      <c r="C449" s="6" t="str">
        <f>TEXT(Merge1[[#This Row],[ActivityDate]],"dddd")</f>
        <v>Saturday</v>
      </c>
      <c r="D449">
        <v>3945</v>
      </c>
      <c r="E449" s="5">
        <f>IF(Merge1[[#This Row],[TotalSteps]]&gt;=10000,1,0)</f>
        <v>0</v>
      </c>
      <c r="F449">
        <v>2.65</v>
      </c>
      <c r="G449">
        <v>2.65</v>
      </c>
      <c r="H449">
        <v>0</v>
      </c>
      <c r="I449">
        <v>0</v>
      </c>
      <c r="J449">
        <v>0</v>
      </c>
      <c r="K449">
        <v>2.65</v>
      </c>
      <c r="L449">
        <v>0</v>
      </c>
      <c r="M449">
        <v>0</v>
      </c>
      <c r="N449">
        <v>0</v>
      </c>
      <c r="O449">
        <v>225</v>
      </c>
      <c r="P449">
        <v>716</v>
      </c>
      <c r="Q449">
        <f>Merge1[[#This Row],[VeryActiveMinutes]]+Merge1[[#This Row],[FairlyActiveMinutes]]+Merge1[[#This Row],[LightlyActiveMinutes]]</f>
        <v>225</v>
      </c>
      <c r="R449">
        <v>2180</v>
      </c>
      <c r="S449">
        <v>1</v>
      </c>
      <c r="T449">
        <v>462</v>
      </c>
      <c r="U449" s="12">
        <f>Merge1[[#This Row],[TotalMinutesAsleep]]/60</f>
        <v>7.7</v>
      </c>
      <c r="V449" s="12" t="str">
        <f>IF(Merge1[[#This Row],[SleepHours]]&lt;7,"Short", IF(Merge1[[#This Row],[SleepHours]]&lt;=9,"Normal", "Long"))</f>
        <v>Normal</v>
      </c>
      <c r="W449">
        <v>499</v>
      </c>
    </row>
    <row r="450" spans="1:23" x14ac:dyDescent="0.25">
      <c r="A450" t="s">
        <v>35</v>
      </c>
      <c r="B450" s="1">
        <v>42477</v>
      </c>
      <c r="C450" s="6" t="str">
        <f>TEXT(Merge1[[#This Row],[ActivityDate]],"dddd")</f>
        <v>Sunday</v>
      </c>
      <c r="D450">
        <v>2268</v>
      </c>
      <c r="E450" s="5">
        <f>IF(Merge1[[#This Row],[TotalSteps]]&gt;=10000,1,0)</f>
        <v>0</v>
      </c>
      <c r="F450">
        <v>1.52</v>
      </c>
      <c r="G450">
        <v>1.52</v>
      </c>
      <c r="H450">
        <v>0</v>
      </c>
      <c r="I450">
        <v>0</v>
      </c>
      <c r="J450">
        <v>0</v>
      </c>
      <c r="K450">
        <v>1.52</v>
      </c>
      <c r="L450">
        <v>0</v>
      </c>
      <c r="M450">
        <v>0</v>
      </c>
      <c r="N450">
        <v>0</v>
      </c>
      <c r="O450">
        <v>114</v>
      </c>
      <c r="P450">
        <v>1219</v>
      </c>
      <c r="Q450">
        <f>Merge1[[#This Row],[VeryActiveMinutes]]+Merge1[[#This Row],[FairlyActiveMinutes]]+Merge1[[#This Row],[LightlyActiveMinutes]]</f>
        <v>114</v>
      </c>
      <c r="R450">
        <v>1933</v>
      </c>
      <c r="S450">
        <v>1</v>
      </c>
      <c r="T450">
        <v>98</v>
      </c>
      <c r="U450" s="12">
        <f>Merge1[[#This Row],[TotalMinutesAsleep]]/60</f>
        <v>1.6333333333333333</v>
      </c>
      <c r="V450" s="12" t="str">
        <f>IF(Merge1[[#This Row],[SleepHours]]&lt;7,"Short", IF(Merge1[[#This Row],[SleepHours]]&lt;=9,"Normal", "Long"))</f>
        <v>Short</v>
      </c>
      <c r="W450">
        <v>107</v>
      </c>
    </row>
    <row r="451" spans="1:23" x14ac:dyDescent="0.25">
      <c r="A451" t="s">
        <v>35</v>
      </c>
      <c r="B451" s="1">
        <v>42478</v>
      </c>
      <c r="C451" s="6" t="str">
        <f>TEXT(Merge1[[#This Row],[ActivityDate]],"dddd")</f>
        <v>Monday</v>
      </c>
      <c r="D451">
        <v>6155</v>
      </c>
      <c r="E451" s="5">
        <f>IF(Merge1[[#This Row],[TotalSteps]]&gt;=10000,1,0)</f>
        <v>0</v>
      </c>
      <c r="F451">
        <v>4.24</v>
      </c>
      <c r="G451">
        <v>4.24</v>
      </c>
      <c r="H451">
        <v>0</v>
      </c>
      <c r="I451">
        <v>2</v>
      </c>
      <c r="J451">
        <v>0.28999999999999998</v>
      </c>
      <c r="K451">
        <v>1.95</v>
      </c>
      <c r="L451">
        <v>0</v>
      </c>
      <c r="M451">
        <v>25</v>
      </c>
      <c r="N451">
        <v>6</v>
      </c>
      <c r="O451">
        <v>162</v>
      </c>
      <c r="P451">
        <v>1247</v>
      </c>
      <c r="Q451">
        <f>Merge1[[#This Row],[VeryActiveMinutes]]+Merge1[[#This Row],[FairlyActiveMinutes]]+Merge1[[#This Row],[LightlyActiveMinutes]]</f>
        <v>193</v>
      </c>
      <c r="R451">
        <v>2248</v>
      </c>
      <c r="U451" s="12">
        <f>Merge1[[#This Row],[TotalMinutesAsleep]]/60</f>
        <v>0</v>
      </c>
      <c r="V451" s="12" t="str">
        <f>IF(Merge1[[#This Row],[SleepHours]]&lt;7,"Short", IF(Merge1[[#This Row],[SleepHours]]&lt;=9,"Normal", "Long"))</f>
        <v>Short</v>
      </c>
    </row>
    <row r="452" spans="1:23" x14ac:dyDescent="0.25">
      <c r="A452" t="s">
        <v>35</v>
      </c>
      <c r="B452" s="1">
        <v>42479</v>
      </c>
      <c r="C452" s="6" t="str">
        <f>TEXT(Merge1[[#This Row],[ActivityDate]],"dddd")</f>
        <v>Tuesday</v>
      </c>
      <c r="D452">
        <v>2064</v>
      </c>
      <c r="E452" s="5">
        <f>IF(Merge1[[#This Row],[TotalSteps]]&gt;=10000,1,0)</f>
        <v>0</v>
      </c>
      <c r="F452">
        <v>1.39</v>
      </c>
      <c r="G452">
        <v>1.39</v>
      </c>
      <c r="H452">
        <v>0</v>
      </c>
      <c r="I452">
        <v>0</v>
      </c>
      <c r="J452">
        <v>0</v>
      </c>
      <c r="K452">
        <v>1.39</v>
      </c>
      <c r="L452">
        <v>0</v>
      </c>
      <c r="M452">
        <v>0</v>
      </c>
      <c r="N452">
        <v>0</v>
      </c>
      <c r="O452">
        <v>121</v>
      </c>
      <c r="P452">
        <v>895</v>
      </c>
      <c r="Q452">
        <f>Merge1[[#This Row],[VeryActiveMinutes]]+Merge1[[#This Row],[FairlyActiveMinutes]]+Merge1[[#This Row],[LightlyActiveMinutes]]</f>
        <v>121</v>
      </c>
      <c r="R452">
        <v>1954</v>
      </c>
      <c r="S452">
        <v>2</v>
      </c>
      <c r="T452">
        <v>388</v>
      </c>
      <c r="U452" s="12">
        <f>Merge1[[#This Row],[TotalMinutesAsleep]]/60</f>
        <v>6.4666666666666668</v>
      </c>
      <c r="V452" s="12" t="str">
        <f>IF(Merge1[[#This Row],[SleepHours]]&lt;7,"Short", IF(Merge1[[#This Row],[SleepHours]]&lt;=9,"Normal", "Long"))</f>
        <v>Short</v>
      </c>
      <c r="W452">
        <v>424</v>
      </c>
    </row>
    <row r="453" spans="1:23" x14ac:dyDescent="0.25">
      <c r="A453" t="s">
        <v>35</v>
      </c>
      <c r="B453" s="1">
        <v>42480</v>
      </c>
      <c r="C453" s="6" t="str">
        <f>TEXT(Merge1[[#This Row],[ActivityDate]],"dddd")</f>
        <v>Wednesday</v>
      </c>
      <c r="D453">
        <v>2072</v>
      </c>
      <c r="E453" s="5">
        <f>IF(Merge1[[#This Row],[TotalSteps]]&gt;=10000,1,0)</f>
        <v>0</v>
      </c>
      <c r="F453">
        <v>1.39</v>
      </c>
      <c r="G453">
        <v>1.39</v>
      </c>
      <c r="H453">
        <v>0</v>
      </c>
      <c r="I453">
        <v>0</v>
      </c>
      <c r="J453">
        <v>0</v>
      </c>
      <c r="K453">
        <v>1.39</v>
      </c>
      <c r="L453">
        <v>0</v>
      </c>
      <c r="M453">
        <v>0</v>
      </c>
      <c r="N453">
        <v>0</v>
      </c>
      <c r="O453">
        <v>137</v>
      </c>
      <c r="P453">
        <v>841</v>
      </c>
      <c r="Q453">
        <f>Merge1[[#This Row],[VeryActiveMinutes]]+Merge1[[#This Row],[FairlyActiveMinutes]]+Merge1[[#This Row],[LightlyActiveMinutes]]</f>
        <v>137</v>
      </c>
      <c r="R453">
        <v>1974</v>
      </c>
      <c r="S453">
        <v>1</v>
      </c>
      <c r="T453">
        <v>439</v>
      </c>
      <c r="U453" s="12">
        <f>Merge1[[#This Row],[TotalMinutesAsleep]]/60</f>
        <v>7.3166666666666664</v>
      </c>
      <c r="V453" s="12" t="str">
        <f>IF(Merge1[[#This Row],[SleepHours]]&lt;7,"Short", IF(Merge1[[#This Row],[SleepHours]]&lt;=9,"Normal", "Long"))</f>
        <v>Normal</v>
      </c>
      <c r="W453">
        <v>462</v>
      </c>
    </row>
    <row r="454" spans="1:23" x14ac:dyDescent="0.25">
      <c r="A454" t="s">
        <v>35</v>
      </c>
      <c r="B454" s="1">
        <v>42481</v>
      </c>
      <c r="C454" s="6" t="str">
        <f>TEXT(Merge1[[#This Row],[ActivityDate]],"dddd")</f>
        <v>Thursday</v>
      </c>
      <c r="D454">
        <v>3809</v>
      </c>
      <c r="E454" s="5">
        <f>IF(Merge1[[#This Row],[TotalSteps]]&gt;=10000,1,0)</f>
        <v>0</v>
      </c>
      <c r="F454">
        <v>2.56</v>
      </c>
      <c r="G454">
        <v>2.56</v>
      </c>
      <c r="H454">
        <v>0</v>
      </c>
      <c r="I454">
        <v>0</v>
      </c>
      <c r="J454">
        <v>0</v>
      </c>
      <c r="K454">
        <v>2.54</v>
      </c>
      <c r="L454">
        <v>0</v>
      </c>
      <c r="M454">
        <v>0</v>
      </c>
      <c r="N454">
        <v>0</v>
      </c>
      <c r="O454">
        <v>215</v>
      </c>
      <c r="P454">
        <v>756</v>
      </c>
      <c r="Q454">
        <f>Merge1[[#This Row],[VeryActiveMinutes]]+Merge1[[#This Row],[FairlyActiveMinutes]]+Merge1[[#This Row],[LightlyActiveMinutes]]</f>
        <v>215</v>
      </c>
      <c r="R454">
        <v>2150</v>
      </c>
      <c r="S454">
        <v>1</v>
      </c>
      <c r="T454">
        <v>436</v>
      </c>
      <c r="U454" s="12">
        <f>Merge1[[#This Row],[TotalMinutesAsleep]]/60</f>
        <v>7.2666666666666666</v>
      </c>
      <c r="V454" s="12" t="str">
        <f>IF(Merge1[[#This Row],[SleepHours]]&lt;7,"Short", IF(Merge1[[#This Row],[SleepHours]]&lt;=9,"Normal", "Long"))</f>
        <v>Normal</v>
      </c>
      <c r="W454">
        <v>469</v>
      </c>
    </row>
    <row r="455" spans="1:23" x14ac:dyDescent="0.25">
      <c r="A455" t="s">
        <v>35</v>
      </c>
      <c r="B455" s="1">
        <v>42482</v>
      </c>
      <c r="C455" s="6" t="str">
        <f>TEXT(Merge1[[#This Row],[ActivityDate]],"dddd")</f>
        <v>Friday</v>
      </c>
      <c r="D455">
        <v>6831</v>
      </c>
      <c r="E455" s="5">
        <f>IF(Merge1[[#This Row],[TotalSteps]]&gt;=10000,1,0)</f>
        <v>0</v>
      </c>
      <c r="F455">
        <v>4.58</v>
      </c>
      <c r="G455">
        <v>4.58</v>
      </c>
      <c r="H455">
        <v>0</v>
      </c>
      <c r="I455">
        <v>0</v>
      </c>
      <c r="J455">
        <v>0</v>
      </c>
      <c r="K455">
        <v>4.58</v>
      </c>
      <c r="L455">
        <v>0</v>
      </c>
      <c r="M455">
        <v>0</v>
      </c>
      <c r="N455">
        <v>0</v>
      </c>
      <c r="O455">
        <v>317</v>
      </c>
      <c r="P455">
        <v>706</v>
      </c>
      <c r="Q455">
        <f>Merge1[[#This Row],[VeryActiveMinutes]]+Merge1[[#This Row],[FairlyActiveMinutes]]+Merge1[[#This Row],[LightlyActiveMinutes]]</f>
        <v>317</v>
      </c>
      <c r="R455">
        <v>2432</v>
      </c>
      <c r="S455">
        <v>1</v>
      </c>
      <c r="T455">
        <v>388</v>
      </c>
      <c r="U455" s="12">
        <f>Merge1[[#This Row],[TotalMinutesAsleep]]/60</f>
        <v>6.4666666666666668</v>
      </c>
      <c r="V455" s="12" t="str">
        <f>IF(Merge1[[#This Row],[SleepHours]]&lt;7,"Short", IF(Merge1[[#This Row],[SleepHours]]&lt;=9,"Normal", "Long"))</f>
        <v>Short</v>
      </c>
      <c r="W455">
        <v>417</v>
      </c>
    </row>
    <row r="456" spans="1:23" x14ac:dyDescent="0.25">
      <c r="A456" t="s">
        <v>35</v>
      </c>
      <c r="B456" s="1">
        <v>42483</v>
      </c>
      <c r="C456" s="6" t="str">
        <f>TEXT(Merge1[[#This Row],[ActivityDate]],"dddd")</f>
        <v>Saturday</v>
      </c>
      <c r="D456">
        <v>4363</v>
      </c>
      <c r="E456" s="5">
        <f>IF(Merge1[[#This Row],[TotalSteps]]&gt;=10000,1,0)</f>
        <v>0</v>
      </c>
      <c r="F456">
        <v>2.93</v>
      </c>
      <c r="G456">
        <v>2.93</v>
      </c>
      <c r="H456">
        <v>0</v>
      </c>
      <c r="I456">
        <v>0</v>
      </c>
      <c r="J456">
        <v>0</v>
      </c>
      <c r="K456">
        <v>2.93</v>
      </c>
      <c r="L456">
        <v>0</v>
      </c>
      <c r="M456">
        <v>0</v>
      </c>
      <c r="N456">
        <v>0</v>
      </c>
      <c r="O456">
        <v>201</v>
      </c>
      <c r="P456">
        <v>1239</v>
      </c>
      <c r="Q456">
        <f>Merge1[[#This Row],[VeryActiveMinutes]]+Merge1[[#This Row],[FairlyActiveMinutes]]+Merge1[[#This Row],[LightlyActiveMinutes]]</f>
        <v>201</v>
      </c>
      <c r="R456">
        <v>2149</v>
      </c>
      <c r="U456" s="12">
        <f>Merge1[[#This Row],[TotalMinutesAsleep]]/60</f>
        <v>0</v>
      </c>
      <c r="V456" s="12" t="str">
        <f>IF(Merge1[[#This Row],[SleepHours]]&lt;7,"Short", IF(Merge1[[#This Row],[SleepHours]]&lt;=9,"Normal", "Long"))</f>
        <v>Short</v>
      </c>
    </row>
    <row r="457" spans="1:23" x14ac:dyDescent="0.25">
      <c r="A457" t="s">
        <v>35</v>
      </c>
      <c r="B457" s="1">
        <v>42484</v>
      </c>
      <c r="C457" s="6" t="str">
        <f>TEXT(Merge1[[#This Row],[ActivityDate]],"dddd")</f>
        <v>Sunday</v>
      </c>
      <c r="D457">
        <v>5002</v>
      </c>
      <c r="E457" s="5">
        <f>IF(Merge1[[#This Row],[TotalSteps]]&gt;=10000,1,0)</f>
        <v>0</v>
      </c>
      <c r="F457">
        <v>3.36</v>
      </c>
      <c r="G457">
        <v>3.36</v>
      </c>
      <c r="H457">
        <v>0</v>
      </c>
      <c r="I457">
        <v>0</v>
      </c>
      <c r="J457">
        <v>0</v>
      </c>
      <c r="K457">
        <v>3.36</v>
      </c>
      <c r="L457">
        <v>0</v>
      </c>
      <c r="M457">
        <v>0</v>
      </c>
      <c r="N457">
        <v>0</v>
      </c>
      <c r="O457">
        <v>244</v>
      </c>
      <c r="P457">
        <v>1196</v>
      </c>
      <c r="Q457">
        <f>Merge1[[#This Row],[VeryActiveMinutes]]+Merge1[[#This Row],[FairlyActiveMinutes]]+Merge1[[#This Row],[LightlyActiveMinutes]]</f>
        <v>244</v>
      </c>
      <c r="R457">
        <v>2247</v>
      </c>
      <c r="U457" s="12">
        <f>Merge1[[#This Row],[TotalMinutesAsleep]]/60</f>
        <v>0</v>
      </c>
      <c r="V457" s="12" t="str">
        <f>IF(Merge1[[#This Row],[SleepHours]]&lt;7,"Short", IF(Merge1[[#This Row],[SleepHours]]&lt;=9,"Normal", "Long"))</f>
        <v>Short</v>
      </c>
    </row>
    <row r="458" spans="1:23" x14ac:dyDescent="0.25">
      <c r="A458" t="s">
        <v>35</v>
      </c>
      <c r="B458" s="1">
        <v>42485</v>
      </c>
      <c r="C458" s="6" t="str">
        <f>TEXT(Merge1[[#This Row],[ActivityDate]],"dddd")</f>
        <v>Monday</v>
      </c>
      <c r="D458">
        <v>3385</v>
      </c>
      <c r="E458" s="5">
        <f>IF(Merge1[[#This Row],[TotalSteps]]&gt;=10000,1,0)</f>
        <v>0</v>
      </c>
      <c r="F458">
        <v>2.27</v>
      </c>
      <c r="G458">
        <v>2.27</v>
      </c>
      <c r="H458">
        <v>0</v>
      </c>
      <c r="I458">
        <v>0</v>
      </c>
      <c r="J458">
        <v>0</v>
      </c>
      <c r="K458">
        <v>2.27</v>
      </c>
      <c r="L458">
        <v>0</v>
      </c>
      <c r="M458">
        <v>0</v>
      </c>
      <c r="N458">
        <v>0</v>
      </c>
      <c r="O458">
        <v>179</v>
      </c>
      <c r="P458">
        <v>916</v>
      </c>
      <c r="Q458">
        <f>Merge1[[#This Row],[VeryActiveMinutes]]+Merge1[[#This Row],[FairlyActiveMinutes]]+Merge1[[#This Row],[LightlyActiveMinutes]]</f>
        <v>179</v>
      </c>
      <c r="R458">
        <v>2070</v>
      </c>
      <c r="S458">
        <v>1</v>
      </c>
      <c r="T458">
        <v>328</v>
      </c>
      <c r="U458" s="12">
        <f>Merge1[[#This Row],[TotalMinutesAsleep]]/60</f>
        <v>5.4666666666666668</v>
      </c>
      <c r="V458" s="12" t="str">
        <f>IF(Merge1[[#This Row],[SleepHours]]&lt;7,"Short", IF(Merge1[[#This Row],[SleepHours]]&lt;=9,"Normal", "Long"))</f>
        <v>Short</v>
      </c>
      <c r="W458">
        <v>345</v>
      </c>
    </row>
    <row r="459" spans="1:23" x14ac:dyDescent="0.25">
      <c r="A459" t="s">
        <v>35</v>
      </c>
      <c r="B459" s="1">
        <v>42486</v>
      </c>
      <c r="C459" s="6" t="str">
        <f>TEXT(Merge1[[#This Row],[ActivityDate]],"dddd")</f>
        <v>Tuesday</v>
      </c>
      <c r="D459">
        <v>6326</v>
      </c>
      <c r="E459" s="5">
        <f>IF(Merge1[[#This Row],[TotalSteps]]&gt;=10000,1,0)</f>
        <v>0</v>
      </c>
      <c r="F459">
        <v>4.41</v>
      </c>
      <c r="G459">
        <v>4.41</v>
      </c>
      <c r="H459">
        <v>0</v>
      </c>
      <c r="I459">
        <v>2.41</v>
      </c>
      <c r="J459">
        <v>0.04</v>
      </c>
      <c r="K459">
        <v>1.96</v>
      </c>
      <c r="L459">
        <v>0</v>
      </c>
      <c r="M459">
        <v>29</v>
      </c>
      <c r="N459">
        <v>1</v>
      </c>
      <c r="O459">
        <v>180</v>
      </c>
      <c r="P459">
        <v>839</v>
      </c>
      <c r="Q459">
        <f>Merge1[[#This Row],[VeryActiveMinutes]]+Merge1[[#This Row],[FairlyActiveMinutes]]+Merge1[[#This Row],[LightlyActiveMinutes]]</f>
        <v>210</v>
      </c>
      <c r="R459">
        <v>2291</v>
      </c>
      <c r="S459">
        <v>2</v>
      </c>
      <c r="T459">
        <v>353</v>
      </c>
      <c r="U459" s="12">
        <f>Merge1[[#This Row],[TotalMinutesAsleep]]/60</f>
        <v>5.8833333333333337</v>
      </c>
      <c r="V459" s="12" t="str">
        <f>IF(Merge1[[#This Row],[SleepHours]]&lt;7,"Short", IF(Merge1[[#This Row],[SleepHours]]&lt;=9,"Normal", "Long"))</f>
        <v>Short</v>
      </c>
      <c r="W459">
        <v>391</v>
      </c>
    </row>
    <row r="460" spans="1:23" x14ac:dyDescent="0.25">
      <c r="A460" t="s">
        <v>35</v>
      </c>
      <c r="B460" s="1">
        <v>42487</v>
      </c>
      <c r="C460" s="6" t="str">
        <f>TEXT(Merge1[[#This Row],[ActivityDate]],"dddd")</f>
        <v>Wednesday</v>
      </c>
      <c r="D460">
        <v>7243</v>
      </c>
      <c r="E460" s="5">
        <f>IF(Merge1[[#This Row],[TotalSteps]]&gt;=10000,1,0)</f>
        <v>0</v>
      </c>
      <c r="F460">
        <v>5.03</v>
      </c>
      <c r="G460">
        <v>5.03</v>
      </c>
      <c r="H460">
        <v>0</v>
      </c>
      <c r="I460">
        <v>2.62</v>
      </c>
      <c r="J460">
        <v>0.03</v>
      </c>
      <c r="K460">
        <v>2.38</v>
      </c>
      <c r="L460">
        <v>0</v>
      </c>
      <c r="M460">
        <v>32</v>
      </c>
      <c r="N460">
        <v>1</v>
      </c>
      <c r="O460">
        <v>194</v>
      </c>
      <c r="P460">
        <v>839</v>
      </c>
      <c r="Q460">
        <f>Merge1[[#This Row],[VeryActiveMinutes]]+Merge1[[#This Row],[FairlyActiveMinutes]]+Merge1[[#This Row],[LightlyActiveMinutes]]</f>
        <v>227</v>
      </c>
      <c r="R460">
        <v>2361</v>
      </c>
      <c r="S460">
        <v>1</v>
      </c>
      <c r="T460">
        <v>332</v>
      </c>
      <c r="U460" s="12">
        <f>Merge1[[#This Row],[TotalMinutesAsleep]]/60</f>
        <v>5.5333333333333332</v>
      </c>
      <c r="V460" s="12" t="str">
        <f>IF(Merge1[[#This Row],[SleepHours]]&lt;7,"Short", IF(Merge1[[#This Row],[SleepHours]]&lt;=9,"Normal", "Long"))</f>
        <v>Short</v>
      </c>
      <c r="W460">
        <v>374</v>
      </c>
    </row>
    <row r="461" spans="1:23" x14ac:dyDescent="0.25">
      <c r="A461" t="s">
        <v>35</v>
      </c>
      <c r="B461" s="1">
        <v>42488</v>
      </c>
      <c r="C461" s="6" t="str">
        <f>TEXT(Merge1[[#This Row],[ActivityDate]],"dddd")</f>
        <v>Thursday</v>
      </c>
      <c r="D461">
        <v>4493</v>
      </c>
      <c r="E461" s="5">
        <f>IF(Merge1[[#This Row],[TotalSteps]]&gt;=10000,1,0)</f>
        <v>0</v>
      </c>
      <c r="F461">
        <v>3.01</v>
      </c>
      <c r="G461">
        <v>3.01</v>
      </c>
      <c r="H461">
        <v>0</v>
      </c>
      <c r="I461">
        <v>0</v>
      </c>
      <c r="J461">
        <v>0</v>
      </c>
      <c r="K461">
        <v>3.01</v>
      </c>
      <c r="L461">
        <v>0</v>
      </c>
      <c r="M461">
        <v>0</v>
      </c>
      <c r="N461">
        <v>0</v>
      </c>
      <c r="O461">
        <v>236</v>
      </c>
      <c r="P461">
        <v>762</v>
      </c>
      <c r="Q461">
        <f>Merge1[[#This Row],[VeryActiveMinutes]]+Merge1[[#This Row],[FairlyActiveMinutes]]+Merge1[[#This Row],[LightlyActiveMinutes]]</f>
        <v>236</v>
      </c>
      <c r="R461">
        <v>2203</v>
      </c>
      <c r="S461">
        <v>1</v>
      </c>
      <c r="T461">
        <v>419</v>
      </c>
      <c r="U461" s="12">
        <f>Merge1[[#This Row],[TotalMinutesAsleep]]/60</f>
        <v>6.9833333333333334</v>
      </c>
      <c r="V461" s="12" t="str">
        <f>IF(Merge1[[#This Row],[SleepHours]]&lt;7,"Short", IF(Merge1[[#This Row],[SleepHours]]&lt;=9,"Normal", "Long"))</f>
        <v>Short</v>
      </c>
      <c r="W461">
        <v>442</v>
      </c>
    </row>
    <row r="462" spans="1:23" x14ac:dyDescent="0.25">
      <c r="A462" t="s">
        <v>35</v>
      </c>
      <c r="B462" s="1">
        <v>42489</v>
      </c>
      <c r="C462" s="6" t="str">
        <f>TEXT(Merge1[[#This Row],[ActivityDate]],"dddd")</f>
        <v>Friday</v>
      </c>
      <c r="D462">
        <v>4676</v>
      </c>
      <c r="E462" s="5">
        <f>IF(Merge1[[#This Row],[TotalSteps]]&gt;=10000,1,0)</f>
        <v>0</v>
      </c>
      <c r="F462">
        <v>3.14</v>
      </c>
      <c r="G462">
        <v>3.14</v>
      </c>
      <c r="H462">
        <v>0</v>
      </c>
      <c r="I462">
        <v>0</v>
      </c>
      <c r="J462">
        <v>0</v>
      </c>
      <c r="K462">
        <v>3.13</v>
      </c>
      <c r="L462">
        <v>0</v>
      </c>
      <c r="M462">
        <v>0</v>
      </c>
      <c r="N462">
        <v>0</v>
      </c>
      <c r="O462">
        <v>226</v>
      </c>
      <c r="P462">
        <v>1106</v>
      </c>
      <c r="Q462">
        <f>Merge1[[#This Row],[VeryActiveMinutes]]+Merge1[[#This Row],[FairlyActiveMinutes]]+Merge1[[#This Row],[LightlyActiveMinutes]]</f>
        <v>226</v>
      </c>
      <c r="R462">
        <v>2196</v>
      </c>
      <c r="S462">
        <v>1</v>
      </c>
      <c r="T462">
        <v>106</v>
      </c>
      <c r="U462" s="12">
        <f>Merge1[[#This Row],[TotalMinutesAsleep]]/60</f>
        <v>1.7666666666666666</v>
      </c>
      <c r="V462" s="12" t="str">
        <f>IF(Merge1[[#This Row],[SleepHours]]&lt;7,"Short", IF(Merge1[[#This Row],[SleepHours]]&lt;=9,"Normal", "Long"))</f>
        <v>Short</v>
      </c>
      <c r="W462">
        <v>108</v>
      </c>
    </row>
    <row r="463" spans="1:23" x14ac:dyDescent="0.25">
      <c r="A463" t="s">
        <v>35</v>
      </c>
      <c r="B463" s="1">
        <v>42490</v>
      </c>
      <c r="C463" s="6" t="str">
        <f>TEXT(Merge1[[#This Row],[ActivityDate]],"dddd")</f>
        <v>Saturday</v>
      </c>
      <c r="D463">
        <v>6222</v>
      </c>
      <c r="E463" s="5">
        <f>IF(Merge1[[#This Row],[TotalSteps]]&gt;=10000,1,0)</f>
        <v>0</v>
      </c>
      <c r="F463">
        <v>4.18</v>
      </c>
      <c r="G463">
        <v>4.18</v>
      </c>
      <c r="H463">
        <v>0</v>
      </c>
      <c r="I463">
        <v>0</v>
      </c>
      <c r="J463">
        <v>0</v>
      </c>
      <c r="K463">
        <v>4.18</v>
      </c>
      <c r="L463">
        <v>0</v>
      </c>
      <c r="M463">
        <v>0</v>
      </c>
      <c r="N463">
        <v>0</v>
      </c>
      <c r="O463">
        <v>290</v>
      </c>
      <c r="P463">
        <v>797</v>
      </c>
      <c r="Q463">
        <f>Merge1[[#This Row],[VeryActiveMinutes]]+Merge1[[#This Row],[FairlyActiveMinutes]]+Merge1[[#This Row],[LightlyActiveMinutes]]</f>
        <v>290</v>
      </c>
      <c r="R463">
        <v>2363</v>
      </c>
      <c r="S463">
        <v>1</v>
      </c>
      <c r="T463">
        <v>322</v>
      </c>
      <c r="U463" s="12">
        <f>Merge1[[#This Row],[TotalMinutesAsleep]]/60</f>
        <v>5.3666666666666663</v>
      </c>
      <c r="V463" s="12" t="str">
        <f>IF(Merge1[[#This Row],[SleepHours]]&lt;7,"Short", IF(Merge1[[#This Row],[SleepHours]]&lt;=9,"Normal", "Long"))</f>
        <v>Short</v>
      </c>
      <c r="W463">
        <v>353</v>
      </c>
    </row>
    <row r="464" spans="1:23" x14ac:dyDescent="0.25">
      <c r="A464" t="s">
        <v>35</v>
      </c>
      <c r="B464" s="1">
        <v>42491</v>
      </c>
      <c r="C464" s="6" t="str">
        <f>TEXT(Merge1[[#This Row],[ActivityDate]],"dddd")</f>
        <v>Sunday</v>
      </c>
      <c r="D464">
        <v>5232</v>
      </c>
      <c r="E464" s="5">
        <f>IF(Merge1[[#This Row],[TotalSteps]]&gt;=10000,1,0)</f>
        <v>0</v>
      </c>
      <c r="F464">
        <v>3.51</v>
      </c>
      <c r="G464">
        <v>3.51</v>
      </c>
      <c r="H464">
        <v>0</v>
      </c>
      <c r="I464">
        <v>0</v>
      </c>
      <c r="J464">
        <v>0</v>
      </c>
      <c r="K464">
        <v>3.51</v>
      </c>
      <c r="L464">
        <v>0</v>
      </c>
      <c r="M464">
        <v>0</v>
      </c>
      <c r="N464">
        <v>0</v>
      </c>
      <c r="O464">
        <v>240</v>
      </c>
      <c r="P464">
        <v>741</v>
      </c>
      <c r="Q464">
        <f>Merge1[[#This Row],[VeryActiveMinutes]]+Merge1[[#This Row],[FairlyActiveMinutes]]+Merge1[[#This Row],[LightlyActiveMinutes]]</f>
        <v>240</v>
      </c>
      <c r="R464">
        <v>2246</v>
      </c>
      <c r="S464">
        <v>2</v>
      </c>
      <c r="T464">
        <v>439</v>
      </c>
      <c r="U464" s="12">
        <f>Merge1[[#This Row],[TotalMinutesAsleep]]/60</f>
        <v>7.3166666666666664</v>
      </c>
      <c r="V464" s="12" t="str">
        <f>IF(Merge1[[#This Row],[SleepHours]]&lt;7,"Short", IF(Merge1[[#This Row],[SleepHours]]&lt;=9,"Normal", "Long"))</f>
        <v>Normal</v>
      </c>
      <c r="W464">
        <v>459</v>
      </c>
    </row>
    <row r="465" spans="1:23" x14ac:dyDescent="0.25">
      <c r="A465" t="s">
        <v>35</v>
      </c>
      <c r="B465" s="1">
        <v>42492</v>
      </c>
      <c r="C465" s="6" t="str">
        <f>TEXT(Merge1[[#This Row],[ActivityDate]],"dddd")</f>
        <v>Monday</v>
      </c>
      <c r="D465">
        <v>6910</v>
      </c>
      <c r="E465" s="5">
        <f>IF(Merge1[[#This Row],[TotalSteps]]&gt;=10000,1,0)</f>
        <v>0</v>
      </c>
      <c r="F465">
        <v>4.75</v>
      </c>
      <c r="G465">
        <v>4.75</v>
      </c>
      <c r="H465">
        <v>0</v>
      </c>
      <c r="I465">
        <v>2.21</v>
      </c>
      <c r="J465">
        <v>0.19</v>
      </c>
      <c r="K465">
        <v>2.35</v>
      </c>
      <c r="L465">
        <v>0</v>
      </c>
      <c r="M465">
        <v>27</v>
      </c>
      <c r="N465">
        <v>4</v>
      </c>
      <c r="O465">
        <v>200</v>
      </c>
      <c r="P465">
        <v>667</v>
      </c>
      <c r="Q465">
        <f>Merge1[[#This Row],[VeryActiveMinutes]]+Merge1[[#This Row],[FairlyActiveMinutes]]+Merge1[[#This Row],[LightlyActiveMinutes]]</f>
        <v>231</v>
      </c>
      <c r="R465">
        <v>2336</v>
      </c>
      <c r="S465">
        <v>1</v>
      </c>
      <c r="T465">
        <v>502</v>
      </c>
      <c r="U465" s="12">
        <f>Merge1[[#This Row],[TotalMinutesAsleep]]/60</f>
        <v>8.3666666666666671</v>
      </c>
      <c r="V465" s="12" t="str">
        <f>IF(Merge1[[#This Row],[SleepHours]]&lt;7,"Short", IF(Merge1[[#This Row],[SleepHours]]&lt;=9,"Normal", "Long"))</f>
        <v>Normal</v>
      </c>
      <c r="W465">
        <v>542</v>
      </c>
    </row>
    <row r="466" spans="1:23" x14ac:dyDescent="0.25">
      <c r="A466" t="s">
        <v>35</v>
      </c>
      <c r="B466" s="1">
        <v>42493</v>
      </c>
      <c r="C466" s="6" t="str">
        <f>TEXT(Merge1[[#This Row],[ActivityDate]],"dddd")</f>
        <v>Tuesday</v>
      </c>
      <c r="D466">
        <v>7502</v>
      </c>
      <c r="E466" s="5">
        <f>IF(Merge1[[#This Row],[TotalSteps]]&gt;=10000,1,0)</f>
        <v>0</v>
      </c>
      <c r="F466">
        <v>5.18</v>
      </c>
      <c r="G466">
        <v>5.18</v>
      </c>
      <c r="H466">
        <v>0</v>
      </c>
      <c r="I466">
        <v>2.48</v>
      </c>
      <c r="J466">
        <v>0.11</v>
      </c>
      <c r="K466">
        <v>2.58</v>
      </c>
      <c r="L466">
        <v>0</v>
      </c>
      <c r="M466">
        <v>30</v>
      </c>
      <c r="N466">
        <v>2</v>
      </c>
      <c r="O466">
        <v>233</v>
      </c>
      <c r="P466">
        <v>725</v>
      </c>
      <c r="Q466">
        <f>Merge1[[#This Row],[VeryActiveMinutes]]+Merge1[[#This Row],[FairlyActiveMinutes]]+Merge1[[#This Row],[LightlyActiveMinutes]]</f>
        <v>265</v>
      </c>
      <c r="R466">
        <v>2421</v>
      </c>
      <c r="S466">
        <v>2</v>
      </c>
      <c r="T466">
        <v>417</v>
      </c>
      <c r="U466" s="12">
        <f>Merge1[[#This Row],[TotalMinutesAsleep]]/60</f>
        <v>6.95</v>
      </c>
      <c r="V466" s="12" t="str">
        <f>IF(Merge1[[#This Row],[SleepHours]]&lt;7,"Short", IF(Merge1[[#This Row],[SleepHours]]&lt;=9,"Normal", "Long"))</f>
        <v>Short</v>
      </c>
      <c r="W466">
        <v>450</v>
      </c>
    </row>
    <row r="467" spans="1:23" x14ac:dyDescent="0.25">
      <c r="A467" t="s">
        <v>35</v>
      </c>
      <c r="B467" s="1">
        <v>42494</v>
      </c>
      <c r="C467" s="6" t="str">
        <f>TEXT(Merge1[[#This Row],[ActivityDate]],"dddd")</f>
        <v>Wednesday</v>
      </c>
      <c r="D467">
        <v>2923</v>
      </c>
      <c r="E467" s="5">
        <f>IF(Merge1[[#This Row],[TotalSteps]]&gt;=10000,1,0)</f>
        <v>0</v>
      </c>
      <c r="F467">
        <v>1.96</v>
      </c>
      <c r="G467">
        <v>1.96</v>
      </c>
      <c r="H467">
        <v>0</v>
      </c>
      <c r="I467">
        <v>0</v>
      </c>
      <c r="J467">
        <v>0</v>
      </c>
      <c r="K467">
        <v>1.96</v>
      </c>
      <c r="L467">
        <v>0</v>
      </c>
      <c r="M467">
        <v>0</v>
      </c>
      <c r="N467">
        <v>0</v>
      </c>
      <c r="O467">
        <v>180</v>
      </c>
      <c r="P467">
        <v>897</v>
      </c>
      <c r="Q467">
        <f>Merge1[[#This Row],[VeryActiveMinutes]]+Merge1[[#This Row],[FairlyActiveMinutes]]+Merge1[[#This Row],[LightlyActiveMinutes]]</f>
        <v>180</v>
      </c>
      <c r="R467">
        <v>2070</v>
      </c>
      <c r="S467">
        <v>2</v>
      </c>
      <c r="T467">
        <v>337</v>
      </c>
      <c r="U467" s="12">
        <f>Merge1[[#This Row],[TotalMinutesAsleep]]/60</f>
        <v>5.6166666666666663</v>
      </c>
      <c r="V467" s="12" t="str">
        <f>IF(Merge1[[#This Row],[SleepHours]]&lt;7,"Short", IF(Merge1[[#This Row],[SleepHours]]&lt;=9,"Normal", "Long"))</f>
        <v>Short</v>
      </c>
      <c r="W467">
        <v>363</v>
      </c>
    </row>
    <row r="468" spans="1:23" x14ac:dyDescent="0.25">
      <c r="A468" t="s">
        <v>35</v>
      </c>
      <c r="B468" s="1">
        <v>42495</v>
      </c>
      <c r="C468" s="6" t="str">
        <f>TEXT(Merge1[[#This Row],[ActivityDate]],"dddd")</f>
        <v>Thursday</v>
      </c>
      <c r="D468">
        <v>3800</v>
      </c>
      <c r="E468" s="5">
        <f>IF(Merge1[[#This Row],[TotalSteps]]&gt;=10000,1,0)</f>
        <v>0</v>
      </c>
      <c r="F468">
        <v>2.5499999999999998</v>
      </c>
      <c r="G468">
        <v>2.5499999999999998</v>
      </c>
      <c r="H468">
        <v>0</v>
      </c>
      <c r="I468">
        <v>0.12</v>
      </c>
      <c r="J468">
        <v>0.24</v>
      </c>
      <c r="K468">
        <v>2.1800000000000002</v>
      </c>
      <c r="L468">
        <v>0</v>
      </c>
      <c r="M468">
        <v>2</v>
      </c>
      <c r="N468">
        <v>6</v>
      </c>
      <c r="O468">
        <v>185</v>
      </c>
      <c r="P468">
        <v>734</v>
      </c>
      <c r="Q468">
        <f>Merge1[[#This Row],[VeryActiveMinutes]]+Merge1[[#This Row],[FairlyActiveMinutes]]+Merge1[[#This Row],[LightlyActiveMinutes]]</f>
        <v>193</v>
      </c>
      <c r="R468">
        <v>2120</v>
      </c>
      <c r="S468">
        <v>2</v>
      </c>
      <c r="T468">
        <v>462</v>
      </c>
      <c r="U468" s="12">
        <f>Merge1[[#This Row],[TotalMinutesAsleep]]/60</f>
        <v>7.7</v>
      </c>
      <c r="V468" s="12" t="str">
        <f>IF(Merge1[[#This Row],[SleepHours]]&lt;7,"Short", IF(Merge1[[#This Row],[SleepHours]]&lt;=9,"Normal", "Long"))</f>
        <v>Normal</v>
      </c>
      <c r="W468">
        <v>513</v>
      </c>
    </row>
    <row r="469" spans="1:23" x14ac:dyDescent="0.25">
      <c r="A469" t="s">
        <v>35</v>
      </c>
      <c r="B469" s="1">
        <v>42496</v>
      </c>
      <c r="C469" s="6" t="str">
        <f>TEXT(Merge1[[#This Row],[ActivityDate]],"dddd")</f>
        <v>Friday</v>
      </c>
      <c r="D469">
        <v>4514</v>
      </c>
      <c r="E469" s="5">
        <f>IF(Merge1[[#This Row],[TotalSteps]]&gt;=10000,1,0)</f>
        <v>0</v>
      </c>
      <c r="F469">
        <v>3.03</v>
      </c>
      <c r="G469">
        <v>3.03</v>
      </c>
      <c r="H469">
        <v>0</v>
      </c>
      <c r="I469">
        <v>0</v>
      </c>
      <c r="J469">
        <v>0</v>
      </c>
      <c r="K469">
        <v>3.03</v>
      </c>
      <c r="L469">
        <v>0</v>
      </c>
      <c r="M469">
        <v>0</v>
      </c>
      <c r="N469">
        <v>0</v>
      </c>
      <c r="O469">
        <v>229</v>
      </c>
      <c r="P469">
        <v>809</v>
      </c>
      <c r="Q469">
        <f>Merge1[[#This Row],[VeryActiveMinutes]]+Merge1[[#This Row],[FairlyActiveMinutes]]+Merge1[[#This Row],[LightlyActiveMinutes]]</f>
        <v>229</v>
      </c>
      <c r="R469">
        <v>2211</v>
      </c>
      <c r="S469">
        <v>2</v>
      </c>
      <c r="T469">
        <v>374</v>
      </c>
      <c r="U469" s="12">
        <f>Merge1[[#This Row],[TotalMinutesAsleep]]/60</f>
        <v>6.2333333333333334</v>
      </c>
      <c r="V469" s="12" t="str">
        <f>IF(Merge1[[#This Row],[SleepHours]]&lt;7,"Short", IF(Merge1[[#This Row],[SleepHours]]&lt;=9,"Normal", "Long"))</f>
        <v>Short</v>
      </c>
      <c r="W469">
        <v>402</v>
      </c>
    </row>
    <row r="470" spans="1:23" x14ac:dyDescent="0.25">
      <c r="A470" t="s">
        <v>35</v>
      </c>
      <c r="B470" s="1">
        <v>42497</v>
      </c>
      <c r="C470" s="6" t="str">
        <f>TEXT(Merge1[[#This Row],[ActivityDate]],"dddd")</f>
        <v>Saturday</v>
      </c>
      <c r="D470">
        <v>5183</v>
      </c>
      <c r="E470" s="5">
        <f>IF(Merge1[[#This Row],[TotalSteps]]&gt;=10000,1,0)</f>
        <v>0</v>
      </c>
      <c r="F470">
        <v>3.59</v>
      </c>
      <c r="G470">
        <v>3.59</v>
      </c>
      <c r="H470">
        <v>0</v>
      </c>
      <c r="I470">
        <v>2.13</v>
      </c>
      <c r="J470">
        <v>0.19</v>
      </c>
      <c r="K470">
        <v>1.25</v>
      </c>
      <c r="L470">
        <v>0</v>
      </c>
      <c r="M470">
        <v>26</v>
      </c>
      <c r="N470">
        <v>4</v>
      </c>
      <c r="O470">
        <v>108</v>
      </c>
      <c r="P470">
        <v>866</v>
      </c>
      <c r="Q470">
        <f>Merge1[[#This Row],[VeryActiveMinutes]]+Merge1[[#This Row],[FairlyActiveMinutes]]+Merge1[[#This Row],[LightlyActiveMinutes]]</f>
        <v>138</v>
      </c>
      <c r="R470">
        <v>2123</v>
      </c>
      <c r="S470">
        <v>2</v>
      </c>
      <c r="T470">
        <v>401</v>
      </c>
      <c r="U470" s="12">
        <f>Merge1[[#This Row],[TotalMinutesAsleep]]/60</f>
        <v>6.6833333333333336</v>
      </c>
      <c r="V470" s="12" t="str">
        <f>IF(Merge1[[#This Row],[SleepHours]]&lt;7,"Short", IF(Merge1[[#This Row],[SleepHours]]&lt;=9,"Normal", "Long"))</f>
        <v>Short</v>
      </c>
      <c r="W470">
        <v>436</v>
      </c>
    </row>
    <row r="471" spans="1:23" x14ac:dyDescent="0.25">
      <c r="A471" t="s">
        <v>35</v>
      </c>
      <c r="B471" s="1">
        <v>42498</v>
      </c>
      <c r="C471" s="6" t="str">
        <f>TEXT(Merge1[[#This Row],[ActivityDate]],"dddd")</f>
        <v>Sunday</v>
      </c>
      <c r="D471">
        <v>7303</v>
      </c>
      <c r="E471" s="5">
        <f>IF(Merge1[[#This Row],[TotalSteps]]&gt;=10000,1,0)</f>
        <v>0</v>
      </c>
      <c r="F471">
        <v>4.9000000000000004</v>
      </c>
      <c r="G471">
        <v>4.9000000000000004</v>
      </c>
      <c r="H471">
        <v>0</v>
      </c>
      <c r="I471">
        <v>0</v>
      </c>
      <c r="J471">
        <v>0.25</v>
      </c>
      <c r="K471">
        <v>4.6500000000000004</v>
      </c>
      <c r="L471">
        <v>0</v>
      </c>
      <c r="M471">
        <v>0</v>
      </c>
      <c r="N471">
        <v>8</v>
      </c>
      <c r="O471">
        <v>308</v>
      </c>
      <c r="P471">
        <v>733</v>
      </c>
      <c r="Q471">
        <f>Merge1[[#This Row],[VeryActiveMinutes]]+Merge1[[#This Row],[FairlyActiveMinutes]]+Merge1[[#This Row],[LightlyActiveMinutes]]</f>
        <v>316</v>
      </c>
      <c r="R471">
        <v>2423</v>
      </c>
      <c r="S471">
        <v>1</v>
      </c>
      <c r="T471">
        <v>361</v>
      </c>
      <c r="U471" s="12">
        <f>Merge1[[#This Row],[TotalMinutesAsleep]]/60</f>
        <v>6.0166666666666666</v>
      </c>
      <c r="V471" s="12" t="str">
        <f>IF(Merge1[[#This Row],[SleepHours]]&lt;7,"Short", IF(Merge1[[#This Row],[SleepHours]]&lt;=9,"Normal", "Long"))</f>
        <v>Short</v>
      </c>
      <c r="W471">
        <v>391</v>
      </c>
    </row>
    <row r="472" spans="1:23" x14ac:dyDescent="0.25">
      <c r="A472" t="s">
        <v>35</v>
      </c>
      <c r="B472" s="1">
        <v>42499</v>
      </c>
      <c r="C472" s="6" t="str">
        <f>TEXT(Merge1[[#This Row],[ActivityDate]],"dddd")</f>
        <v>Monday</v>
      </c>
      <c r="D472">
        <v>5275</v>
      </c>
      <c r="E472" s="5">
        <f>IF(Merge1[[#This Row],[TotalSteps]]&gt;=10000,1,0)</f>
        <v>0</v>
      </c>
      <c r="F472">
        <v>3.54</v>
      </c>
      <c r="G472">
        <v>3.54</v>
      </c>
      <c r="H472">
        <v>0</v>
      </c>
      <c r="I472">
        <v>0</v>
      </c>
      <c r="J472">
        <v>0</v>
      </c>
      <c r="K472">
        <v>3.54</v>
      </c>
      <c r="L472">
        <v>0</v>
      </c>
      <c r="M472">
        <v>0</v>
      </c>
      <c r="N472">
        <v>0</v>
      </c>
      <c r="O472">
        <v>266</v>
      </c>
      <c r="P472">
        <v>641</v>
      </c>
      <c r="Q472">
        <f>Merge1[[#This Row],[VeryActiveMinutes]]+Merge1[[#This Row],[FairlyActiveMinutes]]+Merge1[[#This Row],[LightlyActiveMinutes]]</f>
        <v>266</v>
      </c>
      <c r="R472">
        <v>2281</v>
      </c>
      <c r="S472">
        <v>1</v>
      </c>
      <c r="T472">
        <v>457</v>
      </c>
      <c r="U472" s="12">
        <f>Merge1[[#This Row],[TotalMinutesAsleep]]/60</f>
        <v>7.6166666666666663</v>
      </c>
      <c r="V472" s="12" t="str">
        <f>IF(Merge1[[#This Row],[SleepHours]]&lt;7,"Short", IF(Merge1[[#This Row],[SleepHours]]&lt;=9,"Normal", "Long"))</f>
        <v>Normal</v>
      </c>
      <c r="W472">
        <v>533</v>
      </c>
    </row>
    <row r="473" spans="1:23" x14ac:dyDescent="0.25">
      <c r="A473" t="s">
        <v>35</v>
      </c>
      <c r="B473" s="1">
        <v>42500</v>
      </c>
      <c r="C473" s="6" t="str">
        <f>TEXT(Merge1[[#This Row],[ActivityDate]],"dddd")</f>
        <v>Tuesday</v>
      </c>
      <c r="D473">
        <v>3915</v>
      </c>
      <c r="E473" s="5">
        <f>IF(Merge1[[#This Row],[TotalSteps]]&gt;=10000,1,0)</f>
        <v>0</v>
      </c>
      <c r="F473">
        <v>2.63</v>
      </c>
      <c r="G473">
        <v>2.63</v>
      </c>
      <c r="H473">
        <v>0</v>
      </c>
      <c r="I473">
        <v>0</v>
      </c>
      <c r="J473">
        <v>0</v>
      </c>
      <c r="K473">
        <v>2.63</v>
      </c>
      <c r="L473">
        <v>0</v>
      </c>
      <c r="M473">
        <v>0</v>
      </c>
      <c r="N473">
        <v>0</v>
      </c>
      <c r="O473">
        <v>231</v>
      </c>
      <c r="P473">
        <v>783</v>
      </c>
      <c r="Q473">
        <f>Merge1[[#This Row],[VeryActiveMinutes]]+Merge1[[#This Row],[FairlyActiveMinutes]]+Merge1[[#This Row],[LightlyActiveMinutes]]</f>
        <v>231</v>
      </c>
      <c r="R473">
        <v>2181</v>
      </c>
      <c r="S473">
        <v>1</v>
      </c>
      <c r="T473">
        <v>405</v>
      </c>
      <c r="U473" s="12">
        <f>Merge1[[#This Row],[TotalMinutesAsleep]]/60</f>
        <v>6.75</v>
      </c>
      <c r="V473" s="12" t="str">
        <f>IF(Merge1[[#This Row],[SleepHours]]&lt;7,"Short", IF(Merge1[[#This Row],[SleepHours]]&lt;=9,"Normal", "Long"))</f>
        <v>Short</v>
      </c>
      <c r="W473">
        <v>426</v>
      </c>
    </row>
    <row r="474" spans="1:23" x14ac:dyDescent="0.25">
      <c r="A474" t="s">
        <v>35</v>
      </c>
      <c r="B474" s="1">
        <v>42501</v>
      </c>
      <c r="C474" s="6" t="str">
        <f>TEXT(Merge1[[#This Row],[ActivityDate]],"dddd")</f>
        <v>Wednesday</v>
      </c>
      <c r="D474">
        <v>9105</v>
      </c>
      <c r="E474" s="5">
        <f>IF(Merge1[[#This Row],[TotalSteps]]&gt;=10000,1,0)</f>
        <v>0</v>
      </c>
      <c r="F474">
        <v>6.11</v>
      </c>
      <c r="G474">
        <v>6.11</v>
      </c>
      <c r="H474">
        <v>0</v>
      </c>
      <c r="I474">
        <v>2.25</v>
      </c>
      <c r="J474">
        <v>1</v>
      </c>
      <c r="K474">
        <v>2.86</v>
      </c>
      <c r="L474">
        <v>0</v>
      </c>
      <c r="M474">
        <v>34</v>
      </c>
      <c r="N474">
        <v>22</v>
      </c>
      <c r="O474">
        <v>232</v>
      </c>
      <c r="P474">
        <v>622</v>
      </c>
      <c r="Q474">
        <f>Merge1[[#This Row],[VeryActiveMinutes]]+Merge1[[#This Row],[FairlyActiveMinutes]]+Merge1[[#This Row],[LightlyActiveMinutes]]</f>
        <v>288</v>
      </c>
      <c r="R474">
        <v>2499</v>
      </c>
      <c r="S474">
        <v>1</v>
      </c>
      <c r="T474">
        <v>499</v>
      </c>
      <c r="U474" s="12">
        <f>Merge1[[#This Row],[TotalMinutesAsleep]]/60</f>
        <v>8.3166666666666664</v>
      </c>
      <c r="V474" s="12" t="str">
        <f>IF(Merge1[[#This Row],[SleepHours]]&lt;7,"Short", IF(Merge1[[#This Row],[SleepHours]]&lt;=9,"Normal", "Long"))</f>
        <v>Normal</v>
      </c>
      <c r="W474">
        <v>530</v>
      </c>
    </row>
    <row r="475" spans="1:23" x14ac:dyDescent="0.25">
      <c r="A475" t="s">
        <v>35</v>
      </c>
      <c r="B475" s="1">
        <v>42502</v>
      </c>
      <c r="C475" s="6" t="str">
        <f>TEXT(Merge1[[#This Row],[ActivityDate]],"dddd")</f>
        <v>Thursday</v>
      </c>
      <c r="D475">
        <v>768</v>
      </c>
      <c r="E475" s="5">
        <f>IF(Merge1[[#This Row],[TotalSteps]]&gt;=10000,1,0)</f>
        <v>0</v>
      </c>
      <c r="F475">
        <v>0.52</v>
      </c>
      <c r="G475">
        <v>0.52</v>
      </c>
      <c r="H475">
        <v>0</v>
      </c>
      <c r="I475">
        <v>0</v>
      </c>
      <c r="J475">
        <v>0</v>
      </c>
      <c r="K475">
        <v>0.52</v>
      </c>
      <c r="L475">
        <v>0</v>
      </c>
      <c r="M475">
        <v>0</v>
      </c>
      <c r="N475">
        <v>0</v>
      </c>
      <c r="O475">
        <v>58</v>
      </c>
      <c r="P475">
        <v>380</v>
      </c>
      <c r="Q475">
        <f>Merge1[[#This Row],[VeryActiveMinutes]]+Merge1[[#This Row],[FairlyActiveMinutes]]+Merge1[[#This Row],[LightlyActiveMinutes]]</f>
        <v>58</v>
      </c>
      <c r="R475">
        <v>1212</v>
      </c>
      <c r="S475">
        <v>1</v>
      </c>
      <c r="T475">
        <v>483</v>
      </c>
      <c r="U475" s="12">
        <f>Merge1[[#This Row],[TotalMinutesAsleep]]/60</f>
        <v>8.0500000000000007</v>
      </c>
      <c r="V475" s="12" t="str">
        <f>IF(Merge1[[#This Row],[SleepHours]]&lt;7,"Short", IF(Merge1[[#This Row],[SleepHours]]&lt;=9,"Normal", "Long"))</f>
        <v>Normal</v>
      </c>
      <c r="W475">
        <v>501</v>
      </c>
    </row>
    <row r="476" spans="1:23" x14ac:dyDescent="0.25">
      <c r="A476" t="s">
        <v>36</v>
      </c>
      <c r="B476" s="1">
        <v>42472</v>
      </c>
      <c r="C476" s="6" t="str">
        <f>TEXT(Merge1[[#This Row],[ActivityDate]],"dddd")</f>
        <v>Tuesday</v>
      </c>
      <c r="D476">
        <v>5135</v>
      </c>
      <c r="E476" s="5">
        <f>IF(Merge1[[#This Row],[TotalSteps]]&gt;=10000,1,0)</f>
        <v>0</v>
      </c>
      <c r="F476">
        <v>3.39</v>
      </c>
      <c r="G476">
        <v>3.39</v>
      </c>
      <c r="H476">
        <v>0</v>
      </c>
      <c r="I476">
        <v>0</v>
      </c>
      <c r="J476">
        <v>0</v>
      </c>
      <c r="K476">
        <v>3.39</v>
      </c>
      <c r="L476">
        <v>0</v>
      </c>
      <c r="M476">
        <v>0</v>
      </c>
      <c r="N476">
        <v>0</v>
      </c>
      <c r="O476">
        <v>318</v>
      </c>
      <c r="P476">
        <v>1122</v>
      </c>
      <c r="Q476">
        <f>Merge1[[#This Row],[VeryActiveMinutes]]+Merge1[[#This Row],[FairlyActiveMinutes]]+Merge1[[#This Row],[LightlyActiveMinutes]]</f>
        <v>318</v>
      </c>
      <c r="R476">
        <v>1909</v>
      </c>
      <c r="U476" s="12">
        <f>Merge1[[#This Row],[TotalMinutesAsleep]]/60</f>
        <v>0</v>
      </c>
      <c r="V476" s="12" t="str">
        <f>IF(Merge1[[#This Row],[SleepHours]]&lt;7,"Short", IF(Merge1[[#This Row],[SleepHours]]&lt;=9,"Normal", "Long"))</f>
        <v>Short</v>
      </c>
    </row>
    <row r="477" spans="1:23" x14ac:dyDescent="0.25">
      <c r="A477" t="s">
        <v>36</v>
      </c>
      <c r="B477" s="1">
        <v>42473</v>
      </c>
      <c r="C477" s="6" t="str">
        <f>TEXT(Merge1[[#This Row],[ActivityDate]],"dddd")</f>
        <v>Wednesday</v>
      </c>
      <c r="D477">
        <v>4978</v>
      </c>
      <c r="E477" s="5">
        <f>IF(Merge1[[#This Row],[TotalSteps]]&gt;=10000,1,0)</f>
        <v>0</v>
      </c>
      <c r="F477">
        <v>3.29</v>
      </c>
      <c r="G477">
        <v>3.29</v>
      </c>
      <c r="H477">
        <v>0</v>
      </c>
      <c r="I477">
        <v>1.24</v>
      </c>
      <c r="J477">
        <v>0.44</v>
      </c>
      <c r="K477">
        <v>1.61</v>
      </c>
      <c r="L477">
        <v>0</v>
      </c>
      <c r="M477">
        <v>19</v>
      </c>
      <c r="N477">
        <v>7</v>
      </c>
      <c r="O477">
        <v>127</v>
      </c>
      <c r="P477">
        <v>1287</v>
      </c>
      <c r="Q477">
        <f>Merge1[[#This Row],[VeryActiveMinutes]]+Merge1[[#This Row],[FairlyActiveMinutes]]+Merge1[[#This Row],[LightlyActiveMinutes]]</f>
        <v>153</v>
      </c>
      <c r="R477">
        <v>1722</v>
      </c>
      <c r="U477" s="12">
        <f>Merge1[[#This Row],[TotalMinutesAsleep]]/60</f>
        <v>0</v>
      </c>
      <c r="V477" s="12" t="str">
        <f>IF(Merge1[[#This Row],[SleepHours]]&lt;7,"Short", IF(Merge1[[#This Row],[SleepHours]]&lt;=9,"Normal", "Long"))</f>
        <v>Short</v>
      </c>
    </row>
    <row r="478" spans="1:23" x14ac:dyDescent="0.25">
      <c r="A478" t="s">
        <v>36</v>
      </c>
      <c r="B478" s="1">
        <v>42474</v>
      </c>
      <c r="C478" s="6" t="str">
        <f>TEXT(Merge1[[#This Row],[ActivityDate]],"dddd")</f>
        <v>Thursday</v>
      </c>
      <c r="D478">
        <v>6799</v>
      </c>
      <c r="E478" s="5">
        <f>IF(Merge1[[#This Row],[TotalSteps]]&gt;=10000,1,0)</f>
        <v>0</v>
      </c>
      <c r="F478">
        <v>4.49</v>
      </c>
      <c r="G478">
        <v>4.49</v>
      </c>
      <c r="H478">
        <v>0</v>
      </c>
      <c r="I478">
        <v>0</v>
      </c>
      <c r="J478">
        <v>0</v>
      </c>
      <c r="K478">
        <v>4.49</v>
      </c>
      <c r="L478">
        <v>0</v>
      </c>
      <c r="M478">
        <v>0</v>
      </c>
      <c r="N478">
        <v>0</v>
      </c>
      <c r="O478">
        <v>279</v>
      </c>
      <c r="P478">
        <v>1161</v>
      </c>
      <c r="Q478">
        <f>Merge1[[#This Row],[VeryActiveMinutes]]+Merge1[[#This Row],[FairlyActiveMinutes]]+Merge1[[#This Row],[LightlyActiveMinutes]]</f>
        <v>279</v>
      </c>
      <c r="R478">
        <v>1922</v>
      </c>
      <c r="U478" s="12">
        <f>Merge1[[#This Row],[TotalMinutesAsleep]]/60</f>
        <v>0</v>
      </c>
      <c r="V478" s="12" t="str">
        <f>IF(Merge1[[#This Row],[SleepHours]]&lt;7,"Short", IF(Merge1[[#This Row],[SleepHours]]&lt;=9,"Normal", "Long"))</f>
        <v>Short</v>
      </c>
    </row>
    <row r="479" spans="1:23" x14ac:dyDescent="0.25">
      <c r="A479" t="s">
        <v>36</v>
      </c>
      <c r="B479" s="1">
        <v>42475</v>
      </c>
      <c r="C479" s="6" t="str">
        <f>TEXT(Merge1[[#This Row],[ActivityDate]],"dddd")</f>
        <v>Friday</v>
      </c>
      <c r="D479">
        <v>7795</v>
      </c>
      <c r="E479" s="5">
        <f>IF(Merge1[[#This Row],[TotalSteps]]&gt;=10000,1,0)</f>
        <v>0</v>
      </c>
      <c r="F479">
        <v>5.15</v>
      </c>
      <c r="G479">
        <v>5.15</v>
      </c>
      <c r="H479">
        <v>0</v>
      </c>
      <c r="I479">
        <v>0.59</v>
      </c>
      <c r="J479">
        <v>0.84</v>
      </c>
      <c r="K479">
        <v>3.73</v>
      </c>
      <c r="L479">
        <v>0</v>
      </c>
      <c r="M479">
        <v>17</v>
      </c>
      <c r="N479">
        <v>30</v>
      </c>
      <c r="O479">
        <v>262</v>
      </c>
      <c r="P479">
        <v>1131</v>
      </c>
      <c r="Q479">
        <f>Merge1[[#This Row],[VeryActiveMinutes]]+Merge1[[#This Row],[FairlyActiveMinutes]]+Merge1[[#This Row],[LightlyActiveMinutes]]</f>
        <v>309</v>
      </c>
      <c r="R479">
        <v>2121</v>
      </c>
      <c r="U479" s="12">
        <f>Merge1[[#This Row],[TotalMinutesAsleep]]/60</f>
        <v>0</v>
      </c>
      <c r="V479" s="12" t="str">
        <f>IF(Merge1[[#This Row],[SleepHours]]&lt;7,"Short", IF(Merge1[[#This Row],[SleepHours]]&lt;=9,"Normal", "Long"))</f>
        <v>Short</v>
      </c>
    </row>
    <row r="480" spans="1:23" x14ac:dyDescent="0.25">
      <c r="A480" t="s">
        <v>36</v>
      </c>
      <c r="B480" s="1">
        <v>42476</v>
      </c>
      <c r="C480" s="6" t="str">
        <f>TEXT(Merge1[[#This Row],[ActivityDate]],"dddd")</f>
        <v>Saturday</v>
      </c>
      <c r="D480">
        <v>7289</v>
      </c>
      <c r="E480" s="5">
        <f>IF(Merge1[[#This Row],[TotalSteps]]&gt;=10000,1,0)</f>
        <v>0</v>
      </c>
      <c r="F480">
        <v>4.82</v>
      </c>
      <c r="G480">
        <v>4.82</v>
      </c>
      <c r="H480">
        <v>0</v>
      </c>
      <c r="I480">
        <v>0.55000000000000004</v>
      </c>
      <c r="J480">
        <v>0.75</v>
      </c>
      <c r="K480">
        <v>3.5</v>
      </c>
      <c r="L480">
        <v>0</v>
      </c>
      <c r="M480">
        <v>8</v>
      </c>
      <c r="N480">
        <v>12</v>
      </c>
      <c r="O480">
        <v>308</v>
      </c>
      <c r="P480">
        <v>1112</v>
      </c>
      <c r="Q480">
        <f>Merge1[[#This Row],[VeryActiveMinutes]]+Merge1[[#This Row],[FairlyActiveMinutes]]+Merge1[[#This Row],[LightlyActiveMinutes]]</f>
        <v>328</v>
      </c>
      <c r="R480">
        <v>1997</v>
      </c>
      <c r="U480" s="12">
        <f>Merge1[[#This Row],[TotalMinutesAsleep]]/60</f>
        <v>0</v>
      </c>
      <c r="V480" s="12" t="str">
        <f>IF(Merge1[[#This Row],[SleepHours]]&lt;7,"Short", IF(Merge1[[#This Row],[SleepHours]]&lt;=9,"Normal", "Long"))</f>
        <v>Short</v>
      </c>
    </row>
    <row r="481" spans="1:23" x14ac:dyDescent="0.25">
      <c r="A481" t="s">
        <v>36</v>
      </c>
      <c r="B481" s="1">
        <v>42477</v>
      </c>
      <c r="C481" s="6" t="str">
        <f>TEXT(Merge1[[#This Row],[ActivityDate]],"dddd")</f>
        <v>Sunday</v>
      </c>
      <c r="D481">
        <v>9634</v>
      </c>
      <c r="E481" s="5">
        <f>IF(Merge1[[#This Row],[TotalSteps]]&gt;=10000,1,0)</f>
        <v>0</v>
      </c>
      <c r="F481">
        <v>6.4</v>
      </c>
      <c r="G481">
        <v>6.4</v>
      </c>
      <c r="H481">
        <v>0</v>
      </c>
      <c r="I481">
        <v>0.55000000000000004</v>
      </c>
      <c r="J481">
        <v>1.1399999999999999</v>
      </c>
      <c r="K481">
        <v>4.71</v>
      </c>
      <c r="L481">
        <v>0</v>
      </c>
      <c r="M481">
        <v>7</v>
      </c>
      <c r="N481">
        <v>19</v>
      </c>
      <c r="O481">
        <v>304</v>
      </c>
      <c r="P481">
        <v>1110</v>
      </c>
      <c r="Q481">
        <f>Merge1[[#This Row],[VeryActiveMinutes]]+Merge1[[#This Row],[FairlyActiveMinutes]]+Merge1[[#This Row],[LightlyActiveMinutes]]</f>
        <v>330</v>
      </c>
      <c r="R481">
        <v>2117</v>
      </c>
      <c r="U481" s="12">
        <f>Merge1[[#This Row],[TotalMinutesAsleep]]/60</f>
        <v>0</v>
      </c>
      <c r="V481" s="12" t="str">
        <f>IF(Merge1[[#This Row],[SleepHours]]&lt;7,"Short", IF(Merge1[[#This Row],[SleepHours]]&lt;=9,"Normal", "Long"))</f>
        <v>Short</v>
      </c>
    </row>
    <row r="482" spans="1:23" x14ac:dyDescent="0.25">
      <c r="A482" t="s">
        <v>36</v>
      </c>
      <c r="B482" s="1">
        <v>42478</v>
      </c>
      <c r="C482" s="6" t="str">
        <f>TEXT(Merge1[[#This Row],[ActivityDate]],"dddd")</f>
        <v>Monday</v>
      </c>
      <c r="D482">
        <v>8940</v>
      </c>
      <c r="E482" s="5">
        <f>IF(Merge1[[#This Row],[TotalSteps]]&gt;=10000,1,0)</f>
        <v>0</v>
      </c>
      <c r="F482">
        <v>5.91</v>
      </c>
      <c r="G482">
        <v>5.91</v>
      </c>
      <c r="H482">
        <v>0</v>
      </c>
      <c r="I482">
        <v>0.98</v>
      </c>
      <c r="J482">
        <v>0.93</v>
      </c>
      <c r="K482">
        <v>4</v>
      </c>
      <c r="L482">
        <v>0</v>
      </c>
      <c r="M482">
        <v>14</v>
      </c>
      <c r="N482">
        <v>15</v>
      </c>
      <c r="O482">
        <v>331</v>
      </c>
      <c r="P482">
        <v>1080</v>
      </c>
      <c r="Q482">
        <f>Merge1[[#This Row],[VeryActiveMinutes]]+Merge1[[#This Row],[FairlyActiveMinutes]]+Merge1[[#This Row],[LightlyActiveMinutes]]</f>
        <v>360</v>
      </c>
      <c r="R482">
        <v>2116</v>
      </c>
      <c r="U482" s="12">
        <f>Merge1[[#This Row],[TotalMinutesAsleep]]/60</f>
        <v>0</v>
      </c>
      <c r="V482" s="12" t="str">
        <f>IF(Merge1[[#This Row],[SleepHours]]&lt;7,"Short", IF(Merge1[[#This Row],[SleepHours]]&lt;=9,"Normal", "Long"))</f>
        <v>Short</v>
      </c>
    </row>
    <row r="483" spans="1:23" x14ac:dyDescent="0.25">
      <c r="A483" t="s">
        <v>36</v>
      </c>
      <c r="B483" s="1">
        <v>42479</v>
      </c>
      <c r="C483" s="6" t="str">
        <f>TEXT(Merge1[[#This Row],[ActivityDate]],"dddd")</f>
        <v>Tuesday</v>
      </c>
      <c r="D483">
        <v>5401</v>
      </c>
      <c r="E483" s="5">
        <f>IF(Merge1[[#This Row],[TotalSteps]]&gt;=10000,1,0)</f>
        <v>0</v>
      </c>
      <c r="F483">
        <v>3.57</v>
      </c>
      <c r="G483">
        <v>3.57</v>
      </c>
      <c r="H483">
        <v>0</v>
      </c>
      <c r="I483">
        <v>0.05</v>
      </c>
      <c r="J483">
        <v>0.36</v>
      </c>
      <c r="K483">
        <v>3.16</v>
      </c>
      <c r="L483">
        <v>0</v>
      </c>
      <c r="M483">
        <v>1</v>
      </c>
      <c r="N483">
        <v>9</v>
      </c>
      <c r="O483">
        <v>248</v>
      </c>
      <c r="P483">
        <v>1182</v>
      </c>
      <c r="Q483">
        <f>Merge1[[#This Row],[VeryActiveMinutes]]+Merge1[[#This Row],[FairlyActiveMinutes]]+Merge1[[#This Row],[LightlyActiveMinutes]]</f>
        <v>258</v>
      </c>
      <c r="R483">
        <v>1876</v>
      </c>
      <c r="U483" s="12">
        <f>Merge1[[#This Row],[TotalMinutesAsleep]]/60</f>
        <v>0</v>
      </c>
      <c r="V483" s="12" t="str">
        <f>IF(Merge1[[#This Row],[SleepHours]]&lt;7,"Short", IF(Merge1[[#This Row],[SleepHours]]&lt;=9,"Normal", "Long"))</f>
        <v>Short</v>
      </c>
    </row>
    <row r="484" spans="1:23" x14ac:dyDescent="0.25">
      <c r="A484" t="s">
        <v>36</v>
      </c>
      <c r="B484" s="1">
        <v>42480</v>
      </c>
      <c r="C484" s="6" t="str">
        <f>TEXT(Merge1[[#This Row],[ActivityDate]],"dddd")</f>
        <v>Wednesday</v>
      </c>
      <c r="D484">
        <v>4803</v>
      </c>
      <c r="E484" s="5">
        <f>IF(Merge1[[#This Row],[TotalSteps]]&gt;=10000,1,0)</f>
        <v>0</v>
      </c>
      <c r="F484">
        <v>3.17</v>
      </c>
      <c r="G484">
        <v>3.17</v>
      </c>
      <c r="H484">
        <v>0</v>
      </c>
      <c r="I484">
        <v>0</v>
      </c>
      <c r="J484">
        <v>0</v>
      </c>
      <c r="K484">
        <v>3.17</v>
      </c>
      <c r="L484">
        <v>0</v>
      </c>
      <c r="M484">
        <v>0</v>
      </c>
      <c r="N484">
        <v>0</v>
      </c>
      <c r="O484">
        <v>222</v>
      </c>
      <c r="P484">
        <v>1218</v>
      </c>
      <c r="Q484">
        <f>Merge1[[#This Row],[VeryActiveMinutes]]+Merge1[[#This Row],[FairlyActiveMinutes]]+Merge1[[#This Row],[LightlyActiveMinutes]]</f>
        <v>222</v>
      </c>
      <c r="R484">
        <v>1788</v>
      </c>
      <c r="U484" s="12">
        <f>Merge1[[#This Row],[TotalMinutesAsleep]]/60</f>
        <v>0</v>
      </c>
      <c r="V484" s="12" t="str">
        <f>IF(Merge1[[#This Row],[SleepHours]]&lt;7,"Short", IF(Merge1[[#This Row],[SleepHours]]&lt;=9,"Normal", "Long"))</f>
        <v>Short</v>
      </c>
    </row>
    <row r="485" spans="1:23" x14ac:dyDescent="0.25">
      <c r="A485" t="s">
        <v>36</v>
      </c>
      <c r="B485" s="1">
        <v>42481</v>
      </c>
      <c r="C485" s="6" t="str">
        <f>TEXT(Merge1[[#This Row],[ActivityDate]],"dddd")</f>
        <v>Thursday</v>
      </c>
      <c r="D485">
        <v>13743</v>
      </c>
      <c r="E485" s="5">
        <f>IF(Merge1[[#This Row],[TotalSteps]]&gt;=10000,1,0)</f>
        <v>1</v>
      </c>
      <c r="F485">
        <v>9.08</v>
      </c>
      <c r="G485">
        <v>9.08</v>
      </c>
      <c r="H485">
        <v>0</v>
      </c>
      <c r="I485">
        <v>0.42</v>
      </c>
      <c r="J485">
        <v>0.97</v>
      </c>
      <c r="K485">
        <v>7.7</v>
      </c>
      <c r="L485">
        <v>0</v>
      </c>
      <c r="M485">
        <v>6</v>
      </c>
      <c r="N485">
        <v>21</v>
      </c>
      <c r="O485">
        <v>432</v>
      </c>
      <c r="P485">
        <v>844</v>
      </c>
      <c r="Q485">
        <f>Merge1[[#This Row],[VeryActiveMinutes]]+Merge1[[#This Row],[FairlyActiveMinutes]]+Merge1[[#This Row],[LightlyActiveMinutes]]</f>
        <v>459</v>
      </c>
      <c r="R485">
        <v>2486</v>
      </c>
      <c r="S485">
        <v>1</v>
      </c>
      <c r="T485">
        <v>126</v>
      </c>
      <c r="U485" s="12">
        <f>Merge1[[#This Row],[TotalMinutesAsleep]]/60</f>
        <v>2.1</v>
      </c>
      <c r="V485" s="12" t="str">
        <f>IF(Merge1[[#This Row],[SleepHours]]&lt;7,"Short", IF(Merge1[[#This Row],[SleepHours]]&lt;=9,"Normal", "Long"))</f>
        <v>Short</v>
      </c>
      <c r="W485">
        <v>137</v>
      </c>
    </row>
    <row r="486" spans="1:23" x14ac:dyDescent="0.25">
      <c r="A486" t="s">
        <v>36</v>
      </c>
      <c r="B486" s="1">
        <v>42482</v>
      </c>
      <c r="C486" s="6" t="str">
        <f>TEXT(Merge1[[#This Row],[ActivityDate]],"dddd")</f>
        <v>Friday</v>
      </c>
      <c r="D486">
        <v>9601</v>
      </c>
      <c r="E486" s="5">
        <f>IF(Merge1[[#This Row],[TotalSteps]]&gt;=10000,1,0)</f>
        <v>0</v>
      </c>
      <c r="F486">
        <v>6.35</v>
      </c>
      <c r="G486">
        <v>6.35</v>
      </c>
      <c r="H486">
        <v>0</v>
      </c>
      <c r="I486">
        <v>1.37</v>
      </c>
      <c r="J486">
        <v>1.5</v>
      </c>
      <c r="K486">
        <v>3.47</v>
      </c>
      <c r="L486">
        <v>0</v>
      </c>
      <c r="M486">
        <v>20</v>
      </c>
      <c r="N486">
        <v>25</v>
      </c>
      <c r="O486">
        <v>273</v>
      </c>
      <c r="P486">
        <v>1122</v>
      </c>
      <c r="Q486">
        <f>Merge1[[#This Row],[VeryActiveMinutes]]+Merge1[[#This Row],[FairlyActiveMinutes]]+Merge1[[#This Row],[LightlyActiveMinutes]]</f>
        <v>318</v>
      </c>
      <c r="R486">
        <v>2094</v>
      </c>
      <c r="U486" s="12">
        <f>Merge1[[#This Row],[TotalMinutesAsleep]]/60</f>
        <v>0</v>
      </c>
      <c r="V486" s="12" t="str">
        <f>IF(Merge1[[#This Row],[SleepHours]]&lt;7,"Short", IF(Merge1[[#This Row],[SleepHours]]&lt;=9,"Normal", "Long"))</f>
        <v>Short</v>
      </c>
    </row>
    <row r="487" spans="1:23" x14ac:dyDescent="0.25">
      <c r="A487" t="s">
        <v>36</v>
      </c>
      <c r="B487" s="1">
        <v>42483</v>
      </c>
      <c r="C487" s="6" t="str">
        <f>TEXT(Merge1[[#This Row],[ActivityDate]],"dddd")</f>
        <v>Saturday</v>
      </c>
      <c r="D487">
        <v>6890</v>
      </c>
      <c r="E487" s="5">
        <f>IF(Merge1[[#This Row],[TotalSteps]]&gt;=10000,1,0)</f>
        <v>0</v>
      </c>
      <c r="F487">
        <v>4.55</v>
      </c>
      <c r="G487">
        <v>4.55</v>
      </c>
      <c r="H487">
        <v>0</v>
      </c>
      <c r="I487">
        <v>0.34</v>
      </c>
      <c r="J487">
        <v>0.2</v>
      </c>
      <c r="K487">
        <v>4.01</v>
      </c>
      <c r="L487">
        <v>0</v>
      </c>
      <c r="M487">
        <v>5</v>
      </c>
      <c r="N487">
        <v>5</v>
      </c>
      <c r="O487">
        <v>308</v>
      </c>
      <c r="P487">
        <v>1122</v>
      </c>
      <c r="Q487">
        <f>Merge1[[#This Row],[VeryActiveMinutes]]+Merge1[[#This Row],[FairlyActiveMinutes]]+Merge1[[#This Row],[LightlyActiveMinutes]]</f>
        <v>318</v>
      </c>
      <c r="R487">
        <v>2085</v>
      </c>
      <c r="U487" s="12">
        <f>Merge1[[#This Row],[TotalMinutesAsleep]]/60</f>
        <v>0</v>
      </c>
      <c r="V487" s="12" t="str">
        <f>IF(Merge1[[#This Row],[SleepHours]]&lt;7,"Short", IF(Merge1[[#This Row],[SleepHours]]&lt;=9,"Normal", "Long"))</f>
        <v>Short</v>
      </c>
    </row>
    <row r="488" spans="1:23" x14ac:dyDescent="0.25">
      <c r="A488" t="s">
        <v>36</v>
      </c>
      <c r="B488" s="1">
        <v>42484</v>
      </c>
      <c r="C488" s="6" t="str">
        <f>TEXT(Merge1[[#This Row],[ActivityDate]],"dddd")</f>
        <v>Sunday</v>
      </c>
      <c r="D488">
        <v>8563</v>
      </c>
      <c r="E488" s="5">
        <f>IF(Merge1[[#This Row],[TotalSteps]]&gt;=10000,1,0)</f>
        <v>0</v>
      </c>
      <c r="F488">
        <v>5.66</v>
      </c>
      <c r="G488">
        <v>5.66</v>
      </c>
      <c r="H488">
        <v>0</v>
      </c>
      <c r="I488">
        <v>0</v>
      </c>
      <c r="J488">
        <v>0</v>
      </c>
      <c r="K488">
        <v>5.65</v>
      </c>
      <c r="L488">
        <v>0</v>
      </c>
      <c r="M488">
        <v>0</v>
      </c>
      <c r="N488">
        <v>0</v>
      </c>
      <c r="O488">
        <v>395</v>
      </c>
      <c r="P488">
        <v>1045</v>
      </c>
      <c r="Q488">
        <f>Merge1[[#This Row],[VeryActiveMinutes]]+Merge1[[#This Row],[FairlyActiveMinutes]]+Merge1[[#This Row],[LightlyActiveMinutes]]</f>
        <v>395</v>
      </c>
      <c r="R488">
        <v>2173</v>
      </c>
      <c r="U488" s="12">
        <f>Merge1[[#This Row],[TotalMinutesAsleep]]/60</f>
        <v>0</v>
      </c>
      <c r="V488" s="12" t="str">
        <f>IF(Merge1[[#This Row],[SleepHours]]&lt;7,"Short", IF(Merge1[[#This Row],[SleepHours]]&lt;=9,"Normal", "Long"))</f>
        <v>Short</v>
      </c>
    </row>
    <row r="489" spans="1:23" x14ac:dyDescent="0.25">
      <c r="A489" t="s">
        <v>36</v>
      </c>
      <c r="B489" s="1">
        <v>42485</v>
      </c>
      <c r="C489" s="6" t="str">
        <f>TEXT(Merge1[[#This Row],[ActivityDate]],"dddd")</f>
        <v>Monday</v>
      </c>
      <c r="D489">
        <v>8095</v>
      </c>
      <c r="E489" s="5">
        <f>IF(Merge1[[#This Row],[TotalSteps]]&gt;=10000,1,0)</f>
        <v>0</v>
      </c>
      <c r="F489">
        <v>5.35</v>
      </c>
      <c r="G489">
        <v>5.35</v>
      </c>
      <c r="H489">
        <v>0</v>
      </c>
      <c r="I489">
        <v>0.59</v>
      </c>
      <c r="J489">
        <v>0.25</v>
      </c>
      <c r="K489">
        <v>4.51</v>
      </c>
      <c r="L489">
        <v>0</v>
      </c>
      <c r="M489">
        <v>18</v>
      </c>
      <c r="N489">
        <v>10</v>
      </c>
      <c r="O489">
        <v>340</v>
      </c>
      <c r="P489">
        <v>993</v>
      </c>
      <c r="Q489">
        <f>Merge1[[#This Row],[VeryActiveMinutes]]+Merge1[[#This Row],[FairlyActiveMinutes]]+Merge1[[#This Row],[LightlyActiveMinutes]]</f>
        <v>368</v>
      </c>
      <c r="R489">
        <v>2225</v>
      </c>
      <c r="U489" s="12">
        <f>Merge1[[#This Row],[TotalMinutesAsleep]]/60</f>
        <v>0</v>
      </c>
      <c r="V489" s="12" t="str">
        <f>IF(Merge1[[#This Row],[SleepHours]]&lt;7,"Short", IF(Merge1[[#This Row],[SleepHours]]&lt;=9,"Normal", "Long"))</f>
        <v>Short</v>
      </c>
    </row>
    <row r="490" spans="1:23" x14ac:dyDescent="0.25">
      <c r="A490" t="s">
        <v>36</v>
      </c>
      <c r="B490" s="1">
        <v>42486</v>
      </c>
      <c r="C490" s="6" t="str">
        <f>TEXT(Merge1[[#This Row],[ActivityDate]],"dddd")</f>
        <v>Tuesday</v>
      </c>
      <c r="D490">
        <v>9148</v>
      </c>
      <c r="E490" s="5">
        <f>IF(Merge1[[#This Row],[TotalSteps]]&gt;=10000,1,0)</f>
        <v>0</v>
      </c>
      <c r="F490">
        <v>6.05</v>
      </c>
      <c r="G490">
        <v>6.05</v>
      </c>
      <c r="H490">
        <v>0</v>
      </c>
      <c r="I490">
        <v>0.43</v>
      </c>
      <c r="J490">
        <v>2.0299999999999998</v>
      </c>
      <c r="K490">
        <v>3.59</v>
      </c>
      <c r="L490">
        <v>0</v>
      </c>
      <c r="M490">
        <v>12</v>
      </c>
      <c r="N490">
        <v>41</v>
      </c>
      <c r="O490">
        <v>283</v>
      </c>
      <c r="P490">
        <v>1062</v>
      </c>
      <c r="Q490">
        <f>Merge1[[#This Row],[VeryActiveMinutes]]+Merge1[[#This Row],[FairlyActiveMinutes]]+Merge1[[#This Row],[LightlyActiveMinutes]]</f>
        <v>336</v>
      </c>
      <c r="R490">
        <v>2223</v>
      </c>
      <c r="S490">
        <v>1</v>
      </c>
      <c r="T490">
        <v>103</v>
      </c>
      <c r="U490" s="12">
        <f>Merge1[[#This Row],[TotalMinutesAsleep]]/60</f>
        <v>1.7166666666666666</v>
      </c>
      <c r="V490" s="12" t="str">
        <f>IF(Merge1[[#This Row],[SleepHours]]&lt;7,"Short", IF(Merge1[[#This Row],[SleepHours]]&lt;=9,"Normal", "Long"))</f>
        <v>Short</v>
      </c>
      <c r="W490">
        <v>121</v>
      </c>
    </row>
    <row r="491" spans="1:23" x14ac:dyDescent="0.25">
      <c r="A491" t="s">
        <v>36</v>
      </c>
      <c r="B491" s="1">
        <v>42487</v>
      </c>
      <c r="C491" s="6" t="str">
        <f>TEXT(Merge1[[#This Row],[ActivityDate]],"dddd")</f>
        <v>Wednesday</v>
      </c>
      <c r="D491">
        <v>9557</v>
      </c>
      <c r="E491" s="5">
        <f>IF(Merge1[[#This Row],[TotalSteps]]&gt;=10000,1,0)</f>
        <v>0</v>
      </c>
      <c r="F491">
        <v>6.32</v>
      </c>
      <c r="G491">
        <v>6.32</v>
      </c>
      <c r="H491">
        <v>0</v>
      </c>
      <c r="I491">
        <v>1.96</v>
      </c>
      <c r="J491">
        <v>0.89</v>
      </c>
      <c r="K491">
        <v>3.46</v>
      </c>
      <c r="L491">
        <v>0</v>
      </c>
      <c r="M491">
        <v>27</v>
      </c>
      <c r="N491">
        <v>14</v>
      </c>
      <c r="O491">
        <v>312</v>
      </c>
      <c r="P491">
        <v>1087</v>
      </c>
      <c r="Q491">
        <f>Merge1[[#This Row],[VeryActiveMinutes]]+Merge1[[#This Row],[FairlyActiveMinutes]]+Merge1[[#This Row],[LightlyActiveMinutes]]</f>
        <v>353</v>
      </c>
      <c r="R491">
        <v>2098</v>
      </c>
      <c r="U491" s="12">
        <f>Merge1[[#This Row],[TotalMinutesAsleep]]/60</f>
        <v>0</v>
      </c>
      <c r="V491" s="12" t="str">
        <f>IF(Merge1[[#This Row],[SleepHours]]&lt;7,"Short", IF(Merge1[[#This Row],[SleepHours]]&lt;=9,"Normal", "Long"))</f>
        <v>Short</v>
      </c>
    </row>
    <row r="492" spans="1:23" x14ac:dyDescent="0.25">
      <c r="A492" t="s">
        <v>36</v>
      </c>
      <c r="B492" s="1">
        <v>42488</v>
      </c>
      <c r="C492" s="6" t="str">
        <f>TEXT(Merge1[[#This Row],[ActivityDate]],"dddd")</f>
        <v>Thursday</v>
      </c>
      <c r="D492">
        <v>9451</v>
      </c>
      <c r="E492" s="5">
        <f>IF(Merge1[[#This Row],[TotalSteps]]&gt;=10000,1,0)</f>
        <v>0</v>
      </c>
      <c r="F492">
        <v>6.25</v>
      </c>
      <c r="G492">
        <v>6.25</v>
      </c>
      <c r="H492">
        <v>0</v>
      </c>
      <c r="I492">
        <v>0.02</v>
      </c>
      <c r="J492">
        <v>0.27</v>
      </c>
      <c r="K492">
        <v>5.95</v>
      </c>
      <c r="L492">
        <v>0</v>
      </c>
      <c r="M492">
        <v>1</v>
      </c>
      <c r="N492">
        <v>11</v>
      </c>
      <c r="O492">
        <v>367</v>
      </c>
      <c r="P492">
        <v>985</v>
      </c>
      <c r="Q492">
        <f>Merge1[[#This Row],[VeryActiveMinutes]]+Merge1[[#This Row],[FairlyActiveMinutes]]+Merge1[[#This Row],[LightlyActiveMinutes]]</f>
        <v>379</v>
      </c>
      <c r="R492">
        <v>2185</v>
      </c>
      <c r="U492" s="12">
        <f>Merge1[[#This Row],[TotalMinutesAsleep]]/60</f>
        <v>0</v>
      </c>
      <c r="V492" s="12" t="str">
        <f>IF(Merge1[[#This Row],[SleepHours]]&lt;7,"Short", IF(Merge1[[#This Row],[SleepHours]]&lt;=9,"Normal", "Long"))</f>
        <v>Short</v>
      </c>
    </row>
    <row r="493" spans="1:23" x14ac:dyDescent="0.25">
      <c r="A493" t="s">
        <v>36</v>
      </c>
      <c r="B493" s="1">
        <v>42489</v>
      </c>
      <c r="C493" s="6" t="str">
        <f>TEXT(Merge1[[#This Row],[ActivityDate]],"dddd")</f>
        <v>Friday</v>
      </c>
      <c r="D493">
        <v>7833</v>
      </c>
      <c r="E493" s="5">
        <f>IF(Merge1[[#This Row],[TotalSteps]]&gt;=10000,1,0)</f>
        <v>0</v>
      </c>
      <c r="F493">
        <v>5.18</v>
      </c>
      <c r="G493">
        <v>5.18</v>
      </c>
      <c r="H493">
        <v>0</v>
      </c>
      <c r="I493">
        <v>1.02</v>
      </c>
      <c r="J493">
        <v>1.85</v>
      </c>
      <c r="K493">
        <v>2.31</v>
      </c>
      <c r="L493">
        <v>0</v>
      </c>
      <c r="M493">
        <v>15</v>
      </c>
      <c r="N493">
        <v>29</v>
      </c>
      <c r="O493">
        <v>197</v>
      </c>
      <c r="P493">
        <v>1096</v>
      </c>
      <c r="Q493">
        <f>Merge1[[#This Row],[VeryActiveMinutes]]+Merge1[[#This Row],[FairlyActiveMinutes]]+Merge1[[#This Row],[LightlyActiveMinutes]]</f>
        <v>241</v>
      </c>
      <c r="R493">
        <v>1918</v>
      </c>
      <c r="S493">
        <v>1</v>
      </c>
      <c r="T493">
        <v>171</v>
      </c>
      <c r="U493" s="12">
        <f>Merge1[[#This Row],[TotalMinutesAsleep]]/60</f>
        <v>2.85</v>
      </c>
      <c r="V493" s="12" t="str">
        <f>IF(Merge1[[#This Row],[SleepHours]]&lt;7,"Short", IF(Merge1[[#This Row],[SleepHours]]&lt;=9,"Normal", "Long"))</f>
        <v>Short</v>
      </c>
      <c r="W493">
        <v>179</v>
      </c>
    </row>
    <row r="494" spans="1:23" x14ac:dyDescent="0.25">
      <c r="A494" t="s">
        <v>36</v>
      </c>
      <c r="B494" s="1">
        <v>42490</v>
      </c>
      <c r="C494" s="6" t="str">
        <f>TEXT(Merge1[[#This Row],[ActivityDate]],"dddd")</f>
        <v>Saturday</v>
      </c>
      <c r="D494">
        <v>10319</v>
      </c>
      <c r="E494" s="5">
        <f>IF(Merge1[[#This Row],[TotalSteps]]&gt;=10000,1,0)</f>
        <v>1</v>
      </c>
      <c r="F494">
        <v>6.82</v>
      </c>
      <c r="G494">
        <v>6.82</v>
      </c>
      <c r="H494">
        <v>0</v>
      </c>
      <c r="I494">
        <v>0.47</v>
      </c>
      <c r="J494">
        <v>1.89</v>
      </c>
      <c r="K494">
        <v>4.46</v>
      </c>
      <c r="L494">
        <v>0</v>
      </c>
      <c r="M494">
        <v>7</v>
      </c>
      <c r="N494">
        <v>29</v>
      </c>
      <c r="O494">
        <v>293</v>
      </c>
      <c r="P494">
        <v>1111</v>
      </c>
      <c r="Q494">
        <f>Merge1[[#This Row],[VeryActiveMinutes]]+Merge1[[#This Row],[FairlyActiveMinutes]]+Merge1[[#This Row],[LightlyActiveMinutes]]</f>
        <v>329</v>
      </c>
      <c r="R494">
        <v>2105</v>
      </c>
      <c r="U494" s="12">
        <f>Merge1[[#This Row],[TotalMinutesAsleep]]/60</f>
        <v>0</v>
      </c>
      <c r="V494" s="12" t="str">
        <f>IF(Merge1[[#This Row],[SleepHours]]&lt;7,"Short", IF(Merge1[[#This Row],[SleepHours]]&lt;=9,"Normal", "Long"))</f>
        <v>Short</v>
      </c>
    </row>
    <row r="495" spans="1:23" x14ac:dyDescent="0.25">
      <c r="A495" t="s">
        <v>36</v>
      </c>
      <c r="B495" s="1">
        <v>42491</v>
      </c>
      <c r="C495" s="6" t="str">
        <f>TEXT(Merge1[[#This Row],[ActivityDate]],"dddd")</f>
        <v>Sunday</v>
      </c>
      <c r="D495">
        <v>3428</v>
      </c>
      <c r="E495" s="5">
        <f>IF(Merge1[[#This Row],[TotalSteps]]&gt;=10000,1,0)</f>
        <v>0</v>
      </c>
      <c r="F495">
        <v>2.27</v>
      </c>
      <c r="G495">
        <v>2.27</v>
      </c>
      <c r="H495">
        <v>0</v>
      </c>
      <c r="I495">
        <v>0</v>
      </c>
      <c r="J495">
        <v>0</v>
      </c>
      <c r="K495">
        <v>2.27</v>
      </c>
      <c r="L495">
        <v>0</v>
      </c>
      <c r="M495">
        <v>0</v>
      </c>
      <c r="N495">
        <v>0</v>
      </c>
      <c r="O495">
        <v>190</v>
      </c>
      <c r="P495">
        <v>1121</v>
      </c>
      <c r="Q495">
        <f>Merge1[[#This Row],[VeryActiveMinutes]]+Merge1[[#This Row],[FairlyActiveMinutes]]+Merge1[[#This Row],[LightlyActiveMinutes]]</f>
        <v>190</v>
      </c>
      <c r="R495">
        <v>1692</v>
      </c>
      <c r="S495">
        <v>1</v>
      </c>
      <c r="T495">
        <v>115</v>
      </c>
      <c r="U495" s="12">
        <f>Merge1[[#This Row],[TotalMinutesAsleep]]/60</f>
        <v>1.9166666666666667</v>
      </c>
      <c r="V495" s="12" t="str">
        <f>IF(Merge1[[#This Row],[SleepHours]]&lt;7,"Short", IF(Merge1[[#This Row],[SleepHours]]&lt;=9,"Normal", "Long"))</f>
        <v>Short</v>
      </c>
      <c r="W495">
        <v>129</v>
      </c>
    </row>
    <row r="496" spans="1:23" x14ac:dyDescent="0.25">
      <c r="A496" t="s">
        <v>36</v>
      </c>
      <c r="B496" s="1">
        <v>42492</v>
      </c>
      <c r="C496" s="6" t="str">
        <f>TEXT(Merge1[[#This Row],[ActivityDate]],"dddd")</f>
        <v>Monday</v>
      </c>
      <c r="D496">
        <v>7891</v>
      </c>
      <c r="E496" s="5">
        <f>IF(Merge1[[#This Row],[TotalSteps]]&gt;=10000,1,0)</f>
        <v>0</v>
      </c>
      <c r="F496">
        <v>5.22</v>
      </c>
      <c r="G496">
        <v>5.22</v>
      </c>
      <c r="H496">
        <v>0</v>
      </c>
      <c r="I496">
        <v>0</v>
      </c>
      <c r="J496">
        <v>0</v>
      </c>
      <c r="K496">
        <v>5.22</v>
      </c>
      <c r="L496">
        <v>0</v>
      </c>
      <c r="M496">
        <v>0</v>
      </c>
      <c r="N496">
        <v>0</v>
      </c>
      <c r="O496">
        <v>383</v>
      </c>
      <c r="P496">
        <v>1057</v>
      </c>
      <c r="Q496">
        <f>Merge1[[#This Row],[VeryActiveMinutes]]+Merge1[[#This Row],[FairlyActiveMinutes]]+Merge1[[#This Row],[LightlyActiveMinutes]]</f>
        <v>383</v>
      </c>
      <c r="R496">
        <v>2066</v>
      </c>
      <c r="U496" s="12">
        <f>Merge1[[#This Row],[TotalMinutesAsleep]]/60</f>
        <v>0</v>
      </c>
      <c r="V496" s="12" t="str">
        <f>IF(Merge1[[#This Row],[SleepHours]]&lt;7,"Short", IF(Merge1[[#This Row],[SleepHours]]&lt;=9,"Normal", "Long"))</f>
        <v>Short</v>
      </c>
    </row>
    <row r="497" spans="1:23" x14ac:dyDescent="0.25">
      <c r="A497" t="s">
        <v>36</v>
      </c>
      <c r="B497" s="1">
        <v>42493</v>
      </c>
      <c r="C497" s="6" t="str">
        <f>TEXT(Merge1[[#This Row],[ActivityDate]],"dddd")</f>
        <v>Tuesday</v>
      </c>
      <c r="D497">
        <v>5267</v>
      </c>
      <c r="E497" s="5">
        <f>IF(Merge1[[#This Row],[TotalSteps]]&gt;=10000,1,0)</f>
        <v>0</v>
      </c>
      <c r="F497">
        <v>3.48</v>
      </c>
      <c r="G497">
        <v>3.48</v>
      </c>
      <c r="H497">
        <v>0</v>
      </c>
      <c r="I497">
        <v>0.6</v>
      </c>
      <c r="J497">
        <v>0.28000000000000003</v>
      </c>
      <c r="K497">
        <v>2.6</v>
      </c>
      <c r="L497">
        <v>0</v>
      </c>
      <c r="M497">
        <v>21</v>
      </c>
      <c r="N497">
        <v>10</v>
      </c>
      <c r="O497">
        <v>237</v>
      </c>
      <c r="P497">
        <v>1172</v>
      </c>
      <c r="Q497">
        <f>Merge1[[#This Row],[VeryActiveMinutes]]+Merge1[[#This Row],[FairlyActiveMinutes]]+Merge1[[#This Row],[LightlyActiveMinutes]]</f>
        <v>268</v>
      </c>
      <c r="R497">
        <v>1953</v>
      </c>
      <c r="U497" s="12">
        <f>Merge1[[#This Row],[TotalMinutesAsleep]]/60</f>
        <v>0</v>
      </c>
      <c r="V497" s="12" t="str">
        <f>IF(Merge1[[#This Row],[SleepHours]]&lt;7,"Short", IF(Merge1[[#This Row],[SleepHours]]&lt;=9,"Normal", "Long"))</f>
        <v>Short</v>
      </c>
    </row>
    <row r="498" spans="1:23" x14ac:dyDescent="0.25">
      <c r="A498" t="s">
        <v>36</v>
      </c>
      <c r="B498" s="1">
        <v>42494</v>
      </c>
      <c r="C498" s="6" t="str">
        <f>TEXT(Merge1[[#This Row],[ActivityDate]],"dddd")</f>
        <v>Wednesday</v>
      </c>
      <c r="D498">
        <v>5232</v>
      </c>
      <c r="E498" s="5">
        <f>IF(Merge1[[#This Row],[TotalSteps]]&gt;=10000,1,0)</f>
        <v>0</v>
      </c>
      <c r="F498">
        <v>3.46</v>
      </c>
      <c r="G498">
        <v>3.46</v>
      </c>
      <c r="H498">
        <v>0</v>
      </c>
      <c r="I498">
        <v>0</v>
      </c>
      <c r="J498">
        <v>0</v>
      </c>
      <c r="K498">
        <v>3.46</v>
      </c>
      <c r="L498">
        <v>0</v>
      </c>
      <c r="M498">
        <v>0</v>
      </c>
      <c r="N498">
        <v>0</v>
      </c>
      <c r="O498">
        <v>252</v>
      </c>
      <c r="P498">
        <v>1188</v>
      </c>
      <c r="Q498">
        <f>Merge1[[#This Row],[VeryActiveMinutes]]+Merge1[[#This Row],[FairlyActiveMinutes]]+Merge1[[#This Row],[LightlyActiveMinutes]]</f>
        <v>252</v>
      </c>
      <c r="R498">
        <v>1842</v>
      </c>
      <c r="U498" s="12">
        <f>Merge1[[#This Row],[TotalMinutesAsleep]]/60</f>
        <v>0</v>
      </c>
      <c r="V498" s="12" t="str">
        <f>IF(Merge1[[#This Row],[SleepHours]]&lt;7,"Short", IF(Merge1[[#This Row],[SleepHours]]&lt;=9,"Normal", "Long"))</f>
        <v>Short</v>
      </c>
    </row>
    <row r="499" spans="1:23" x14ac:dyDescent="0.25">
      <c r="A499" t="s">
        <v>36</v>
      </c>
      <c r="B499" s="1">
        <v>42495</v>
      </c>
      <c r="C499" s="6" t="str">
        <f>TEXT(Merge1[[#This Row],[ActivityDate]],"dddd")</f>
        <v>Thursday</v>
      </c>
      <c r="D499">
        <v>10611</v>
      </c>
      <c r="E499" s="5">
        <f>IF(Merge1[[#This Row],[TotalSteps]]&gt;=10000,1,0)</f>
        <v>1</v>
      </c>
      <c r="F499">
        <v>7.01</v>
      </c>
      <c r="G499">
        <v>7.01</v>
      </c>
      <c r="H499">
        <v>0</v>
      </c>
      <c r="I499">
        <v>1.01</v>
      </c>
      <c r="J499">
        <v>0.5</v>
      </c>
      <c r="K499">
        <v>5.51</v>
      </c>
      <c r="L499">
        <v>0</v>
      </c>
      <c r="M499">
        <v>14</v>
      </c>
      <c r="N499">
        <v>8</v>
      </c>
      <c r="O499">
        <v>370</v>
      </c>
      <c r="P499">
        <v>1048</v>
      </c>
      <c r="Q499">
        <f>Merge1[[#This Row],[VeryActiveMinutes]]+Merge1[[#This Row],[FairlyActiveMinutes]]+Merge1[[#This Row],[LightlyActiveMinutes]]</f>
        <v>392</v>
      </c>
      <c r="R499">
        <v>2262</v>
      </c>
      <c r="U499" s="12">
        <f>Merge1[[#This Row],[TotalMinutesAsleep]]/60</f>
        <v>0</v>
      </c>
      <c r="V499" s="12" t="str">
        <f>IF(Merge1[[#This Row],[SleepHours]]&lt;7,"Short", IF(Merge1[[#This Row],[SleepHours]]&lt;=9,"Normal", "Long"))</f>
        <v>Short</v>
      </c>
    </row>
    <row r="500" spans="1:23" x14ac:dyDescent="0.25">
      <c r="A500" t="s">
        <v>36</v>
      </c>
      <c r="B500" s="1">
        <v>42496</v>
      </c>
      <c r="C500" s="6" t="str">
        <f>TEXT(Merge1[[#This Row],[ActivityDate]],"dddd")</f>
        <v>Friday</v>
      </c>
      <c r="D500">
        <v>3755</v>
      </c>
      <c r="E500" s="5">
        <f>IF(Merge1[[#This Row],[TotalSteps]]&gt;=10000,1,0)</f>
        <v>0</v>
      </c>
      <c r="F500">
        <v>2.48</v>
      </c>
      <c r="G500">
        <v>2.48</v>
      </c>
      <c r="H500">
        <v>0</v>
      </c>
      <c r="I500">
        <v>0</v>
      </c>
      <c r="J500">
        <v>0</v>
      </c>
      <c r="K500">
        <v>2.48</v>
      </c>
      <c r="L500">
        <v>0</v>
      </c>
      <c r="M500">
        <v>0</v>
      </c>
      <c r="N500">
        <v>0</v>
      </c>
      <c r="O500">
        <v>202</v>
      </c>
      <c r="P500">
        <v>1238</v>
      </c>
      <c r="Q500">
        <f>Merge1[[#This Row],[VeryActiveMinutes]]+Merge1[[#This Row],[FairlyActiveMinutes]]+Merge1[[#This Row],[LightlyActiveMinutes]]</f>
        <v>202</v>
      </c>
      <c r="R500">
        <v>1722</v>
      </c>
      <c r="U500" s="12">
        <f>Merge1[[#This Row],[TotalMinutesAsleep]]/60</f>
        <v>0</v>
      </c>
      <c r="V500" s="12" t="str">
        <f>IF(Merge1[[#This Row],[SleepHours]]&lt;7,"Short", IF(Merge1[[#This Row],[SleepHours]]&lt;=9,"Normal", "Long"))</f>
        <v>Short</v>
      </c>
    </row>
    <row r="501" spans="1:23" x14ac:dyDescent="0.25">
      <c r="A501" t="s">
        <v>36</v>
      </c>
      <c r="B501" s="1">
        <v>42497</v>
      </c>
      <c r="C501" s="6" t="str">
        <f>TEXT(Merge1[[#This Row],[ActivityDate]],"dddd")</f>
        <v>Saturday</v>
      </c>
      <c r="D501">
        <v>8237</v>
      </c>
      <c r="E501" s="5">
        <f>IF(Merge1[[#This Row],[TotalSteps]]&gt;=10000,1,0)</f>
        <v>0</v>
      </c>
      <c r="F501">
        <v>5.44</v>
      </c>
      <c r="G501">
        <v>5.44</v>
      </c>
      <c r="H501">
        <v>0</v>
      </c>
      <c r="I501">
        <v>1.61</v>
      </c>
      <c r="J501">
        <v>1</v>
      </c>
      <c r="K501">
        <v>2.83</v>
      </c>
      <c r="L501">
        <v>0</v>
      </c>
      <c r="M501">
        <v>23</v>
      </c>
      <c r="N501">
        <v>16</v>
      </c>
      <c r="O501">
        <v>233</v>
      </c>
      <c r="P501">
        <v>1116</v>
      </c>
      <c r="Q501">
        <f>Merge1[[#This Row],[VeryActiveMinutes]]+Merge1[[#This Row],[FairlyActiveMinutes]]+Merge1[[#This Row],[LightlyActiveMinutes]]</f>
        <v>272</v>
      </c>
      <c r="R501">
        <v>1973</v>
      </c>
      <c r="U501" s="12">
        <f>Merge1[[#This Row],[TotalMinutesAsleep]]/60</f>
        <v>0</v>
      </c>
      <c r="V501" s="12" t="str">
        <f>IF(Merge1[[#This Row],[SleepHours]]&lt;7,"Short", IF(Merge1[[#This Row],[SleepHours]]&lt;=9,"Normal", "Long"))</f>
        <v>Short</v>
      </c>
    </row>
    <row r="502" spans="1:23" x14ac:dyDescent="0.25">
      <c r="A502" t="s">
        <v>36</v>
      </c>
      <c r="B502" s="1">
        <v>42498</v>
      </c>
      <c r="C502" s="6" t="str">
        <f>TEXT(Merge1[[#This Row],[ActivityDate]],"dddd")</f>
        <v>Sunday</v>
      </c>
      <c r="D502">
        <v>6543</v>
      </c>
      <c r="E502" s="5">
        <f>IF(Merge1[[#This Row],[TotalSteps]]&gt;=10000,1,0)</f>
        <v>0</v>
      </c>
      <c r="F502">
        <v>4.33</v>
      </c>
      <c r="G502">
        <v>4.33</v>
      </c>
      <c r="H502">
        <v>0</v>
      </c>
      <c r="I502">
        <v>1.8</v>
      </c>
      <c r="J502">
        <v>0.5</v>
      </c>
      <c r="K502">
        <v>2.02</v>
      </c>
      <c r="L502">
        <v>0</v>
      </c>
      <c r="M502">
        <v>66</v>
      </c>
      <c r="N502">
        <v>35</v>
      </c>
      <c r="O502">
        <v>238</v>
      </c>
      <c r="P502">
        <v>1019</v>
      </c>
      <c r="Q502">
        <f>Merge1[[#This Row],[VeryActiveMinutes]]+Merge1[[#This Row],[FairlyActiveMinutes]]+Merge1[[#This Row],[LightlyActiveMinutes]]</f>
        <v>339</v>
      </c>
      <c r="R502">
        <v>2666</v>
      </c>
      <c r="S502">
        <v>1</v>
      </c>
      <c r="T502">
        <v>123</v>
      </c>
      <c r="U502" s="12">
        <f>Merge1[[#This Row],[TotalMinutesAsleep]]/60</f>
        <v>2.0499999999999998</v>
      </c>
      <c r="V502" s="12" t="str">
        <f>IF(Merge1[[#This Row],[SleepHours]]&lt;7,"Short", IF(Merge1[[#This Row],[SleepHours]]&lt;=9,"Normal", "Long"))</f>
        <v>Short</v>
      </c>
      <c r="W502">
        <v>134</v>
      </c>
    </row>
    <row r="503" spans="1:23" x14ac:dyDescent="0.25">
      <c r="A503" t="s">
        <v>36</v>
      </c>
      <c r="B503" s="1">
        <v>42499</v>
      </c>
      <c r="C503" s="6" t="str">
        <f>TEXT(Merge1[[#This Row],[ActivityDate]],"dddd")</f>
        <v>Monday</v>
      </c>
      <c r="D503">
        <v>11451</v>
      </c>
      <c r="E503" s="5">
        <f>IF(Merge1[[#This Row],[TotalSteps]]&gt;=10000,1,0)</f>
        <v>1</v>
      </c>
      <c r="F503">
        <v>7.57</v>
      </c>
      <c r="G503">
        <v>7.57</v>
      </c>
      <c r="H503">
        <v>0</v>
      </c>
      <c r="I503">
        <v>0.43</v>
      </c>
      <c r="J503">
        <v>1.62</v>
      </c>
      <c r="K503">
        <v>5.52</v>
      </c>
      <c r="L503">
        <v>0</v>
      </c>
      <c r="M503">
        <v>6</v>
      </c>
      <c r="N503">
        <v>30</v>
      </c>
      <c r="O503">
        <v>339</v>
      </c>
      <c r="P503">
        <v>1065</v>
      </c>
      <c r="Q503">
        <f>Merge1[[#This Row],[VeryActiveMinutes]]+Merge1[[#This Row],[FairlyActiveMinutes]]+Merge1[[#This Row],[LightlyActiveMinutes]]</f>
        <v>375</v>
      </c>
      <c r="R503">
        <v>2223</v>
      </c>
      <c r="U503" s="12">
        <f>Merge1[[#This Row],[TotalMinutesAsleep]]/60</f>
        <v>0</v>
      </c>
      <c r="V503" s="12" t="str">
        <f>IF(Merge1[[#This Row],[SleepHours]]&lt;7,"Short", IF(Merge1[[#This Row],[SleepHours]]&lt;=9,"Normal", "Long"))</f>
        <v>Short</v>
      </c>
    </row>
    <row r="504" spans="1:23" x14ac:dyDescent="0.25">
      <c r="A504" t="s">
        <v>36</v>
      </c>
      <c r="B504" s="1">
        <v>42500</v>
      </c>
      <c r="C504" s="6" t="str">
        <f>TEXT(Merge1[[#This Row],[ActivityDate]],"dddd")</f>
        <v>Tuesday</v>
      </c>
      <c r="D504">
        <v>6435</v>
      </c>
      <c r="E504" s="5">
        <f>IF(Merge1[[#This Row],[TotalSteps]]&gt;=10000,1,0)</f>
        <v>0</v>
      </c>
      <c r="F504">
        <v>4.25</v>
      </c>
      <c r="G504">
        <v>4.25</v>
      </c>
      <c r="H504">
        <v>0</v>
      </c>
      <c r="I504">
        <v>0.74</v>
      </c>
      <c r="J504">
        <v>1.1200000000000001</v>
      </c>
      <c r="K504">
        <v>2.39</v>
      </c>
      <c r="L504">
        <v>0</v>
      </c>
      <c r="M504">
        <v>11</v>
      </c>
      <c r="N504">
        <v>18</v>
      </c>
      <c r="O504">
        <v>220</v>
      </c>
      <c r="P504">
        <v>1191</v>
      </c>
      <c r="Q504">
        <f>Merge1[[#This Row],[VeryActiveMinutes]]+Merge1[[#This Row],[FairlyActiveMinutes]]+Merge1[[#This Row],[LightlyActiveMinutes]]</f>
        <v>249</v>
      </c>
      <c r="R504">
        <v>1889</v>
      </c>
      <c r="U504" s="12">
        <f>Merge1[[#This Row],[TotalMinutesAsleep]]/60</f>
        <v>0</v>
      </c>
      <c r="V504" s="12" t="str">
        <f>IF(Merge1[[#This Row],[SleepHours]]&lt;7,"Short", IF(Merge1[[#This Row],[SleepHours]]&lt;=9,"Normal", "Long"))</f>
        <v>Short</v>
      </c>
    </row>
    <row r="505" spans="1:23" x14ac:dyDescent="0.25">
      <c r="A505" t="s">
        <v>36</v>
      </c>
      <c r="B505" s="1">
        <v>42501</v>
      </c>
      <c r="C505" s="6" t="str">
        <f>TEXT(Merge1[[#This Row],[ActivityDate]],"dddd")</f>
        <v>Wednesday</v>
      </c>
      <c r="D505">
        <v>9108</v>
      </c>
      <c r="E505" s="5">
        <f>IF(Merge1[[#This Row],[TotalSteps]]&gt;=10000,1,0)</f>
        <v>0</v>
      </c>
      <c r="F505">
        <v>6.02</v>
      </c>
      <c r="G505">
        <v>6.02</v>
      </c>
      <c r="H505">
        <v>0</v>
      </c>
      <c r="I505">
        <v>0.26</v>
      </c>
      <c r="J505">
        <v>1.82</v>
      </c>
      <c r="K505">
        <v>3.94</v>
      </c>
      <c r="L505">
        <v>0</v>
      </c>
      <c r="M505">
        <v>4</v>
      </c>
      <c r="N505">
        <v>31</v>
      </c>
      <c r="O505">
        <v>324</v>
      </c>
      <c r="P505">
        <v>1081</v>
      </c>
      <c r="Q505">
        <f>Merge1[[#This Row],[VeryActiveMinutes]]+Merge1[[#This Row],[FairlyActiveMinutes]]+Merge1[[#This Row],[LightlyActiveMinutes]]</f>
        <v>359</v>
      </c>
      <c r="R505">
        <v>2131</v>
      </c>
      <c r="U505" s="12">
        <f>Merge1[[#This Row],[TotalMinutesAsleep]]/60</f>
        <v>0</v>
      </c>
      <c r="V505" s="12" t="str">
        <f>IF(Merge1[[#This Row],[SleepHours]]&lt;7,"Short", IF(Merge1[[#This Row],[SleepHours]]&lt;=9,"Normal", "Long"))</f>
        <v>Short</v>
      </c>
    </row>
    <row r="506" spans="1:23" x14ac:dyDescent="0.25">
      <c r="A506" t="s">
        <v>36</v>
      </c>
      <c r="B506" s="1">
        <v>42502</v>
      </c>
      <c r="C506" s="6" t="str">
        <f>TEXT(Merge1[[#This Row],[ActivityDate]],"dddd")</f>
        <v>Thursday</v>
      </c>
      <c r="D506">
        <v>6307</v>
      </c>
      <c r="E506" s="5">
        <f>IF(Merge1[[#This Row],[TotalSteps]]&gt;=10000,1,0)</f>
        <v>0</v>
      </c>
      <c r="F506">
        <v>4.17</v>
      </c>
      <c r="G506">
        <v>4.17</v>
      </c>
      <c r="H506">
        <v>0</v>
      </c>
      <c r="I506">
        <v>0</v>
      </c>
      <c r="J506">
        <v>0</v>
      </c>
      <c r="K506">
        <v>4.17</v>
      </c>
      <c r="L506">
        <v>0</v>
      </c>
      <c r="M506">
        <v>0</v>
      </c>
      <c r="N506">
        <v>0</v>
      </c>
      <c r="O506">
        <v>247</v>
      </c>
      <c r="P506">
        <v>736</v>
      </c>
      <c r="Q506">
        <f>Merge1[[#This Row],[VeryActiveMinutes]]+Merge1[[#This Row],[FairlyActiveMinutes]]+Merge1[[#This Row],[LightlyActiveMinutes]]</f>
        <v>247</v>
      </c>
      <c r="R506">
        <v>1452</v>
      </c>
      <c r="U506" s="12">
        <f>Merge1[[#This Row],[TotalMinutesAsleep]]/60</f>
        <v>0</v>
      </c>
      <c r="V506" s="12" t="str">
        <f>IF(Merge1[[#This Row],[SleepHours]]&lt;7,"Short", IF(Merge1[[#This Row],[SleepHours]]&lt;=9,"Normal", "Long"))</f>
        <v>Short</v>
      </c>
    </row>
    <row r="507" spans="1:23" x14ac:dyDescent="0.25">
      <c r="A507" t="s">
        <v>37</v>
      </c>
      <c r="B507" s="1">
        <v>42472</v>
      </c>
      <c r="C507" s="6" t="str">
        <f>TEXT(Merge1[[#This Row],[ActivityDate]],"dddd")</f>
        <v>Tuesday</v>
      </c>
      <c r="D507">
        <v>7213</v>
      </c>
      <c r="E507" s="5">
        <f>IF(Merge1[[#This Row],[TotalSteps]]&gt;=10000,1,0)</f>
        <v>0</v>
      </c>
      <c r="F507">
        <v>5.88</v>
      </c>
      <c r="G507">
        <v>5.88</v>
      </c>
      <c r="H507">
        <v>0</v>
      </c>
      <c r="I507">
        <v>0</v>
      </c>
      <c r="J507">
        <v>0</v>
      </c>
      <c r="K507">
        <v>5.85</v>
      </c>
      <c r="L507">
        <v>0</v>
      </c>
      <c r="M507">
        <v>0</v>
      </c>
      <c r="N507">
        <v>0</v>
      </c>
      <c r="O507">
        <v>263</v>
      </c>
      <c r="P507">
        <v>718</v>
      </c>
      <c r="Q507">
        <f>Merge1[[#This Row],[VeryActiveMinutes]]+Merge1[[#This Row],[FairlyActiveMinutes]]+Merge1[[#This Row],[LightlyActiveMinutes]]</f>
        <v>263</v>
      </c>
      <c r="R507">
        <v>2947</v>
      </c>
      <c r="S507">
        <v>1</v>
      </c>
      <c r="T507">
        <v>425</v>
      </c>
      <c r="U507" s="12">
        <f>Merge1[[#This Row],[TotalMinutesAsleep]]/60</f>
        <v>7.083333333333333</v>
      </c>
      <c r="V507" s="12" t="str">
        <f>IF(Merge1[[#This Row],[SleepHours]]&lt;7,"Short", IF(Merge1[[#This Row],[SleepHours]]&lt;=9,"Normal", "Long"))</f>
        <v>Normal</v>
      </c>
      <c r="W507">
        <v>439</v>
      </c>
    </row>
    <row r="508" spans="1:23" x14ac:dyDescent="0.25">
      <c r="A508" t="s">
        <v>37</v>
      </c>
      <c r="B508" s="1">
        <v>42473</v>
      </c>
      <c r="C508" s="6" t="str">
        <f>TEXT(Merge1[[#This Row],[ActivityDate]],"dddd")</f>
        <v>Wednesday</v>
      </c>
      <c r="D508">
        <v>6877</v>
      </c>
      <c r="E508" s="5">
        <f>IF(Merge1[[#This Row],[TotalSteps]]&gt;=10000,1,0)</f>
        <v>0</v>
      </c>
      <c r="F508">
        <v>5.58</v>
      </c>
      <c r="G508">
        <v>5.58</v>
      </c>
      <c r="H508">
        <v>0</v>
      </c>
      <c r="I508">
        <v>0</v>
      </c>
      <c r="J508">
        <v>0</v>
      </c>
      <c r="K508">
        <v>5.58</v>
      </c>
      <c r="L508">
        <v>0</v>
      </c>
      <c r="M508">
        <v>0</v>
      </c>
      <c r="N508">
        <v>0</v>
      </c>
      <c r="O508">
        <v>258</v>
      </c>
      <c r="P508">
        <v>777</v>
      </c>
      <c r="Q508">
        <f>Merge1[[#This Row],[VeryActiveMinutes]]+Merge1[[#This Row],[FairlyActiveMinutes]]+Merge1[[#This Row],[LightlyActiveMinutes]]</f>
        <v>258</v>
      </c>
      <c r="R508">
        <v>2898</v>
      </c>
      <c r="S508">
        <v>2</v>
      </c>
      <c r="T508">
        <v>400</v>
      </c>
      <c r="U508" s="12">
        <f>Merge1[[#This Row],[TotalMinutesAsleep]]/60</f>
        <v>6.666666666666667</v>
      </c>
      <c r="V508" s="12" t="str">
        <f>IF(Merge1[[#This Row],[SleepHours]]&lt;7,"Short", IF(Merge1[[#This Row],[SleepHours]]&lt;=9,"Normal", "Long"))</f>
        <v>Short</v>
      </c>
      <c r="W508">
        <v>430</v>
      </c>
    </row>
    <row r="509" spans="1:23" x14ac:dyDescent="0.25">
      <c r="A509" t="s">
        <v>37</v>
      </c>
      <c r="B509" s="1">
        <v>42474</v>
      </c>
      <c r="C509" s="6" t="str">
        <f>TEXT(Merge1[[#This Row],[ActivityDate]],"dddd")</f>
        <v>Thursday</v>
      </c>
      <c r="D509">
        <v>7860</v>
      </c>
      <c r="E509" s="5">
        <f>IF(Merge1[[#This Row],[TotalSteps]]&gt;=10000,1,0)</f>
        <v>0</v>
      </c>
      <c r="F509">
        <v>6.37</v>
      </c>
      <c r="G509">
        <v>6.37</v>
      </c>
      <c r="H509">
        <v>0</v>
      </c>
      <c r="I509">
        <v>0</v>
      </c>
      <c r="J509">
        <v>0</v>
      </c>
      <c r="K509">
        <v>6.37</v>
      </c>
      <c r="L509">
        <v>0</v>
      </c>
      <c r="M509">
        <v>0</v>
      </c>
      <c r="N509">
        <v>0</v>
      </c>
      <c r="O509">
        <v>271</v>
      </c>
      <c r="P509">
        <v>772</v>
      </c>
      <c r="Q509">
        <f>Merge1[[#This Row],[VeryActiveMinutes]]+Merge1[[#This Row],[FairlyActiveMinutes]]+Merge1[[#This Row],[LightlyActiveMinutes]]</f>
        <v>271</v>
      </c>
      <c r="R509">
        <v>2984</v>
      </c>
      <c r="S509">
        <v>1</v>
      </c>
      <c r="T509">
        <v>384</v>
      </c>
      <c r="U509" s="12">
        <f>Merge1[[#This Row],[TotalMinutesAsleep]]/60</f>
        <v>6.4</v>
      </c>
      <c r="V509" s="12" t="str">
        <f>IF(Merge1[[#This Row],[SleepHours]]&lt;7,"Short", IF(Merge1[[#This Row],[SleepHours]]&lt;=9,"Normal", "Long"))</f>
        <v>Short</v>
      </c>
      <c r="W509">
        <v>415</v>
      </c>
    </row>
    <row r="510" spans="1:23" x14ac:dyDescent="0.25">
      <c r="A510" t="s">
        <v>37</v>
      </c>
      <c r="B510" s="1">
        <v>42475</v>
      </c>
      <c r="C510" s="6" t="str">
        <f>TEXT(Merge1[[#This Row],[ActivityDate]],"dddd")</f>
        <v>Friday</v>
      </c>
      <c r="D510">
        <v>6506</v>
      </c>
      <c r="E510" s="5">
        <f>IF(Merge1[[#This Row],[TotalSteps]]&gt;=10000,1,0)</f>
        <v>0</v>
      </c>
      <c r="F510">
        <v>5.28</v>
      </c>
      <c r="G510">
        <v>5.28</v>
      </c>
      <c r="H510">
        <v>0</v>
      </c>
      <c r="I510">
        <v>7.0000000000000007E-2</v>
      </c>
      <c r="J510">
        <v>0.42</v>
      </c>
      <c r="K510">
        <v>4.79</v>
      </c>
      <c r="L510">
        <v>0</v>
      </c>
      <c r="M510">
        <v>1</v>
      </c>
      <c r="N510">
        <v>8</v>
      </c>
      <c r="O510">
        <v>256</v>
      </c>
      <c r="P510">
        <v>944</v>
      </c>
      <c r="Q510">
        <f>Merge1[[#This Row],[VeryActiveMinutes]]+Merge1[[#This Row],[FairlyActiveMinutes]]+Merge1[[#This Row],[LightlyActiveMinutes]]</f>
        <v>265</v>
      </c>
      <c r="R510">
        <v>2896</v>
      </c>
      <c r="S510">
        <v>1</v>
      </c>
      <c r="T510">
        <v>253</v>
      </c>
      <c r="U510" s="12">
        <f>Merge1[[#This Row],[TotalMinutesAsleep]]/60</f>
        <v>4.2166666666666668</v>
      </c>
      <c r="V510" s="12" t="str">
        <f>IF(Merge1[[#This Row],[SleepHours]]&lt;7,"Short", IF(Merge1[[#This Row],[SleepHours]]&lt;=9,"Normal", "Long"))</f>
        <v>Short</v>
      </c>
      <c r="W510">
        <v>257</v>
      </c>
    </row>
    <row r="511" spans="1:23" x14ac:dyDescent="0.25">
      <c r="A511" t="s">
        <v>37</v>
      </c>
      <c r="B511" s="1">
        <v>42476</v>
      </c>
      <c r="C511" s="6" t="str">
        <f>TEXT(Merge1[[#This Row],[ActivityDate]],"dddd")</f>
        <v>Saturday</v>
      </c>
      <c r="D511">
        <v>11140</v>
      </c>
      <c r="E511" s="5">
        <f>IF(Merge1[[#This Row],[TotalSteps]]&gt;=10000,1,0)</f>
        <v>1</v>
      </c>
      <c r="F511">
        <v>9.0299999999999994</v>
      </c>
      <c r="G511">
        <v>9.0299999999999994</v>
      </c>
      <c r="H511">
        <v>0</v>
      </c>
      <c r="I511">
        <v>0.24</v>
      </c>
      <c r="J511">
        <v>1.25</v>
      </c>
      <c r="K511">
        <v>7.54</v>
      </c>
      <c r="L511">
        <v>0</v>
      </c>
      <c r="M511">
        <v>3</v>
      </c>
      <c r="N511">
        <v>24</v>
      </c>
      <c r="O511">
        <v>335</v>
      </c>
      <c r="P511">
        <v>556</v>
      </c>
      <c r="Q511">
        <f>Merge1[[#This Row],[VeryActiveMinutes]]+Merge1[[#This Row],[FairlyActiveMinutes]]+Merge1[[#This Row],[LightlyActiveMinutes]]</f>
        <v>362</v>
      </c>
      <c r="R511">
        <v>3328</v>
      </c>
      <c r="S511">
        <v>2</v>
      </c>
      <c r="T511">
        <v>382</v>
      </c>
      <c r="U511" s="12">
        <f>Merge1[[#This Row],[TotalMinutesAsleep]]/60</f>
        <v>6.3666666666666663</v>
      </c>
      <c r="V511" s="12" t="str">
        <f>IF(Merge1[[#This Row],[SleepHours]]&lt;7,"Short", IF(Merge1[[#This Row],[SleepHours]]&lt;=9,"Normal", "Long"))</f>
        <v>Short</v>
      </c>
      <c r="W511">
        <v>406</v>
      </c>
    </row>
    <row r="512" spans="1:23" x14ac:dyDescent="0.25">
      <c r="A512" t="s">
        <v>37</v>
      </c>
      <c r="B512" s="1">
        <v>42477</v>
      </c>
      <c r="C512" s="6" t="str">
        <f>TEXT(Merge1[[#This Row],[ActivityDate]],"dddd")</f>
        <v>Sunday</v>
      </c>
      <c r="D512">
        <v>12692</v>
      </c>
      <c r="E512" s="5">
        <f>IF(Merge1[[#This Row],[TotalSteps]]&gt;=10000,1,0)</f>
        <v>1</v>
      </c>
      <c r="F512">
        <v>10.29</v>
      </c>
      <c r="G512">
        <v>10.29</v>
      </c>
      <c r="H512">
        <v>0</v>
      </c>
      <c r="I512">
        <v>0.96</v>
      </c>
      <c r="J512">
        <v>3.46</v>
      </c>
      <c r="K512">
        <v>5.88</v>
      </c>
      <c r="L512">
        <v>0</v>
      </c>
      <c r="M512">
        <v>12</v>
      </c>
      <c r="N512">
        <v>66</v>
      </c>
      <c r="O512">
        <v>302</v>
      </c>
      <c r="P512">
        <v>437</v>
      </c>
      <c r="Q512">
        <f>Merge1[[#This Row],[VeryActiveMinutes]]+Merge1[[#This Row],[FairlyActiveMinutes]]+Merge1[[#This Row],[LightlyActiveMinutes]]</f>
        <v>380</v>
      </c>
      <c r="R512">
        <v>3394</v>
      </c>
      <c r="S512">
        <v>1</v>
      </c>
      <c r="T512">
        <v>591</v>
      </c>
      <c r="U512" s="12">
        <f>Merge1[[#This Row],[TotalMinutesAsleep]]/60</f>
        <v>9.85</v>
      </c>
      <c r="V512" s="12" t="str">
        <f>IF(Merge1[[#This Row],[SleepHours]]&lt;7,"Short", IF(Merge1[[#This Row],[SleepHours]]&lt;=9,"Normal", "Long"))</f>
        <v>Long</v>
      </c>
      <c r="W512">
        <v>612</v>
      </c>
    </row>
    <row r="513" spans="1:23" x14ac:dyDescent="0.25">
      <c r="A513" t="s">
        <v>37</v>
      </c>
      <c r="B513" s="1">
        <v>42478</v>
      </c>
      <c r="C513" s="6" t="str">
        <f>TEXT(Merge1[[#This Row],[ActivityDate]],"dddd")</f>
        <v>Monday</v>
      </c>
      <c r="D513">
        <v>9105</v>
      </c>
      <c r="E513" s="5">
        <f>IF(Merge1[[#This Row],[TotalSteps]]&gt;=10000,1,0)</f>
        <v>0</v>
      </c>
      <c r="F513">
        <v>7.38</v>
      </c>
      <c r="G513">
        <v>7.38</v>
      </c>
      <c r="H513">
        <v>0</v>
      </c>
      <c r="I513">
        <v>1.82</v>
      </c>
      <c r="J513">
        <v>1.49</v>
      </c>
      <c r="K513">
        <v>4.07</v>
      </c>
      <c r="L513">
        <v>0</v>
      </c>
      <c r="M513">
        <v>22</v>
      </c>
      <c r="N513">
        <v>30</v>
      </c>
      <c r="O513">
        <v>191</v>
      </c>
      <c r="P513">
        <v>890</v>
      </c>
      <c r="Q513">
        <f>Merge1[[#This Row],[VeryActiveMinutes]]+Merge1[[#This Row],[FairlyActiveMinutes]]+Merge1[[#This Row],[LightlyActiveMinutes]]</f>
        <v>243</v>
      </c>
      <c r="R513">
        <v>3013</v>
      </c>
      <c r="S513">
        <v>1</v>
      </c>
      <c r="T513">
        <v>293</v>
      </c>
      <c r="U513" s="12">
        <f>Merge1[[#This Row],[TotalMinutesAsleep]]/60</f>
        <v>4.8833333333333337</v>
      </c>
      <c r="V513" s="12" t="str">
        <f>IF(Merge1[[#This Row],[SleepHours]]&lt;7,"Short", IF(Merge1[[#This Row],[SleepHours]]&lt;=9,"Normal", "Long"))</f>
        <v>Short</v>
      </c>
      <c r="W513">
        <v>312</v>
      </c>
    </row>
    <row r="514" spans="1:23" x14ac:dyDescent="0.25">
      <c r="A514" t="s">
        <v>37</v>
      </c>
      <c r="B514" s="1">
        <v>42479</v>
      </c>
      <c r="C514" s="6" t="str">
        <f>TEXT(Merge1[[#This Row],[ActivityDate]],"dddd")</f>
        <v>Tuesday</v>
      </c>
      <c r="D514">
        <v>6708</v>
      </c>
      <c r="E514" s="5">
        <f>IF(Merge1[[#This Row],[TotalSteps]]&gt;=10000,1,0)</f>
        <v>0</v>
      </c>
      <c r="F514">
        <v>5.44</v>
      </c>
      <c r="G514">
        <v>5.44</v>
      </c>
      <c r="H514">
        <v>0</v>
      </c>
      <c r="I514">
        <v>0.88</v>
      </c>
      <c r="J514">
        <v>0.37</v>
      </c>
      <c r="K514">
        <v>4.1900000000000004</v>
      </c>
      <c r="L514">
        <v>0</v>
      </c>
      <c r="M514">
        <v>10</v>
      </c>
      <c r="N514">
        <v>8</v>
      </c>
      <c r="O514">
        <v>179</v>
      </c>
      <c r="P514">
        <v>757</v>
      </c>
      <c r="Q514">
        <f>Merge1[[#This Row],[VeryActiveMinutes]]+Merge1[[#This Row],[FairlyActiveMinutes]]+Merge1[[#This Row],[LightlyActiveMinutes]]</f>
        <v>197</v>
      </c>
      <c r="R514">
        <v>2812</v>
      </c>
      <c r="S514">
        <v>1</v>
      </c>
      <c r="T514">
        <v>457</v>
      </c>
      <c r="U514" s="12">
        <f>Merge1[[#This Row],[TotalMinutesAsleep]]/60</f>
        <v>7.6166666666666663</v>
      </c>
      <c r="V514" s="12" t="str">
        <f>IF(Merge1[[#This Row],[SleepHours]]&lt;7,"Short", IF(Merge1[[#This Row],[SleepHours]]&lt;=9,"Normal", "Long"))</f>
        <v>Normal</v>
      </c>
      <c r="W514">
        <v>487</v>
      </c>
    </row>
    <row r="515" spans="1:23" x14ac:dyDescent="0.25">
      <c r="A515" t="s">
        <v>37</v>
      </c>
      <c r="B515" s="1">
        <v>42480</v>
      </c>
      <c r="C515" s="6" t="str">
        <f>TEXT(Merge1[[#This Row],[ActivityDate]],"dddd")</f>
        <v>Wednesday</v>
      </c>
      <c r="D515">
        <v>8793</v>
      </c>
      <c r="E515" s="5">
        <f>IF(Merge1[[#This Row],[TotalSteps]]&gt;=10000,1,0)</f>
        <v>0</v>
      </c>
      <c r="F515">
        <v>7.13</v>
      </c>
      <c r="G515">
        <v>7.13</v>
      </c>
      <c r="H515">
        <v>0</v>
      </c>
      <c r="I515">
        <v>0.16</v>
      </c>
      <c r="J515">
        <v>1.23</v>
      </c>
      <c r="K515">
        <v>5.73</v>
      </c>
      <c r="L515">
        <v>0</v>
      </c>
      <c r="M515">
        <v>2</v>
      </c>
      <c r="N515">
        <v>29</v>
      </c>
      <c r="O515">
        <v>260</v>
      </c>
      <c r="P515">
        <v>717</v>
      </c>
      <c r="Q515">
        <f>Merge1[[#This Row],[VeryActiveMinutes]]+Merge1[[#This Row],[FairlyActiveMinutes]]+Merge1[[#This Row],[LightlyActiveMinutes]]</f>
        <v>291</v>
      </c>
      <c r="R515">
        <v>3061</v>
      </c>
      <c r="S515">
        <v>1</v>
      </c>
      <c r="T515">
        <v>454</v>
      </c>
      <c r="U515" s="12">
        <f>Merge1[[#This Row],[TotalMinutesAsleep]]/60</f>
        <v>7.5666666666666664</v>
      </c>
      <c r="V515" s="12" t="str">
        <f>IF(Merge1[[#This Row],[SleepHours]]&lt;7,"Short", IF(Merge1[[#This Row],[SleepHours]]&lt;=9,"Normal", "Long"))</f>
        <v>Normal</v>
      </c>
      <c r="W515">
        <v>468</v>
      </c>
    </row>
    <row r="516" spans="1:23" x14ac:dyDescent="0.25">
      <c r="A516" t="s">
        <v>37</v>
      </c>
      <c r="B516" s="1">
        <v>42481</v>
      </c>
      <c r="C516" s="6" t="str">
        <f>TEXT(Merge1[[#This Row],[ActivityDate]],"dddd")</f>
        <v>Thursday</v>
      </c>
      <c r="D516">
        <v>6530</v>
      </c>
      <c r="E516" s="5">
        <f>IF(Merge1[[#This Row],[TotalSteps]]&gt;=10000,1,0)</f>
        <v>0</v>
      </c>
      <c r="F516">
        <v>5.3</v>
      </c>
      <c r="G516">
        <v>5.3</v>
      </c>
      <c r="H516">
        <v>0</v>
      </c>
      <c r="I516">
        <v>0.31</v>
      </c>
      <c r="J516">
        <v>2.0499999999999998</v>
      </c>
      <c r="K516">
        <v>2.94</v>
      </c>
      <c r="L516">
        <v>0</v>
      </c>
      <c r="M516">
        <v>4</v>
      </c>
      <c r="N516">
        <v>41</v>
      </c>
      <c r="O516">
        <v>144</v>
      </c>
      <c r="P516">
        <v>901</v>
      </c>
      <c r="Q516">
        <f>Merge1[[#This Row],[VeryActiveMinutes]]+Merge1[[#This Row],[FairlyActiveMinutes]]+Merge1[[#This Row],[LightlyActiveMinutes]]</f>
        <v>189</v>
      </c>
      <c r="R516">
        <v>2729</v>
      </c>
      <c r="S516">
        <v>1</v>
      </c>
      <c r="T516">
        <v>425</v>
      </c>
      <c r="U516" s="12">
        <f>Merge1[[#This Row],[TotalMinutesAsleep]]/60</f>
        <v>7.083333333333333</v>
      </c>
      <c r="V516" s="12" t="str">
        <f>IF(Merge1[[#This Row],[SleepHours]]&lt;7,"Short", IF(Merge1[[#This Row],[SleepHours]]&lt;=9,"Normal", "Long"))</f>
        <v>Normal</v>
      </c>
      <c r="W516">
        <v>434</v>
      </c>
    </row>
    <row r="517" spans="1:23" x14ac:dyDescent="0.25">
      <c r="A517" t="s">
        <v>37</v>
      </c>
      <c r="B517" s="1">
        <v>42482</v>
      </c>
      <c r="C517" s="6" t="str">
        <f>TEXT(Merge1[[#This Row],[ActivityDate]],"dddd")</f>
        <v>Friday</v>
      </c>
      <c r="D517">
        <v>1664</v>
      </c>
      <c r="E517" s="5">
        <f>IF(Merge1[[#This Row],[TotalSteps]]&gt;=10000,1,0)</f>
        <v>0</v>
      </c>
      <c r="F517">
        <v>1.35</v>
      </c>
      <c r="G517">
        <v>1.35</v>
      </c>
      <c r="H517">
        <v>0</v>
      </c>
      <c r="I517">
        <v>0</v>
      </c>
      <c r="J517">
        <v>0</v>
      </c>
      <c r="K517">
        <v>1.35</v>
      </c>
      <c r="L517">
        <v>0</v>
      </c>
      <c r="M517">
        <v>0</v>
      </c>
      <c r="N517">
        <v>0</v>
      </c>
      <c r="O517">
        <v>72</v>
      </c>
      <c r="P517">
        <v>1341</v>
      </c>
      <c r="Q517">
        <f>Merge1[[#This Row],[VeryActiveMinutes]]+Merge1[[#This Row],[FairlyActiveMinutes]]+Merge1[[#This Row],[LightlyActiveMinutes]]</f>
        <v>72</v>
      </c>
      <c r="R517">
        <v>2241</v>
      </c>
      <c r="U517" s="12">
        <f>Merge1[[#This Row],[TotalMinutesAsleep]]/60</f>
        <v>0</v>
      </c>
      <c r="V517" s="12" t="str">
        <f>IF(Merge1[[#This Row],[SleepHours]]&lt;7,"Short", IF(Merge1[[#This Row],[SleepHours]]&lt;=9,"Normal", "Long"))</f>
        <v>Short</v>
      </c>
    </row>
    <row r="518" spans="1:23" x14ac:dyDescent="0.25">
      <c r="A518" t="s">
        <v>37</v>
      </c>
      <c r="B518" s="1">
        <v>42483</v>
      </c>
      <c r="C518" s="6" t="str">
        <f>TEXT(Merge1[[#This Row],[ActivityDate]],"dddd")</f>
        <v>Saturday</v>
      </c>
      <c r="D518">
        <v>15126</v>
      </c>
      <c r="E518" s="5">
        <f>IF(Merge1[[#This Row],[TotalSteps]]&gt;=10000,1,0)</f>
        <v>1</v>
      </c>
      <c r="F518">
        <v>12.27</v>
      </c>
      <c r="G518">
        <v>12.27</v>
      </c>
      <c r="H518">
        <v>0</v>
      </c>
      <c r="I518">
        <v>0.76</v>
      </c>
      <c r="J518">
        <v>3.24</v>
      </c>
      <c r="K518">
        <v>8.27</v>
      </c>
      <c r="L518">
        <v>0</v>
      </c>
      <c r="M518">
        <v>9</v>
      </c>
      <c r="N518">
        <v>66</v>
      </c>
      <c r="O518">
        <v>408</v>
      </c>
      <c r="P518">
        <v>469</v>
      </c>
      <c r="Q518">
        <f>Merge1[[#This Row],[VeryActiveMinutes]]+Merge1[[#This Row],[FairlyActiveMinutes]]+Merge1[[#This Row],[LightlyActiveMinutes]]</f>
        <v>483</v>
      </c>
      <c r="R518">
        <v>3691</v>
      </c>
      <c r="S518">
        <v>1</v>
      </c>
      <c r="T518">
        <v>465</v>
      </c>
      <c r="U518" s="12">
        <f>Merge1[[#This Row],[TotalMinutesAsleep]]/60</f>
        <v>7.75</v>
      </c>
      <c r="V518" s="12" t="str">
        <f>IF(Merge1[[#This Row],[SleepHours]]&lt;7,"Short", IF(Merge1[[#This Row],[SleepHours]]&lt;=9,"Normal", "Long"))</f>
        <v>Normal</v>
      </c>
      <c r="W518">
        <v>475</v>
      </c>
    </row>
    <row r="519" spans="1:23" x14ac:dyDescent="0.25">
      <c r="A519" t="s">
        <v>37</v>
      </c>
      <c r="B519" s="1">
        <v>42484</v>
      </c>
      <c r="C519" s="6" t="str">
        <f>TEXT(Merge1[[#This Row],[ActivityDate]],"dddd")</f>
        <v>Sunday</v>
      </c>
      <c r="D519">
        <v>15050</v>
      </c>
      <c r="E519" s="5">
        <f>IF(Merge1[[#This Row],[TotalSteps]]&gt;=10000,1,0)</f>
        <v>1</v>
      </c>
      <c r="F519">
        <v>12.22</v>
      </c>
      <c r="G519">
        <v>12.22</v>
      </c>
      <c r="H519">
        <v>0</v>
      </c>
      <c r="I519">
        <v>1.2</v>
      </c>
      <c r="J519">
        <v>5.12</v>
      </c>
      <c r="K519">
        <v>5.88</v>
      </c>
      <c r="L519">
        <v>0</v>
      </c>
      <c r="M519">
        <v>15</v>
      </c>
      <c r="N519">
        <v>95</v>
      </c>
      <c r="O519">
        <v>281</v>
      </c>
      <c r="P519">
        <v>542</v>
      </c>
      <c r="Q519">
        <f>Merge1[[#This Row],[VeryActiveMinutes]]+Merge1[[#This Row],[FairlyActiveMinutes]]+Merge1[[#This Row],[LightlyActiveMinutes]]</f>
        <v>391</v>
      </c>
      <c r="R519">
        <v>3538</v>
      </c>
      <c r="S519">
        <v>1</v>
      </c>
      <c r="T519">
        <v>480</v>
      </c>
      <c r="U519" s="12">
        <f>Merge1[[#This Row],[TotalMinutesAsleep]]/60</f>
        <v>8</v>
      </c>
      <c r="V519" s="12" t="str">
        <f>IF(Merge1[[#This Row],[SleepHours]]&lt;7,"Short", IF(Merge1[[#This Row],[SleepHours]]&lt;=9,"Normal", "Long"))</f>
        <v>Normal</v>
      </c>
      <c r="W519">
        <v>506</v>
      </c>
    </row>
    <row r="520" spans="1:23" x14ac:dyDescent="0.25">
      <c r="A520" t="s">
        <v>37</v>
      </c>
      <c r="B520" s="1">
        <v>42485</v>
      </c>
      <c r="C520" s="6" t="str">
        <f>TEXT(Merge1[[#This Row],[ActivityDate]],"dddd")</f>
        <v>Monday</v>
      </c>
      <c r="D520">
        <v>9167</v>
      </c>
      <c r="E520" s="5">
        <f>IF(Merge1[[#This Row],[TotalSteps]]&gt;=10000,1,0)</f>
        <v>0</v>
      </c>
      <c r="F520">
        <v>7.43</v>
      </c>
      <c r="G520">
        <v>7.43</v>
      </c>
      <c r="H520">
        <v>0</v>
      </c>
      <c r="I520">
        <v>0.49</v>
      </c>
      <c r="J520">
        <v>0.82</v>
      </c>
      <c r="K520">
        <v>6.11</v>
      </c>
      <c r="L520">
        <v>0</v>
      </c>
      <c r="M520">
        <v>6</v>
      </c>
      <c r="N520">
        <v>15</v>
      </c>
      <c r="O520">
        <v>270</v>
      </c>
      <c r="P520">
        <v>730</v>
      </c>
      <c r="Q520">
        <f>Merge1[[#This Row],[VeryActiveMinutes]]+Merge1[[#This Row],[FairlyActiveMinutes]]+Merge1[[#This Row],[LightlyActiveMinutes]]</f>
        <v>291</v>
      </c>
      <c r="R520">
        <v>3064</v>
      </c>
      <c r="S520">
        <v>1</v>
      </c>
      <c r="T520">
        <v>370</v>
      </c>
      <c r="U520" s="12">
        <f>Merge1[[#This Row],[TotalMinutesAsleep]]/60</f>
        <v>6.166666666666667</v>
      </c>
      <c r="V520" s="12" t="str">
        <f>IF(Merge1[[#This Row],[SleepHours]]&lt;7,"Short", IF(Merge1[[#This Row],[SleepHours]]&lt;=9,"Normal", "Long"))</f>
        <v>Short</v>
      </c>
      <c r="W520">
        <v>380</v>
      </c>
    </row>
    <row r="521" spans="1:23" x14ac:dyDescent="0.25">
      <c r="A521" t="s">
        <v>37</v>
      </c>
      <c r="B521" s="1">
        <v>42486</v>
      </c>
      <c r="C521" s="6" t="str">
        <f>TEXT(Merge1[[#This Row],[ActivityDate]],"dddd")</f>
        <v>Tuesday</v>
      </c>
      <c r="D521">
        <v>6108</v>
      </c>
      <c r="E521" s="5">
        <f>IF(Merge1[[#This Row],[TotalSteps]]&gt;=10000,1,0)</f>
        <v>0</v>
      </c>
      <c r="F521">
        <v>4.95</v>
      </c>
      <c r="G521">
        <v>4.95</v>
      </c>
      <c r="H521">
        <v>0</v>
      </c>
      <c r="I521">
        <v>7.0000000000000007E-2</v>
      </c>
      <c r="J521">
        <v>0.35</v>
      </c>
      <c r="K521">
        <v>4.54</v>
      </c>
      <c r="L521">
        <v>0</v>
      </c>
      <c r="M521">
        <v>1</v>
      </c>
      <c r="N521">
        <v>8</v>
      </c>
      <c r="O521">
        <v>216</v>
      </c>
      <c r="P521">
        <v>765</v>
      </c>
      <c r="Q521">
        <f>Merge1[[#This Row],[VeryActiveMinutes]]+Merge1[[#This Row],[FairlyActiveMinutes]]+Merge1[[#This Row],[LightlyActiveMinutes]]</f>
        <v>225</v>
      </c>
      <c r="R521">
        <v>2784</v>
      </c>
      <c r="S521">
        <v>1</v>
      </c>
      <c r="T521">
        <v>421</v>
      </c>
      <c r="U521" s="12">
        <f>Merge1[[#This Row],[TotalMinutesAsleep]]/60</f>
        <v>7.0166666666666666</v>
      </c>
      <c r="V521" s="12" t="str">
        <f>IF(Merge1[[#This Row],[SleepHours]]&lt;7,"Short", IF(Merge1[[#This Row],[SleepHours]]&lt;=9,"Normal", "Long"))</f>
        <v>Normal</v>
      </c>
      <c r="W521">
        <v>429</v>
      </c>
    </row>
    <row r="522" spans="1:23" x14ac:dyDescent="0.25">
      <c r="A522" t="s">
        <v>37</v>
      </c>
      <c r="B522" s="1">
        <v>42487</v>
      </c>
      <c r="C522" s="6" t="str">
        <f>TEXT(Merge1[[#This Row],[ActivityDate]],"dddd")</f>
        <v>Wednesday</v>
      </c>
      <c r="D522">
        <v>7047</v>
      </c>
      <c r="E522" s="5">
        <f>IF(Merge1[[#This Row],[TotalSteps]]&gt;=10000,1,0)</f>
        <v>0</v>
      </c>
      <c r="F522">
        <v>5.72</v>
      </c>
      <c r="G522">
        <v>5.72</v>
      </c>
      <c r="H522">
        <v>0</v>
      </c>
      <c r="I522">
        <v>0.09</v>
      </c>
      <c r="J522">
        <v>0.8</v>
      </c>
      <c r="K522">
        <v>4.78</v>
      </c>
      <c r="L522">
        <v>0</v>
      </c>
      <c r="M522">
        <v>1</v>
      </c>
      <c r="N522">
        <v>16</v>
      </c>
      <c r="O522">
        <v>238</v>
      </c>
      <c r="P522">
        <v>733</v>
      </c>
      <c r="Q522">
        <f>Merge1[[#This Row],[VeryActiveMinutes]]+Merge1[[#This Row],[FairlyActiveMinutes]]+Merge1[[#This Row],[LightlyActiveMinutes]]</f>
        <v>255</v>
      </c>
      <c r="R522">
        <v>2908</v>
      </c>
      <c r="S522">
        <v>1</v>
      </c>
      <c r="T522">
        <v>432</v>
      </c>
      <c r="U522" s="12">
        <f>Merge1[[#This Row],[TotalMinutesAsleep]]/60</f>
        <v>7.2</v>
      </c>
      <c r="V522" s="12" t="str">
        <f>IF(Merge1[[#This Row],[SleepHours]]&lt;7,"Short", IF(Merge1[[#This Row],[SleepHours]]&lt;=9,"Normal", "Long"))</f>
        <v>Normal</v>
      </c>
      <c r="W522">
        <v>449</v>
      </c>
    </row>
    <row r="523" spans="1:23" x14ac:dyDescent="0.25">
      <c r="A523" t="s">
        <v>37</v>
      </c>
      <c r="B523" s="1">
        <v>42488</v>
      </c>
      <c r="C523" s="6" t="str">
        <f>TEXT(Merge1[[#This Row],[ActivityDate]],"dddd")</f>
        <v>Thursday</v>
      </c>
      <c r="D523">
        <v>9023</v>
      </c>
      <c r="E523" s="5">
        <f>IF(Merge1[[#This Row],[TotalSteps]]&gt;=10000,1,0)</f>
        <v>0</v>
      </c>
      <c r="F523">
        <v>7.32</v>
      </c>
      <c r="G523">
        <v>7.32</v>
      </c>
      <c r="H523">
        <v>0</v>
      </c>
      <c r="I523">
        <v>1.1299999999999999</v>
      </c>
      <c r="J523">
        <v>0.42</v>
      </c>
      <c r="K523">
        <v>5.77</v>
      </c>
      <c r="L523">
        <v>0</v>
      </c>
      <c r="M523">
        <v>14</v>
      </c>
      <c r="N523">
        <v>9</v>
      </c>
      <c r="O523">
        <v>232</v>
      </c>
      <c r="P523">
        <v>738</v>
      </c>
      <c r="Q523">
        <f>Merge1[[#This Row],[VeryActiveMinutes]]+Merge1[[#This Row],[FairlyActiveMinutes]]+Merge1[[#This Row],[LightlyActiveMinutes]]</f>
        <v>255</v>
      </c>
      <c r="R523">
        <v>3033</v>
      </c>
      <c r="S523">
        <v>1</v>
      </c>
      <c r="T523">
        <v>442</v>
      </c>
      <c r="U523" s="12">
        <f>Merge1[[#This Row],[TotalMinutesAsleep]]/60</f>
        <v>7.3666666666666663</v>
      </c>
      <c r="V523" s="12" t="str">
        <f>IF(Merge1[[#This Row],[SleepHours]]&lt;7,"Short", IF(Merge1[[#This Row],[SleepHours]]&lt;=9,"Normal", "Long"))</f>
        <v>Normal</v>
      </c>
      <c r="W523">
        <v>461</v>
      </c>
    </row>
    <row r="524" spans="1:23" x14ac:dyDescent="0.25">
      <c r="A524" t="s">
        <v>37</v>
      </c>
      <c r="B524" s="1">
        <v>42489</v>
      </c>
      <c r="C524" s="6" t="str">
        <f>TEXT(Merge1[[#This Row],[ActivityDate]],"dddd")</f>
        <v>Friday</v>
      </c>
      <c r="D524">
        <v>9930</v>
      </c>
      <c r="E524" s="5">
        <f>IF(Merge1[[#This Row],[TotalSteps]]&gt;=10000,1,0)</f>
        <v>0</v>
      </c>
      <c r="F524">
        <v>8.0500000000000007</v>
      </c>
      <c r="G524">
        <v>8.0500000000000007</v>
      </c>
      <c r="H524">
        <v>0</v>
      </c>
      <c r="I524">
        <v>1.06</v>
      </c>
      <c r="J524">
        <v>0.92</v>
      </c>
      <c r="K524">
        <v>6.07</v>
      </c>
      <c r="L524">
        <v>0</v>
      </c>
      <c r="M524">
        <v>12</v>
      </c>
      <c r="N524">
        <v>19</v>
      </c>
      <c r="O524">
        <v>267</v>
      </c>
      <c r="P524">
        <v>692</v>
      </c>
      <c r="Q524">
        <f>Merge1[[#This Row],[VeryActiveMinutes]]+Merge1[[#This Row],[FairlyActiveMinutes]]+Merge1[[#This Row],[LightlyActiveMinutes]]</f>
        <v>298</v>
      </c>
      <c r="R524">
        <v>3165</v>
      </c>
      <c r="S524">
        <v>1</v>
      </c>
      <c r="T524">
        <v>433</v>
      </c>
      <c r="U524" s="12">
        <f>Merge1[[#This Row],[TotalMinutesAsleep]]/60</f>
        <v>7.2166666666666668</v>
      </c>
      <c r="V524" s="12" t="str">
        <f>IF(Merge1[[#This Row],[SleepHours]]&lt;7,"Short", IF(Merge1[[#This Row],[SleepHours]]&lt;=9,"Normal", "Long"))</f>
        <v>Normal</v>
      </c>
      <c r="W524">
        <v>447</v>
      </c>
    </row>
    <row r="525" spans="1:23" x14ac:dyDescent="0.25">
      <c r="A525" t="s">
        <v>37</v>
      </c>
      <c r="B525" s="1">
        <v>42490</v>
      </c>
      <c r="C525" s="6" t="str">
        <f>TEXT(Merge1[[#This Row],[ActivityDate]],"dddd")</f>
        <v>Saturday</v>
      </c>
      <c r="D525">
        <v>10144</v>
      </c>
      <c r="E525" s="5">
        <f>IF(Merge1[[#This Row],[TotalSteps]]&gt;=10000,1,0)</f>
        <v>1</v>
      </c>
      <c r="F525">
        <v>8.23</v>
      </c>
      <c r="G525">
        <v>8.23</v>
      </c>
      <c r="H525">
        <v>0</v>
      </c>
      <c r="I525">
        <v>0.32</v>
      </c>
      <c r="J525">
        <v>2.0299999999999998</v>
      </c>
      <c r="K525">
        <v>5.88</v>
      </c>
      <c r="L525">
        <v>0</v>
      </c>
      <c r="M525">
        <v>4</v>
      </c>
      <c r="N525">
        <v>36</v>
      </c>
      <c r="O525">
        <v>263</v>
      </c>
      <c r="P525">
        <v>728</v>
      </c>
      <c r="Q525">
        <f>Merge1[[#This Row],[VeryActiveMinutes]]+Merge1[[#This Row],[FairlyActiveMinutes]]+Merge1[[#This Row],[LightlyActiveMinutes]]</f>
        <v>303</v>
      </c>
      <c r="R525">
        <v>3115</v>
      </c>
      <c r="S525">
        <v>1</v>
      </c>
      <c r="T525">
        <v>479</v>
      </c>
      <c r="U525" s="12">
        <f>Merge1[[#This Row],[TotalMinutesAsleep]]/60</f>
        <v>7.9833333333333334</v>
      </c>
      <c r="V525" s="12" t="str">
        <f>IF(Merge1[[#This Row],[SleepHours]]&lt;7,"Short", IF(Merge1[[#This Row],[SleepHours]]&lt;=9,"Normal", "Long"))</f>
        <v>Normal</v>
      </c>
      <c r="W525">
        <v>501</v>
      </c>
    </row>
    <row r="526" spans="1:23" x14ac:dyDescent="0.25">
      <c r="A526" t="s">
        <v>37</v>
      </c>
      <c r="B526" s="1">
        <v>42491</v>
      </c>
      <c r="C526" s="6" t="str">
        <f>TEXT(Merge1[[#This Row],[ActivityDate]],"dddd")</f>
        <v>Sunday</v>
      </c>
      <c r="D526">
        <v>0</v>
      </c>
      <c r="E526" s="5">
        <f>IF(Merge1[[#This Row],[TotalSteps]]&gt;=10000,1,0)</f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1440</v>
      </c>
      <c r="Q526">
        <f>Merge1[[#This Row],[VeryActiveMinutes]]+Merge1[[#This Row],[FairlyActiveMinutes]]+Merge1[[#This Row],[LightlyActiveMinutes]]</f>
        <v>0</v>
      </c>
      <c r="R526">
        <v>2017</v>
      </c>
      <c r="U526" s="12">
        <f>Merge1[[#This Row],[TotalMinutesAsleep]]/60</f>
        <v>0</v>
      </c>
      <c r="V526" s="12" t="str">
        <f>IF(Merge1[[#This Row],[SleepHours]]&lt;7,"Short", IF(Merge1[[#This Row],[SleepHours]]&lt;=9,"Normal", "Long"))</f>
        <v>Short</v>
      </c>
    </row>
    <row r="527" spans="1:23" x14ac:dyDescent="0.25">
      <c r="A527" t="s">
        <v>37</v>
      </c>
      <c r="B527" s="1">
        <v>42492</v>
      </c>
      <c r="C527" s="6" t="str">
        <f>TEXT(Merge1[[#This Row],[ActivityDate]],"dddd")</f>
        <v>Monday</v>
      </c>
      <c r="D527">
        <v>7245</v>
      </c>
      <c r="E527" s="5">
        <f>IF(Merge1[[#This Row],[TotalSteps]]&gt;=10000,1,0)</f>
        <v>0</v>
      </c>
      <c r="F527">
        <v>5.92</v>
      </c>
      <c r="G527">
        <v>5.92</v>
      </c>
      <c r="H527">
        <v>0</v>
      </c>
      <c r="I527">
        <v>0.38</v>
      </c>
      <c r="J527">
        <v>1.74</v>
      </c>
      <c r="K527">
        <v>3.76</v>
      </c>
      <c r="L527">
        <v>0</v>
      </c>
      <c r="M527">
        <v>5</v>
      </c>
      <c r="N527">
        <v>40</v>
      </c>
      <c r="O527">
        <v>195</v>
      </c>
      <c r="P527">
        <v>1131</v>
      </c>
      <c r="Q527">
        <f>Merge1[[#This Row],[VeryActiveMinutes]]+Merge1[[#This Row],[FairlyActiveMinutes]]+Merge1[[#This Row],[LightlyActiveMinutes]]</f>
        <v>240</v>
      </c>
      <c r="R527">
        <v>2859</v>
      </c>
      <c r="U527" s="12">
        <f>Merge1[[#This Row],[TotalMinutesAsleep]]/60</f>
        <v>0</v>
      </c>
      <c r="V527" s="12" t="str">
        <f>IF(Merge1[[#This Row],[SleepHours]]&lt;7,"Short", IF(Merge1[[#This Row],[SleepHours]]&lt;=9,"Normal", "Long"))</f>
        <v>Short</v>
      </c>
    </row>
    <row r="528" spans="1:23" x14ac:dyDescent="0.25">
      <c r="A528" t="s">
        <v>37</v>
      </c>
      <c r="B528" s="1">
        <v>42493</v>
      </c>
      <c r="C528" s="6" t="str">
        <f>TEXT(Merge1[[#This Row],[ActivityDate]],"dddd")</f>
        <v>Tuesday</v>
      </c>
      <c r="D528">
        <v>9454</v>
      </c>
      <c r="E528" s="5">
        <f>IF(Merge1[[#This Row],[TotalSteps]]&gt;=10000,1,0)</f>
        <v>0</v>
      </c>
      <c r="F528">
        <v>7.67</v>
      </c>
      <c r="G528">
        <v>7.67</v>
      </c>
      <c r="H528">
        <v>0</v>
      </c>
      <c r="I528">
        <v>0</v>
      </c>
      <c r="J528">
        <v>0</v>
      </c>
      <c r="K528">
        <v>7.67</v>
      </c>
      <c r="L528">
        <v>0</v>
      </c>
      <c r="M528">
        <v>0</v>
      </c>
      <c r="N528">
        <v>0</v>
      </c>
      <c r="O528">
        <v>313</v>
      </c>
      <c r="P528">
        <v>729</v>
      </c>
      <c r="Q528">
        <f>Merge1[[#This Row],[VeryActiveMinutes]]+Merge1[[#This Row],[FairlyActiveMinutes]]+Merge1[[#This Row],[LightlyActiveMinutes]]</f>
        <v>313</v>
      </c>
      <c r="R528">
        <v>3145</v>
      </c>
      <c r="S528">
        <v>1</v>
      </c>
      <c r="T528">
        <v>327</v>
      </c>
      <c r="U528" s="12">
        <f>Merge1[[#This Row],[TotalMinutesAsleep]]/60</f>
        <v>5.45</v>
      </c>
      <c r="V528" s="12" t="str">
        <f>IF(Merge1[[#This Row],[SleepHours]]&lt;7,"Short", IF(Merge1[[#This Row],[SleepHours]]&lt;=9,"Normal", "Long"))</f>
        <v>Short</v>
      </c>
      <c r="W528">
        <v>373</v>
      </c>
    </row>
    <row r="529" spans="1:23" x14ac:dyDescent="0.25">
      <c r="A529" t="s">
        <v>37</v>
      </c>
      <c r="B529" s="1">
        <v>42494</v>
      </c>
      <c r="C529" s="6" t="str">
        <f>TEXT(Merge1[[#This Row],[ActivityDate]],"dddd")</f>
        <v>Wednesday</v>
      </c>
      <c r="D529">
        <v>8161</v>
      </c>
      <c r="E529" s="5">
        <f>IF(Merge1[[#This Row],[TotalSteps]]&gt;=10000,1,0)</f>
        <v>0</v>
      </c>
      <c r="F529">
        <v>6.62</v>
      </c>
      <c r="G529">
        <v>6.62</v>
      </c>
      <c r="H529">
        <v>0</v>
      </c>
      <c r="I529">
        <v>0.34</v>
      </c>
      <c r="J529">
        <v>0.73</v>
      </c>
      <c r="K529">
        <v>5.54</v>
      </c>
      <c r="L529">
        <v>0</v>
      </c>
      <c r="M529">
        <v>4</v>
      </c>
      <c r="N529">
        <v>15</v>
      </c>
      <c r="O529">
        <v>251</v>
      </c>
      <c r="P529">
        <v>757</v>
      </c>
      <c r="Q529">
        <f>Merge1[[#This Row],[VeryActiveMinutes]]+Merge1[[#This Row],[FairlyActiveMinutes]]+Merge1[[#This Row],[LightlyActiveMinutes]]</f>
        <v>270</v>
      </c>
      <c r="R529">
        <v>3004</v>
      </c>
      <c r="S529">
        <v>1</v>
      </c>
      <c r="T529">
        <v>412</v>
      </c>
      <c r="U529" s="12">
        <f>Merge1[[#This Row],[TotalMinutesAsleep]]/60</f>
        <v>6.8666666666666663</v>
      </c>
      <c r="V529" s="12" t="str">
        <f>IF(Merge1[[#This Row],[SleepHours]]&lt;7,"Short", IF(Merge1[[#This Row],[SleepHours]]&lt;=9,"Normal", "Long"))</f>
        <v>Short</v>
      </c>
      <c r="W529">
        <v>434</v>
      </c>
    </row>
    <row r="530" spans="1:23" x14ac:dyDescent="0.25">
      <c r="A530" t="s">
        <v>37</v>
      </c>
      <c r="B530" s="1">
        <v>42495</v>
      </c>
      <c r="C530" s="6" t="str">
        <f>TEXT(Merge1[[#This Row],[ActivityDate]],"dddd")</f>
        <v>Thursday</v>
      </c>
      <c r="D530">
        <v>8614</v>
      </c>
      <c r="E530" s="5">
        <f>IF(Merge1[[#This Row],[TotalSteps]]&gt;=10000,1,0)</f>
        <v>0</v>
      </c>
      <c r="F530">
        <v>6.99</v>
      </c>
      <c r="G530">
        <v>6.99</v>
      </c>
      <c r="H530">
        <v>0</v>
      </c>
      <c r="I530">
        <v>0.67</v>
      </c>
      <c r="J530">
        <v>0.22</v>
      </c>
      <c r="K530">
        <v>6.09</v>
      </c>
      <c r="L530">
        <v>0</v>
      </c>
      <c r="M530">
        <v>8</v>
      </c>
      <c r="N530">
        <v>5</v>
      </c>
      <c r="O530">
        <v>241</v>
      </c>
      <c r="P530">
        <v>745</v>
      </c>
      <c r="Q530">
        <f>Merge1[[#This Row],[VeryActiveMinutes]]+Merge1[[#This Row],[FairlyActiveMinutes]]+Merge1[[#This Row],[LightlyActiveMinutes]]</f>
        <v>254</v>
      </c>
      <c r="R530">
        <v>3006</v>
      </c>
      <c r="S530">
        <v>1</v>
      </c>
      <c r="T530">
        <v>414</v>
      </c>
      <c r="U530" s="12">
        <f>Merge1[[#This Row],[TotalMinutesAsleep]]/60</f>
        <v>6.9</v>
      </c>
      <c r="V530" s="12" t="str">
        <f>IF(Merge1[[#This Row],[SleepHours]]&lt;7,"Short", IF(Merge1[[#This Row],[SleepHours]]&lt;=9,"Normal", "Long"))</f>
        <v>Short</v>
      </c>
      <c r="W530">
        <v>428</v>
      </c>
    </row>
    <row r="531" spans="1:23" x14ac:dyDescent="0.25">
      <c r="A531" t="s">
        <v>37</v>
      </c>
      <c r="B531" s="1">
        <v>42496</v>
      </c>
      <c r="C531" s="6" t="str">
        <f>TEXT(Merge1[[#This Row],[ActivityDate]],"dddd")</f>
        <v>Friday</v>
      </c>
      <c r="D531">
        <v>6943</v>
      </c>
      <c r="E531" s="5">
        <f>IF(Merge1[[#This Row],[TotalSteps]]&gt;=10000,1,0)</f>
        <v>0</v>
      </c>
      <c r="F531">
        <v>5.63</v>
      </c>
      <c r="G531">
        <v>5.63</v>
      </c>
      <c r="H531">
        <v>0</v>
      </c>
      <c r="I531">
        <v>0.08</v>
      </c>
      <c r="J531">
        <v>0.66</v>
      </c>
      <c r="K531">
        <v>4.87</v>
      </c>
      <c r="L531">
        <v>0</v>
      </c>
      <c r="M531">
        <v>1</v>
      </c>
      <c r="N531">
        <v>16</v>
      </c>
      <c r="O531">
        <v>207</v>
      </c>
      <c r="P531">
        <v>682</v>
      </c>
      <c r="Q531">
        <f>Merge1[[#This Row],[VeryActiveMinutes]]+Merge1[[#This Row],[FairlyActiveMinutes]]+Merge1[[#This Row],[LightlyActiveMinutes]]</f>
        <v>224</v>
      </c>
      <c r="R531">
        <v>2859</v>
      </c>
      <c r="S531">
        <v>1</v>
      </c>
      <c r="T531">
        <v>404</v>
      </c>
      <c r="U531" s="12">
        <f>Merge1[[#This Row],[TotalMinutesAsleep]]/60</f>
        <v>6.7333333333333334</v>
      </c>
      <c r="V531" s="12" t="str">
        <f>IF(Merge1[[#This Row],[SleepHours]]&lt;7,"Short", IF(Merge1[[#This Row],[SleepHours]]&lt;=9,"Normal", "Long"))</f>
        <v>Short</v>
      </c>
      <c r="W531">
        <v>449</v>
      </c>
    </row>
    <row r="532" spans="1:23" x14ac:dyDescent="0.25">
      <c r="A532" t="s">
        <v>37</v>
      </c>
      <c r="B532" s="1">
        <v>42497</v>
      </c>
      <c r="C532" s="6" t="str">
        <f>TEXT(Merge1[[#This Row],[ActivityDate]],"dddd")</f>
        <v>Saturday</v>
      </c>
      <c r="D532">
        <v>14370</v>
      </c>
      <c r="E532" s="5">
        <f>IF(Merge1[[#This Row],[TotalSteps]]&gt;=10000,1,0)</f>
        <v>1</v>
      </c>
      <c r="F532">
        <v>11.65</v>
      </c>
      <c r="G532">
        <v>11.65</v>
      </c>
      <c r="H532">
        <v>0</v>
      </c>
      <c r="I532">
        <v>0.37</v>
      </c>
      <c r="J532">
        <v>2.31</v>
      </c>
      <c r="K532">
        <v>8.9700000000000006</v>
      </c>
      <c r="L532">
        <v>0</v>
      </c>
      <c r="M532">
        <v>5</v>
      </c>
      <c r="N532">
        <v>46</v>
      </c>
      <c r="O532">
        <v>439</v>
      </c>
      <c r="P532">
        <v>577</v>
      </c>
      <c r="Q532">
        <f>Merge1[[#This Row],[VeryActiveMinutes]]+Merge1[[#This Row],[FairlyActiveMinutes]]+Merge1[[#This Row],[LightlyActiveMinutes]]</f>
        <v>490</v>
      </c>
      <c r="R532">
        <v>3683</v>
      </c>
      <c r="S532">
        <v>1</v>
      </c>
      <c r="T532">
        <v>520</v>
      </c>
      <c r="U532" s="12">
        <f>Merge1[[#This Row],[TotalMinutesAsleep]]/60</f>
        <v>8.6666666666666661</v>
      </c>
      <c r="V532" s="12" t="str">
        <f>IF(Merge1[[#This Row],[SleepHours]]&lt;7,"Short", IF(Merge1[[#This Row],[SleepHours]]&lt;=9,"Normal", "Long"))</f>
        <v>Normal</v>
      </c>
      <c r="W532">
        <v>543</v>
      </c>
    </row>
    <row r="533" spans="1:23" x14ac:dyDescent="0.25">
      <c r="A533" t="s">
        <v>37</v>
      </c>
      <c r="B533" s="1">
        <v>42498</v>
      </c>
      <c r="C533" s="6" t="str">
        <f>TEXT(Merge1[[#This Row],[ActivityDate]],"dddd")</f>
        <v>Sunday</v>
      </c>
      <c r="D533">
        <v>12857</v>
      </c>
      <c r="E533" s="5">
        <f>IF(Merge1[[#This Row],[TotalSteps]]&gt;=10000,1,0)</f>
        <v>1</v>
      </c>
      <c r="F533">
        <v>10.43</v>
      </c>
      <c r="G533">
        <v>10.43</v>
      </c>
      <c r="H533">
        <v>0</v>
      </c>
      <c r="I533">
        <v>0.68</v>
      </c>
      <c r="J533">
        <v>6.21</v>
      </c>
      <c r="K533">
        <v>3.54</v>
      </c>
      <c r="L533">
        <v>0</v>
      </c>
      <c r="M533">
        <v>9</v>
      </c>
      <c r="N533">
        <v>125</v>
      </c>
      <c r="O533">
        <v>192</v>
      </c>
      <c r="P533">
        <v>1019</v>
      </c>
      <c r="Q533">
        <f>Merge1[[#This Row],[VeryActiveMinutes]]+Merge1[[#This Row],[FairlyActiveMinutes]]+Merge1[[#This Row],[LightlyActiveMinutes]]</f>
        <v>326</v>
      </c>
      <c r="R533">
        <v>3287</v>
      </c>
      <c r="U533" s="12">
        <f>Merge1[[#This Row],[TotalMinutesAsleep]]/60</f>
        <v>0</v>
      </c>
      <c r="V533" s="12" t="str">
        <f>IF(Merge1[[#This Row],[SleepHours]]&lt;7,"Short", IF(Merge1[[#This Row],[SleepHours]]&lt;=9,"Normal", "Long"))</f>
        <v>Short</v>
      </c>
    </row>
    <row r="534" spans="1:23" x14ac:dyDescent="0.25">
      <c r="A534" t="s">
        <v>37</v>
      </c>
      <c r="B534" s="1">
        <v>42499</v>
      </c>
      <c r="C534" s="6" t="str">
        <f>TEXT(Merge1[[#This Row],[ActivityDate]],"dddd")</f>
        <v>Monday</v>
      </c>
      <c r="D534">
        <v>8232</v>
      </c>
      <c r="E534" s="5">
        <f>IF(Merge1[[#This Row],[TotalSteps]]&gt;=10000,1,0)</f>
        <v>0</v>
      </c>
      <c r="F534">
        <v>6.68</v>
      </c>
      <c r="G534">
        <v>6.68</v>
      </c>
      <c r="H534">
        <v>0</v>
      </c>
      <c r="I534">
        <v>0</v>
      </c>
      <c r="J534">
        <v>0.56999999999999995</v>
      </c>
      <c r="K534">
        <v>6.1</v>
      </c>
      <c r="L534">
        <v>0</v>
      </c>
      <c r="M534">
        <v>0</v>
      </c>
      <c r="N534">
        <v>12</v>
      </c>
      <c r="O534">
        <v>253</v>
      </c>
      <c r="P534">
        <v>746</v>
      </c>
      <c r="Q534">
        <f>Merge1[[#This Row],[VeryActiveMinutes]]+Merge1[[#This Row],[FairlyActiveMinutes]]+Merge1[[#This Row],[LightlyActiveMinutes]]</f>
        <v>265</v>
      </c>
      <c r="R534">
        <v>2990</v>
      </c>
      <c r="S534">
        <v>1</v>
      </c>
      <c r="T534">
        <v>435</v>
      </c>
      <c r="U534" s="12">
        <f>Merge1[[#This Row],[TotalMinutesAsleep]]/60</f>
        <v>7.25</v>
      </c>
      <c r="V534" s="12" t="str">
        <f>IF(Merge1[[#This Row],[SleepHours]]&lt;7,"Short", IF(Merge1[[#This Row],[SleepHours]]&lt;=9,"Normal", "Long"))</f>
        <v>Normal</v>
      </c>
      <c r="W534">
        <v>458</v>
      </c>
    </row>
    <row r="535" spans="1:23" x14ac:dyDescent="0.25">
      <c r="A535" t="s">
        <v>37</v>
      </c>
      <c r="B535" s="1">
        <v>42500</v>
      </c>
      <c r="C535" s="6" t="str">
        <f>TEXT(Merge1[[#This Row],[ActivityDate]],"dddd")</f>
        <v>Tuesday</v>
      </c>
      <c r="D535">
        <v>10613</v>
      </c>
      <c r="E535" s="5">
        <f>IF(Merge1[[#This Row],[TotalSteps]]&gt;=10000,1,0)</f>
        <v>1</v>
      </c>
      <c r="F535">
        <v>8.61</v>
      </c>
      <c r="G535">
        <v>8.61</v>
      </c>
      <c r="H535">
        <v>0</v>
      </c>
      <c r="I535">
        <v>0.08</v>
      </c>
      <c r="J535">
        <v>1.88</v>
      </c>
      <c r="K535">
        <v>6.65</v>
      </c>
      <c r="L535">
        <v>0</v>
      </c>
      <c r="M535">
        <v>1</v>
      </c>
      <c r="N535">
        <v>37</v>
      </c>
      <c r="O535">
        <v>262</v>
      </c>
      <c r="P535">
        <v>701</v>
      </c>
      <c r="Q535">
        <f>Merge1[[#This Row],[VeryActiveMinutes]]+Merge1[[#This Row],[FairlyActiveMinutes]]+Merge1[[#This Row],[LightlyActiveMinutes]]</f>
        <v>300</v>
      </c>
      <c r="R535">
        <v>3172</v>
      </c>
      <c r="S535">
        <v>1</v>
      </c>
      <c r="T535">
        <v>416</v>
      </c>
      <c r="U535" s="12">
        <f>Merge1[[#This Row],[TotalMinutesAsleep]]/60</f>
        <v>6.9333333333333336</v>
      </c>
      <c r="V535" s="12" t="str">
        <f>IF(Merge1[[#This Row],[SleepHours]]&lt;7,"Short", IF(Merge1[[#This Row],[SleepHours]]&lt;=9,"Normal", "Long"))</f>
        <v>Short</v>
      </c>
      <c r="W535">
        <v>431</v>
      </c>
    </row>
    <row r="536" spans="1:23" x14ac:dyDescent="0.25">
      <c r="A536" t="s">
        <v>37</v>
      </c>
      <c r="B536" s="1">
        <v>42501</v>
      </c>
      <c r="C536" s="6" t="str">
        <f>TEXT(Merge1[[#This Row],[ActivityDate]],"dddd")</f>
        <v>Wednesday</v>
      </c>
      <c r="D536">
        <v>9810</v>
      </c>
      <c r="E536" s="5">
        <f>IF(Merge1[[#This Row],[TotalSteps]]&gt;=10000,1,0)</f>
        <v>0</v>
      </c>
      <c r="F536">
        <v>7.96</v>
      </c>
      <c r="G536">
        <v>7.96</v>
      </c>
      <c r="H536">
        <v>0</v>
      </c>
      <c r="I536">
        <v>0.78</v>
      </c>
      <c r="J536">
        <v>2.16</v>
      </c>
      <c r="K536">
        <v>4.9800000000000004</v>
      </c>
      <c r="L536">
        <v>0</v>
      </c>
      <c r="M536">
        <v>10</v>
      </c>
      <c r="N536">
        <v>41</v>
      </c>
      <c r="O536">
        <v>235</v>
      </c>
      <c r="P536">
        <v>784</v>
      </c>
      <c r="Q536">
        <f>Merge1[[#This Row],[VeryActiveMinutes]]+Merge1[[#This Row],[FairlyActiveMinutes]]+Merge1[[#This Row],[LightlyActiveMinutes]]</f>
        <v>286</v>
      </c>
      <c r="R536">
        <v>3069</v>
      </c>
      <c r="S536">
        <v>1</v>
      </c>
      <c r="T536">
        <v>354</v>
      </c>
      <c r="U536" s="12">
        <f>Merge1[[#This Row],[TotalMinutesAsleep]]/60</f>
        <v>5.9</v>
      </c>
      <c r="V536" s="12" t="str">
        <f>IF(Merge1[[#This Row],[SleepHours]]&lt;7,"Short", IF(Merge1[[#This Row],[SleepHours]]&lt;=9,"Normal", "Long"))</f>
        <v>Short</v>
      </c>
      <c r="W536">
        <v>366</v>
      </c>
    </row>
    <row r="537" spans="1:23" x14ac:dyDescent="0.25">
      <c r="A537" t="s">
        <v>37</v>
      </c>
      <c r="B537" s="1">
        <v>42502</v>
      </c>
      <c r="C537" s="6" t="str">
        <f>TEXT(Merge1[[#This Row],[ActivityDate]],"dddd")</f>
        <v>Thursday</v>
      </c>
      <c r="D537">
        <v>2752</v>
      </c>
      <c r="E537" s="5">
        <f>IF(Merge1[[#This Row],[TotalSteps]]&gt;=10000,1,0)</f>
        <v>0</v>
      </c>
      <c r="F537">
        <v>2.23</v>
      </c>
      <c r="G537">
        <v>2.23</v>
      </c>
      <c r="H537">
        <v>0</v>
      </c>
      <c r="I537">
        <v>0</v>
      </c>
      <c r="J537">
        <v>0</v>
      </c>
      <c r="K537">
        <v>2.23</v>
      </c>
      <c r="L537">
        <v>0</v>
      </c>
      <c r="M537">
        <v>0</v>
      </c>
      <c r="N537">
        <v>0</v>
      </c>
      <c r="O537">
        <v>68</v>
      </c>
      <c r="P537">
        <v>241</v>
      </c>
      <c r="Q537">
        <f>Merge1[[#This Row],[VeryActiveMinutes]]+Merge1[[#This Row],[FairlyActiveMinutes]]+Merge1[[#This Row],[LightlyActiveMinutes]]</f>
        <v>68</v>
      </c>
      <c r="R537">
        <v>1240</v>
      </c>
      <c r="S537">
        <v>1</v>
      </c>
      <c r="T537">
        <v>404</v>
      </c>
      <c r="U537" s="12">
        <f>Merge1[[#This Row],[TotalMinutesAsleep]]/60</f>
        <v>6.7333333333333334</v>
      </c>
      <c r="V537" s="12" t="str">
        <f>IF(Merge1[[#This Row],[SleepHours]]&lt;7,"Short", IF(Merge1[[#This Row],[SleepHours]]&lt;=9,"Normal", "Long"))</f>
        <v>Short</v>
      </c>
      <c r="W537">
        <v>442</v>
      </c>
    </row>
    <row r="538" spans="1:23" x14ac:dyDescent="0.25">
      <c r="A538" t="s">
        <v>38</v>
      </c>
      <c r="B538" s="1">
        <v>42472</v>
      </c>
      <c r="C538" s="6" t="str">
        <f>TEXT(Merge1[[#This Row],[ActivityDate]],"dddd")</f>
        <v>Tuesday</v>
      </c>
      <c r="D538">
        <v>11596</v>
      </c>
      <c r="E538" s="5">
        <f>IF(Merge1[[#This Row],[TotalSteps]]&gt;=10000,1,0)</f>
        <v>1</v>
      </c>
      <c r="F538">
        <v>7.57</v>
      </c>
      <c r="G538">
        <v>7.57</v>
      </c>
      <c r="H538">
        <v>0</v>
      </c>
      <c r="I538">
        <v>1.37</v>
      </c>
      <c r="J538">
        <v>0.79</v>
      </c>
      <c r="K538">
        <v>5.41</v>
      </c>
      <c r="L538">
        <v>0</v>
      </c>
      <c r="M538">
        <v>19</v>
      </c>
      <c r="N538">
        <v>13</v>
      </c>
      <c r="O538">
        <v>277</v>
      </c>
      <c r="P538">
        <v>767</v>
      </c>
      <c r="Q538">
        <f>Merge1[[#This Row],[VeryActiveMinutes]]+Merge1[[#This Row],[FairlyActiveMinutes]]+Merge1[[#This Row],[LightlyActiveMinutes]]</f>
        <v>309</v>
      </c>
      <c r="R538">
        <v>2026</v>
      </c>
      <c r="S538">
        <v>1</v>
      </c>
      <c r="T538">
        <v>441</v>
      </c>
      <c r="U538" s="12">
        <f>Merge1[[#This Row],[TotalMinutesAsleep]]/60</f>
        <v>7.35</v>
      </c>
      <c r="V538" s="12" t="str">
        <f>IF(Merge1[[#This Row],[SleepHours]]&lt;7,"Short", IF(Merge1[[#This Row],[SleepHours]]&lt;=9,"Normal", "Long"))</f>
        <v>Normal</v>
      </c>
      <c r="W538">
        <v>464</v>
      </c>
    </row>
    <row r="539" spans="1:23" x14ac:dyDescent="0.25">
      <c r="A539" t="s">
        <v>38</v>
      </c>
      <c r="B539" s="1">
        <v>42473</v>
      </c>
      <c r="C539" s="6" t="str">
        <f>TEXT(Merge1[[#This Row],[ActivityDate]],"dddd")</f>
        <v>Wednesday</v>
      </c>
      <c r="D539">
        <v>4832</v>
      </c>
      <c r="E539" s="5">
        <f>IF(Merge1[[#This Row],[TotalSteps]]&gt;=10000,1,0)</f>
        <v>0</v>
      </c>
      <c r="F539">
        <v>3.16</v>
      </c>
      <c r="G539">
        <v>3.16</v>
      </c>
      <c r="H539">
        <v>0</v>
      </c>
      <c r="I539">
        <v>0</v>
      </c>
      <c r="J539">
        <v>0</v>
      </c>
      <c r="K539">
        <v>3.16</v>
      </c>
      <c r="L539">
        <v>0</v>
      </c>
      <c r="M539">
        <v>0</v>
      </c>
      <c r="N539">
        <v>0</v>
      </c>
      <c r="O539">
        <v>226</v>
      </c>
      <c r="P539">
        <v>647</v>
      </c>
      <c r="Q539">
        <f>Merge1[[#This Row],[VeryActiveMinutes]]+Merge1[[#This Row],[FairlyActiveMinutes]]+Merge1[[#This Row],[LightlyActiveMinutes]]</f>
        <v>226</v>
      </c>
      <c r="R539">
        <v>1718</v>
      </c>
      <c r="S539">
        <v>2</v>
      </c>
      <c r="T539">
        <v>455</v>
      </c>
      <c r="U539" s="12">
        <f>Merge1[[#This Row],[TotalMinutesAsleep]]/60</f>
        <v>7.583333333333333</v>
      </c>
      <c r="V539" s="12" t="str">
        <f>IF(Merge1[[#This Row],[SleepHours]]&lt;7,"Short", IF(Merge1[[#This Row],[SleepHours]]&lt;=9,"Normal", "Long"))</f>
        <v>Normal</v>
      </c>
      <c r="W539">
        <v>488</v>
      </c>
    </row>
    <row r="540" spans="1:23" x14ac:dyDescent="0.25">
      <c r="A540" t="s">
        <v>38</v>
      </c>
      <c r="B540" s="1">
        <v>42474</v>
      </c>
      <c r="C540" s="6" t="str">
        <f>TEXT(Merge1[[#This Row],[ActivityDate]],"dddd")</f>
        <v>Thursday</v>
      </c>
      <c r="D540">
        <v>17022</v>
      </c>
      <c r="E540" s="5">
        <f>IF(Merge1[[#This Row],[TotalSteps]]&gt;=10000,1,0)</f>
        <v>1</v>
      </c>
      <c r="F540">
        <v>11.12</v>
      </c>
      <c r="G540">
        <v>11.12</v>
      </c>
      <c r="H540">
        <v>0</v>
      </c>
      <c r="I540">
        <v>4</v>
      </c>
      <c r="J540">
        <v>2.4500000000000002</v>
      </c>
      <c r="K540">
        <v>4.67</v>
      </c>
      <c r="L540">
        <v>0</v>
      </c>
      <c r="M540">
        <v>61</v>
      </c>
      <c r="N540">
        <v>41</v>
      </c>
      <c r="O540">
        <v>256</v>
      </c>
      <c r="P540">
        <v>693</v>
      </c>
      <c r="Q540">
        <f>Merge1[[#This Row],[VeryActiveMinutes]]+Merge1[[#This Row],[FairlyActiveMinutes]]+Merge1[[#This Row],[LightlyActiveMinutes]]</f>
        <v>358</v>
      </c>
      <c r="R540">
        <v>2324</v>
      </c>
      <c r="S540">
        <v>1</v>
      </c>
      <c r="T540">
        <v>357</v>
      </c>
      <c r="U540" s="12">
        <f>Merge1[[#This Row],[TotalMinutesAsleep]]/60</f>
        <v>5.95</v>
      </c>
      <c r="V540" s="12" t="str">
        <f>IF(Merge1[[#This Row],[SleepHours]]&lt;7,"Short", IF(Merge1[[#This Row],[SleepHours]]&lt;=9,"Normal", "Long"))</f>
        <v>Short</v>
      </c>
      <c r="W540">
        <v>418</v>
      </c>
    </row>
    <row r="541" spans="1:23" x14ac:dyDescent="0.25">
      <c r="A541" t="s">
        <v>38</v>
      </c>
      <c r="B541" s="1">
        <v>42475</v>
      </c>
      <c r="C541" s="6" t="str">
        <f>TEXT(Merge1[[#This Row],[ActivityDate]],"dddd")</f>
        <v>Friday</v>
      </c>
      <c r="D541">
        <v>16556</v>
      </c>
      <c r="E541" s="5">
        <f>IF(Merge1[[#This Row],[TotalSteps]]&gt;=10000,1,0)</f>
        <v>1</v>
      </c>
      <c r="F541">
        <v>10.86</v>
      </c>
      <c r="G541">
        <v>10.86</v>
      </c>
      <c r="H541">
        <v>0</v>
      </c>
      <c r="I541">
        <v>4.16</v>
      </c>
      <c r="J541">
        <v>1.98</v>
      </c>
      <c r="K541">
        <v>4.71</v>
      </c>
      <c r="L541">
        <v>0</v>
      </c>
      <c r="M541">
        <v>58</v>
      </c>
      <c r="N541">
        <v>38</v>
      </c>
      <c r="O541">
        <v>239</v>
      </c>
      <c r="P541">
        <v>689</v>
      </c>
      <c r="Q541">
        <f>Merge1[[#This Row],[VeryActiveMinutes]]+Merge1[[#This Row],[FairlyActiveMinutes]]+Merge1[[#This Row],[LightlyActiveMinutes]]</f>
        <v>335</v>
      </c>
      <c r="R541">
        <v>2254</v>
      </c>
      <c r="S541">
        <v>1</v>
      </c>
      <c r="T541">
        <v>377</v>
      </c>
      <c r="U541" s="12">
        <f>Merge1[[#This Row],[TotalMinutesAsleep]]/60</f>
        <v>6.2833333333333332</v>
      </c>
      <c r="V541" s="12" t="str">
        <f>IF(Merge1[[#This Row],[SleepHours]]&lt;7,"Short", IF(Merge1[[#This Row],[SleepHours]]&lt;=9,"Normal", "Long"))</f>
        <v>Short</v>
      </c>
      <c r="W541">
        <v>409</v>
      </c>
    </row>
    <row r="542" spans="1:23" x14ac:dyDescent="0.25">
      <c r="A542" t="s">
        <v>38</v>
      </c>
      <c r="B542" s="1">
        <v>42476</v>
      </c>
      <c r="C542" s="6" t="str">
        <f>TEXT(Merge1[[#This Row],[ActivityDate]],"dddd")</f>
        <v>Saturday</v>
      </c>
      <c r="D542">
        <v>5771</v>
      </c>
      <c r="E542" s="5">
        <f>IF(Merge1[[#This Row],[TotalSteps]]&gt;=10000,1,0)</f>
        <v>0</v>
      </c>
      <c r="F542">
        <v>3.77</v>
      </c>
      <c r="G542">
        <v>3.77</v>
      </c>
      <c r="H542">
        <v>0</v>
      </c>
      <c r="I542">
        <v>0</v>
      </c>
      <c r="J542">
        <v>0</v>
      </c>
      <c r="K542">
        <v>3.77</v>
      </c>
      <c r="L542">
        <v>0</v>
      </c>
      <c r="M542">
        <v>0</v>
      </c>
      <c r="N542">
        <v>0</v>
      </c>
      <c r="O542">
        <v>288</v>
      </c>
      <c r="P542">
        <v>521</v>
      </c>
      <c r="Q542">
        <f>Merge1[[#This Row],[VeryActiveMinutes]]+Merge1[[#This Row],[FairlyActiveMinutes]]+Merge1[[#This Row],[LightlyActiveMinutes]]</f>
        <v>288</v>
      </c>
      <c r="R542">
        <v>1831</v>
      </c>
      <c r="S542">
        <v>2</v>
      </c>
      <c r="T542">
        <v>651</v>
      </c>
      <c r="U542" s="12">
        <f>Merge1[[#This Row],[TotalMinutesAsleep]]/60</f>
        <v>10.85</v>
      </c>
      <c r="V542" s="12" t="str">
        <f>IF(Merge1[[#This Row],[SleepHours]]&lt;7,"Short", IF(Merge1[[#This Row],[SleepHours]]&lt;=9,"Normal", "Long"))</f>
        <v>Long</v>
      </c>
      <c r="W542">
        <v>686</v>
      </c>
    </row>
    <row r="543" spans="1:23" x14ac:dyDescent="0.25">
      <c r="A543" t="s">
        <v>38</v>
      </c>
      <c r="B543" s="1">
        <v>42477</v>
      </c>
      <c r="C543" s="6" t="str">
        <f>TEXT(Merge1[[#This Row],[ActivityDate]],"dddd")</f>
        <v>Sunday</v>
      </c>
      <c r="D543">
        <v>655</v>
      </c>
      <c r="E543" s="5">
        <f>IF(Merge1[[#This Row],[TotalSteps]]&gt;=10000,1,0)</f>
        <v>0</v>
      </c>
      <c r="F543">
        <v>0.43</v>
      </c>
      <c r="G543">
        <v>0.43</v>
      </c>
      <c r="H543">
        <v>0</v>
      </c>
      <c r="I543">
        <v>0</v>
      </c>
      <c r="J543">
        <v>0</v>
      </c>
      <c r="K543">
        <v>0.43</v>
      </c>
      <c r="L543">
        <v>0</v>
      </c>
      <c r="M543">
        <v>0</v>
      </c>
      <c r="N543">
        <v>0</v>
      </c>
      <c r="O543">
        <v>46</v>
      </c>
      <c r="P543">
        <v>943</v>
      </c>
      <c r="Q543">
        <f>Merge1[[#This Row],[VeryActiveMinutes]]+Merge1[[#This Row],[FairlyActiveMinutes]]+Merge1[[#This Row],[LightlyActiveMinutes]]</f>
        <v>46</v>
      </c>
      <c r="R543">
        <v>1397</v>
      </c>
      <c r="S543">
        <v>1</v>
      </c>
      <c r="T543">
        <v>350</v>
      </c>
      <c r="U543" s="12">
        <f>Merge1[[#This Row],[TotalMinutesAsleep]]/60</f>
        <v>5.833333333333333</v>
      </c>
      <c r="V543" s="12" t="str">
        <f>IF(Merge1[[#This Row],[SleepHours]]&lt;7,"Short", IF(Merge1[[#This Row],[SleepHours]]&lt;=9,"Normal", "Long"))</f>
        <v>Short</v>
      </c>
      <c r="W543">
        <v>402</v>
      </c>
    </row>
    <row r="544" spans="1:23" x14ac:dyDescent="0.25">
      <c r="A544" t="s">
        <v>38</v>
      </c>
      <c r="B544" s="1">
        <v>42478</v>
      </c>
      <c r="C544" s="6" t="str">
        <f>TEXT(Merge1[[#This Row],[ActivityDate]],"dddd")</f>
        <v>Monday</v>
      </c>
      <c r="D544">
        <v>3727</v>
      </c>
      <c r="E544" s="5">
        <f>IF(Merge1[[#This Row],[TotalSteps]]&gt;=10000,1,0)</f>
        <v>0</v>
      </c>
      <c r="F544">
        <v>2.4300000000000002</v>
      </c>
      <c r="G544">
        <v>2.4300000000000002</v>
      </c>
      <c r="H544">
        <v>0</v>
      </c>
      <c r="I544">
        <v>0</v>
      </c>
      <c r="J544">
        <v>0</v>
      </c>
      <c r="K544">
        <v>2.4300000000000002</v>
      </c>
      <c r="L544">
        <v>0</v>
      </c>
      <c r="M544">
        <v>0</v>
      </c>
      <c r="N544">
        <v>0</v>
      </c>
      <c r="O544">
        <v>206</v>
      </c>
      <c r="P544">
        <v>622</v>
      </c>
      <c r="Q544">
        <f>Merge1[[#This Row],[VeryActiveMinutes]]+Merge1[[#This Row],[FairlyActiveMinutes]]+Merge1[[#This Row],[LightlyActiveMinutes]]</f>
        <v>206</v>
      </c>
      <c r="R544">
        <v>1683</v>
      </c>
      <c r="S544">
        <v>2</v>
      </c>
      <c r="T544">
        <v>520</v>
      </c>
      <c r="U544" s="12">
        <f>Merge1[[#This Row],[TotalMinutesAsleep]]/60</f>
        <v>8.6666666666666661</v>
      </c>
      <c r="V544" s="12" t="str">
        <f>IF(Merge1[[#This Row],[SleepHours]]&lt;7,"Short", IF(Merge1[[#This Row],[SleepHours]]&lt;=9,"Normal", "Long"))</f>
        <v>Normal</v>
      </c>
      <c r="W544">
        <v>541</v>
      </c>
    </row>
    <row r="545" spans="1:23" x14ac:dyDescent="0.25">
      <c r="A545" t="s">
        <v>38</v>
      </c>
      <c r="B545" s="1">
        <v>42479</v>
      </c>
      <c r="C545" s="6" t="str">
        <f>TEXT(Merge1[[#This Row],[ActivityDate]],"dddd")</f>
        <v>Tuesday</v>
      </c>
      <c r="D545">
        <v>15482</v>
      </c>
      <c r="E545" s="5">
        <f>IF(Merge1[[#This Row],[TotalSteps]]&gt;=10000,1,0)</f>
        <v>1</v>
      </c>
      <c r="F545">
        <v>10.11</v>
      </c>
      <c r="G545">
        <v>10.11</v>
      </c>
      <c r="H545">
        <v>0</v>
      </c>
      <c r="I545">
        <v>4.28</v>
      </c>
      <c r="J545">
        <v>1.66</v>
      </c>
      <c r="K545">
        <v>4.18</v>
      </c>
      <c r="L545">
        <v>0</v>
      </c>
      <c r="M545">
        <v>69</v>
      </c>
      <c r="N545">
        <v>28</v>
      </c>
      <c r="O545">
        <v>249</v>
      </c>
      <c r="P545">
        <v>756</v>
      </c>
      <c r="Q545">
        <f>Merge1[[#This Row],[VeryActiveMinutes]]+Merge1[[#This Row],[FairlyActiveMinutes]]+Merge1[[#This Row],[LightlyActiveMinutes]]</f>
        <v>346</v>
      </c>
      <c r="R545">
        <v>2284</v>
      </c>
      <c r="S545">
        <v>1</v>
      </c>
      <c r="T545">
        <v>357</v>
      </c>
      <c r="U545" s="12">
        <f>Merge1[[#This Row],[TotalMinutesAsleep]]/60</f>
        <v>5.95</v>
      </c>
      <c r="V545" s="12" t="str">
        <f>IF(Merge1[[#This Row],[SleepHours]]&lt;7,"Short", IF(Merge1[[#This Row],[SleepHours]]&lt;=9,"Normal", "Long"))</f>
        <v>Short</v>
      </c>
      <c r="W545">
        <v>410</v>
      </c>
    </row>
    <row r="546" spans="1:23" x14ac:dyDescent="0.25">
      <c r="A546" t="s">
        <v>38</v>
      </c>
      <c r="B546" s="1">
        <v>42480</v>
      </c>
      <c r="C546" s="6" t="str">
        <f>TEXT(Merge1[[#This Row],[ActivityDate]],"dddd")</f>
        <v>Wednesday</v>
      </c>
      <c r="D546">
        <v>2713</v>
      </c>
      <c r="E546" s="5">
        <f>IF(Merge1[[#This Row],[TotalSteps]]&gt;=10000,1,0)</f>
        <v>0</v>
      </c>
      <c r="F546">
        <v>1.77</v>
      </c>
      <c r="G546">
        <v>1.77</v>
      </c>
      <c r="H546">
        <v>0</v>
      </c>
      <c r="I546">
        <v>0</v>
      </c>
      <c r="J546">
        <v>0</v>
      </c>
      <c r="K546">
        <v>1.77</v>
      </c>
      <c r="L546">
        <v>0</v>
      </c>
      <c r="M546">
        <v>0</v>
      </c>
      <c r="N546">
        <v>0</v>
      </c>
      <c r="O546">
        <v>148</v>
      </c>
      <c r="P546">
        <v>598</v>
      </c>
      <c r="Q546">
        <f>Merge1[[#This Row],[VeryActiveMinutes]]+Merge1[[#This Row],[FairlyActiveMinutes]]+Merge1[[#This Row],[LightlyActiveMinutes]]</f>
        <v>148</v>
      </c>
      <c r="R546">
        <v>1570</v>
      </c>
      <c r="S546">
        <v>1</v>
      </c>
      <c r="T546">
        <v>658</v>
      </c>
      <c r="U546" s="12">
        <f>Merge1[[#This Row],[TotalMinutesAsleep]]/60</f>
        <v>10.966666666666667</v>
      </c>
      <c r="V546" s="12" t="str">
        <f>IF(Merge1[[#This Row],[SleepHours]]&lt;7,"Short", IF(Merge1[[#This Row],[SleepHours]]&lt;=9,"Normal", "Long"))</f>
        <v>Long</v>
      </c>
      <c r="W546">
        <v>678</v>
      </c>
    </row>
    <row r="547" spans="1:23" x14ac:dyDescent="0.25">
      <c r="A547" t="s">
        <v>38</v>
      </c>
      <c r="B547" s="1">
        <v>42481</v>
      </c>
      <c r="C547" s="6" t="str">
        <f>TEXT(Merge1[[#This Row],[ActivityDate]],"dddd")</f>
        <v>Thursday</v>
      </c>
      <c r="D547">
        <v>12346</v>
      </c>
      <c r="E547" s="5">
        <f>IF(Merge1[[#This Row],[TotalSteps]]&gt;=10000,1,0)</f>
        <v>1</v>
      </c>
      <c r="F547">
        <v>8.06</v>
      </c>
      <c r="G547">
        <v>8.06</v>
      </c>
      <c r="H547">
        <v>0</v>
      </c>
      <c r="I547">
        <v>2.95</v>
      </c>
      <c r="J547">
        <v>2.16</v>
      </c>
      <c r="K547">
        <v>2.96</v>
      </c>
      <c r="L547">
        <v>0</v>
      </c>
      <c r="M547">
        <v>47</v>
      </c>
      <c r="N547">
        <v>42</v>
      </c>
      <c r="O547">
        <v>177</v>
      </c>
      <c r="P547">
        <v>801</v>
      </c>
      <c r="Q547">
        <f>Merge1[[#This Row],[VeryActiveMinutes]]+Merge1[[#This Row],[FairlyActiveMinutes]]+Merge1[[#This Row],[LightlyActiveMinutes]]</f>
        <v>266</v>
      </c>
      <c r="R547">
        <v>2066</v>
      </c>
      <c r="S547">
        <v>1</v>
      </c>
      <c r="T547">
        <v>399</v>
      </c>
      <c r="U547" s="12">
        <f>Merge1[[#This Row],[TotalMinutesAsleep]]/60</f>
        <v>6.65</v>
      </c>
      <c r="V547" s="12" t="str">
        <f>IF(Merge1[[#This Row],[SleepHours]]&lt;7,"Short", IF(Merge1[[#This Row],[SleepHours]]&lt;=9,"Normal", "Long"))</f>
        <v>Short</v>
      </c>
      <c r="W547">
        <v>431</v>
      </c>
    </row>
    <row r="548" spans="1:23" x14ac:dyDescent="0.25">
      <c r="A548" t="s">
        <v>38</v>
      </c>
      <c r="B548" s="1">
        <v>42482</v>
      </c>
      <c r="C548" s="6" t="str">
        <f>TEXT(Merge1[[#This Row],[ActivityDate]],"dddd")</f>
        <v>Friday</v>
      </c>
      <c r="D548">
        <v>11682</v>
      </c>
      <c r="E548" s="5">
        <f>IF(Merge1[[#This Row],[TotalSteps]]&gt;=10000,1,0)</f>
        <v>1</v>
      </c>
      <c r="F548">
        <v>7.63</v>
      </c>
      <c r="G548">
        <v>7.63</v>
      </c>
      <c r="H548">
        <v>0</v>
      </c>
      <c r="I548">
        <v>1.38</v>
      </c>
      <c r="J548">
        <v>0.63</v>
      </c>
      <c r="K548">
        <v>5.6</v>
      </c>
      <c r="L548">
        <v>0</v>
      </c>
      <c r="M548">
        <v>25</v>
      </c>
      <c r="N548">
        <v>16</v>
      </c>
      <c r="O548">
        <v>270</v>
      </c>
      <c r="P548">
        <v>781</v>
      </c>
      <c r="Q548">
        <f>Merge1[[#This Row],[VeryActiveMinutes]]+Merge1[[#This Row],[FairlyActiveMinutes]]+Merge1[[#This Row],[LightlyActiveMinutes]]</f>
        <v>311</v>
      </c>
      <c r="R548">
        <v>2105</v>
      </c>
      <c r="S548">
        <v>1</v>
      </c>
      <c r="T548">
        <v>322</v>
      </c>
      <c r="U548" s="12">
        <f>Merge1[[#This Row],[TotalMinutesAsleep]]/60</f>
        <v>5.3666666666666663</v>
      </c>
      <c r="V548" s="12" t="str">
        <f>IF(Merge1[[#This Row],[SleepHours]]&lt;7,"Short", IF(Merge1[[#This Row],[SleepHours]]&lt;=9,"Normal", "Long"))</f>
        <v>Short</v>
      </c>
      <c r="W548">
        <v>353</v>
      </c>
    </row>
    <row r="549" spans="1:23" x14ac:dyDescent="0.25">
      <c r="A549" t="s">
        <v>38</v>
      </c>
      <c r="B549" s="1">
        <v>42483</v>
      </c>
      <c r="C549" s="6" t="str">
        <f>TEXT(Merge1[[#This Row],[ActivityDate]],"dddd")</f>
        <v>Saturday</v>
      </c>
      <c r="D549">
        <v>4112</v>
      </c>
      <c r="E549" s="5">
        <f>IF(Merge1[[#This Row],[TotalSteps]]&gt;=10000,1,0)</f>
        <v>0</v>
      </c>
      <c r="F549">
        <v>2.69</v>
      </c>
      <c r="G549">
        <v>2.69</v>
      </c>
      <c r="H549">
        <v>0</v>
      </c>
      <c r="I549">
        <v>0</v>
      </c>
      <c r="J549">
        <v>0</v>
      </c>
      <c r="K549">
        <v>2.68</v>
      </c>
      <c r="L549">
        <v>0</v>
      </c>
      <c r="M549">
        <v>0</v>
      </c>
      <c r="N549">
        <v>0</v>
      </c>
      <c r="O549">
        <v>272</v>
      </c>
      <c r="P549">
        <v>443</v>
      </c>
      <c r="Q549">
        <f>Merge1[[#This Row],[VeryActiveMinutes]]+Merge1[[#This Row],[FairlyActiveMinutes]]+Merge1[[#This Row],[LightlyActiveMinutes]]</f>
        <v>272</v>
      </c>
      <c r="R549">
        <v>1776</v>
      </c>
      <c r="S549">
        <v>2</v>
      </c>
      <c r="T549">
        <v>631</v>
      </c>
      <c r="U549" s="12">
        <f>Merge1[[#This Row],[TotalMinutesAsleep]]/60</f>
        <v>10.516666666666667</v>
      </c>
      <c r="V549" s="12" t="str">
        <f>IF(Merge1[[#This Row],[SleepHours]]&lt;7,"Short", IF(Merge1[[#This Row],[SleepHours]]&lt;=9,"Normal", "Long"))</f>
        <v>Long</v>
      </c>
      <c r="W549">
        <v>725</v>
      </c>
    </row>
    <row r="550" spans="1:23" x14ac:dyDescent="0.25">
      <c r="A550" t="s">
        <v>38</v>
      </c>
      <c r="B550" s="1">
        <v>42484</v>
      </c>
      <c r="C550" s="6" t="str">
        <f>TEXT(Merge1[[#This Row],[ActivityDate]],"dddd")</f>
        <v>Sunday</v>
      </c>
      <c r="D550">
        <v>1807</v>
      </c>
      <c r="E550" s="5">
        <f>IF(Merge1[[#This Row],[TotalSteps]]&gt;=10000,1,0)</f>
        <v>0</v>
      </c>
      <c r="F550">
        <v>1.18</v>
      </c>
      <c r="G550">
        <v>1.18</v>
      </c>
      <c r="H550">
        <v>0</v>
      </c>
      <c r="I550">
        <v>0</v>
      </c>
      <c r="J550">
        <v>0</v>
      </c>
      <c r="K550">
        <v>1.18</v>
      </c>
      <c r="L550">
        <v>0</v>
      </c>
      <c r="M550">
        <v>0</v>
      </c>
      <c r="N550">
        <v>0</v>
      </c>
      <c r="O550">
        <v>104</v>
      </c>
      <c r="P550">
        <v>582</v>
      </c>
      <c r="Q550">
        <f>Merge1[[#This Row],[VeryActiveMinutes]]+Merge1[[#This Row],[FairlyActiveMinutes]]+Merge1[[#This Row],[LightlyActiveMinutes]]</f>
        <v>104</v>
      </c>
      <c r="R550">
        <v>1507</v>
      </c>
      <c r="S550">
        <v>2</v>
      </c>
      <c r="T550">
        <v>553</v>
      </c>
      <c r="U550" s="12">
        <f>Merge1[[#This Row],[TotalMinutesAsleep]]/60</f>
        <v>9.2166666666666668</v>
      </c>
      <c r="V550" s="12" t="str">
        <f>IF(Merge1[[#This Row],[SleepHours]]&lt;7,"Short", IF(Merge1[[#This Row],[SleepHours]]&lt;=9,"Normal", "Long"))</f>
        <v>Long</v>
      </c>
      <c r="W550">
        <v>640</v>
      </c>
    </row>
    <row r="551" spans="1:23" x14ac:dyDescent="0.25">
      <c r="A551" t="s">
        <v>38</v>
      </c>
      <c r="B551" s="1">
        <v>42485</v>
      </c>
      <c r="C551" s="6" t="str">
        <f>TEXT(Merge1[[#This Row],[ActivityDate]],"dddd")</f>
        <v>Monday</v>
      </c>
      <c r="D551">
        <v>10946</v>
      </c>
      <c r="E551" s="5">
        <f>IF(Merge1[[#This Row],[TotalSteps]]&gt;=10000,1,0)</f>
        <v>1</v>
      </c>
      <c r="F551">
        <v>7.19</v>
      </c>
      <c r="G551">
        <v>7.19</v>
      </c>
      <c r="H551">
        <v>0</v>
      </c>
      <c r="I551">
        <v>2.93</v>
      </c>
      <c r="J551">
        <v>0.56999999999999995</v>
      </c>
      <c r="K551">
        <v>3.69</v>
      </c>
      <c r="L551">
        <v>0</v>
      </c>
      <c r="M551">
        <v>51</v>
      </c>
      <c r="N551">
        <v>11</v>
      </c>
      <c r="O551">
        <v>201</v>
      </c>
      <c r="P551">
        <v>732</v>
      </c>
      <c r="Q551">
        <f>Merge1[[#This Row],[VeryActiveMinutes]]+Merge1[[#This Row],[FairlyActiveMinutes]]+Merge1[[#This Row],[LightlyActiveMinutes]]</f>
        <v>263</v>
      </c>
      <c r="R551">
        <v>2033</v>
      </c>
      <c r="S551">
        <v>1</v>
      </c>
      <c r="T551">
        <v>433</v>
      </c>
      <c r="U551" s="12">
        <f>Merge1[[#This Row],[TotalMinutesAsleep]]/60</f>
        <v>7.2166666666666668</v>
      </c>
      <c r="V551" s="12" t="str">
        <f>IF(Merge1[[#This Row],[SleepHours]]&lt;7,"Short", IF(Merge1[[#This Row],[SleepHours]]&lt;=9,"Normal", "Long"))</f>
        <v>Normal</v>
      </c>
      <c r="W551">
        <v>468</v>
      </c>
    </row>
    <row r="552" spans="1:23" x14ac:dyDescent="0.25">
      <c r="A552" t="s">
        <v>38</v>
      </c>
      <c r="B552" s="1">
        <v>42486</v>
      </c>
      <c r="C552" s="6" t="str">
        <f>TEXT(Merge1[[#This Row],[ActivityDate]],"dddd")</f>
        <v>Tuesday</v>
      </c>
      <c r="D552">
        <v>11886</v>
      </c>
      <c r="E552" s="5">
        <f>IF(Merge1[[#This Row],[TotalSteps]]&gt;=10000,1,0)</f>
        <v>1</v>
      </c>
      <c r="F552">
        <v>7.76</v>
      </c>
      <c r="G552">
        <v>7.76</v>
      </c>
      <c r="H552">
        <v>0</v>
      </c>
      <c r="I552">
        <v>2.37</v>
      </c>
      <c r="J552">
        <v>0.93</v>
      </c>
      <c r="K552">
        <v>4.46</v>
      </c>
      <c r="L552">
        <v>0</v>
      </c>
      <c r="M552">
        <v>40</v>
      </c>
      <c r="N552">
        <v>18</v>
      </c>
      <c r="O552">
        <v>238</v>
      </c>
      <c r="P552">
        <v>750</v>
      </c>
      <c r="Q552">
        <f>Merge1[[#This Row],[VeryActiveMinutes]]+Merge1[[#This Row],[FairlyActiveMinutes]]+Merge1[[#This Row],[LightlyActiveMinutes]]</f>
        <v>296</v>
      </c>
      <c r="R552">
        <v>2093</v>
      </c>
      <c r="S552">
        <v>1</v>
      </c>
      <c r="T552">
        <v>412</v>
      </c>
      <c r="U552" s="12">
        <f>Merge1[[#This Row],[TotalMinutesAsleep]]/60</f>
        <v>6.8666666666666663</v>
      </c>
      <c r="V552" s="12" t="str">
        <f>IF(Merge1[[#This Row],[SleepHours]]&lt;7,"Short", IF(Merge1[[#This Row],[SleepHours]]&lt;=9,"Normal", "Long"))</f>
        <v>Short</v>
      </c>
      <c r="W552">
        <v>453</v>
      </c>
    </row>
    <row r="553" spans="1:23" x14ac:dyDescent="0.25">
      <c r="A553" t="s">
        <v>38</v>
      </c>
      <c r="B553" s="1">
        <v>42487</v>
      </c>
      <c r="C553" s="6" t="str">
        <f>TEXT(Merge1[[#This Row],[ActivityDate]],"dddd")</f>
        <v>Wednesday</v>
      </c>
      <c r="D553">
        <v>10538</v>
      </c>
      <c r="E553" s="5">
        <f>IF(Merge1[[#This Row],[TotalSteps]]&gt;=10000,1,0)</f>
        <v>1</v>
      </c>
      <c r="F553">
        <v>6.88</v>
      </c>
      <c r="G553">
        <v>6.88</v>
      </c>
      <c r="H553">
        <v>0</v>
      </c>
      <c r="I553">
        <v>1.1399999999999999</v>
      </c>
      <c r="J553">
        <v>1</v>
      </c>
      <c r="K553">
        <v>4.74</v>
      </c>
      <c r="L553">
        <v>0</v>
      </c>
      <c r="M553">
        <v>16</v>
      </c>
      <c r="N553">
        <v>16</v>
      </c>
      <c r="O553">
        <v>206</v>
      </c>
      <c r="P553">
        <v>745</v>
      </c>
      <c r="Q553">
        <f>Merge1[[#This Row],[VeryActiveMinutes]]+Merge1[[#This Row],[FairlyActiveMinutes]]+Merge1[[#This Row],[LightlyActiveMinutes]]</f>
        <v>238</v>
      </c>
      <c r="R553">
        <v>1922</v>
      </c>
      <c r="S553">
        <v>1</v>
      </c>
      <c r="T553">
        <v>347</v>
      </c>
      <c r="U553" s="12">
        <f>Merge1[[#This Row],[TotalMinutesAsleep]]/60</f>
        <v>5.7833333333333332</v>
      </c>
      <c r="V553" s="12" t="str">
        <f>IF(Merge1[[#This Row],[SleepHours]]&lt;7,"Short", IF(Merge1[[#This Row],[SleepHours]]&lt;=9,"Normal", "Long"))</f>
        <v>Short</v>
      </c>
      <c r="W553">
        <v>391</v>
      </c>
    </row>
    <row r="554" spans="1:23" x14ac:dyDescent="0.25">
      <c r="A554" t="s">
        <v>38</v>
      </c>
      <c r="B554" s="1">
        <v>42488</v>
      </c>
      <c r="C554" s="6" t="str">
        <f>TEXT(Merge1[[#This Row],[ActivityDate]],"dddd")</f>
        <v>Thursday</v>
      </c>
      <c r="D554">
        <v>11393</v>
      </c>
      <c r="E554" s="5">
        <f>IF(Merge1[[#This Row],[TotalSteps]]&gt;=10000,1,0)</f>
        <v>1</v>
      </c>
      <c r="F554">
        <v>7.63</v>
      </c>
      <c r="G554">
        <v>7.63</v>
      </c>
      <c r="H554">
        <v>0</v>
      </c>
      <c r="I554">
        <v>3.71</v>
      </c>
      <c r="J554">
        <v>0.75</v>
      </c>
      <c r="K554">
        <v>3.17</v>
      </c>
      <c r="L554">
        <v>0</v>
      </c>
      <c r="M554">
        <v>49</v>
      </c>
      <c r="N554">
        <v>13</v>
      </c>
      <c r="O554">
        <v>165</v>
      </c>
      <c r="P554">
        <v>727</v>
      </c>
      <c r="Q554">
        <f>Merge1[[#This Row],[VeryActiveMinutes]]+Merge1[[#This Row],[FairlyActiveMinutes]]+Merge1[[#This Row],[LightlyActiveMinutes]]</f>
        <v>227</v>
      </c>
      <c r="R554">
        <v>1999</v>
      </c>
      <c r="S554">
        <v>1</v>
      </c>
      <c r="T554">
        <v>421</v>
      </c>
      <c r="U554" s="12">
        <f>Merge1[[#This Row],[TotalMinutesAsleep]]/60</f>
        <v>7.0166666666666666</v>
      </c>
      <c r="V554" s="12" t="str">
        <f>IF(Merge1[[#This Row],[SleepHours]]&lt;7,"Short", IF(Merge1[[#This Row],[SleepHours]]&lt;=9,"Normal", "Long"))</f>
        <v>Normal</v>
      </c>
      <c r="W554">
        <v>457</v>
      </c>
    </row>
    <row r="555" spans="1:23" x14ac:dyDescent="0.25">
      <c r="A555" t="s">
        <v>38</v>
      </c>
      <c r="B555" s="1">
        <v>42489</v>
      </c>
      <c r="C555" s="6" t="str">
        <f>TEXT(Merge1[[#This Row],[ActivityDate]],"dddd")</f>
        <v>Friday</v>
      </c>
      <c r="D555">
        <v>12764</v>
      </c>
      <c r="E555" s="5">
        <f>IF(Merge1[[#This Row],[TotalSteps]]&gt;=10000,1,0)</f>
        <v>1</v>
      </c>
      <c r="F555">
        <v>8.33</v>
      </c>
      <c r="G555">
        <v>8.33</v>
      </c>
      <c r="H555">
        <v>0</v>
      </c>
      <c r="I555">
        <v>2.79</v>
      </c>
      <c r="J555">
        <v>0.64</v>
      </c>
      <c r="K555">
        <v>4.91</v>
      </c>
      <c r="L555">
        <v>0</v>
      </c>
      <c r="M555">
        <v>46</v>
      </c>
      <c r="N555">
        <v>15</v>
      </c>
      <c r="O555">
        <v>270</v>
      </c>
      <c r="P555">
        <v>709</v>
      </c>
      <c r="Q555">
        <f>Merge1[[#This Row],[VeryActiveMinutes]]+Merge1[[#This Row],[FairlyActiveMinutes]]+Merge1[[#This Row],[LightlyActiveMinutes]]</f>
        <v>331</v>
      </c>
      <c r="R555">
        <v>2169</v>
      </c>
      <c r="S555">
        <v>1</v>
      </c>
      <c r="T555">
        <v>450</v>
      </c>
      <c r="U555" s="12">
        <f>Merge1[[#This Row],[TotalMinutesAsleep]]/60</f>
        <v>7.5</v>
      </c>
      <c r="V555" s="12" t="str">
        <f>IF(Merge1[[#This Row],[SleepHours]]&lt;7,"Short", IF(Merge1[[#This Row],[SleepHours]]&lt;=9,"Normal", "Long"))</f>
        <v>Normal</v>
      </c>
      <c r="W555">
        <v>495</v>
      </c>
    </row>
    <row r="556" spans="1:23" x14ac:dyDescent="0.25">
      <c r="A556" t="s">
        <v>38</v>
      </c>
      <c r="B556" s="1">
        <v>42490</v>
      </c>
      <c r="C556" s="6" t="str">
        <f>TEXT(Merge1[[#This Row],[ActivityDate]],"dddd")</f>
        <v>Saturday</v>
      </c>
      <c r="D556">
        <v>1202</v>
      </c>
      <c r="E556" s="5">
        <f>IF(Merge1[[#This Row],[TotalSteps]]&gt;=10000,1,0)</f>
        <v>0</v>
      </c>
      <c r="F556">
        <v>0.78</v>
      </c>
      <c r="G556">
        <v>0.78</v>
      </c>
      <c r="H556">
        <v>0</v>
      </c>
      <c r="I556">
        <v>0</v>
      </c>
      <c r="J556">
        <v>0</v>
      </c>
      <c r="K556">
        <v>0.78</v>
      </c>
      <c r="L556">
        <v>0</v>
      </c>
      <c r="M556">
        <v>0</v>
      </c>
      <c r="N556">
        <v>0</v>
      </c>
      <c r="O556">
        <v>84</v>
      </c>
      <c r="P556">
        <v>506</v>
      </c>
      <c r="Q556">
        <f>Merge1[[#This Row],[VeryActiveMinutes]]+Merge1[[#This Row],[FairlyActiveMinutes]]+Merge1[[#This Row],[LightlyActiveMinutes]]</f>
        <v>84</v>
      </c>
      <c r="R556">
        <v>1463</v>
      </c>
      <c r="S556">
        <v>2</v>
      </c>
      <c r="T556">
        <v>775</v>
      </c>
      <c r="U556" s="12">
        <f>Merge1[[#This Row],[TotalMinutesAsleep]]/60</f>
        <v>12.916666666666666</v>
      </c>
      <c r="V556" s="12" t="str">
        <f>IF(Merge1[[#This Row],[SleepHours]]&lt;7,"Short", IF(Merge1[[#This Row],[SleepHours]]&lt;=9,"Normal", "Long"))</f>
        <v>Long</v>
      </c>
      <c r="W556">
        <v>843</v>
      </c>
    </row>
    <row r="557" spans="1:23" x14ac:dyDescent="0.25">
      <c r="A557" t="s">
        <v>38</v>
      </c>
      <c r="B557" s="1">
        <v>42491</v>
      </c>
      <c r="C557" s="6" t="str">
        <f>TEXT(Merge1[[#This Row],[ActivityDate]],"dddd")</f>
        <v>Sunday</v>
      </c>
      <c r="D557">
        <v>5164</v>
      </c>
      <c r="E557" s="5">
        <f>IF(Merge1[[#This Row],[TotalSteps]]&gt;=10000,1,0)</f>
        <v>0</v>
      </c>
      <c r="F557">
        <v>3.37</v>
      </c>
      <c r="G557">
        <v>3.37</v>
      </c>
      <c r="H557">
        <v>0</v>
      </c>
      <c r="I557">
        <v>0</v>
      </c>
      <c r="J557">
        <v>0</v>
      </c>
      <c r="K557">
        <v>3.37</v>
      </c>
      <c r="L557">
        <v>0</v>
      </c>
      <c r="M557">
        <v>0</v>
      </c>
      <c r="N557">
        <v>0</v>
      </c>
      <c r="O557">
        <v>237</v>
      </c>
      <c r="P557">
        <v>436</v>
      </c>
      <c r="Q557">
        <f>Merge1[[#This Row],[VeryActiveMinutes]]+Merge1[[#This Row],[FairlyActiveMinutes]]+Merge1[[#This Row],[LightlyActiveMinutes]]</f>
        <v>237</v>
      </c>
      <c r="R557">
        <v>1747</v>
      </c>
      <c r="S557">
        <v>2</v>
      </c>
      <c r="T557">
        <v>622</v>
      </c>
      <c r="U557" s="12">
        <f>Merge1[[#This Row],[TotalMinutesAsleep]]/60</f>
        <v>10.366666666666667</v>
      </c>
      <c r="V557" s="12" t="str">
        <f>IF(Merge1[[#This Row],[SleepHours]]&lt;7,"Short", IF(Merge1[[#This Row],[SleepHours]]&lt;=9,"Normal", "Long"))</f>
        <v>Long</v>
      </c>
      <c r="W557">
        <v>686</v>
      </c>
    </row>
    <row r="558" spans="1:23" x14ac:dyDescent="0.25">
      <c r="A558" t="s">
        <v>38</v>
      </c>
      <c r="B558" s="1">
        <v>42492</v>
      </c>
      <c r="C558" s="6" t="str">
        <f>TEXT(Merge1[[#This Row],[ActivityDate]],"dddd")</f>
        <v>Monday</v>
      </c>
      <c r="D558">
        <v>9769</v>
      </c>
      <c r="E558" s="5">
        <f>IF(Merge1[[#This Row],[TotalSteps]]&gt;=10000,1,0)</f>
        <v>0</v>
      </c>
      <c r="F558">
        <v>6.38</v>
      </c>
      <c r="G558">
        <v>6.38</v>
      </c>
      <c r="H558">
        <v>0</v>
      </c>
      <c r="I558">
        <v>1.06</v>
      </c>
      <c r="J558">
        <v>0.41</v>
      </c>
      <c r="K558">
        <v>4.9000000000000004</v>
      </c>
      <c r="L558">
        <v>0</v>
      </c>
      <c r="M558">
        <v>23</v>
      </c>
      <c r="N558">
        <v>9</v>
      </c>
      <c r="O558">
        <v>227</v>
      </c>
      <c r="P558">
        <v>724</v>
      </c>
      <c r="Q558">
        <f>Merge1[[#This Row],[VeryActiveMinutes]]+Merge1[[#This Row],[FairlyActiveMinutes]]+Merge1[[#This Row],[LightlyActiveMinutes]]</f>
        <v>259</v>
      </c>
      <c r="R558">
        <v>1996</v>
      </c>
      <c r="S558">
        <v>1</v>
      </c>
      <c r="T558">
        <v>409</v>
      </c>
      <c r="U558" s="12">
        <f>Merge1[[#This Row],[TotalMinutesAsleep]]/60</f>
        <v>6.8166666666666664</v>
      </c>
      <c r="V558" s="12" t="str">
        <f>IF(Merge1[[#This Row],[SleepHours]]&lt;7,"Short", IF(Merge1[[#This Row],[SleepHours]]&lt;=9,"Normal", "Long"))</f>
        <v>Short</v>
      </c>
      <c r="W558">
        <v>471</v>
      </c>
    </row>
    <row r="559" spans="1:23" x14ac:dyDescent="0.25">
      <c r="A559" t="s">
        <v>38</v>
      </c>
      <c r="B559" s="1">
        <v>42493</v>
      </c>
      <c r="C559" s="6" t="str">
        <f>TEXT(Merge1[[#This Row],[ActivityDate]],"dddd")</f>
        <v>Tuesday</v>
      </c>
      <c r="D559">
        <v>12848</v>
      </c>
      <c r="E559" s="5">
        <f>IF(Merge1[[#This Row],[TotalSteps]]&gt;=10000,1,0)</f>
        <v>1</v>
      </c>
      <c r="F559">
        <v>8.39</v>
      </c>
      <c r="G559">
        <v>8.39</v>
      </c>
      <c r="H559">
        <v>0</v>
      </c>
      <c r="I559">
        <v>1.5</v>
      </c>
      <c r="J559">
        <v>1.2</v>
      </c>
      <c r="K559">
        <v>5.68</v>
      </c>
      <c r="L559">
        <v>0</v>
      </c>
      <c r="M559">
        <v>26</v>
      </c>
      <c r="N559">
        <v>29</v>
      </c>
      <c r="O559">
        <v>247</v>
      </c>
      <c r="P559">
        <v>812</v>
      </c>
      <c r="Q559">
        <f>Merge1[[#This Row],[VeryActiveMinutes]]+Merge1[[#This Row],[FairlyActiveMinutes]]+Merge1[[#This Row],[LightlyActiveMinutes]]</f>
        <v>302</v>
      </c>
      <c r="R559">
        <v>2116</v>
      </c>
      <c r="S559">
        <v>1</v>
      </c>
      <c r="T559">
        <v>380</v>
      </c>
      <c r="U559" s="12">
        <f>Merge1[[#This Row],[TotalMinutesAsleep]]/60</f>
        <v>6.333333333333333</v>
      </c>
      <c r="V559" s="12" t="str">
        <f>IF(Merge1[[#This Row],[SleepHours]]&lt;7,"Short", IF(Merge1[[#This Row],[SleepHours]]&lt;=9,"Normal", "Long"))</f>
        <v>Short</v>
      </c>
      <c r="W559">
        <v>429</v>
      </c>
    </row>
    <row r="560" spans="1:23" x14ac:dyDescent="0.25">
      <c r="A560" t="s">
        <v>38</v>
      </c>
      <c r="B560" s="1">
        <v>42494</v>
      </c>
      <c r="C560" s="6" t="str">
        <f>TEXT(Merge1[[#This Row],[ActivityDate]],"dddd")</f>
        <v>Wednesday</v>
      </c>
      <c r="D560">
        <v>4249</v>
      </c>
      <c r="E560" s="5">
        <f>IF(Merge1[[#This Row],[TotalSteps]]&gt;=10000,1,0)</f>
        <v>0</v>
      </c>
      <c r="F560">
        <v>2.77</v>
      </c>
      <c r="G560">
        <v>2.77</v>
      </c>
      <c r="H560">
        <v>0</v>
      </c>
      <c r="I560">
        <v>0</v>
      </c>
      <c r="J560">
        <v>0</v>
      </c>
      <c r="K560">
        <v>2.77</v>
      </c>
      <c r="L560">
        <v>0</v>
      </c>
      <c r="M560">
        <v>0</v>
      </c>
      <c r="N560">
        <v>0</v>
      </c>
      <c r="O560">
        <v>224</v>
      </c>
      <c r="P560">
        <v>651</v>
      </c>
      <c r="Q560">
        <f>Merge1[[#This Row],[VeryActiveMinutes]]+Merge1[[#This Row],[FairlyActiveMinutes]]+Merge1[[#This Row],[LightlyActiveMinutes]]</f>
        <v>224</v>
      </c>
      <c r="R560">
        <v>1698</v>
      </c>
      <c r="S560">
        <v>1</v>
      </c>
      <c r="T560">
        <v>447</v>
      </c>
      <c r="U560" s="12">
        <f>Merge1[[#This Row],[TotalMinutesAsleep]]/60</f>
        <v>7.45</v>
      </c>
      <c r="V560" s="12" t="str">
        <f>IF(Merge1[[#This Row],[SleepHours]]&lt;7,"Short", IF(Merge1[[#This Row],[SleepHours]]&lt;=9,"Normal", "Long"))</f>
        <v>Normal</v>
      </c>
      <c r="W560">
        <v>470</v>
      </c>
    </row>
    <row r="561" spans="1:23" x14ac:dyDescent="0.25">
      <c r="A561" t="s">
        <v>38</v>
      </c>
      <c r="B561" s="1">
        <v>42495</v>
      </c>
      <c r="C561" s="6" t="str">
        <f>TEXT(Merge1[[#This Row],[ActivityDate]],"dddd")</f>
        <v>Thursday</v>
      </c>
      <c r="D561">
        <v>14331</v>
      </c>
      <c r="E561" s="5">
        <f>IF(Merge1[[#This Row],[TotalSteps]]&gt;=10000,1,0)</f>
        <v>1</v>
      </c>
      <c r="F561">
        <v>9.51</v>
      </c>
      <c r="G561">
        <v>9.51</v>
      </c>
      <c r="H561">
        <v>0</v>
      </c>
      <c r="I561">
        <v>3.43</v>
      </c>
      <c r="J561">
        <v>1.66</v>
      </c>
      <c r="K561">
        <v>4.43</v>
      </c>
      <c r="L561">
        <v>0</v>
      </c>
      <c r="M561">
        <v>44</v>
      </c>
      <c r="N561">
        <v>29</v>
      </c>
      <c r="O561">
        <v>241</v>
      </c>
      <c r="P561">
        <v>692</v>
      </c>
      <c r="Q561">
        <f>Merge1[[#This Row],[VeryActiveMinutes]]+Merge1[[#This Row],[FairlyActiveMinutes]]+Merge1[[#This Row],[LightlyActiveMinutes]]</f>
        <v>314</v>
      </c>
      <c r="R561">
        <v>2156</v>
      </c>
      <c r="S561">
        <v>1</v>
      </c>
      <c r="T561">
        <v>419</v>
      </c>
      <c r="U561" s="12">
        <f>Merge1[[#This Row],[TotalMinutesAsleep]]/60</f>
        <v>6.9833333333333334</v>
      </c>
      <c r="V561" s="12" t="str">
        <f>IF(Merge1[[#This Row],[SleepHours]]&lt;7,"Short", IF(Merge1[[#This Row],[SleepHours]]&lt;=9,"Normal", "Long"))</f>
        <v>Short</v>
      </c>
      <c r="W561">
        <v>464</v>
      </c>
    </row>
    <row r="562" spans="1:23" x14ac:dyDescent="0.25">
      <c r="A562" t="s">
        <v>38</v>
      </c>
      <c r="B562" s="1">
        <v>42496</v>
      </c>
      <c r="C562" s="6" t="str">
        <f>TEXT(Merge1[[#This Row],[ActivityDate]],"dddd")</f>
        <v>Friday</v>
      </c>
      <c r="D562">
        <v>9632</v>
      </c>
      <c r="E562" s="5">
        <f>IF(Merge1[[#This Row],[TotalSteps]]&gt;=10000,1,0)</f>
        <v>0</v>
      </c>
      <c r="F562">
        <v>6.29</v>
      </c>
      <c r="G562">
        <v>6.29</v>
      </c>
      <c r="H562">
        <v>0</v>
      </c>
      <c r="I562">
        <v>1.52</v>
      </c>
      <c r="J562">
        <v>0.54</v>
      </c>
      <c r="K562">
        <v>4.2300000000000004</v>
      </c>
      <c r="L562">
        <v>0</v>
      </c>
      <c r="M562">
        <v>21</v>
      </c>
      <c r="N562">
        <v>9</v>
      </c>
      <c r="O562">
        <v>229</v>
      </c>
      <c r="P562">
        <v>761</v>
      </c>
      <c r="Q562">
        <f>Merge1[[#This Row],[VeryActiveMinutes]]+Merge1[[#This Row],[FairlyActiveMinutes]]+Merge1[[#This Row],[LightlyActiveMinutes]]</f>
        <v>259</v>
      </c>
      <c r="R562">
        <v>1916</v>
      </c>
      <c r="S562">
        <v>1</v>
      </c>
      <c r="T562">
        <v>400</v>
      </c>
      <c r="U562" s="12">
        <f>Merge1[[#This Row],[TotalMinutesAsleep]]/60</f>
        <v>6.666666666666667</v>
      </c>
      <c r="V562" s="12" t="str">
        <f>IF(Merge1[[#This Row],[SleepHours]]&lt;7,"Short", IF(Merge1[[#This Row],[SleepHours]]&lt;=9,"Normal", "Long"))</f>
        <v>Short</v>
      </c>
      <c r="W562">
        <v>434</v>
      </c>
    </row>
    <row r="563" spans="1:23" x14ac:dyDescent="0.25">
      <c r="A563" t="s">
        <v>38</v>
      </c>
      <c r="B563" s="1">
        <v>42497</v>
      </c>
      <c r="C563" s="6" t="str">
        <f>TEXT(Merge1[[#This Row],[ActivityDate]],"dddd")</f>
        <v>Saturday</v>
      </c>
      <c r="D563">
        <v>1868</v>
      </c>
      <c r="E563" s="5">
        <f>IF(Merge1[[#This Row],[TotalSteps]]&gt;=10000,1,0)</f>
        <v>0</v>
      </c>
      <c r="F563">
        <v>1.22</v>
      </c>
      <c r="G563">
        <v>1.22</v>
      </c>
      <c r="H563">
        <v>0</v>
      </c>
      <c r="I563">
        <v>0</v>
      </c>
      <c r="J563">
        <v>0</v>
      </c>
      <c r="K563">
        <v>1.22</v>
      </c>
      <c r="L563">
        <v>0</v>
      </c>
      <c r="M563">
        <v>0</v>
      </c>
      <c r="N563">
        <v>0</v>
      </c>
      <c r="O563">
        <v>96</v>
      </c>
      <c r="P563">
        <v>902</v>
      </c>
      <c r="Q563">
        <f>Merge1[[#This Row],[VeryActiveMinutes]]+Merge1[[#This Row],[FairlyActiveMinutes]]+Merge1[[#This Row],[LightlyActiveMinutes]]</f>
        <v>96</v>
      </c>
      <c r="R563">
        <v>1494</v>
      </c>
      <c r="S563">
        <v>1</v>
      </c>
      <c r="T563">
        <v>442</v>
      </c>
      <c r="U563" s="12">
        <f>Merge1[[#This Row],[TotalMinutesAsleep]]/60</f>
        <v>7.3666666666666663</v>
      </c>
      <c r="V563" s="12" t="str">
        <f>IF(Merge1[[#This Row],[SleepHours]]&lt;7,"Short", IF(Merge1[[#This Row],[SleepHours]]&lt;=9,"Normal", "Long"))</f>
        <v>Normal</v>
      </c>
      <c r="W563">
        <v>470</v>
      </c>
    </row>
    <row r="564" spans="1:23" x14ac:dyDescent="0.25">
      <c r="A564" t="s">
        <v>38</v>
      </c>
      <c r="B564" s="1">
        <v>42498</v>
      </c>
      <c r="C564" s="6" t="str">
        <f>TEXT(Merge1[[#This Row],[ActivityDate]],"dddd")</f>
        <v>Sunday</v>
      </c>
      <c r="D564">
        <v>6083</v>
      </c>
      <c r="E564" s="5">
        <f>IF(Merge1[[#This Row],[TotalSteps]]&gt;=10000,1,0)</f>
        <v>0</v>
      </c>
      <c r="F564">
        <v>4</v>
      </c>
      <c r="G564">
        <v>4</v>
      </c>
      <c r="H564">
        <v>0</v>
      </c>
      <c r="I564">
        <v>0.22</v>
      </c>
      <c r="J564">
        <v>0.47</v>
      </c>
      <c r="K564">
        <v>3.3</v>
      </c>
      <c r="L564">
        <v>0</v>
      </c>
      <c r="M564">
        <v>3</v>
      </c>
      <c r="N564">
        <v>8</v>
      </c>
      <c r="O564">
        <v>210</v>
      </c>
      <c r="P564">
        <v>505</v>
      </c>
      <c r="Q564">
        <f>Merge1[[#This Row],[VeryActiveMinutes]]+Merge1[[#This Row],[FairlyActiveMinutes]]+Merge1[[#This Row],[LightlyActiveMinutes]]</f>
        <v>221</v>
      </c>
      <c r="R564">
        <v>1762</v>
      </c>
      <c r="S564">
        <v>1</v>
      </c>
      <c r="T564">
        <v>568</v>
      </c>
      <c r="U564" s="12">
        <f>Merge1[[#This Row],[TotalMinutesAsleep]]/60</f>
        <v>9.4666666666666668</v>
      </c>
      <c r="V564" s="12" t="str">
        <f>IF(Merge1[[#This Row],[SleepHours]]&lt;7,"Short", IF(Merge1[[#This Row],[SleepHours]]&lt;=9,"Normal", "Long"))</f>
        <v>Long</v>
      </c>
      <c r="W564">
        <v>608</v>
      </c>
    </row>
    <row r="565" spans="1:23" x14ac:dyDescent="0.25">
      <c r="A565" t="s">
        <v>38</v>
      </c>
      <c r="B565" s="1">
        <v>42499</v>
      </c>
      <c r="C565" s="6" t="str">
        <f>TEXT(Merge1[[#This Row],[ActivityDate]],"dddd")</f>
        <v>Monday</v>
      </c>
      <c r="D565">
        <v>11611</v>
      </c>
      <c r="E565" s="5">
        <f>IF(Merge1[[#This Row],[TotalSteps]]&gt;=10000,1,0)</f>
        <v>1</v>
      </c>
      <c r="F565">
        <v>7.58</v>
      </c>
      <c r="G565">
        <v>7.58</v>
      </c>
      <c r="H565">
        <v>0</v>
      </c>
      <c r="I565">
        <v>2.13</v>
      </c>
      <c r="J565">
        <v>0.89</v>
      </c>
      <c r="K565">
        <v>4.5599999999999996</v>
      </c>
      <c r="L565">
        <v>0</v>
      </c>
      <c r="M565">
        <v>59</v>
      </c>
      <c r="N565">
        <v>22</v>
      </c>
      <c r="O565">
        <v>251</v>
      </c>
      <c r="P565">
        <v>667</v>
      </c>
      <c r="Q565">
        <f>Merge1[[#This Row],[VeryActiveMinutes]]+Merge1[[#This Row],[FairlyActiveMinutes]]+Merge1[[#This Row],[LightlyActiveMinutes]]</f>
        <v>332</v>
      </c>
      <c r="R565">
        <v>2272</v>
      </c>
      <c r="S565">
        <v>1</v>
      </c>
      <c r="T565">
        <v>453</v>
      </c>
      <c r="U565" s="12">
        <f>Merge1[[#This Row],[TotalMinutesAsleep]]/60</f>
        <v>7.55</v>
      </c>
      <c r="V565" s="12" t="str">
        <f>IF(Merge1[[#This Row],[SleepHours]]&lt;7,"Short", IF(Merge1[[#This Row],[SleepHours]]&lt;=9,"Normal", "Long"))</f>
        <v>Normal</v>
      </c>
      <c r="W565">
        <v>494</v>
      </c>
    </row>
    <row r="566" spans="1:23" x14ac:dyDescent="0.25">
      <c r="A566" t="s">
        <v>38</v>
      </c>
      <c r="B566" s="1">
        <v>42500</v>
      </c>
      <c r="C566" s="6" t="str">
        <f>TEXT(Merge1[[#This Row],[ActivityDate]],"dddd")</f>
        <v>Tuesday</v>
      </c>
      <c r="D566">
        <v>16358</v>
      </c>
      <c r="E566" s="5">
        <f>IF(Merge1[[#This Row],[TotalSteps]]&gt;=10000,1,0)</f>
        <v>1</v>
      </c>
      <c r="F566">
        <v>10.71</v>
      </c>
      <c r="G566">
        <v>10.71</v>
      </c>
      <c r="H566">
        <v>0</v>
      </c>
      <c r="I566">
        <v>3.87</v>
      </c>
      <c r="J566">
        <v>1.61</v>
      </c>
      <c r="K566">
        <v>5.2</v>
      </c>
      <c r="L566">
        <v>0</v>
      </c>
      <c r="M566">
        <v>61</v>
      </c>
      <c r="N566">
        <v>40</v>
      </c>
      <c r="O566">
        <v>265</v>
      </c>
      <c r="P566">
        <v>707</v>
      </c>
      <c r="Q566">
        <f>Merge1[[#This Row],[VeryActiveMinutes]]+Merge1[[#This Row],[FairlyActiveMinutes]]+Merge1[[#This Row],[LightlyActiveMinutes]]</f>
        <v>366</v>
      </c>
      <c r="R566">
        <v>2335</v>
      </c>
      <c r="S566">
        <v>1</v>
      </c>
      <c r="T566">
        <v>418</v>
      </c>
      <c r="U566" s="12">
        <f>Merge1[[#This Row],[TotalMinutesAsleep]]/60</f>
        <v>6.9666666666666668</v>
      </c>
      <c r="V566" s="12" t="str">
        <f>IF(Merge1[[#This Row],[SleepHours]]&lt;7,"Short", IF(Merge1[[#This Row],[SleepHours]]&lt;=9,"Normal", "Long"))</f>
        <v>Short</v>
      </c>
      <c r="W566">
        <v>443</v>
      </c>
    </row>
    <row r="567" spans="1:23" x14ac:dyDescent="0.25">
      <c r="A567" t="s">
        <v>38</v>
      </c>
      <c r="B567" s="1">
        <v>42501</v>
      </c>
      <c r="C567" s="6" t="str">
        <f>TEXT(Merge1[[#This Row],[ActivityDate]],"dddd")</f>
        <v>Wednesday</v>
      </c>
      <c r="D567">
        <v>4926</v>
      </c>
      <c r="E567" s="5">
        <f>IF(Merge1[[#This Row],[TotalSteps]]&gt;=10000,1,0)</f>
        <v>0</v>
      </c>
      <c r="F567">
        <v>3.22</v>
      </c>
      <c r="G567">
        <v>3.22</v>
      </c>
      <c r="H567">
        <v>0</v>
      </c>
      <c r="I567">
        <v>0</v>
      </c>
      <c r="J567">
        <v>0</v>
      </c>
      <c r="K567">
        <v>3.22</v>
      </c>
      <c r="L567">
        <v>0</v>
      </c>
      <c r="M567">
        <v>0</v>
      </c>
      <c r="N567">
        <v>0</v>
      </c>
      <c r="O567">
        <v>195</v>
      </c>
      <c r="P567">
        <v>628</v>
      </c>
      <c r="Q567">
        <f>Merge1[[#This Row],[VeryActiveMinutes]]+Merge1[[#This Row],[FairlyActiveMinutes]]+Merge1[[#This Row],[LightlyActiveMinutes]]</f>
        <v>195</v>
      </c>
      <c r="R567">
        <v>1693</v>
      </c>
      <c r="S567">
        <v>1</v>
      </c>
      <c r="T567">
        <v>463</v>
      </c>
      <c r="U567" s="12">
        <f>Merge1[[#This Row],[TotalMinutesAsleep]]/60</f>
        <v>7.7166666666666668</v>
      </c>
      <c r="V567" s="12" t="str">
        <f>IF(Merge1[[#This Row],[SleepHours]]&lt;7,"Short", IF(Merge1[[#This Row],[SleepHours]]&lt;=9,"Normal", "Long"))</f>
        <v>Normal</v>
      </c>
      <c r="W567">
        <v>486</v>
      </c>
    </row>
    <row r="568" spans="1:23" x14ac:dyDescent="0.25">
      <c r="A568" t="s">
        <v>38</v>
      </c>
      <c r="B568" s="1">
        <v>42502</v>
      </c>
      <c r="C568" s="6" t="str">
        <f>TEXT(Merge1[[#This Row],[ActivityDate]],"dddd")</f>
        <v>Thursday</v>
      </c>
      <c r="D568">
        <v>3121</v>
      </c>
      <c r="E568" s="5">
        <f>IF(Merge1[[#This Row],[TotalSteps]]&gt;=10000,1,0)</f>
        <v>0</v>
      </c>
      <c r="F568">
        <v>2.04</v>
      </c>
      <c r="G568">
        <v>2.04</v>
      </c>
      <c r="H568">
        <v>0</v>
      </c>
      <c r="I568">
        <v>0.57999999999999996</v>
      </c>
      <c r="J568">
        <v>0.4</v>
      </c>
      <c r="K568">
        <v>1.06</v>
      </c>
      <c r="L568">
        <v>0</v>
      </c>
      <c r="M568">
        <v>8</v>
      </c>
      <c r="N568">
        <v>6</v>
      </c>
      <c r="O568">
        <v>48</v>
      </c>
      <c r="P568">
        <v>222</v>
      </c>
      <c r="Q568">
        <f>Merge1[[#This Row],[VeryActiveMinutes]]+Merge1[[#This Row],[FairlyActiveMinutes]]+Merge1[[#This Row],[LightlyActiveMinutes]]</f>
        <v>62</v>
      </c>
      <c r="R568">
        <v>741</v>
      </c>
      <c r="S568">
        <v>1</v>
      </c>
      <c r="T568">
        <v>438</v>
      </c>
      <c r="U568" s="12">
        <f>Merge1[[#This Row],[TotalMinutesAsleep]]/60</f>
        <v>7.3</v>
      </c>
      <c r="V568" s="12" t="str">
        <f>IF(Merge1[[#This Row],[SleepHours]]&lt;7,"Short", IF(Merge1[[#This Row],[SleepHours]]&lt;=9,"Normal", "Long"))</f>
        <v>Normal</v>
      </c>
      <c r="W568">
        <v>475</v>
      </c>
    </row>
    <row r="569" spans="1:23" x14ac:dyDescent="0.25">
      <c r="A569" t="s">
        <v>39</v>
      </c>
      <c r="B569" s="1">
        <v>42472</v>
      </c>
      <c r="C569" s="6" t="str">
        <f>TEXT(Merge1[[#This Row],[ActivityDate]],"dddd")</f>
        <v>Tuesday</v>
      </c>
      <c r="D569">
        <v>8135</v>
      </c>
      <c r="E569" s="5">
        <f>IF(Merge1[[#This Row],[TotalSteps]]&gt;=10000,1,0)</f>
        <v>0</v>
      </c>
      <c r="F569">
        <v>6.08</v>
      </c>
      <c r="G569">
        <v>6.08</v>
      </c>
      <c r="H569">
        <v>0</v>
      </c>
      <c r="I569">
        <v>3.6</v>
      </c>
      <c r="J569">
        <v>0.38</v>
      </c>
      <c r="K569">
        <v>2.1</v>
      </c>
      <c r="L569">
        <v>0</v>
      </c>
      <c r="M569">
        <v>86</v>
      </c>
      <c r="N569">
        <v>16</v>
      </c>
      <c r="O569">
        <v>140</v>
      </c>
      <c r="P569">
        <v>728</v>
      </c>
      <c r="Q569">
        <f>Merge1[[#This Row],[VeryActiveMinutes]]+Merge1[[#This Row],[FairlyActiveMinutes]]+Merge1[[#This Row],[LightlyActiveMinutes]]</f>
        <v>242</v>
      </c>
      <c r="R569">
        <v>3405</v>
      </c>
      <c r="S569">
        <v>1</v>
      </c>
      <c r="T569">
        <v>419</v>
      </c>
      <c r="U569" s="12">
        <f>Merge1[[#This Row],[TotalMinutesAsleep]]/60</f>
        <v>6.9833333333333334</v>
      </c>
      <c r="V569" s="12" t="str">
        <f>IF(Merge1[[#This Row],[SleepHours]]&lt;7,"Short", IF(Merge1[[#This Row],[SleepHours]]&lt;=9,"Normal", "Long"))</f>
        <v>Short</v>
      </c>
      <c r="W569">
        <v>438</v>
      </c>
    </row>
    <row r="570" spans="1:23" x14ac:dyDescent="0.25">
      <c r="A570" t="s">
        <v>39</v>
      </c>
      <c r="B570" s="1">
        <v>42473</v>
      </c>
      <c r="C570" s="6" t="str">
        <f>TEXT(Merge1[[#This Row],[ActivityDate]],"dddd")</f>
        <v>Wednesday</v>
      </c>
      <c r="D570">
        <v>5077</v>
      </c>
      <c r="E570" s="5">
        <f>IF(Merge1[[#This Row],[TotalSteps]]&gt;=10000,1,0)</f>
        <v>0</v>
      </c>
      <c r="F570">
        <v>3.79</v>
      </c>
      <c r="G570">
        <v>3.79</v>
      </c>
      <c r="H570">
        <v>0</v>
      </c>
      <c r="I570">
        <v>0.32</v>
      </c>
      <c r="J570">
        <v>0.22</v>
      </c>
      <c r="K570">
        <v>3.25</v>
      </c>
      <c r="L570">
        <v>0</v>
      </c>
      <c r="M570">
        <v>15</v>
      </c>
      <c r="N570">
        <v>11</v>
      </c>
      <c r="O570">
        <v>144</v>
      </c>
      <c r="P570">
        <v>776</v>
      </c>
      <c r="Q570">
        <f>Merge1[[#This Row],[VeryActiveMinutes]]+Merge1[[#This Row],[FairlyActiveMinutes]]+Merge1[[#This Row],[LightlyActiveMinutes]]</f>
        <v>170</v>
      </c>
      <c r="R570">
        <v>2551</v>
      </c>
      <c r="S570">
        <v>1</v>
      </c>
      <c r="T570">
        <v>432</v>
      </c>
      <c r="U570" s="12">
        <f>Merge1[[#This Row],[TotalMinutesAsleep]]/60</f>
        <v>7.2</v>
      </c>
      <c r="V570" s="12" t="str">
        <f>IF(Merge1[[#This Row],[SleepHours]]&lt;7,"Short", IF(Merge1[[#This Row],[SleepHours]]&lt;=9,"Normal", "Long"))</f>
        <v>Normal</v>
      </c>
      <c r="W570">
        <v>458</v>
      </c>
    </row>
    <row r="571" spans="1:23" x14ac:dyDescent="0.25">
      <c r="A571" t="s">
        <v>39</v>
      </c>
      <c r="B571" s="1">
        <v>42474</v>
      </c>
      <c r="C571" s="6" t="str">
        <f>TEXT(Merge1[[#This Row],[ActivityDate]],"dddd")</f>
        <v>Thursday</v>
      </c>
      <c r="D571">
        <v>8596</v>
      </c>
      <c r="E571" s="5">
        <f>IF(Merge1[[#This Row],[TotalSteps]]&gt;=10000,1,0)</f>
        <v>0</v>
      </c>
      <c r="F571">
        <v>6.42</v>
      </c>
      <c r="G571">
        <v>6.42</v>
      </c>
      <c r="H571">
        <v>0</v>
      </c>
      <c r="I571">
        <v>3.33</v>
      </c>
      <c r="J571">
        <v>0.31</v>
      </c>
      <c r="K571">
        <v>2.78</v>
      </c>
      <c r="L571">
        <v>0</v>
      </c>
      <c r="M571">
        <v>118</v>
      </c>
      <c r="N571">
        <v>30</v>
      </c>
      <c r="O571">
        <v>176</v>
      </c>
      <c r="P571">
        <v>662</v>
      </c>
      <c r="Q571">
        <f>Merge1[[#This Row],[VeryActiveMinutes]]+Merge1[[#This Row],[FairlyActiveMinutes]]+Merge1[[#This Row],[LightlyActiveMinutes]]</f>
        <v>324</v>
      </c>
      <c r="R571">
        <v>4022</v>
      </c>
      <c r="S571">
        <v>1</v>
      </c>
      <c r="T571">
        <v>477</v>
      </c>
      <c r="U571" s="12">
        <f>Merge1[[#This Row],[TotalMinutesAsleep]]/60</f>
        <v>7.95</v>
      </c>
      <c r="V571" s="12" t="str">
        <f>IF(Merge1[[#This Row],[SleepHours]]&lt;7,"Short", IF(Merge1[[#This Row],[SleepHours]]&lt;=9,"Normal", "Long"))</f>
        <v>Normal</v>
      </c>
      <c r="W571">
        <v>497</v>
      </c>
    </row>
    <row r="572" spans="1:23" x14ac:dyDescent="0.25">
      <c r="A572" t="s">
        <v>39</v>
      </c>
      <c r="B572" s="1">
        <v>42475</v>
      </c>
      <c r="C572" s="6" t="str">
        <f>TEXT(Merge1[[#This Row],[ActivityDate]],"dddd")</f>
        <v>Friday</v>
      </c>
      <c r="D572">
        <v>12087</v>
      </c>
      <c r="E572" s="5">
        <f>IF(Merge1[[#This Row],[TotalSteps]]&gt;=10000,1,0)</f>
        <v>1</v>
      </c>
      <c r="F572">
        <v>9.08</v>
      </c>
      <c r="G572">
        <v>9.08</v>
      </c>
      <c r="H572">
        <v>0</v>
      </c>
      <c r="I572">
        <v>3.92</v>
      </c>
      <c r="J572">
        <v>1.6</v>
      </c>
      <c r="K572">
        <v>3.56</v>
      </c>
      <c r="L572">
        <v>0</v>
      </c>
      <c r="M572">
        <v>115</v>
      </c>
      <c r="N572">
        <v>54</v>
      </c>
      <c r="O572">
        <v>199</v>
      </c>
      <c r="P572">
        <v>695</v>
      </c>
      <c r="Q572">
        <f>Merge1[[#This Row],[VeryActiveMinutes]]+Merge1[[#This Row],[FairlyActiveMinutes]]+Merge1[[#This Row],[LightlyActiveMinutes]]</f>
        <v>368</v>
      </c>
      <c r="R572">
        <v>4005</v>
      </c>
      <c r="S572">
        <v>1</v>
      </c>
      <c r="T572">
        <v>392</v>
      </c>
      <c r="U572" s="12">
        <f>Merge1[[#This Row],[TotalMinutesAsleep]]/60</f>
        <v>6.5333333333333332</v>
      </c>
      <c r="V572" s="12" t="str">
        <f>IF(Merge1[[#This Row],[SleepHours]]&lt;7,"Short", IF(Merge1[[#This Row],[SleepHours]]&lt;=9,"Normal", "Long"))</f>
        <v>Short</v>
      </c>
      <c r="W572">
        <v>413</v>
      </c>
    </row>
    <row r="573" spans="1:23" x14ac:dyDescent="0.25">
      <c r="A573" t="s">
        <v>39</v>
      </c>
      <c r="B573" s="1">
        <v>42476</v>
      </c>
      <c r="C573" s="6" t="str">
        <f>TEXT(Merge1[[#This Row],[ActivityDate]],"dddd")</f>
        <v>Saturday</v>
      </c>
      <c r="D573">
        <v>14269</v>
      </c>
      <c r="E573" s="5">
        <f>IF(Merge1[[#This Row],[TotalSteps]]&gt;=10000,1,0)</f>
        <v>1</v>
      </c>
      <c r="F573">
        <v>10.66</v>
      </c>
      <c r="G573">
        <v>10.66</v>
      </c>
      <c r="H573">
        <v>0</v>
      </c>
      <c r="I573">
        <v>6.64</v>
      </c>
      <c r="J573">
        <v>1.28</v>
      </c>
      <c r="K573">
        <v>2.73</v>
      </c>
      <c r="L573">
        <v>0</v>
      </c>
      <c r="M573">
        <v>184</v>
      </c>
      <c r="N573">
        <v>56</v>
      </c>
      <c r="O573">
        <v>158</v>
      </c>
      <c r="P573">
        <v>472</v>
      </c>
      <c r="Q573">
        <f>Merge1[[#This Row],[VeryActiveMinutes]]+Merge1[[#This Row],[FairlyActiveMinutes]]+Merge1[[#This Row],[LightlyActiveMinutes]]</f>
        <v>398</v>
      </c>
      <c r="R573">
        <v>4274</v>
      </c>
      <c r="S573">
        <v>1</v>
      </c>
      <c r="T573">
        <v>406</v>
      </c>
      <c r="U573" s="12">
        <f>Merge1[[#This Row],[TotalMinutesAsleep]]/60</f>
        <v>6.7666666666666666</v>
      </c>
      <c r="V573" s="12" t="str">
        <f>IF(Merge1[[#This Row],[SleepHours]]&lt;7,"Short", IF(Merge1[[#This Row],[SleepHours]]&lt;=9,"Normal", "Long"))</f>
        <v>Short</v>
      </c>
      <c r="W573">
        <v>445</v>
      </c>
    </row>
    <row r="574" spans="1:23" x14ac:dyDescent="0.25">
      <c r="A574" t="s">
        <v>39</v>
      </c>
      <c r="B574" s="1">
        <v>42477</v>
      </c>
      <c r="C574" s="6" t="str">
        <f>TEXT(Merge1[[#This Row],[ActivityDate]],"dddd")</f>
        <v>Sunday</v>
      </c>
      <c r="D574">
        <v>12231</v>
      </c>
      <c r="E574" s="5">
        <f>IF(Merge1[[#This Row],[TotalSteps]]&gt;=10000,1,0)</f>
        <v>1</v>
      </c>
      <c r="F574">
        <v>9.14</v>
      </c>
      <c r="G574">
        <v>9.14</v>
      </c>
      <c r="H574">
        <v>0</v>
      </c>
      <c r="I574">
        <v>5.98</v>
      </c>
      <c r="J574">
        <v>0.83</v>
      </c>
      <c r="K574">
        <v>2.3199999999999998</v>
      </c>
      <c r="L574">
        <v>0</v>
      </c>
      <c r="M574">
        <v>200</v>
      </c>
      <c r="N574">
        <v>37</v>
      </c>
      <c r="O574">
        <v>159</v>
      </c>
      <c r="P574">
        <v>525</v>
      </c>
      <c r="Q574">
        <f>Merge1[[#This Row],[VeryActiveMinutes]]+Merge1[[#This Row],[FairlyActiveMinutes]]+Merge1[[#This Row],[LightlyActiveMinutes]]</f>
        <v>396</v>
      </c>
      <c r="R574">
        <v>4552</v>
      </c>
      <c r="S574">
        <v>1</v>
      </c>
      <c r="T574">
        <v>549</v>
      </c>
      <c r="U574" s="12">
        <f>Merge1[[#This Row],[TotalMinutesAsleep]]/60</f>
        <v>9.15</v>
      </c>
      <c r="V574" s="12" t="str">
        <f>IF(Merge1[[#This Row],[SleepHours]]&lt;7,"Short", IF(Merge1[[#This Row],[SleepHours]]&lt;=9,"Normal", "Long"))</f>
        <v>Long</v>
      </c>
      <c r="W574">
        <v>583</v>
      </c>
    </row>
    <row r="575" spans="1:23" x14ac:dyDescent="0.25">
      <c r="A575" t="s">
        <v>39</v>
      </c>
      <c r="B575" s="1">
        <v>42478</v>
      </c>
      <c r="C575" s="6" t="str">
        <f>TEXT(Merge1[[#This Row],[ActivityDate]],"dddd")</f>
        <v>Monday</v>
      </c>
      <c r="D575">
        <v>9893</v>
      </c>
      <c r="E575" s="5">
        <f>IF(Merge1[[#This Row],[TotalSteps]]&gt;=10000,1,0)</f>
        <v>0</v>
      </c>
      <c r="F575">
        <v>7.39</v>
      </c>
      <c r="G575">
        <v>7.39</v>
      </c>
      <c r="H575">
        <v>0</v>
      </c>
      <c r="I575">
        <v>4.8600000000000003</v>
      </c>
      <c r="J575">
        <v>0.72</v>
      </c>
      <c r="K575">
        <v>1.82</v>
      </c>
      <c r="L575">
        <v>0</v>
      </c>
      <c r="M575">
        <v>114</v>
      </c>
      <c r="N575">
        <v>32</v>
      </c>
      <c r="O575">
        <v>130</v>
      </c>
      <c r="P575">
        <v>623</v>
      </c>
      <c r="Q575">
        <f>Merge1[[#This Row],[VeryActiveMinutes]]+Merge1[[#This Row],[FairlyActiveMinutes]]+Merge1[[#This Row],[LightlyActiveMinutes]]</f>
        <v>276</v>
      </c>
      <c r="R575">
        <v>3625</v>
      </c>
      <c r="S575">
        <v>1</v>
      </c>
      <c r="T575">
        <v>527</v>
      </c>
      <c r="U575" s="12">
        <f>Merge1[[#This Row],[TotalMinutesAsleep]]/60</f>
        <v>8.7833333333333332</v>
      </c>
      <c r="V575" s="12" t="str">
        <f>IF(Merge1[[#This Row],[SleepHours]]&lt;7,"Short", IF(Merge1[[#This Row],[SleepHours]]&lt;=9,"Normal", "Long"))</f>
        <v>Normal</v>
      </c>
      <c r="W575">
        <v>553</v>
      </c>
    </row>
    <row r="576" spans="1:23" x14ac:dyDescent="0.25">
      <c r="A576" t="s">
        <v>39</v>
      </c>
      <c r="B576" s="1">
        <v>42479</v>
      </c>
      <c r="C576" s="6" t="str">
        <f>TEXT(Merge1[[#This Row],[ActivityDate]],"dddd")</f>
        <v>Tuesday</v>
      </c>
      <c r="D576">
        <v>12574</v>
      </c>
      <c r="E576" s="5">
        <f>IF(Merge1[[#This Row],[TotalSteps]]&gt;=10000,1,0)</f>
        <v>1</v>
      </c>
      <c r="F576">
        <v>9.42</v>
      </c>
      <c r="G576">
        <v>9.42</v>
      </c>
      <c r="H576">
        <v>0</v>
      </c>
      <c r="I576">
        <v>7.02</v>
      </c>
      <c r="J576">
        <v>0.64</v>
      </c>
      <c r="K576">
        <v>1.76</v>
      </c>
      <c r="L576">
        <v>0</v>
      </c>
      <c r="M576">
        <v>108</v>
      </c>
      <c r="N576">
        <v>23</v>
      </c>
      <c r="O576">
        <v>111</v>
      </c>
      <c r="P576">
        <v>733</v>
      </c>
      <c r="Q576">
        <f>Merge1[[#This Row],[VeryActiveMinutes]]+Merge1[[#This Row],[FairlyActiveMinutes]]+Merge1[[#This Row],[LightlyActiveMinutes]]</f>
        <v>242</v>
      </c>
      <c r="R576">
        <v>3501</v>
      </c>
      <c r="S576">
        <v>1</v>
      </c>
      <c r="T576">
        <v>449</v>
      </c>
      <c r="U576" s="12">
        <f>Merge1[[#This Row],[TotalMinutesAsleep]]/60</f>
        <v>7.4833333333333334</v>
      </c>
      <c r="V576" s="12" t="str">
        <f>IF(Merge1[[#This Row],[SleepHours]]&lt;7,"Short", IF(Merge1[[#This Row],[SleepHours]]&lt;=9,"Normal", "Long"))</f>
        <v>Normal</v>
      </c>
      <c r="W576">
        <v>465</v>
      </c>
    </row>
    <row r="577" spans="1:23" x14ac:dyDescent="0.25">
      <c r="A577" t="s">
        <v>39</v>
      </c>
      <c r="B577" s="1">
        <v>42480</v>
      </c>
      <c r="C577" s="6" t="str">
        <f>TEXT(Merge1[[#This Row],[ActivityDate]],"dddd")</f>
        <v>Wednesday</v>
      </c>
      <c r="D577">
        <v>8330</v>
      </c>
      <c r="E577" s="5">
        <f>IF(Merge1[[#This Row],[TotalSteps]]&gt;=10000,1,0)</f>
        <v>0</v>
      </c>
      <c r="F577">
        <v>6.22</v>
      </c>
      <c r="G577">
        <v>6.22</v>
      </c>
      <c r="H577">
        <v>0</v>
      </c>
      <c r="I577">
        <v>4.12</v>
      </c>
      <c r="J577">
        <v>0.34</v>
      </c>
      <c r="K577">
        <v>1.76</v>
      </c>
      <c r="L577">
        <v>0</v>
      </c>
      <c r="M577">
        <v>87</v>
      </c>
      <c r="N577">
        <v>16</v>
      </c>
      <c r="O577">
        <v>113</v>
      </c>
      <c r="P577">
        <v>773</v>
      </c>
      <c r="Q577">
        <f>Merge1[[#This Row],[VeryActiveMinutes]]+Merge1[[#This Row],[FairlyActiveMinutes]]+Merge1[[#This Row],[LightlyActiveMinutes]]</f>
        <v>216</v>
      </c>
      <c r="R577">
        <v>3192</v>
      </c>
      <c r="S577">
        <v>1</v>
      </c>
      <c r="T577">
        <v>447</v>
      </c>
      <c r="U577" s="12">
        <f>Merge1[[#This Row],[TotalMinutesAsleep]]/60</f>
        <v>7.45</v>
      </c>
      <c r="V577" s="12" t="str">
        <f>IF(Merge1[[#This Row],[SleepHours]]&lt;7,"Short", IF(Merge1[[#This Row],[SleepHours]]&lt;=9,"Normal", "Long"))</f>
        <v>Normal</v>
      </c>
      <c r="W577">
        <v>480</v>
      </c>
    </row>
    <row r="578" spans="1:23" x14ac:dyDescent="0.25">
      <c r="A578" t="s">
        <v>39</v>
      </c>
      <c r="B578" s="1">
        <v>42481</v>
      </c>
      <c r="C578" s="6" t="str">
        <f>TEXT(Merge1[[#This Row],[ActivityDate]],"dddd")</f>
        <v>Thursday</v>
      </c>
      <c r="D578">
        <v>10830</v>
      </c>
      <c r="E578" s="5">
        <f>IF(Merge1[[#This Row],[TotalSteps]]&gt;=10000,1,0)</f>
        <v>1</v>
      </c>
      <c r="F578">
        <v>8.09</v>
      </c>
      <c r="G578">
        <v>8.09</v>
      </c>
      <c r="H578">
        <v>0</v>
      </c>
      <c r="I578">
        <v>3.65</v>
      </c>
      <c r="J578">
        <v>1.66</v>
      </c>
      <c r="K578">
        <v>2.78</v>
      </c>
      <c r="L578">
        <v>0</v>
      </c>
      <c r="M578">
        <v>110</v>
      </c>
      <c r="N578">
        <v>74</v>
      </c>
      <c r="O578">
        <v>175</v>
      </c>
      <c r="P578">
        <v>670</v>
      </c>
      <c r="Q578">
        <f>Merge1[[#This Row],[VeryActiveMinutes]]+Merge1[[#This Row],[FairlyActiveMinutes]]+Merge1[[#This Row],[LightlyActiveMinutes]]</f>
        <v>359</v>
      </c>
      <c r="R578">
        <v>4018</v>
      </c>
      <c r="S578">
        <v>1</v>
      </c>
      <c r="T578">
        <v>414</v>
      </c>
      <c r="U578" s="12">
        <f>Merge1[[#This Row],[TotalMinutesAsleep]]/60</f>
        <v>6.9</v>
      </c>
      <c r="V578" s="12" t="str">
        <f>IF(Merge1[[#This Row],[SleepHours]]&lt;7,"Short", IF(Merge1[[#This Row],[SleepHours]]&lt;=9,"Normal", "Long"))</f>
        <v>Short</v>
      </c>
      <c r="W578">
        <v>437</v>
      </c>
    </row>
    <row r="579" spans="1:23" x14ac:dyDescent="0.25">
      <c r="A579" t="s">
        <v>39</v>
      </c>
      <c r="B579" s="1">
        <v>42482</v>
      </c>
      <c r="C579" s="6" t="str">
        <f>TEXT(Merge1[[#This Row],[ActivityDate]],"dddd")</f>
        <v>Friday</v>
      </c>
      <c r="D579">
        <v>9172</v>
      </c>
      <c r="E579" s="5">
        <f>IF(Merge1[[#This Row],[TotalSteps]]&gt;=10000,1,0)</f>
        <v>0</v>
      </c>
      <c r="F579">
        <v>6.85</v>
      </c>
      <c r="G579">
        <v>6.85</v>
      </c>
      <c r="H579">
        <v>0</v>
      </c>
      <c r="I579">
        <v>2.42</v>
      </c>
      <c r="J579">
        <v>0.79</v>
      </c>
      <c r="K579">
        <v>3.3</v>
      </c>
      <c r="L579">
        <v>0</v>
      </c>
      <c r="M579">
        <v>62</v>
      </c>
      <c r="N579">
        <v>30</v>
      </c>
      <c r="O579">
        <v>200</v>
      </c>
      <c r="P579">
        <v>823</v>
      </c>
      <c r="Q579">
        <f>Merge1[[#This Row],[VeryActiveMinutes]]+Merge1[[#This Row],[FairlyActiveMinutes]]+Merge1[[#This Row],[LightlyActiveMinutes]]</f>
        <v>292</v>
      </c>
      <c r="R579">
        <v>3329</v>
      </c>
      <c r="S579">
        <v>1</v>
      </c>
      <c r="T579">
        <v>338</v>
      </c>
      <c r="U579" s="12">
        <f>Merge1[[#This Row],[TotalMinutesAsleep]]/60</f>
        <v>5.6333333333333337</v>
      </c>
      <c r="V579" s="12" t="str">
        <f>IF(Merge1[[#This Row],[SleepHours]]&lt;7,"Short", IF(Merge1[[#This Row],[SleepHours]]&lt;=9,"Normal", "Long"))</f>
        <v>Short</v>
      </c>
      <c r="W579">
        <v>366</v>
      </c>
    </row>
    <row r="580" spans="1:23" x14ac:dyDescent="0.25">
      <c r="A580" t="s">
        <v>39</v>
      </c>
      <c r="B580" s="1">
        <v>42483</v>
      </c>
      <c r="C580" s="6" t="str">
        <f>TEXT(Merge1[[#This Row],[ActivityDate]],"dddd")</f>
        <v>Saturday</v>
      </c>
      <c r="D580">
        <v>7638</v>
      </c>
      <c r="E580" s="5">
        <f>IF(Merge1[[#This Row],[TotalSteps]]&gt;=10000,1,0)</f>
        <v>0</v>
      </c>
      <c r="F580">
        <v>5.71</v>
      </c>
      <c r="G580">
        <v>5.71</v>
      </c>
      <c r="H580">
        <v>0</v>
      </c>
      <c r="I580">
        <v>1.21</v>
      </c>
      <c r="J580">
        <v>0.36</v>
      </c>
      <c r="K580">
        <v>4.1399999999999997</v>
      </c>
      <c r="L580">
        <v>0</v>
      </c>
      <c r="M580">
        <v>24</v>
      </c>
      <c r="N580">
        <v>24</v>
      </c>
      <c r="O580">
        <v>223</v>
      </c>
      <c r="P580">
        <v>627</v>
      </c>
      <c r="Q580">
        <f>Merge1[[#This Row],[VeryActiveMinutes]]+Merge1[[#This Row],[FairlyActiveMinutes]]+Merge1[[#This Row],[LightlyActiveMinutes]]</f>
        <v>271</v>
      </c>
      <c r="R580">
        <v>3152</v>
      </c>
      <c r="S580">
        <v>1</v>
      </c>
      <c r="T580">
        <v>384</v>
      </c>
      <c r="U580" s="12">
        <f>Merge1[[#This Row],[TotalMinutesAsleep]]/60</f>
        <v>6.4</v>
      </c>
      <c r="V580" s="12" t="str">
        <f>IF(Merge1[[#This Row],[SleepHours]]&lt;7,"Short", IF(Merge1[[#This Row],[SleepHours]]&lt;=9,"Normal", "Long"))</f>
        <v>Short</v>
      </c>
      <c r="W580">
        <v>402</v>
      </c>
    </row>
    <row r="581" spans="1:23" x14ac:dyDescent="0.25">
      <c r="A581" t="s">
        <v>39</v>
      </c>
      <c r="B581" s="1">
        <v>42484</v>
      </c>
      <c r="C581" s="6" t="str">
        <f>TEXT(Merge1[[#This Row],[ActivityDate]],"dddd")</f>
        <v>Sunday</v>
      </c>
      <c r="D581">
        <v>15764</v>
      </c>
      <c r="E581" s="5">
        <f>IF(Merge1[[#This Row],[TotalSteps]]&gt;=10000,1,0)</f>
        <v>1</v>
      </c>
      <c r="F581">
        <v>11.78</v>
      </c>
      <c r="G581">
        <v>11.78</v>
      </c>
      <c r="H581">
        <v>0</v>
      </c>
      <c r="I581">
        <v>7.65</v>
      </c>
      <c r="J581">
        <v>2.15</v>
      </c>
      <c r="K581">
        <v>1.98</v>
      </c>
      <c r="L581">
        <v>0</v>
      </c>
      <c r="M581">
        <v>210</v>
      </c>
      <c r="N581">
        <v>65</v>
      </c>
      <c r="O581">
        <v>141</v>
      </c>
      <c r="P581">
        <v>425</v>
      </c>
      <c r="Q581">
        <f>Merge1[[#This Row],[VeryActiveMinutes]]+Merge1[[#This Row],[FairlyActiveMinutes]]+Merge1[[#This Row],[LightlyActiveMinutes]]</f>
        <v>416</v>
      </c>
      <c r="R581">
        <v>4392</v>
      </c>
      <c r="S581">
        <v>1</v>
      </c>
      <c r="T581">
        <v>543</v>
      </c>
      <c r="U581" s="12">
        <f>Merge1[[#This Row],[TotalMinutesAsleep]]/60</f>
        <v>9.0500000000000007</v>
      </c>
      <c r="V581" s="12" t="str">
        <f>IF(Merge1[[#This Row],[SleepHours]]&lt;7,"Short", IF(Merge1[[#This Row],[SleepHours]]&lt;=9,"Normal", "Long"))</f>
        <v>Long</v>
      </c>
      <c r="W581">
        <v>615</v>
      </c>
    </row>
    <row r="582" spans="1:23" x14ac:dyDescent="0.25">
      <c r="A582" t="s">
        <v>39</v>
      </c>
      <c r="B582" s="1">
        <v>42485</v>
      </c>
      <c r="C582" s="6" t="str">
        <f>TEXT(Merge1[[#This Row],[ActivityDate]],"dddd")</f>
        <v>Monday</v>
      </c>
      <c r="D582">
        <v>6393</v>
      </c>
      <c r="E582" s="5">
        <f>IF(Merge1[[#This Row],[TotalSteps]]&gt;=10000,1,0)</f>
        <v>0</v>
      </c>
      <c r="F582">
        <v>4.78</v>
      </c>
      <c r="G582">
        <v>4.78</v>
      </c>
      <c r="H582">
        <v>0</v>
      </c>
      <c r="I582">
        <v>1.35</v>
      </c>
      <c r="J582">
        <v>0.67</v>
      </c>
      <c r="K582">
        <v>2.76</v>
      </c>
      <c r="L582">
        <v>0</v>
      </c>
      <c r="M582">
        <v>61</v>
      </c>
      <c r="N582">
        <v>38</v>
      </c>
      <c r="O582">
        <v>214</v>
      </c>
      <c r="P582">
        <v>743</v>
      </c>
      <c r="Q582">
        <f>Merge1[[#This Row],[VeryActiveMinutes]]+Merge1[[#This Row],[FairlyActiveMinutes]]+Merge1[[#This Row],[LightlyActiveMinutes]]</f>
        <v>313</v>
      </c>
      <c r="R582">
        <v>3374</v>
      </c>
      <c r="S582">
        <v>1</v>
      </c>
      <c r="T582">
        <v>421</v>
      </c>
      <c r="U582" s="12">
        <f>Merge1[[#This Row],[TotalMinutesAsleep]]/60</f>
        <v>7.0166666666666666</v>
      </c>
      <c r="V582" s="12" t="str">
        <f>IF(Merge1[[#This Row],[SleepHours]]&lt;7,"Short", IF(Merge1[[#This Row],[SleepHours]]&lt;=9,"Normal", "Long"))</f>
        <v>Normal</v>
      </c>
      <c r="W582">
        <v>461</v>
      </c>
    </row>
    <row r="583" spans="1:23" x14ac:dyDescent="0.25">
      <c r="A583" t="s">
        <v>39</v>
      </c>
      <c r="B583" s="1">
        <v>42486</v>
      </c>
      <c r="C583" s="6" t="str">
        <f>TEXT(Merge1[[#This Row],[ActivityDate]],"dddd")</f>
        <v>Tuesday</v>
      </c>
      <c r="D583">
        <v>5325</v>
      </c>
      <c r="E583" s="5">
        <f>IF(Merge1[[#This Row],[TotalSteps]]&gt;=10000,1,0)</f>
        <v>0</v>
      </c>
      <c r="F583">
        <v>3.98</v>
      </c>
      <c r="G583">
        <v>3.98</v>
      </c>
      <c r="H583">
        <v>0</v>
      </c>
      <c r="I583">
        <v>0.85</v>
      </c>
      <c r="J583">
        <v>0.65</v>
      </c>
      <c r="K583">
        <v>2.4700000000000002</v>
      </c>
      <c r="L583">
        <v>0</v>
      </c>
      <c r="M583">
        <v>38</v>
      </c>
      <c r="N583">
        <v>32</v>
      </c>
      <c r="O583">
        <v>181</v>
      </c>
      <c r="P583">
        <v>759</v>
      </c>
      <c r="Q583">
        <f>Merge1[[#This Row],[VeryActiveMinutes]]+Merge1[[#This Row],[FairlyActiveMinutes]]+Merge1[[#This Row],[LightlyActiveMinutes]]</f>
        <v>251</v>
      </c>
      <c r="R583">
        <v>3088</v>
      </c>
      <c r="S583">
        <v>1</v>
      </c>
      <c r="T583">
        <v>354</v>
      </c>
      <c r="U583" s="12">
        <f>Merge1[[#This Row],[TotalMinutesAsleep]]/60</f>
        <v>5.9</v>
      </c>
      <c r="V583" s="12" t="str">
        <f>IF(Merge1[[#This Row],[SleepHours]]&lt;7,"Short", IF(Merge1[[#This Row],[SleepHours]]&lt;=9,"Normal", "Long"))</f>
        <v>Short</v>
      </c>
      <c r="W583">
        <v>377</v>
      </c>
    </row>
    <row r="584" spans="1:23" x14ac:dyDescent="0.25">
      <c r="A584" t="s">
        <v>39</v>
      </c>
      <c r="B584" s="1">
        <v>42487</v>
      </c>
      <c r="C584" s="6" t="str">
        <f>TEXT(Merge1[[#This Row],[ActivityDate]],"dddd")</f>
        <v>Wednesday</v>
      </c>
      <c r="D584">
        <v>6805</v>
      </c>
      <c r="E584" s="5">
        <f>IF(Merge1[[#This Row],[TotalSteps]]&gt;=10000,1,0)</f>
        <v>0</v>
      </c>
      <c r="F584">
        <v>5.14</v>
      </c>
      <c r="G584">
        <v>5.14</v>
      </c>
      <c r="H584">
        <v>0</v>
      </c>
      <c r="I584">
        <v>1.81</v>
      </c>
      <c r="J584">
        <v>0.4</v>
      </c>
      <c r="K584">
        <v>2.93</v>
      </c>
      <c r="L584">
        <v>0</v>
      </c>
      <c r="M584">
        <v>63</v>
      </c>
      <c r="N584">
        <v>16</v>
      </c>
      <c r="O584">
        <v>190</v>
      </c>
      <c r="P584">
        <v>773</v>
      </c>
      <c r="Q584">
        <f>Merge1[[#This Row],[VeryActiveMinutes]]+Merge1[[#This Row],[FairlyActiveMinutes]]+Merge1[[#This Row],[LightlyActiveMinutes]]</f>
        <v>269</v>
      </c>
      <c r="R584">
        <v>3294</v>
      </c>
      <c r="S584">
        <v>1</v>
      </c>
      <c r="T584">
        <v>424</v>
      </c>
      <c r="U584" s="12">
        <f>Merge1[[#This Row],[TotalMinutesAsleep]]/60</f>
        <v>7.0666666666666664</v>
      </c>
      <c r="V584" s="12" t="str">
        <f>IF(Merge1[[#This Row],[SleepHours]]&lt;7,"Short", IF(Merge1[[#This Row],[SleepHours]]&lt;=9,"Normal", "Long"))</f>
        <v>Normal</v>
      </c>
      <c r="W584">
        <v>452</v>
      </c>
    </row>
    <row r="585" spans="1:23" x14ac:dyDescent="0.25">
      <c r="A585" t="s">
        <v>39</v>
      </c>
      <c r="B585" s="1">
        <v>42488</v>
      </c>
      <c r="C585" s="6" t="str">
        <f>TEXT(Merge1[[#This Row],[ActivityDate]],"dddd")</f>
        <v>Thursday</v>
      </c>
      <c r="D585">
        <v>9841</v>
      </c>
      <c r="E585" s="5">
        <f>IF(Merge1[[#This Row],[TotalSteps]]&gt;=10000,1,0)</f>
        <v>0</v>
      </c>
      <c r="F585">
        <v>7.43</v>
      </c>
      <c r="G585">
        <v>7.43</v>
      </c>
      <c r="H585">
        <v>0</v>
      </c>
      <c r="I585">
        <v>3.25</v>
      </c>
      <c r="J585">
        <v>1.17</v>
      </c>
      <c r="K585">
        <v>3.01</v>
      </c>
      <c r="L585">
        <v>0</v>
      </c>
      <c r="M585">
        <v>99</v>
      </c>
      <c r="N585">
        <v>51</v>
      </c>
      <c r="O585">
        <v>141</v>
      </c>
      <c r="P585">
        <v>692</v>
      </c>
      <c r="Q585">
        <f>Merge1[[#This Row],[VeryActiveMinutes]]+Merge1[[#This Row],[FairlyActiveMinutes]]+Merge1[[#This Row],[LightlyActiveMinutes]]</f>
        <v>291</v>
      </c>
      <c r="R585">
        <v>3580</v>
      </c>
      <c r="S585">
        <v>1</v>
      </c>
      <c r="T585">
        <v>361</v>
      </c>
      <c r="U585" s="12">
        <f>Merge1[[#This Row],[TotalMinutesAsleep]]/60</f>
        <v>6.0166666666666666</v>
      </c>
      <c r="V585" s="12" t="str">
        <f>IF(Merge1[[#This Row],[SleepHours]]&lt;7,"Short", IF(Merge1[[#This Row],[SleepHours]]&lt;=9,"Normal", "Long"))</f>
        <v>Short</v>
      </c>
      <c r="W585">
        <v>372</v>
      </c>
    </row>
    <row r="586" spans="1:23" x14ac:dyDescent="0.25">
      <c r="A586" t="s">
        <v>39</v>
      </c>
      <c r="B586" s="1">
        <v>42489</v>
      </c>
      <c r="C586" s="6" t="str">
        <f>TEXT(Merge1[[#This Row],[ActivityDate]],"dddd")</f>
        <v>Friday</v>
      </c>
      <c r="D586">
        <v>7924</v>
      </c>
      <c r="E586" s="5">
        <f>IF(Merge1[[#This Row],[TotalSteps]]&gt;=10000,1,0)</f>
        <v>0</v>
      </c>
      <c r="F586">
        <v>5.92</v>
      </c>
      <c r="G586">
        <v>5.92</v>
      </c>
      <c r="H586">
        <v>0</v>
      </c>
      <c r="I586">
        <v>2.84</v>
      </c>
      <c r="J586">
        <v>0.61</v>
      </c>
      <c r="K586">
        <v>2.4700000000000002</v>
      </c>
      <c r="L586">
        <v>0</v>
      </c>
      <c r="M586">
        <v>97</v>
      </c>
      <c r="N586">
        <v>36</v>
      </c>
      <c r="O586">
        <v>165</v>
      </c>
      <c r="P586">
        <v>739</v>
      </c>
      <c r="Q586">
        <f>Merge1[[#This Row],[VeryActiveMinutes]]+Merge1[[#This Row],[FairlyActiveMinutes]]+Merge1[[#This Row],[LightlyActiveMinutes]]</f>
        <v>298</v>
      </c>
      <c r="R586">
        <v>3544</v>
      </c>
      <c r="S586">
        <v>1</v>
      </c>
      <c r="T586">
        <v>459</v>
      </c>
      <c r="U586" s="12">
        <f>Merge1[[#This Row],[TotalMinutesAsleep]]/60</f>
        <v>7.65</v>
      </c>
      <c r="V586" s="12" t="str">
        <f>IF(Merge1[[#This Row],[SleepHours]]&lt;7,"Short", IF(Merge1[[#This Row],[SleepHours]]&lt;=9,"Normal", "Long"))</f>
        <v>Normal</v>
      </c>
      <c r="W586">
        <v>485</v>
      </c>
    </row>
    <row r="587" spans="1:23" x14ac:dyDescent="0.25">
      <c r="A587" t="s">
        <v>39</v>
      </c>
      <c r="B587" s="1">
        <v>42490</v>
      </c>
      <c r="C587" s="6" t="str">
        <f>TEXT(Merge1[[#This Row],[ActivityDate]],"dddd")</f>
        <v>Saturday</v>
      </c>
      <c r="D587">
        <v>12363</v>
      </c>
      <c r="E587" s="5">
        <f>IF(Merge1[[#This Row],[TotalSteps]]&gt;=10000,1,0)</f>
        <v>1</v>
      </c>
      <c r="F587">
        <v>9.24</v>
      </c>
      <c r="G587">
        <v>9.24</v>
      </c>
      <c r="H587">
        <v>0</v>
      </c>
      <c r="I587">
        <v>5.83</v>
      </c>
      <c r="J587">
        <v>0.79</v>
      </c>
      <c r="K587">
        <v>2.61</v>
      </c>
      <c r="L587">
        <v>0</v>
      </c>
      <c r="M587">
        <v>207</v>
      </c>
      <c r="N587">
        <v>45</v>
      </c>
      <c r="O587">
        <v>163</v>
      </c>
      <c r="P587">
        <v>621</v>
      </c>
      <c r="Q587">
        <f>Merge1[[#This Row],[VeryActiveMinutes]]+Merge1[[#This Row],[FairlyActiveMinutes]]+Merge1[[#This Row],[LightlyActiveMinutes]]</f>
        <v>415</v>
      </c>
      <c r="R587">
        <v>4501</v>
      </c>
      <c r="S587">
        <v>1</v>
      </c>
      <c r="T587">
        <v>412</v>
      </c>
      <c r="U587" s="12">
        <f>Merge1[[#This Row],[TotalMinutesAsleep]]/60</f>
        <v>6.8666666666666663</v>
      </c>
      <c r="V587" s="12" t="str">
        <f>IF(Merge1[[#This Row],[SleepHours]]&lt;7,"Short", IF(Merge1[[#This Row],[SleepHours]]&lt;=9,"Normal", "Long"))</f>
        <v>Short</v>
      </c>
      <c r="W587">
        <v>433</v>
      </c>
    </row>
    <row r="588" spans="1:23" x14ac:dyDescent="0.25">
      <c r="A588" t="s">
        <v>39</v>
      </c>
      <c r="B588" s="1">
        <v>42491</v>
      </c>
      <c r="C588" s="6" t="str">
        <f>TEXT(Merge1[[#This Row],[ActivityDate]],"dddd")</f>
        <v>Sunday</v>
      </c>
      <c r="D588">
        <v>13368</v>
      </c>
      <c r="E588" s="5">
        <f>IF(Merge1[[#This Row],[TotalSteps]]&gt;=10000,1,0)</f>
        <v>1</v>
      </c>
      <c r="F588">
        <v>9.99</v>
      </c>
      <c r="G588">
        <v>9.99</v>
      </c>
      <c r="H588">
        <v>0</v>
      </c>
      <c r="I588">
        <v>5.31</v>
      </c>
      <c r="J588">
        <v>1.44</v>
      </c>
      <c r="K588">
        <v>3.24</v>
      </c>
      <c r="L588">
        <v>0</v>
      </c>
      <c r="M588">
        <v>194</v>
      </c>
      <c r="N588">
        <v>72</v>
      </c>
      <c r="O588">
        <v>178</v>
      </c>
      <c r="P588">
        <v>499</v>
      </c>
      <c r="Q588">
        <f>Merge1[[#This Row],[VeryActiveMinutes]]+Merge1[[#This Row],[FairlyActiveMinutes]]+Merge1[[#This Row],[LightlyActiveMinutes]]</f>
        <v>444</v>
      </c>
      <c r="R588">
        <v>4546</v>
      </c>
      <c r="S588">
        <v>1</v>
      </c>
      <c r="T588">
        <v>379</v>
      </c>
      <c r="U588" s="12">
        <f>Merge1[[#This Row],[TotalMinutesAsleep]]/60</f>
        <v>6.3166666666666664</v>
      </c>
      <c r="V588" s="12" t="str">
        <f>IF(Merge1[[#This Row],[SleepHours]]&lt;7,"Short", IF(Merge1[[#This Row],[SleepHours]]&lt;=9,"Normal", "Long"))</f>
        <v>Short</v>
      </c>
      <c r="W588">
        <v>398</v>
      </c>
    </row>
    <row r="589" spans="1:23" x14ac:dyDescent="0.25">
      <c r="A589" t="s">
        <v>39</v>
      </c>
      <c r="B589" s="1">
        <v>42492</v>
      </c>
      <c r="C589" s="6" t="str">
        <f>TEXT(Merge1[[#This Row],[ActivityDate]],"dddd")</f>
        <v>Monday</v>
      </c>
      <c r="D589">
        <v>7439</v>
      </c>
      <c r="E589" s="5">
        <f>IF(Merge1[[#This Row],[TotalSteps]]&gt;=10000,1,0)</f>
        <v>0</v>
      </c>
      <c r="F589">
        <v>5.56</v>
      </c>
      <c r="G589">
        <v>5.56</v>
      </c>
      <c r="H589">
        <v>0</v>
      </c>
      <c r="I589">
        <v>1.1200000000000001</v>
      </c>
      <c r="J589">
        <v>0.35</v>
      </c>
      <c r="K589">
        <v>4.07</v>
      </c>
      <c r="L589">
        <v>0</v>
      </c>
      <c r="M589">
        <v>37</v>
      </c>
      <c r="N589">
        <v>20</v>
      </c>
      <c r="O589">
        <v>235</v>
      </c>
      <c r="P589">
        <v>732</v>
      </c>
      <c r="Q589">
        <f>Merge1[[#This Row],[VeryActiveMinutes]]+Merge1[[#This Row],[FairlyActiveMinutes]]+Merge1[[#This Row],[LightlyActiveMinutes]]</f>
        <v>292</v>
      </c>
      <c r="R589">
        <v>3014</v>
      </c>
      <c r="S589">
        <v>2</v>
      </c>
      <c r="T589">
        <v>525</v>
      </c>
      <c r="U589" s="12">
        <f>Merge1[[#This Row],[TotalMinutesAsleep]]/60</f>
        <v>8.75</v>
      </c>
      <c r="V589" s="12" t="str">
        <f>IF(Merge1[[#This Row],[SleepHours]]&lt;7,"Short", IF(Merge1[[#This Row],[SleepHours]]&lt;=9,"Normal", "Long"))</f>
        <v>Normal</v>
      </c>
      <c r="W589">
        <v>553</v>
      </c>
    </row>
    <row r="590" spans="1:23" x14ac:dyDescent="0.25">
      <c r="A590" t="s">
        <v>39</v>
      </c>
      <c r="B590" s="1">
        <v>42493</v>
      </c>
      <c r="C590" s="6" t="str">
        <f>TEXT(Merge1[[#This Row],[ActivityDate]],"dddd")</f>
        <v>Tuesday</v>
      </c>
      <c r="D590">
        <v>11045</v>
      </c>
      <c r="E590" s="5">
        <f>IF(Merge1[[#This Row],[TotalSteps]]&gt;=10000,1,0)</f>
        <v>1</v>
      </c>
      <c r="F590">
        <v>8.25</v>
      </c>
      <c r="G590">
        <v>8.25</v>
      </c>
      <c r="H590">
        <v>0</v>
      </c>
      <c r="I590">
        <v>4.5199999999999996</v>
      </c>
      <c r="J590">
        <v>0.15</v>
      </c>
      <c r="K590">
        <v>3.57</v>
      </c>
      <c r="L590">
        <v>0</v>
      </c>
      <c r="M590">
        <v>97</v>
      </c>
      <c r="N590">
        <v>8</v>
      </c>
      <c r="O590">
        <v>212</v>
      </c>
      <c r="P590">
        <v>580</v>
      </c>
      <c r="Q590">
        <f>Merge1[[#This Row],[VeryActiveMinutes]]+Merge1[[#This Row],[FairlyActiveMinutes]]+Merge1[[#This Row],[LightlyActiveMinutes]]</f>
        <v>317</v>
      </c>
      <c r="R590">
        <v>3795</v>
      </c>
      <c r="S590">
        <v>1</v>
      </c>
      <c r="T590">
        <v>508</v>
      </c>
      <c r="U590" s="12">
        <f>Merge1[[#This Row],[TotalMinutesAsleep]]/60</f>
        <v>8.4666666666666668</v>
      </c>
      <c r="V590" s="12" t="str">
        <f>IF(Merge1[[#This Row],[SleepHours]]&lt;7,"Short", IF(Merge1[[#This Row],[SleepHours]]&lt;=9,"Normal", "Long"))</f>
        <v>Normal</v>
      </c>
      <c r="W590">
        <v>543</v>
      </c>
    </row>
    <row r="591" spans="1:23" x14ac:dyDescent="0.25">
      <c r="A591" t="s">
        <v>39</v>
      </c>
      <c r="B591" s="1">
        <v>42494</v>
      </c>
      <c r="C591" s="6" t="str">
        <f>TEXT(Merge1[[#This Row],[ActivityDate]],"dddd")</f>
        <v>Wednesday</v>
      </c>
      <c r="D591">
        <v>5206</v>
      </c>
      <c r="E591" s="5">
        <f>IF(Merge1[[#This Row],[TotalSteps]]&gt;=10000,1,0)</f>
        <v>0</v>
      </c>
      <c r="F591">
        <v>3.89</v>
      </c>
      <c r="G591">
        <v>3.89</v>
      </c>
      <c r="H591">
        <v>0</v>
      </c>
      <c r="I591">
        <v>1.56</v>
      </c>
      <c r="J591">
        <v>0.25</v>
      </c>
      <c r="K591">
        <v>2.08</v>
      </c>
      <c r="L591">
        <v>0</v>
      </c>
      <c r="M591">
        <v>25</v>
      </c>
      <c r="N591">
        <v>9</v>
      </c>
      <c r="O591">
        <v>141</v>
      </c>
      <c r="P591">
        <v>631</v>
      </c>
      <c r="Q591">
        <f>Merge1[[#This Row],[VeryActiveMinutes]]+Merge1[[#This Row],[FairlyActiveMinutes]]+Merge1[[#This Row],[LightlyActiveMinutes]]</f>
        <v>175</v>
      </c>
      <c r="R591">
        <v>2755</v>
      </c>
      <c r="S591">
        <v>1</v>
      </c>
      <c r="T591">
        <v>603</v>
      </c>
      <c r="U591" s="12">
        <f>Merge1[[#This Row],[TotalMinutesAsleep]]/60</f>
        <v>10.050000000000001</v>
      </c>
      <c r="V591" s="12" t="str">
        <f>IF(Merge1[[#This Row],[SleepHours]]&lt;7,"Short", IF(Merge1[[#This Row],[SleepHours]]&lt;=9,"Normal", "Long"))</f>
        <v>Long</v>
      </c>
      <c r="W591">
        <v>634</v>
      </c>
    </row>
    <row r="592" spans="1:23" x14ac:dyDescent="0.25">
      <c r="A592" t="s">
        <v>39</v>
      </c>
      <c r="B592" s="1">
        <v>42495</v>
      </c>
      <c r="C592" s="6" t="str">
        <f>TEXT(Merge1[[#This Row],[ActivityDate]],"dddd")</f>
        <v>Thursday</v>
      </c>
      <c r="D592">
        <v>7550</v>
      </c>
      <c r="E592" s="5">
        <f>IF(Merge1[[#This Row],[TotalSteps]]&gt;=10000,1,0)</f>
        <v>0</v>
      </c>
      <c r="F592">
        <v>5.64</v>
      </c>
      <c r="G592">
        <v>5.64</v>
      </c>
      <c r="H592">
        <v>0</v>
      </c>
      <c r="I592">
        <v>2.5</v>
      </c>
      <c r="J592">
        <v>0.47</v>
      </c>
      <c r="K592">
        <v>2.67</v>
      </c>
      <c r="L592">
        <v>0</v>
      </c>
      <c r="M592">
        <v>45</v>
      </c>
      <c r="N592">
        <v>21</v>
      </c>
      <c r="O592">
        <v>143</v>
      </c>
      <c r="P592">
        <v>1153</v>
      </c>
      <c r="Q592">
        <f>Merge1[[#This Row],[VeryActiveMinutes]]+Merge1[[#This Row],[FairlyActiveMinutes]]+Merge1[[#This Row],[LightlyActiveMinutes]]</f>
        <v>209</v>
      </c>
      <c r="R592">
        <v>3004</v>
      </c>
      <c r="S592">
        <v>1</v>
      </c>
      <c r="T592">
        <v>74</v>
      </c>
      <c r="U592" s="12">
        <f>Merge1[[#This Row],[TotalMinutesAsleep]]/60</f>
        <v>1.2333333333333334</v>
      </c>
      <c r="V592" s="12" t="str">
        <f>IF(Merge1[[#This Row],[SleepHours]]&lt;7,"Short", IF(Merge1[[#This Row],[SleepHours]]&lt;=9,"Normal", "Long"))</f>
        <v>Short</v>
      </c>
      <c r="W592">
        <v>78</v>
      </c>
    </row>
    <row r="593" spans="1:23" x14ac:dyDescent="0.25">
      <c r="A593" t="s">
        <v>39</v>
      </c>
      <c r="B593" s="1">
        <v>42496</v>
      </c>
      <c r="C593" s="6" t="str">
        <f>TEXT(Merge1[[#This Row],[ActivityDate]],"dddd")</f>
        <v>Friday</v>
      </c>
      <c r="D593">
        <v>4950</v>
      </c>
      <c r="E593" s="5">
        <f>IF(Merge1[[#This Row],[TotalSteps]]&gt;=10000,1,0)</f>
        <v>0</v>
      </c>
      <c r="F593">
        <v>3.7</v>
      </c>
      <c r="G593">
        <v>3.7</v>
      </c>
      <c r="H593">
        <v>0</v>
      </c>
      <c r="I593">
        <v>1.93</v>
      </c>
      <c r="J593">
        <v>0.32</v>
      </c>
      <c r="K593">
        <v>1.45</v>
      </c>
      <c r="L593">
        <v>0</v>
      </c>
      <c r="M593">
        <v>41</v>
      </c>
      <c r="N593">
        <v>16</v>
      </c>
      <c r="O593">
        <v>79</v>
      </c>
      <c r="P593">
        <v>1304</v>
      </c>
      <c r="Q593">
        <f>Merge1[[#This Row],[VeryActiveMinutes]]+Merge1[[#This Row],[FairlyActiveMinutes]]+Merge1[[#This Row],[LightlyActiveMinutes]]</f>
        <v>136</v>
      </c>
      <c r="R593">
        <v>2643</v>
      </c>
      <c r="U593" s="12">
        <f>Merge1[[#This Row],[TotalMinutesAsleep]]/60</f>
        <v>0</v>
      </c>
      <c r="V593" s="12" t="str">
        <f>IF(Merge1[[#This Row],[SleepHours]]&lt;7,"Short", IF(Merge1[[#This Row],[SleepHours]]&lt;=9,"Normal", "Long"))</f>
        <v>Short</v>
      </c>
    </row>
    <row r="594" spans="1:23" x14ac:dyDescent="0.25">
      <c r="A594" t="s">
        <v>39</v>
      </c>
      <c r="B594" s="1">
        <v>42497</v>
      </c>
      <c r="C594" s="6" t="str">
        <f>TEXT(Merge1[[#This Row],[ActivityDate]],"dddd")</f>
        <v>Saturday</v>
      </c>
      <c r="D594">
        <v>0</v>
      </c>
      <c r="E594" s="5">
        <f>IF(Merge1[[#This Row],[TotalSteps]]&gt;=10000,1,0)</f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1440</v>
      </c>
      <c r="Q594">
        <f>Merge1[[#This Row],[VeryActiveMinutes]]+Merge1[[#This Row],[FairlyActiveMinutes]]+Merge1[[#This Row],[LightlyActiveMinutes]]</f>
        <v>0</v>
      </c>
      <c r="R594">
        <v>1819</v>
      </c>
      <c r="U594" s="12">
        <f>Merge1[[#This Row],[TotalMinutesAsleep]]/60</f>
        <v>0</v>
      </c>
      <c r="V594" s="12" t="str">
        <f>IF(Merge1[[#This Row],[SleepHours]]&lt;7,"Short", IF(Merge1[[#This Row],[SleepHours]]&lt;=9,"Normal", "Long"))</f>
        <v>Short</v>
      </c>
    </row>
    <row r="595" spans="1:23" x14ac:dyDescent="0.25">
      <c r="A595" t="s">
        <v>39</v>
      </c>
      <c r="B595" s="1">
        <v>42498</v>
      </c>
      <c r="C595" s="6" t="str">
        <f>TEXT(Merge1[[#This Row],[ActivityDate]],"dddd")</f>
        <v>Sunday</v>
      </c>
      <c r="D595">
        <v>0</v>
      </c>
      <c r="E595" s="5">
        <f>IF(Merge1[[#This Row],[TotalSteps]]&gt;=10000,1,0)</f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1440</v>
      </c>
      <c r="Q595">
        <f>Merge1[[#This Row],[VeryActiveMinutes]]+Merge1[[#This Row],[FairlyActiveMinutes]]+Merge1[[#This Row],[LightlyActiveMinutes]]</f>
        <v>0</v>
      </c>
      <c r="R595">
        <v>1819</v>
      </c>
      <c r="U595" s="12">
        <f>Merge1[[#This Row],[TotalMinutesAsleep]]/60</f>
        <v>0</v>
      </c>
      <c r="V595" s="12" t="str">
        <f>IF(Merge1[[#This Row],[SleepHours]]&lt;7,"Short", IF(Merge1[[#This Row],[SleepHours]]&lt;=9,"Normal", "Long"))</f>
        <v>Short</v>
      </c>
    </row>
    <row r="596" spans="1:23" x14ac:dyDescent="0.25">
      <c r="A596" t="s">
        <v>39</v>
      </c>
      <c r="B596" s="1">
        <v>42499</v>
      </c>
      <c r="C596" s="6" t="str">
        <f>TEXT(Merge1[[#This Row],[ActivityDate]],"dddd")</f>
        <v>Monday</v>
      </c>
      <c r="D596">
        <v>3421</v>
      </c>
      <c r="E596" s="5">
        <f>IF(Merge1[[#This Row],[TotalSteps]]&gt;=10000,1,0)</f>
        <v>0</v>
      </c>
      <c r="F596">
        <v>2.56</v>
      </c>
      <c r="G596">
        <v>2.56</v>
      </c>
      <c r="H596">
        <v>0</v>
      </c>
      <c r="I596">
        <v>1.43</v>
      </c>
      <c r="J596">
        <v>0.14000000000000001</v>
      </c>
      <c r="K596">
        <v>0.99</v>
      </c>
      <c r="L596">
        <v>0</v>
      </c>
      <c r="M596">
        <v>34</v>
      </c>
      <c r="N596">
        <v>11</v>
      </c>
      <c r="O596">
        <v>70</v>
      </c>
      <c r="P596">
        <v>1099</v>
      </c>
      <c r="Q596">
        <f>Merge1[[#This Row],[VeryActiveMinutes]]+Merge1[[#This Row],[FairlyActiveMinutes]]+Merge1[[#This Row],[LightlyActiveMinutes]]</f>
        <v>115</v>
      </c>
      <c r="R596">
        <v>2489</v>
      </c>
      <c r="U596" s="12">
        <f>Merge1[[#This Row],[TotalMinutesAsleep]]/60</f>
        <v>0</v>
      </c>
      <c r="V596" s="12" t="str">
        <f>IF(Merge1[[#This Row],[SleepHours]]&lt;7,"Short", IF(Merge1[[#This Row],[SleepHours]]&lt;=9,"Normal", "Long"))</f>
        <v>Short</v>
      </c>
    </row>
    <row r="597" spans="1:23" x14ac:dyDescent="0.25">
      <c r="A597" t="s">
        <v>39</v>
      </c>
      <c r="B597" s="1">
        <v>42500</v>
      </c>
      <c r="C597" s="6" t="str">
        <f>TEXT(Merge1[[#This Row],[ActivityDate]],"dddd")</f>
        <v>Tuesday</v>
      </c>
      <c r="D597">
        <v>8869</v>
      </c>
      <c r="E597" s="5">
        <f>IF(Merge1[[#This Row],[TotalSteps]]&gt;=10000,1,0)</f>
        <v>0</v>
      </c>
      <c r="F597">
        <v>6.65</v>
      </c>
      <c r="G597">
        <v>6.65</v>
      </c>
      <c r="H597">
        <v>0</v>
      </c>
      <c r="I597">
        <v>2.56</v>
      </c>
      <c r="J597">
        <v>0.75</v>
      </c>
      <c r="K597">
        <v>3.35</v>
      </c>
      <c r="L597">
        <v>0</v>
      </c>
      <c r="M597">
        <v>104</v>
      </c>
      <c r="N597">
        <v>37</v>
      </c>
      <c r="O597">
        <v>194</v>
      </c>
      <c r="P597">
        <v>639</v>
      </c>
      <c r="Q597">
        <f>Merge1[[#This Row],[VeryActiveMinutes]]+Merge1[[#This Row],[FairlyActiveMinutes]]+Merge1[[#This Row],[LightlyActiveMinutes]]</f>
        <v>335</v>
      </c>
      <c r="R597">
        <v>3841</v>
      </c>
      <c r="S597">
        <v>1</v>
      </c>
      <c r="T597">
        <v>504</v>
      </c>
      <c r="U597" s="12">
        <f>Merge1[[#This Row],[TotalMinutesAsleep]]/60</f>
        <v>8.4</v>
      </c>
      <c r="V597" s="12" t="str">
        <f>IF(Merge1[[#This Row],[SleepHours]]&lt;7,"Short", IF(Merge1[[#This Row],[SleepHours]]&lt;=9,"Normal", "Long"))</f>
        <v>Normal</v>
      </c>
      <c r="W597">
        <v>562</v>
      </c>
    </row>
    <row r="598" spans="1:23" x14ac:dyDescent="0.25">
      <c r="A598" t="s">
        <v>39</v>
      </c>
      <c r="B598" s="1">
        <v>42501</v>
      </c>
      <c r="C598" s="6" t="str">
        <f>TEXT(Merge1[[#This Row],[ActivityDate]],"dddd")</f>
        <v>Wednesday</v>
      </c>
      <c r="D598">
        <v>4038</v>
      </c>
      <c r="E598" s="5">
        <f>IF(Merge1[[#This Row],[TotalSteps]]&gt;=10000,1,0)</f>
        <v>0</v>
      </c>
      <c r="F598">
        <v>3.04</v>
      </c>
      <c r="G598">
        <v>3.04</v>
      </c>
      <c r="H598">
        <v>0</v>
      </c>
      <c r="I598">
        <v>1.83</v>
      </c>
      <c r="J598">
        <v>0.3</v>
      </c>
      <c r="K598">
        <v>0.89</v>
      </c>
      <c r="L598">
        <v>0</v>
      </c>
      <c r="M598">
        <v>45</v>
      </c>
      <c r="N598">
        <v>15</v>
      </c>
      <c r="O598">
        <v>63</v>
      </c>
      <c r="P598">
        <v>257</v>
      </c>
      <c r="Q598">
        <f>Merge1[[#This Row],[VeryActiveMinutes]]+Merge1[[#This Row],[FairlyActiveMinutes]]+Merge1[[#This Row],[LightlyActiveMinutes]]</f>
        <v>123</v>
      </c>
      <c r="R598">
        <v>1665</v>
      </c>
      <c r="S598">
        <v>1</v>
      </c>
      <c r="T598">
        <v>431</v>
      </c>
      <c r="U598" s="12">
        <f>Merge1[[#This Row],[TotalMinutesAsleep]]/60</f>
        <v>7.1833333333333336</v>
      </c>
      <c r="V598" s="12" t="str">
        <f>IF(Merge1[[#This Row],[SleepHours]]&lt;7,"Short", IF(Merge1[[#This Row],[SleepHours]]&lt;=9,"Normal", "Long"))</f>
        <v>Normal</v>
      </c>
      <c r="W598">
        <v>476</v>
      </c>
    </row>
    <row r="599" spans="1:23" x14ac:dyDescent="0.25">
      <c r="A599" t="s">
        <v>40</v>
      </c>
      <c r="B599" s="1">
        <v>42472</v>
      </c>
      <c r="C599" s="6" t="str">
        <f>TEXT(Merge1[[#This Row],[ActivityDate]],"dddd")</f>
        <v>Tuesday</v>
      </c>
      <c r="D599">
        <v>0</v>
      </c>
      <c r="E599" s="5">
        <f>IF(Merge1[[#This Row],[TotalSteps]]&gt;=10000,1,0)</f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1440</v>
      </c>
      <c r="Q599">
        <f>Merge1[[#This Row],[VeryActiveMinutes]]+Merge1[[#This Row],[FairlyActiveMinutes]]+Merge1[[#This Row],[LightlyActiveMinutes]]</f>
        <v>0</v>
      </c>
      <c r="R599">
        <v>1496</v>
      </c>
      <c r="U599" s="12">
        <f>Merge1[[#This Row],[TotalMinutesAsleep]]/60</f>
        <v>0</v>
      </c>
      <c r="V599" s="12" t="str">
        <f>IF(Merge1[[#This Row],[SleepHours]]&lt;7,"Short", IF(Merge1[[#This Row],[SleepHours]]&lt;=9,"Normal", "Long"))</f>
        <v>Short</v>
      </c>
    </row>
    <row r="600" spans="1:23" x14ac:dyDescent="0.25">
      <c r="A600" t="s">
        <v>40</v>
      </c>
      <c r="B600" s="1">
        <v>42473</v>
      </c>
      <c r="C600" s="6" t="str">
        <f>TEXT(Merge1[[#This Row],[ActivityDate]],"dddd")</f>
        <v>Wednesday</v>
      </c>
      <c r="D600">
        <v>0</v>
      </c>
      <c r="E600" s="5">
        <f>IF(Merge1[[#This Row],[TotalSteps]]&gt;=10000,1,0)</f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1440</v>
      </c>
      <c r="Q600">
        <f>Merge1[[#This Row],[VeryActiveMinutes]]+Merge1[[#This Row],[FairlyActiveMinutes]]+Merge1[[#This Row],[LightlyActiveMinutes]]</f>
        <v>0</v>
      </c>
      <c r="R600">
        <v>1496</v>
      </c>
      <c r="U600" s="12">
        <f>Merge1[[#This Row],[TotalMinutesAsleep]]/60</f>
        <v>0</v>
      </c>
      <c r="V600" s="12" t="str">
        <f>IF(Merge1[[#This Row],[SleepHours]]&lt;7,"Short", IF(Merge1[[#This Row],[SleepHours]]&lt;=9,"Normal", "Long"))</f>
        <v>Short</v>
      </c>
    </row>
    <row r="601" spans="1:23" x14ac:dyDescent="0.25">
      <c r="A601" t="s">
        <v>40</v>
      </c>
      <c r="B601" s="1">
        <v>42474</v>
      </c>
      <c r="C601" s="6" t="str">
        <f>TEXT(Merge1[[#This Row],[ActivityDate]],"dddd")</f>
        <v>Thursday</v>
      </c>
      <c r="D601">
        <v>0</v>
      </c>
      <c r="E601" s="5">
        <f>IF(Merge1[[#This Row],[TotalSteps]]&gt;=10000,1,0)</f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1440</v>
      </c>
      <c r="Q601">
        <f>Merge1[[#This Row],[VeryActiveMinutes]]+Merge1[[#This Row],[FairlyActiveMinutes]]+Merge1[[#This Row],[LightlyActiveMinutes]]</f>
        <v>0</v>
      </c>
      <c r="R601">
        <v>1496</v>
      </c>
      <c r="U601" s="12">
        <f>Merge1[[#This Row],[TotalMinutesAsleep]]/60</f>
        <v>0</v>
      </c>
      <c r="V601" s="12" t="str">
        <f>IF(Merge1[[#This Row],[SleepHours]]&lt;7,"Short", IF(Merge1[[#This Row],[SleepHours]]&lt;=9,"Normal", "Long"))</f>
        <v>Short</v>
      </c>
    </row>
    <row r="602" spans="1:23" x14ac:dyDescent="0.25">
      <c r="A602" t="s">
        <v>40</v>
      </c>
      <c r="B602" s="1">
        <v>42475</v>
      </c>
      <c r="C602" s="6" t="str">
        <f>TEXT(Merge1[[#This Row],[ActivityDate]],"dddd")</f>
        <v>Friday</v>
      </c>
      <c r="D602">
        <v>14019</v>
      </c>
      <c r="E602" s="5">
        <f>IF(Merge1[[#This Row],[TotalSteps]]&gt;=10000,1,0)</f>
        <v>1</v>
      </c>
      <c r="F602">
        <v>10.59</v>
      </c>
      <c r="G602">
        <v>10.59</v>
      </c>
      <c r="H602">
        <v>0</v>
      </c>
      <c r="I602">
        <v>0</v>
      </c>
      <c r="J602">
        <v>0.28000000000000003</v>
      </c>
      <c r="K602">
        <v>10.3</v>
      </c>
      <c r="L602">
        <v>0</v>
      </c>
      <c r="M602">
        <v>0</v>
      </c>
      <c r="N602">
        <v>6</v>
      </c>
      <c r="O602">
        <v>513</v>
      </c>
      <c r="P602">
        <v>921</v>
      </c>
      <c r="Q602">
        <f>Merge1[[#This Row],[VeryActiveMinutes]]+Merge1[[#This Row],[FairlyActiveMinutes]]+Merge1[[#This Row],[LightlyActiveMinutes]]</f>
        <v>519</v>
      </c>
      <c r="R602">
        <v>2865</v>
      </c>
      <c r="U602" s="12">
        <f>Merge1[[#This Row],[TotalMinutesAsleep]]/60</f>
        <v>0</v>
      </c>
      <c r="V602" s="12" t="str">
        <f>IF(Merge1[[#This Row],[SleepHours]]&lt;7,"Short", IF(Merge1[[#This Row],[SleepHours]]&lt;=9,"Normal", "Long"))</f>
        <v>Short</v>
      </c>
    </row>
    <row r="603" spans="1:23" x14ac:dyDescent="0.25">
      <c r="A603" t="s">
        <v>40</v>
      </c>
      <c r="B603" s="1">
        <v>42476</v>
      </c>
      <c r="C603" s="6" t="str">
        <f>TEXT(Merge1[[#This Row],[ActivityDate]],"dddd")</f>
        <v>Saturday</v>
      </c>
      <c r="D603">
        <v>14450</v>
      </c>
      <c r="E603" s="5">
        <f>IF(Merge1[[#This Row],[TotalSteps]]&gt;=10000,1,0)</f>
        <v>1</v>
      </c>
      <c r="F603">
        <v>10.91</v>
      </c>
      <c r="G603">
        <v>10.91</v>
      </c>
      <c r="H603">
        <v>0</v>
      </c>
      <c r="I603">
        <v>0.57999999999999996</v>
      </c>
      <c r="J603">
        <v>0.85</v>
      </c>
      <c r="K603">
        <v>9.48</v>
      </c>
      <c r="L603">
        <v>0</v>
      </c>
      <c r="M603">
        <v>7</v>
      </c>
      <c r="N603">
        <v>15</v>
      </c>
      <c r="O603">
        <v>518</v>
      </c>
      <c r="P603">
        <v>502</v>
      </c>
      <c r="Q603">
        <f>Merge1[[#This Row],[VeryActiveMinutes]]+Merge1[[#This Row],[FairlyActiveMinutes]]+Merge1[[#This Row],[LightlyActiveMinutes]]</f>
        <v>540</v>
      </c>
      <c r="R603">
        <v>2828</v>
      </c>
      <c r="S603">
        <v>1</v>
      </c>
      <c r="T603">
        <v>380</v>
      </c>
      <c r="U603" s="12">
        <f>Merge1[[#This Row],[TotalMinutesAsleep]]/60</f>
        <v>6.333333333333333</v>
      </c>
      <c r="V603" s="12" t="str">
        <f>IF(Merge1[[#This Row],[SleepHours]]&lt;7,"Short", IF(Merge1[[#This Row],[SleepHours]]&lt;=9,"Normal", "Long"))</f>
        <v>Short</v>
      </c>
      <c r="W603">
        <v>398</v>
      </c>
    </row>
    <row r="604" spans="1:23" x14ac:dyDescent="0.25">
      <c r="A604" t="s">
        <v>40</v>
      </c>
      <c r="B604" s="1">
        <v>42477</v>
      </c>
      <c r="C604" s="6" t="str">
        <f>TEXT(Merge1[[#This Row],[ActivityDate]],"dddd")</f>
        <v>Sunday</v>
      </c>
      <c r="D604">
        <v>7150</v>
      </c>
      <c r="E604" s="5">
        <f>IF(Merge1[[#This Row],[TotalSteps]]&gt;=10000,1,0)</f>
        <v>0</v>
      </c>
      <c r="F604">
        <v>5.4</v>
      </c>
      <c r="G604">
        <v>5.4</v>
      </c>
      <c r="H604">
        <v>0</v>
      </c>
      <c r="I604">
        <v>0</v>
      </c>
      <c r="J604">
        <v>0</v>
      </c>
      <c r="K604">
        <v>5.4</v>
      </c>
      <c r="L604">
        <v>0</v>
      </c>
      <c r="M604">
        <v>0</v>
      </c>
      <c r="N604">
        <v>0</v>
      </c>
      <c r="O604">
        <v>312</v>
      </c>
      <c r="P604">
        <v>702</v>
      </c>
      <c r="Q604">
        <f>Merge1[[#This Row],[VeryActiveMinutes]]+Merge1[[#This Row],[FairlyActiveMinutes]]+Merge1[[#This Row],[LightlyActiveMinutes]]</f>
        <v>312</v>
      </c>
      <c r="R604">
        <v>2225</v>
      </c>
      <c r="S604">
        <v>2</v>
      </c>
      <c r="T604">
        <v>336</v>
      </c>
      <c r="U604" s="12">
        <f>Merge1[[#This Row],[TotalMinutesAsleep]]/60</f>
        <v>5.6</v>
      </c>
      <c r="V604" s="12" t="str">
        <f>IF(Merge1[[#This Row],[SleepHours]]&lt;7,"Short", IF(Merge1[[#This Row],[SleepHours]]&lt;=9,"Normal", "Long"))</f>
        <v>Short</v>
      </c>
      <c r="W604">
        <v>350</v>
      </c>
    </row>
    <row r="605" spans="1:23" x14ac:dyDescent="0.25">
      <c r="A605" t="s">
        <v>40</v>
      </c>
      <c r="B605" s="1">
        <v>42478</v>
      </c>
      <c r="C605" s="6" t="str">
        <f>TEXT(Merge1[[#This Row],[ActivityDate]],"dddd")</f>
        <v>Monday</v>
      </c>
      <c r="D605">
        <v>5153</v>
      </c>
      <c r="E605" s="5">
        <f>IF(Merge1[[#This Row],[TotalSteps]]&gt;=10000,1,0)</f>
        <v>0</v>
      </c>
      <c r="F605">
        <v>3.91</v>
      </c>
      <c r="G605">
        <v>3.91</v>
      </c>
      <c r="H605">
        <v>0</v>
      </c>
      <c r="I605">
        <v>0</v>
      </c>
      <c r="J605">
        <v>0</v>
      </c>
      <c r="K605">
        <v>3.89</v>
      </c>
      <c r="L605">
        <v>0</v>
      </c>
      <c r="M605">
        <v>0</v>
      </c>
      <c r="N605">
        <v>0</v>
      </c>
      <c r="O605">
        <v>241</v>
      </c>
      <c r="P605">
        <v>759</v>
      </c>
      <c r="Q605">
        <f>Merge1[[#This Row],[VeryActiveMinutes]]+Merge1[[#This Row],[FairlyActiveMinutes]]+Merge1[[#This Row],[LightlyActiveMinutes]]</f>
        <v>241</v>
      </c>
      <c r="R605">
        <v>2018</v>
      </c>
      <c r="S605">
        <v>2</v>
      </c>
      <c r="T605">
        <v>493</v>
      </c>
      <c r="U605" s="12">
        <f>Merge1[[#This Row],[TotalMinutesAsleep]]/60</f>
        <v>8.2166666666666668</v>
      </c>
      <c r="V605" s="12" t="str">
        <f>IF(Merge1[[#This Row],[SleepHours]]&lt;7,"Short", IF(Merge1[[#This Row],[SleepHours]]&lt;=9,"Normal", "Long"))</f>
        <v>Normal</v>
      </c>
      <c r="W605">
        <v>510</v>
      </c>
    </row>
    <row r="606" spans="1:23" x14ac:dyDescent="0.25">
      <c r="A606" t="s">
        <v>40</v>
      </c>
      <c r="B606" s="1">
        <v>42479</v>
      </c>
      <c r="C606" s="6" t="str">
        <f>TEXT(Merge1[[#This Row],[ActivityDate]],"dddd")</f>
        <v>Tuesday</v>
      </c>
      <c r="D606">
        <v>11135</v>
      </c>
      <c r="E606" s="5">
        <f>IF(Merge1[[#This Row],[TotalSteps]]&gt;=10000,1,0)</f>
        <v>1</v>
      </c>
      <c r="F606">
        <v>8.41</v>
      </c>
      <c r="G606">
        <v>8.41</v>
      </c>
      <c r="H606">
        <v>0</v>
      </c>
      <c r="I606">
        <v>0</v>
      </c>
      <c r="J606">
        <v>0</v>
      </c>
      <c r="K606">
        <v>8.41</v>
      </c>
      <c r="L606">
        <v>0</v>
      </c>
      <c r="M606">
        <v>0</v>
      </c>
      <c r="N606">
        <v>0</v>
      </c>
      <c r="O606">
        <v>480</v>
      </c>
      <c r="P606">
        <v>425</v>
      </c>
      <c r="Q606">
        <f>Merge1[[#This Row],[VeryActiveMinutes]]+Merge1[[#This Row],[FairlyActiveMinutes]]+Merge1[[#This Row],[LightlyActiveMinutes]]</f>
        <v>480</v>
      </c>
      <c r="R606">
        <v>2606</v>
      </c>
      <c r="S606">
        <v>1</v>
      </c>
      <c r="T606">
        <v>465</v>
      </c>
      <c r="U606" s="12">
        <f>Merge1[[#This Row],[TotalMinutesAsleep]]/60</f>
        <v>7.75</v>
      </c>
      <c r="V606" s="12" t="str">
        <f>IF(Merge1[[#This Row],[SleepHours]]&lt;7,"Short", IF(Merge1[[#This Row],[SleepHours]]&lt;=9,"Normal", "Long"))</f>
        <v>Normal</v>
      </c>
      <c r="W606">
        <v>492</v>
      </c>
    </row>
    <row r="607" spans="1:23" x14ac:dyDescent="0.25">
      <c r="A607" t="s">
        <v>40</v>
      </c>
      <c r="B607" s="1">
        <v>42480</v>
      </c>
      <c r="C607" s="6" t="str">
        <f>TEXT(Merge1[[#This Row],[ActivityDate]],"dddd")</f>
        <v>Wednesday</v>
      </c>
      <c r="D607">
        <v>10449</v>
      </c>
      <c r="E607" s="5">
        <f>IF(Merge1[[#This Row],[TotalSteps]]&gt;=10000,1,0)</f>
        <v>1</v>
      </c>
      <c r="F607">
        <v>8.02</v>
      </c>
      <c r="G607">
        <v>8.02</v>
      </c>
      <c r="H607">
        <v>0</v>
      </c>
      <c r="I607">
        <v>2.0299999999999998</v>
      </c>
      <c r="J607">
        <v>0.48</v>
      </c>
      <c r="K607">
        <v>5.52</v>
      </c>
      <c r="L607">
        <v>0</v>
      </c>
      <c r="M607">
        <v>26</v>
      </c>
      <c r="N607">
        <v>10</v>
      </c>
      <c r="O607">
        <v>349</v>
      </c>
      <c r="P607">
        <v>587</v>
      </c>
      <c r="Q607">
        <f>Merge1[[#This Row],[VeryActiveMinutes]]+Merge1[[#This Row],[FairlyActiveMinutes]]+Merge1[[#This Row],[LightlyActiveMinutes]]</f>
        <v>385</v>
      </c>
      <c r="R607">
        <v>2536</v>
      </c>
      <c r="S607">
        <v>1</v>
      </c>
      <c r="T607">
        <v>474</v>
      </c>
      <c r="U607" s="12">
        <f>Merge1[[#This Row],[TotalMinutesAsleep]]/60</f>
        <v>7.9</v>
      </c>
      <c r="V607" s="12" t="str">
        <f>IF(Merge1[[#This Row],[SleepHours]]&lt;7,"Short", IF(Merge1[[#This Row],[SleepHours]]&lt;=9,"Normal", "Long"))</f>
        <v>Normal</v>
      </c>
      <c r="W607">
        <v>502</v>
      </c>
    </row>
    <row r="608" spans="1:23" x14ac:dyDescent="0.25">
      <c r="A608" t="s">
        <v>40</v>
      </c>
      <c r="B608" s="1">
        <v>42481</v>
      </c>
      <c r="C608" s="6" t="str">
        <f>TEXT(Merge1[[#This Row],[ActivityDate]],"dddd")</f>
        <v>Thursday</v>
      </c>
      <c r="D608">
        <v>19542</v>
      </c>
      <c r="E608" s="5">
        <f>IF(Merge1[[#This Row],[TotalSteps]]&gt;=10000,1,0)</f>
        <v>1</v>
      </c>
      <c r="F608">
        <v>15.01</v>
      </c>
      <c r="G608">
        <v>15.01</v>
      </c>
      <c r="H608">
        <v>0</v>
      </c>
      <c r="I608">
        <v>0.98</v>
      </c>
      <c r="J608">
        <v>0.4</v>
      </c>
      <c r="K608">
        <v>5.62</v>
      </c>
      <c r="L608">
        <v>0</v>
      </c>
      <c r="M608">
        <v>11</v>
      </c>
      <c r="N608">
        <v>19</v>
      </c>
      <c r="O608">
        <v>294</v>
      </c>
      <c r="P608">
        <v>579</v>
      </c>
      <c r="Q608">
        <f>Merge1[[#This Row],[VeryActiveMinutes]]+Merge1[[#This Row],[FairlyActiveMinutes]]+Merge1[[#This Row],[LightlyActiveMinutes]]</f>
        <v>324</v>
      </c>
      <c r="R608">
        <v>4900</v>
      </c>
      <c r="S608">
        <v>1</v>
      </c>
      <c r="T608">
        <v>508</v>
      </c>
      <c r="U608" s="12">
        <f>Merge1[[#This Row],[TotalMinutesAsleep]]/60</f>
        <v>8.4666666666666668</v>
      </c>
      <c r="V608" s="12" t="str">
        <f>IF(Merge1[[#This Row],[SleepHours]]&lt;7,"Short", IF(Merge1[[#This Row],[SleepHours]]&lt;=9,"Normal", "Long"))</f>
        <v>Normal</v>
      </c>
      <c r="W608">
        <v>550</v>
      </c>
    </row>
    <row r="609" spans="1:23" x14ac:dyDescent="0.25">
      <c r="A609" t="s">
        <v>40</v>
      </c>
      <c r="B609" s="1">
        <v>42482</v>
      </c>
      <c r="C609" s="6" t="str">
        <f>TEXT(Merge1[[#This Row],[ActivityDate]],"dddd")</f>
        <v>Friday</v>
      </c>
      <c r="D609">
        <v>8206</v>
      </c>
      <c r="E609" s="5">
        <f>IF(Merge1[[#This Row],[TotalSteps]]&gt;=10000,1,0)</f>
        <v>0</v>
      </c>
      <c r="F609">
        <v>6.2</v>
      </c>
      <c r="G609">
        <v>6.2</v>
      </c>
      <c r="H609">
        <v>0</v>
      </c>
      <c r="I609">
        <v>0</v>
      </c>
      <c r="J609">
        <v>0</v>
      </c>
      <c r="K609">
        <v>6.2</v>
      </c>
      <c r="L609">
        <v>0</v>
      </c>
      <c r="M609">
        <v>0</v>
      </c>
      <c r="N609">
        <v>0</v>
      </c>
      <c r="O609">
        <v>402</v>
      </c>
      <c r="P609">
        <v>413</v>
      </c>
      <c r="Q609">
        <f>Merge1[[#This Row],[VeryActiveMinutes]]+Merge1[[#This Row],[FairlyActiveMinutes]]+Merge1[[#This Row],[LightlyActiveMinutes]]</f>
        <v>402</v>
      </c>
      <c r="R609">
        <v>2409</v>
      </c>
      <c r="S609">
        <v>1</v>
      </c>
      <c r="T609">
        <v>480</v>
      </c>
      <c r="U609" s="12">
        <f>Merge1[[#This Row],[TotalMinutesAsleep]]/60</f>
        <v>8</v>
      </c>
      <c r="V609" s="12" t="str">
        <f>IF(Merge1[[#This Row],[SleepHours]]&lt;7,"Short", IF(Merge1[[#This Row],[SleepHours]]&lt;=9,"Normal", "Long"))</f>
        <v>Normal</v>
      </c>
      <c r="W609">
        <v>546</v>
      </c>
    </row>
    <row r="610" spans="1:23" x14ac:dyDescent="0.25">
      <c r="A610" t="s">
        <v>40</v>
      </c>
      <c r="B610" s="1">
        <v>42483</v>
      </c>
      <c r="C610" s="6" t="str">
        <f>TEXT(Merge1[[#This Row],[ActivityDate]],"dddd")</f>
        <v>Saturday</v>
      </c>
      <c r="D610">
        <v>11495</v>
      </c>
      <c r="E610" s="5">
        <f>IF(Merge1[[#This Row],[TotalSteps]]&gt;=10000,1,0)</f>
        <v>1</v>
      </c>
      <c r="F610">
        <v>8.68</v>
      </c>
      <c r="G610">
        <v>8.68</v>
      </c>
      <c r="H610">
        <v>0</v>
      </c>
      <c r="I610">
        <v>0</v>
      </c>
      <c r="J610">
        <v>0</v>
      </c>
      <c r="K610">
        <v>8.68</v>
      </c>
      <c r="L610">
        <v>0</v>
      </c>
      <c r="M610">
        <v>0</v>
      </c>
      <c r="N610">
        <v>0</v>
      </c>
      <c r="O610">
        <v>512</v>
      </c>
      <c r="P610">
        <v>468</v>
      </c>
      <c r="Q610">
        <f>Merge1[[#This Row],[VeryActiveMinutes]]+Merge1[[#This Row],[FairlyActiveMinutes]]+Merge1[[#This Row],[LightlyActiveMinutes]]</f>
        <v>512</v>
      </c>
      <c r="R610">
        <v>2651</v>
      </c>
      <c r="S610">
        <v>1</v>
      </c>
      <c r="T610">
        <v>492</v>
      </c>
      <c r="U610" s="12">
        <f>Merge1[[#This Row],[TotalMinutesAsleep]]/60</f>
        <v>8.1999999999999993</v>
      </c>
      <c r="V610" s="12" t="str">
        <f>IF(Merge1[[#This Row],[SleepHours]]&lt;7,"Short", IF(Merge1[[#This Row],[SleepHours]]&lt;=9,"Normal", "Long"))</f>
        <v>Normal</v>
      </c>
      <c r="W610">
        <v>539</v>
      </c>
    </row>
    <row r="611" spans="1:23" x14ac:dyDescent="0.25">
      <c r="A611" t="s">
        <v>40</v>
      </c>
      <c r="B611" s="1">
        <v>42484</v>
      </c>
      <c r="C611" s="6" t="str">
        <f>TEXT(Merge1[[#This Row],[ActivityDate]],"dddd")</f>
        <v>Sunday</v>
      </c>
      <c r="D611">
        <v>7623</v>
      </c>
      <c r="E611" s="5">
        <f>IF(Merge1[[#This Row],[TotalSteps]]&gt;=10000,1,0)</f>
        <v>0</v>
      </c>
      <c r="F611">
        <v>5.76</v>
      </c>
      <c r="G611">
        <v>5.76</v>
      </c>
      <c r="H611">
        <v>0</v>
      </c>
      <c r="I611">
        <v>0</v>
      </c>
      <c r="J611">
        <v>0</v>
      </c>
      <c r="K611">
        <v>5.76</v>
      </c>
      <c r="L611">
        <v>0</v>
      </c>
      <c r="M611">
        <v>0</v>
      </c>
      <c r="N611">
        <v>0</v>
      </c>
      <c r="O611">
        <v>362</v>
      </c>
      <c r="P611">
        <v>711</v>
      </c>
      <c r="Q611">
        <f>Merge1[[#This Row],[VeryActiveMinutes]]+Merge1[[#This Row],[FairlyActiveMinutes]]+Merge1[[#This Row],[LightlyActiveMinutes]]</f>
        <v>362</v>
      </c>
      <c r="R611">
        <v>2305</v>
      </c>
      <c r="S611">
        <v>1</v>
      </c>
      <c r="T611">
        <v>353</v>
      </c>
      <c r="U611" s="12">
        <f>Merge1[[#This Row],[TotalMinutesAsleep]]/60</f>
        <v>5.8833333333333337</v>
      </c>
      <c r="V611" s="12" t="str">
        <f>IF(Merge1[[#This Row],[SleepHours]]&lt;7,"Short", IF(Merge1[[#This Row],[SleepHours]]&lt;=9,"Normal", "Long"))</f>
        <v>Short</v>
      </c>
      <c r="W611">
        <v>367</v>
      </c>
    </row>
    <row r="612" spans="1:23" x14ac:dyDescent="0.25">
      <c r="A612" t="s">
        <v>40</v>
      </c>
      <c r="B612" s="1">
        <v>42485</v>
      </c>
      <c r="C612" s="6" t="str">
        <f>TEXT(Merge1[[#This Row],[ActivityDate]],"dddd")</f>
        <v>Monday</v>
      </c>
      <c r="D612">
        <v>0</v>
      </c>
      <c r="E612" s="5">
        <f>IF(Merge1[[#This Row],[TotalSteps]]&gt;=10000,1,0)</f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1440</v>
      </c>
      <c r="Q612">
        <f>Merge1[[#This Row],[VeryActiveMinutes]]+Merge1[[#This Row],[FairlyActiveMinutes]]+Merge1[[#This Row],[LightlyActiveMinutes]]</f>
        <v>0</v>
      </c>
      <c r="R612">
        <v>1497</v>
      </c>
      <c r="U612" s="12">
        <f>Merge1[[#This Row],[TotalMinutesAsleep]]/60</f>
        <v>0</v>
      </c>
      <c r="V612" s="12" t="str">
        <f>IF(Merge1[[#This Row],[SleepHours]]&lt;7,"Short", IF(Merge1[[#This Row],[SleepHours]]&lt;=9,"Normal", "Long"))</f>
        <v>Short</v>
      </c>
    </row>
    <row r="613" spans="1:23" x14ac:dyDescent="0.25">
      <c r="A613" t="s">
        <v>40</v>
      </c>
      <c r="B613" s="1">
        <v>42486</v>
      </c>
      <c r="C613" s="6" t="str">
        <f>TEXT(Merge1[[#This Row],[ActivityDate]],"dddd")</f>
        <v>Tuesday</v>
      </c>
      <c r="D613">
        <v>9543</v>
      </c>
      <c r="E613" s="5">
        <f>IF(Merge1[[#This Row],[TotalSteps]]&gt;=10000,1,0)</f>
        <v>0</v>
      </c>
      <c r="F613">
        <v>7.21</v>
      </c>
      <c r="G613">
        <v>7.21</v>
      </c>
      <c r="H613">
        <v>0</v>
      </c>
      <c r="I613">
        <v>0</v>
      </c>
      <c r="J613">
        <v>0.34</v>
      </c>
      <c r="K613">
        <v>6.87</v>
      </c>
      <c r="L613">
        <v>0</v>
      </c>
      <c r="M613">
        <v>0</v>
      </c>
      <c r="N613">
        <v>7</v>
      </c>
      <c r="O613">
        <v>352</v>
      </c>
      <c r="P613">
        <v>1077</v>
      </c>
      <c r="Q613">
        <f>Merge1[[#This Row],[VeryActiveMinutes]]+Merge1[[#This Row],[FairlyActiveMinutes]]+Merge1[[#This Row],[LightlyActiveMinutes]]</f>
        <v>359</v>
      </c>
      <c r="R613">
        <v>2450</v>
      </c>
      <c r="U613" s="12">
        <f>Merge1[[#This Row],[TotalMinutesAsleep]]/60</f>
        <v>0</v>
      </c>
      <c r="V613" s="12" t="str">
        <f>IF(Merge1[[#This Row],[SleepHours]]&lt;7,"Short", IF(Merge1[[#This Row],[SleepHours]]&lt;=9,"Normal", "Long"))</f>
        <v>Short</v>
      </c>
    </row>
    <row r="614" spans="1:23" x14ac:dyDescent="0.25">
      <c r="A614" t="s">
        <v>40</v>
      </c>
      <c r="B614" s="1">
        <v>42487</v>
      </c>
      <c r="C614" s="6" t="str">
        <f>TEXT(Merge1[[#This Row],[ActivityDate]],"dddd")</f>
        <v>Wednesday</v>
      </c>
      <c r="D614">
        <v>9411</v>
      </c>
      <c r="E614" s="5">
        <f>IF(Merge1[[#This Row],[TotalSteps]]&gt;=10000,1,0)</f>
        <v>0</v>
      </c>
      <c r="F614">
        <v>7.11</v>
      </c>
      <c r="G614">
        <v>7.11</v>
      </c>
      <c r="H614">
        <v>0</v>
      </c>
      <c r="I614">
        <v>0</v>
      </c>
      <c r="J614">
        <v>0</v>
      </c>
      <c r="K614">
        <v>7.11</v>
      </c>
      <c r="L614">
        <v>0</v>
      </c>
      <c r="M614">
        <v>0</v>
      </c>
      <c r="N614">
        <v>0</v>
      </c>
      <c r="O614">
        <v>458</v>
      </c>
      <c r="P614">
        <v>417</v>
      </c>
      <c r="Q614">
        <f>Merge1[[#This Row],[VeryActiveMinutes]]+Merge1[[#This Row],[FairlyActiveMinutes]]+Merge1[[#This Row],[LightlyActiveMinutes]]</f>
        <v>458</v>
      </c>
      <c r="R614">
        <v>2576</v>
      </c>
      <c r="S614">
        <v>1</v>
      </c>
      <c r="T614">
        <v>542</v>
      </c>
      <c r="U614" s="12">
        <f>Merge1[[#This Row],[TotalMinutesAsleep]]/60</f>
        <v>9.0333333333333332</v>
      </c>
      <c r="V614" s="12" t="str">
        <f>IF(Merge1[[#This Row],[SleepHours]]&lt;7,"Short", IF(Merge1[[#This Row],[SleepHours]]&lt;=9,"Normal", "Long"))</f>
        <v>Long</v>
      </c>
      <c r="W614">
        <v>557</v>
      </c>
    </row>
    <row r="615" spans="1:23" x14ac:dyDescent="0.25">
      <c r="A615" t="s">
        <v>40</v>
      </c>
      <c r="B615" s="1">
        <v>42488</v>
      </c>
      <c r="C615" s="6" t="str">
        <f>TEXT(Merge1[[#This Row],[ActivityDate]],"dddd")</f>
        <v>Thursday</v>
      </c>
      <c r="D615">
        <v>3403</v>
      </c>
      <c r="E615" s="5">
        <f>IF(Merge1[[#This Row],[TotalSteps]]&gt;=10000,1,0)</f>
        <v>0</v>
      </c>
      <c r="F615">
        <v>2.6</v>
      </c>
      <c r="G615">
        <v>2.6</v>
      </c>
      <c r="H615">
        <v>0</v>
      </c>
      <c r="I615">
        <v>0</v>
      </c>
      <c r="J615">
        <v>0</v>
      </c>
      <c r="K615">
        <v>2.6</v>
      </c>
      <c r="L615">
        <v>0</v>
      </c>
      <c r="M615">
        <v>0</v>
      </c>
      <c r="N615">
        <v>0</v>
      </c>
      <c r="O615">
        <v>141</v>
      </c>
      <c r="P615">
        <v>758</v>
      </c>
      <c r="Q615">
        <f>Merge1[[#This Row],[VeryActiveMinutes]]+Merge1[[#This Row],[FairlyActiveMinutes]]+Merge1[[#This Row],[LightlyActiveMinutes]]</f>
        <v>141</v>
      </c>
      <c r="R615">
        <v>1879</v>
      </c>
      <c r="S615">
        <v>1</v>
      </c>
      <c r="T615">
        <v>393</v>
      </c>
      <c r="U615" s="12">
        <f>Merge1[[#This Row],[TotalMinutesAsleep]]/60</f>
        <v>6.55</v>
      </c>
      <c r="V615" s="12" t="str">
        <f>IF(Merge1[[#This Row],[SleepHours]]&lt;7,"Short", IF(Merge1[[#This Row],[SleepHours]]&lt;=9,"Normal", "Long"))</f>
        <v>Short</v>
      </c>
      <c r="W615">
        <v>416</v>
      </c>
    </row>
    <row r="616" spans="1:23" x14ac:dyDescent="0.25">
      <c r="A616" t="s">
        <v>40</v>
      </c>
      <c r="B616" s="1">
        <v>42489</v>
      </c>
      <c r="C616" s="6" t="str">
        <f>TEXT(Merge1[[#This Row],[ActivityDate]],"dddd")</f>
        <v>Friday</v>
      </c>
      <c r="D616">
        <v>9592</v>
      </c>
      <c r="E616" s="5">
        <f>IF(Merge1[[#This Row],[TotalSteps]]&gt;=10000,1,0)</f>
        <v>0</v>
      </c>
      <c r="F616">
        <v>7.24</v>
      </c>
      <c r="G616">
        <v>7.24</v>
      </c>
      <c r="H616">
        <v>0</v>
      </c>
      <c r="I616">
        <v>0</v>
      </c>
      <c r="J616">
        <v>0</v>
      </c>
      <c r="K616">
        <v>7.24</v>
      </c>
      <c r="L616">
        <v>0</v>
      </c>
      <c r="M616">
        <v>0</v>
      </c>
      <c r="N616">
        <v>0</v>
      </c>
      <c r="O616">
        <v>461</v>
      </c>
      <c r="P616">
        <v>479</v>
      </c>
      <c r="Q616">
        <f>Merge1[[#This Row],[VeryActiveMinutes]]+Merge1[[#This Row],[FairlyActiveMinutes]]+Merge1[[#This Row],[LightlyActiveMinutes]]</f>
        <v>461</v>
      </c>
      <c r="R616">
        <v>2560</v>
      </c>
      <c r="S616">
        <v>1</v>
      </c>
      <c r="T616">
        <v>600</v>
      </c>
      <c r="U616" s="12">
        <f>Merge1[[#This Row],[TotalMinutesAsleep]]/60</f>
        <v>10</v>
      </c>
      <c r="V616" s="12" t="str">
        <f>IF(Merge1[[#This Row],[SleepHours]]&lt;7,"Short", IF(Merge1[[#This Row],[SleepHours]]&lt;=9,"Normal", "Long"))</f>
        <v>Long</v>
      </c>
      <c r="W616">
        <v>636</v>
      </c>
    </row>
    <row r="617" spans="1:23" x14ac:dyDescent="0.25">
      <c r="A617" t="s">
        <v>40</v>
      </c>
      <c r="B617" s="1">
        <v>42490</v>
      </c>
      <c r="C617" s="6" t="str">
        <f>TEXT(Merge1[[#This Row],[ActivityDate]],"dddd")</f>
        <v>Saturday</v>
      </c>
      <c r="D617">
        <v>6987</v>
      </c>
      <c r="E617" s="5">
        <f>IF(Merge1[[#This Row],[TotalSteps]]&gt;=10000,1,0)</f>
        <v>0</v>
      </c>
      <c r="F617">
        <v>5.28</v>
      </c>
      <c r="G617">
        <v>5.28</v>
      </c>
      <c r="H617">
        <v>0</v>
      </c>
      <c r="I617">
        <v>0</v>
      </c>
      <c r="J617">
        <v>0</v>
      </c>
      <c r="K617">
        <v>5.28</v>
      </c>
      <c r="L617">
        <v>0</v>
      </c>
      <c r="M617">
        <v>0</v>
      </c>
      <c r="N617">
        <v>0</v>
      </c>
      <c r="O617">
        <v>343</v>
      </c>
      <c r="P617">
        <v>1040</v>
      </c>
      <c r="Q617">
        <f>Merge1[[#This Row],[VeryActiveMinutes]]+Merge1[[#This Row],[FairlyActiveMinutes]]+Merge1[[#This Row],[LightlyActiveMinutes]]</f>
        <v>343</v>
      </c>
      <c r="R617">
        <v>2275</v>
      </c>
      <c r="U617" s="12">
        <f>Merge1[[#This Row],[TotalMinutesAsleep]]/60</f>
        <v>0</v>
      </c>
      <c r="V617" s="12" t="str">
        <f>IF(Merge1[[#This Row],[SleepHours]]&lt;7,"Short", IF(Merge1[[#This Row],[SleepHours]]&lt;=9,"Normal", "Long"))</f>
        <v>Short</v>
      </c>
    </row>
    <row r="618" spans="1:23" x14ac:dyDescent="0.25">
      <c r="A618" t="s">
        <v>40</v>
      </c>
      <c r="B618" s="1">
        <v>42491</v>
      </c>
      <c r="C618" s="6" t="str">
        <f>TEXT(Merge1[[#This Row],[ActivityDate]],"dddd")</f>
        <v>Sunday</v>
      </c>
      <c r="D618">
        <v>8915</v>
      </c>
      <c r="E618" s="5">
        <f>IF(Merge1[[#This Row],[TotalSteps]]&gt;=10000,1,0)</f>
        <v>0</v>
      </c>
      <c r="F618">
        <v>6.73</v>
      </c>
      <c r="G618">
        <v>6.73</v>
      </c>
      <c r="H618">
        <v>0</v>
      </c>
      <c r="I618">
        <v>0</v>
      </c>
      <c r="J618">
        <v>0</v>
      </c>
      <c r="K618">
        <v>6.73</v>
      </c>
      <c r="L618">
        <v>0</v>
      </c>
      <c r="M618">
        <v>0</v>
      </c>
      <c r="N618">
        <v>0</v>
      </c>
      <c r="O618">
        <v>397</v>
      </c>
      <c r="P618">
        <v>525</v>
      </c>
      <c r="Q618">
        <f>Merge1[[#This Row],[VeryActiveMinutes]]+Merge1[[#This Row],[FairlyActiveMinutes]]+Merge1[[#This Row],[LightlyActiveMinutes]]</f>
        <v>397</v>
      </c>
      <c r="R618">
        <v>2361</v>
      </c>
      <c r="S618">
        <v>1</v>
      </c>
      <c r="T618">
        <v>507</v>
      </c>
      <c r="U618" s="12">
        <f>Merge1[[#This Row],[TotalMinutesAsleep]]/60</f>
        <v>8.4499999999999993</v>
      </c>
      <c r="V618" s="12" t="str">
        <f>IF(Merge1[[#This Row],[SleepHours]]&lt;7,"Short", IF(Merge1[[#This Row],[SleepHours]]&lt;=9,"Normal", "Long"))</f>
        <v>Normal</v>
      </c>
      <c r="W618">
        <v>575</v>
      </c>
    </row>
    <row r="619" spans="1:23" x14ac:dyDescent="0.25">
      <c r="A619" t="s">
        <v>40</v>
      </c>
      <c r="B619" s="1">
        <v>42492</v>
      </c>
      <c r="C619" s="6" t="str">
        <f>TEXT(Merge1[[#This Row],[ActivityDate]],"dddd")</f>
        <v>Monday</v>
      </c>
      <c r="D619">
        <v>4933</v>
      </c>
      <c r="E619" s="5">
        <f>IF(Merge1[[#This Row],[TotalSteps]]&gt;=10000,1,0)</f>
        <v>0</v>
      </c>
      <c r="F619">
        <v>3.73</v>
      </c>
      <c r="G619">
        <v>3.73</v>
      </c>
      <c r="H619">
        <v>0</v>
      </c>
      <c r="I619">
        <v>0</v>
      </c>
      <c r="J619">
        <v>0</v>
      </c>
      <c r="K619">
        <v>3.73</v>
      </c>
      <c r="L619">
        <v>0</v>
      </c>
      <c r="M619">
        <v>0</v>
      </c>
      <c r="N619">
        <v>0</v>
      </c>
      <c r="O619">
        <v>236</v>
      </c>
      <c r="P619">
        <v>1204</v>
      </c>
      <c r="Q619">
        <f>Merge1[[#This Row],[VeryActiveMinutes]]+Merge1[[#This Row],[FairlyActiveMinutes]]+Merge1[[#This Row],[LightlyActiveMinutes]]</f>
        <v>236</v>
      </c>
      <c r="R619">
        <v>2044</v>
      </c>
      <c r="U619" s="12">
        <f>Merge1[[#This Row],[TotalMinutesAsleep]]/60</f>
        <v>0</v>
      </c>
      <c r="V619" s="12" t="str">
        <f>IF(Merge1[[#This Row],[SleepHours]]&lt;7,"Short", IF(Merge1[[#This Row],[SleepHours]]&lt;=9,"Normal", "Long"))</f>
        <v>Short</v>
      </c>
    </row>
    <row r="620" spans="1:23" x14ac:dyDescent="0.25">
      <c r="A620" t="s">
        <v>40</v>
      </c>
      <c r="B620" s="1">
        <v>42493</v>
      </c>
      <c r="C620" s="6" t="str">
        <f>TEXT(Merge1[[#This Row],[ActivityDate]],"dddd")</f>
        <v>Tuesday</v>
      </c>
      <c r="D620">
        <v>0</v>
      </c>
      <c r="E620" s="5">
        <f>IF(Merge1[[#This Row],[TotalSteps]]&gt;=10000,1,0)</f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1440</v>
      </c>
      <c r="Q620">
        <f>Merge1[[#This Row],[VeryActiveMinutes]]+Merge1[[#This Row],[FairlyActiveMinutes]]+Merge1[[#This Row],[LightlyActiveMinutes]]</f>
        <v>0</v>
      </c>
      <c r="R620">
        <v>1496</v>
      </c>
      <c r="U620" s="12">
        <f>Merge1[[#This Row],[TotalMinutesAsleep]]/60</f>
        <v>0</v>
      </c>
      <c r="V620" s="12" t="str">
        <f>IF(Merge1[[#This Row],[SleepHours]]&lt;7,"Short", IF(Merge1[[#This Row],[SleepHours]]&lt;=9,"Normal", "Long"))</f>
        <v>Short</v>
      </c>
    </row>
    <row r="621" spans="1:23" x14ac:dyDescent="0.25">
      <c r="A621" t="s">
        <v>40</v>
      </c>
      <c r="B621" s="1">
        <v>42494</v>
      </c>
      <c r="C621" s="6" t="str">
        <f>TEXT(Merge1[[#This Row],[ActivityDate]],"dddd")</f>
        <v>Wednesday</v>
      </c>
      <c r="D621">
        <v>2997</v>
      </c>
      <c r="E621" s="5">
        <f>IF(Merge1[[#This Row],[TotalSteps]]&gt;=10000,1,0)</f>
        <v>0</v>
      </c>
      <c r="F621">
        <v>2.2599999999999998</v>
      </c>
      <c r="G621">
        <v>2.2599999999999998</v>
      </c>
      <c r="H621">
        <v>0</v>
      </c>
      <c r="I621">
        <v>0</v>
      </c>
      <c r="J621">
        <v>0</v>
      </c>
      <c r="K621">
        <v>2.2599999999999998</v>
      </c>
      <c r="L621">
        <v>0</v>
      </c>
      <c r="M621">
        <v>0</v>
      </c>
      <c r="N621">
        <v>0</v>
      </c>
      <c r="O621">
        <v>156</v>
      </c>
      <c r="P621">
        <v>1279</v>
      </c>
      <c r="Q621">
        <f>Merge1[[#This Row],[VeryActiveMinutes]]+Merge1[[#This Row],[FairlyActiveMinutes]]+Merge1[[#This Row],[LightlyActiveMinutes]]</f>
        <v>156</v>
      </c>
      <c r="R621">
        <v>1902</v>
      </c>
      <c r="U621" s="12">
        <f>Merge1[[#This Row],[TotalMinutesAsleep]]/60</f>
        <v>0</v>
      </c>
      <c r="V621" s="12" t="str">
        <f>IF(Merge1[[#This Row],[SleepHours]]&lt;7,"Short", IF(Merge1[[#This Row],[SleepHours]]&lt;=9,"Normal", "Long"))</f>
        <v>Short</v>
      </c>
    </row>
    <row r="622" spans="1:23" x14ac:dyDescent="0.25">
      <c r="A622" t="s">
        <v>40</v>
      </c>
      <c r="B622" s="1">
        <v>42495</v>
      </c>
      <c r="C622" s="6" t="str">
        <f>TEXT(Merge1[[#This Row],[ActivityDate]],"dddd")</f>
        <v>Thursday</v>
      </c>
      <c r="D622">
        <v>9799</v>
      </c>
      <c r="E622" s="5">
        <f>IF(Merge1[[#This Row],[TotalSteps]]&gt;=10000,1,0)</f>
        <v>0</v>
      </c>
      <c r="F622">
        <v>7.4</v>
      </c>
      <c r="G622">
        <v>7.4</v>
      </c>
      <c r="H622">
        <v>0</v>
      </c>
      <c r="I622">
        <v>0</v>
      </c>
      <c r="J622">
        <v>0</v>
      </c>
      <c r="K622">
        <v>7.4</v>
      </c>
      <c r="L622">
        <v>0</v>
      </c>
      <c r="M622">
        <v>0</v>
      </c>
      <c r="N622">
        <v>0</v>
      </c>
      <c r="O622">
        <v>487</v>
      </c>
      <c r="P622">
        <v>479</v>
      </c>
      <c r="Q622">
        <f>Merge1[[#This Row],[VeryActiveMinutes]]+Merge1[[#This Row],[FairlyActiveMinutes]]+Merge1[[#This Row],[LightlyActiveMinutes]]</f>
        <v>487</v>
      </c>
      <c r="R622">
        <v>2636</v>
      </c>
      <c r="S622">
        <v>1</v>
      </c>
      <c r="T622">
        <v>392</v>
      </c>
      <c r="U622" s="12">
        <f>Merge1[[#This Row],[TotalMinutesAsleep]]/60</f>
        <v>6.5333333333333332</v>
      </c>
      <c r="V622" s="12" t="str">
        <f>IF(Merge1[[#This Row],[SleepHours]]&lt;7,"Short", IF(Merge1[[#This Row],[SleepHours]]&lt;=9,"Normal", "Long"))</f>
        <v>Short</v>
      </c>
      <c r="W622">
        <v>415</v>
      </c>
    </row>
    <row r="623" spans="1:23" x14ac:dyDescent="0.25">
      <c r="A623" t="s">
        <v>40</v>
      </c>
      <c r="B623" s="1">
        <v>42496</v>
      </c>
      <c r="C623" s="6" t="str">
        <f>TEXT(Merge1[[#This Row],[ActivityDate]],"dddd")</f>
        <v>Friday</v>
      </c>
      <c r="D623">
        <v>3365</v>
      </c>
      <c r="E623" s="5">
        <f>IF(Merge1[[#This Row],[TotalSteps]]&gt;=10000,1,0)</f>
        <v>0</v>
      </c>
      <c r="F623">
        <v>2.68</v>
      </c>
      <c r="G623">
        <v>2.68</v>
      </c>
      <c r="H623">
        <v>0</v>
      </c>
      <c r="I623">
        <v>0</v>
      </c>
      <c r="J623">
        <v>0</v>
      </c>
      <c r="K623">
        <v>2.68</v>
      </c>
      <c r="L623">
        <v>0</v>
      </c>
      <c r="M623">
        <v>0</v>
      </c>
      <c r="N623">
        <v>0</v>
      </c>
      <c r="O623">
        <v>133</v>
      </c>
      <c r="P623">
        <v>673</v>
      </c>
      <c r="Q623">
        <f>Merge1[[#This Row],[VeryActiveMinutes]]+Merge1[[#This Row],[FairlyActiveMinutes]]+Merge1[[#This Row],[LightlyActiveMinutes]]</f>
        <v>133</v>
      </c>
      <c r="R623">
        <v>1838</v>
      </c>
      <c r="S623">
        <v>2</v>
      </c>
      <c r="T623">
        <v>658</v>
      </c>
      <c r="U623" s="12">
        <f>Merge1[[#This Row],[TotalMinutesAsleep]]/60</f>
        <v>10.966666666666667</v>
      </c>
      <c r="V623" s="12" t="str">
        <f>IF(Merge1[[#This Row],[SleepHours]]&lt;7,"Short", IF(Merge1[[#This Row],[SleepHours]]&lt;=9,"Normal", "Long"))</f>
        <v>Long</v>
      </c>
      <c r="W623">
        <v>698</v>
      </c>
    </row>
    <row r="624" spans="1:23" x14ac:dyDescent="0.25">
      <c r="A624" t="s">
        <v>40</v>
      </c>
      <c r="B624" s="1">
        <v>42497</v>
      </c>
      <c r="C624" s="6" t="str">
        <f>TEXT(Merge1[[#This Row],[ActivityDate]],"dddd")</f>
        <v>Saturday</v>
      </c>
      <c r="D624">
        <v>7336</v>
      </c>
      <c r="E624" s="5">
        <f>IF(Merge1[[#This Row],[TotalSteps]]&gt;=10000,1,0)</f>
        <v>0</v>
      </c>
      <c r="F624">
        <v>5.54</v>
      </c>
      <c r="G624">
        <v>5.54</v>
      </c>
      <c r="H624">
        <v>0</v>
      </c>
      <c r="I624">
        <v>0</v>
      </c>
      <c r="J624">
        <v>0</v>
      </c>
      <c r="K624">
        <v>5.54</v>
      </c>
      <c r="L624">
        <v>0</v>
      </c>
      <c r="M624">
        <v>0</v>
      </c>
      <c r="N624">
        <v>0</v>
      </c>
      <c r="O624">
        <v>412</v>
      </c>
      <c r="P624">
        <v>456</v>
      </c>
      <c r="Q624">
        <f>Merge1[[#This Row],[VeryActiveMinutes]]+Merge1[[#This Row],[FairlyActiveMinutes]]+Merge1[[#This Row],[LightlyActiveMinutes]]</f>
        <v>412</v>
      </c>
      <c r="R624">
        <v>2469</v>
      </c>
      <c r="S624">
        <v>2</v>
      </c>
      <c r="T624">
        <v>498</v>
      </c>
      <c r="U624" s="12">
        <f>Merge1[[#This Row],[TotalMinutesAsleep]]/60</f>
        <v>8.3000000000000007</v>
      </c>
      <c r="V624" s="12" t="str">
        <f>IF(Merge1[[#This Row],[SleepHours]]&lt;7,"Short", IF(Merge1[[#This Row],[SleepHours]]&lt;=9,"Normal", "Long"))</f>
        <v>Normal</v>
      </c>
      <c r="W624">
        <v>507</v>
      </c>
    </row>
    <row r="625" spans="1:23" x14ac:dyDescent="0.25">
      <c r="A625" t="s">
        <v>40</v>
      </c>
      <c r="B625" s="1">
        <v>42498</v>
      </c>
      <c r="C625" s="6" t="str">
        <f>TEXT(Merge1[[#This Row],[ActivityDate]],"dddd")</f>
        <v>Sunday</v>
      </c>
      <c r="D625">
        <v>7328</v>
      </c>
      <c r="E625" s="5">
        <f>IF(Merge1[[#This Row],[TotalSteps]]&gt;=10000,1,0)</f>
        <v>0</v>
      </c>
      <c r="F625">
        <v>5.53</v>
      </c>
      <c r="G625">
        <v>5.53</v>
      </c>
      <c r="H625">
        <v>0</v>
      </c>
      <c r="I625">
        <v>0</v>
      </c>
      <c r="J625">
        <v>0</v>
      </c>
      <c r="K625">
        <v>5.53</v>
      </c>
      <c r="L625">
        <v>0</v>
      </c>
      <c r="M625">
        <v>0</v>
      </c>
      <c r="N625">
        <v>0</v>
      </c>
      <c r="O625">
        <v>318</v>
      </c>
      <c r="P625">
        <v>517</v>
      </c>
      <c r="Q625">
        <f>Merge1[[#This Row],[VeryActiveMinutes]]+Merge1[[#This Row],[FairlyActiveMinutes]]+Merge1[[#This Row],[LightlyActiveMinutes]]</f>
        <v>318</v>
      </c>
      <c r="R625">
        <v>2250</v>
      </c>
      <c r="S625">
        <v>1</v>
      </c>
      <c r="T625">
        <v>555</v>
      </c>
      <c r="U625" s="12">
        <f>Merge1[[#This Row],[TotalMinutesAsleep]]/60</f>
        <v>9.25</v>
      </c>
      <c r="V625" s="12" t="str">
        <f>IF(Merge1[[#This Row],[SleepHours]]&lt;7,"Short", IF(Merge1[[#This Row],[SleepHours]]&lt;=9,"Normal", "Long"))</f>
        <v>Long</v>
      </c>
      <c r="W625">
        <v>603</v>
      </c>
    </row>
    <row r="626" spans="1:23" x14ac:dyDescent="0.25">
      <c r="A626" t="s">
        <v>40</v>
      </c>
      <c r="B626" s="1">
        <v>42499</v>
      </c>
      <c r="C626" s="6" t="str">
        <f>TEXT(Merge1[[#This Row],[ActivityDate]],"dddd")</f>
        <v>Monday</v>
      </c>
      <c r="D626">
        <v>4477</v>
      </c>
      <c r="E626" s="5">
        <f>IF(Merge1[[#This Row],[TotalSteps]]&gt;=10000,1,0)</f>
        <v>0</v>
      </c>
      <c r="F626">
        <v>3.38</v>
      </c>
      <c r="G626">
        <v>3.38</v>
      </c>
      <c r="H626">
        <v>0</v>
      </c>
      <c r="I626">
        <v>0</v>
      </c>
      <c r="J626">
        <v>0</v>
      </c>
      <c r="K626">
        <v>3.38</v>
      </c>
      <c r="L626">
        <v>0</v>
      </c>
      <c r="M626">
        <v>0</v>
      </c>
      <c r="N626">
        <v>0</v>
      </c>
      <c r="O626">
        <v>197</v>
      </c>
      <c r="P626">
        <v>125</v>
      </c>
      <c r="Q626">
        <f>Merge1[[#This Row],[VeryActiveMinutes]]+Merge1[[#This Row],[FairlyActiveMinutes]]+Merge1[[#This Row],[LightlyActiveMinutes]]</f>
        <v>197</v>
      </c>
      <c r="R626">
        <v>1248</v>
      </c>
      <c r="S626">
        <v>1</v>
      </c>
      <c r="T626">
        <v>492</v>
      </c>
      <c r="U626" s="12">
        <f>Merge1[[#This Row],[TotalMinutesAsleep]]/60</f>
        <v>8.1999999999999993</v>
      </c>
      <c r="V626" s="12" t="str">
        <f>IF(Merge1[[#This Row],[SleepHours]]&lt;7,"Short", IF(Merge1[[#This Row],[SleepHours]]&lt;=9,"Normal", "Long"))</f>
        <v>Normal</v>
      </c>
      <c r="W626">
        <v>522</v>
      </c>
    </row>
    <row r="627" spans="1:23" x14ac:dyDescent="0.25">
      <c r="A627" t="s">
        <v>41</v>
      </c>
      <c r="B627" s="1">
        <v>42472</v>
      </c>
      <c r="C627" s="6" t="str">
        <f>TEXT(Merge1[[#This Row],[ActivityDate]],"dddd")</f>
        <v>Tuesday</v>
      </c>
      <c r="D627">
        <v>4562</v>
      </c>
      <c r="E627" s="5">
        <f>IF(Merge1[[#This Row],[TotalSteps]]&gt;=10000,1,0)</f>
        <v>0</v>
      </c>
      <c r="F627">
        <v>3.45</v>
      </c>
      <c r="G627">
        <v>3.45</v>
      </c>
      <c r="H627">
        <v>0</v>
      </c>
      <c r="I627">
        <v>0</v>
      </c>
      <c r="J627">
        <v>0</v>
      </c>
      <c r="K627">
        <v>3.45</v>
      </c>
      <c r="L627">
        <v>0</v>
      </c>
      <c r="M627">
        <v>0</v>
      </c>
      <c r="N627">
        <v>0</v>
      </c>
      <c r="O627">
        <v>199</v>
      </c>
      <c r="P627">
        <v>1241</v>
      </c>
      <c r="Q627">
        <f>Merge1[[#This Row],[VeryActiveMinutes]]+Merge1[[#This Row],[FairlyActiveMinutes]]+Merge1[[#This Row],[LightlyActiveMinutes]]</f>
        <v>199</v>
      </c>
      <c r="R627">
        <v>2560</v>
      </c>
      <c r="U627" s="12">
        <f>Merge1[[#This Row],[TotalMinutesAsleep]]/60</f>
        <v>0</v>
      </c>
      <c r="V627" s="12" t="str">
        <f>IF(Merge1[[#This Row],[SleepHours]]&lt;7,"Short", IF(Merge1[[#This Row],[SleepHours]]&lt;=9,"Normal", "Long"))</f>
        <v>Short</v>
      </c>
    </row>
    <row r="628" spans="1:23" x14ac:dyDescent="0.25">
      <c r="A628" t="s">
        <v>41</v>
      </c>
      <c r="B628" s="1">
        <v>42473</v>
      </c>
      <c r="C628" s="6" t="str">
        <f>TEXT(Merge1[[#This Row],[ActivityDate]],"dddd")</f>
        <v>Wednesday</v>
      </c>
      <c r="D628">
        <v>7142</v>
      </c>
      <c r="E628" s="5">
        <f>IF(Merge1[[#This Row],[TotalSteps]]&gt;=10000,1,0)</f>
        <v>0</v>
      </c>
      <c r="F628">
        <v>5.4</v>
      </c>
      <c r="G628">
        <v>5.4</v>
      </c>
      <c r="H628">
        <v>0</v>
      </c>
      <c r="I628">
        <v>0</v>
      </c>
      <c r="J628">
        <v>0</v>
      </c>
      <c r="K628">
        <v>5.39</v>
      </c>
      <c r="L628">
        <v>0.01</v>
      </c>
      <c r="M628">
        <v>0</v>
      </c>
      <c r="N628">
        <v>0</v>
      </c>
      <c r="O628">
        <v>350</v>
      </c>
      <c r="P628">
        <v>1090</v>
      </c>
      <c r="Q628">
        <f>Merge1[[#This Row],[VeryActiveMinutes]]+Merge1[[#This Row],[FairlyActiveMinutes]]+Merge1[[#This Row],[LightlyActiveMinutes]]</f>
        <v>350</v>
      </c>
      <c r="R628">
        <v>2905</v>
      </c>
      <c r="U628" s="12">
        <f>Merge1[[#This Row],[TotalMinutesAsleep]]/60</f>
        <v>0</v>
      </c>
      <c r="V628" s="12" t="str">
        <f>IF(Merge1[[#This Row],[SleepHours]]&lt;7,"Short", IF(Merge1[[#This Row],[SleepHours]]&lt;=9,"Normal", "Long"))</f>
        <v>Short</v>
      </c>
    </row>
    <row r="629" spans="1:23" x14ac:dyDescent="0.25">
      <c r="A629" t="s">
        <v>41</v>
      </c>
      <c r="B629" s="1">
        <v>42474</v>
      </c>
      <c r="C629" s="6" t="str">
        <f>TEXT(Merge1[[#This Row],[ActivityDate]],"dddd")</f>
        <v>Thursday</v>
      </c>
      <c r="D629">
        <v>7671</v>
      </c>
      <c r="E629" s="5">
        <f>IF(Merge1[[#This Row],[TotalSteps]]&gt;=10000,1,0)</f>
        <v>0</v>
      </c>
      <c r="F629">
        <v>5.8</v>
      </c>
      <c r="G629">
        <v>5.8</v>
      </c>
      <c r="H629">
        <v>0</v>
      </c>
      <c r="I629">
        <v>0</v>
      </c>
      <c r="J629">
        <v>0</v>
      </c>
      <c r="K629">
        <v>5.77</v>
      </c>
      <c r="L629">
        <v>0.03</v>
      </c>
      <c r="M629">
        <v>0</v>
      </c>
      <c r="N629">
        <v>0</v>
      </c>
      <c r="O629">
        <v>363</v>
      </c>
      <c r="P629">
        <v>1077</v>
      </c>
      <c r="Q629">
        <f>Merge1[[#This Row],[VeryActiveMinutes]]+Merge1[[#This Row],[FairlyActiveMinutes]]+Merge1[[#This Row],[LightlyActiveMinutes]]</f>
        <v>363</v>
      </c>
      <c r="R629">
        <v>2952</v>
      </c>
      <c r="U629" s="12">
        <f>Merge1[[#This Row],[TotalMinutesAsleep]]/60</f>
        <v>0</v>
      </c>
      <c r="V629" s="12" t="str">
        <f>IF(Merge1[[#This Row],[SleepHours]]&lt;7,"Short", IF(Merge1[[#This Row],[SleepHours]]&lt;=9,"Normal", "Long"))</f>
        <v>Short</v>
      </c>
    </row>
    <row r="630" spans="1:23" x14ac:dyDescent="0.25">
      <c r="A630" t="s">
        <v>41</v>
      </c>
      <c r="B630" s="1">
        <v>42475</v>
      </c>
      <c r="C630" s="6" t="str">
        <f>TEXT(Merge1[[#This Row],[ActivityDate]],"dddd")</f>
        <v>Friday</v>
      </c>
      <c r="D630">
        <v>9501</v>
      </c>
      <c r="E630" s="5">
        <f>IF(Merge1[[#This Row],[TotalSteps]]&gt;=10000,1,0)</f>
        <v>0</v>
      </c>
      <c r="F630">
        <v>7.18</v>
      </c>
      <c r="G630">
        <v>7.18</v>
      </c>
      <c r="H630">
        <v>0</v>
      </c>
      <c r="I630">
        <v>0</v>
      </c>
      <c r="J630">
        <v>0</v>
      </c>
      <c r="K630">
        <v>7.17</v>
      </c>
      <c r="L630">
        <v>0.01</v>
      </c>
      <c r="M630">
        <v>0</v>
      </c>
      <c r="N630">
        <v>0</v>
      </c>
      <c r="O630">
        <v>328</v>
      </c>
      <c r="P630">
        <v>1112</v>
      </c>
      <c r="Q630">
        <f>Merge1[[#This Row],[VeryActiveMinutes]]+Merge1[[#This Row],[FairlyActiveMinutes]]+Merge1[[#This Row],[LightlyActiveMinutes]]</f>
        <v>328</v>
      </c>
      <c r="R630">
        <v>2896</v>
      </c>
      <c r="U630" s="12">
        <f>Merge1[[#This Row],[TotalMinutesAsleep]]/60</f>
        <v>0</v>
      </c>
      <c r="V630" s="12" t="str">
        <f>IF(Merge1[[#This Row],[SleepHours]]&lt;7,"Short", IF(Merge1[[#This Row],[SleepHours]]&lt;=9,"Normal", "Long"))</f>
        <v>Short</v>
      </c>
    </row>
    <row r="631" spans="1:23" x14ac:dyDescent="0.25">
      <c r="A631" t="s">
        <v>41</v>
      </c>
      <c r="B631" s="1">
        <v>42476</v>
      </c>
      <c r="C631" s="6" t="str">
        <f>TEXT(Merge1[[#This Row],[ActivityDate]],"dddd")</f>
        <v>Saturday</v>
      </c>
      <c r="D631">
        <v>8301</v>
      </c>
      <c r="E631" s="5">
        <f>IF(Merge1[[#This Row],[TotalSteps]]&gt;=10000,1,0)</f>
        <v>0</v>
      </c>
      <c r="F631">
        <v>6.28</v>
      </c>
      <c r="G631">
        <v>6.28</v>
      </c>
      <c r="H631">
        <v>0</v>
      </c>
      <c r="I631">
        <v>0</v>
      </c>
      <c r="J631">
        <v>0</v>
      </c>
      <c r="K631">
        <v>6.27</v>
      </c>
      <c r="L631">
        <v>0.01</v>
      </c>
      <c r="M631">
        <v>0</v>
      </c>
      <c r="N631">
        <v>0</v>
      </c>
      <c r="O631">
        <v>258</v>
      </c>
      <c r="P631">
        <v>1182</v>
      </c>
      <c r="Q631">
        <f>Merge1[[#This Row],[VeryActiveMinutes]]+Merge1[[#This Row],[FairlyActiveMinutes]]+Merge1[[#This Row],[LightlyActiveMinutes]]</f>
        <v>258</v>
      </c>
      <c r="R631">
        <v>2783</v>
      </c>
      <c r="U631" s="12">
        <f>Merge1[[#This Row],[TotalMinutesAsleep]]/60</f>
        <v>0</v>
      </c>
      <c r="V631" s="12" t="str">
        <f>IF(Merge1[[#This Row],[SleepHours]]&lt;7,"Short", IF(Merge1[[#This Row],[SleepHours]]&lt;=9,"Normal", "Long"))</f>
        <v>Short</v>
      </c>
    </row>
    <row r="632" spans="1:23" x14ac:dyDescent="0.25">
      <c r="A632" t="s">
        <v>41</v>
      </c>
      <c r="B632" s="1">
        <v>42477</v>
      </c>
      <c r="C632" s="6" t="str">
        <f>TEXT(Merge1[[#This Row],[ActivityDate]],"dddd")</f>
        <v>Sunday</v>
      </c>
      <c r="D632">
        <v>7851</v>
      </c>
      <c r="E632" s="5">
        <f>IF(Merge1[[#This Row],[TotalSteps]]&gt;=10000,1,0)</f>
        <v>0</v>
      </c>
      <c r="F632">
        <v>5.94</v>
      </c>
      <c r="G632">
        <v>5.94</v>
      </c>
      <c r="H632">
        <v>0</v>
      </c>
      <c r="I632">
        <v>1.1399999999999999</v>
      </c>
      <c r="J632">
        <v>0.79</v>
      </c>
      <c r="K632">
        <v>4</v>
      </c>
      <c r="L632">
        <v>0</v>
      </c>
      <c r="M632">
        <v>31</v>
      </c>
      <c r="N632">
        <v>12</v>
      </c>
      <c r="O632">
        <v>225</v>
      </c>
      <c r="P632">
        <v>1172</v>
      </c>
      <c r="Q632">
        <f>Merge1[[#This Row],[VeryActiveMinutes]]+Merge1[[#This Row],[FairlyActiveMinutes]]+Merge1[[#This Row],[LightlyActiveMinutes]]</f>
        <v>268</v>
      </c>
      <c r="R632">
        <v>3171</v>
      </c>
      <c r="U632" s="12">
        <f>Merge1[[#This Row],[TotalMinutesAsleep]]/60</f>
        <v>0</v>
      </c>
      <c r="V632" s="12" t="str">
        <f>IF(Merge1[[#This Row],[SleepHours]]&lt;7,"Short", IF(Merge1[[#This Row],[SleepHours]]&lt;=9,"Normal", "Long"))</f>
        <v>Short</v>
      </c>
    </row>
    <row r="633" spans="1:23" x14ac:dyDescent="0.25">
      <c r="A633" t="s">
        <v>41</v>
      </c>
      <c r="B633" s="1">
        <v>42478</v>
      </c>
      <c r="C633" s="6" t="str">
        <f>TEXT(Merge1[[#This Row],[ActivityDate]],"dddd")</f>
        <v>Monday</v>
      </c>
      <c r="D633">
        <v>6885</v>
      </c>
      <c r="E633" s="5">
        <f>IF(Merge1[[#This Row],[TotalSteps]]&gt;=10000,1,0)</f>
        <v>0</v>
      </c>
      <c r="F633">
        <v>5.21</v>
      </c>
      <c r="G633">
        <v>5.21</v>
      </c>
      <c r="H633">
        <v>0</v>
      </c>
      <c r="I633">
        <v>0</v>
      </c>
      <c r="J633">
        <v>0</v>
      </c>
      <c r="K633">
        <v>5.19</v>
      </c>
      <c r="L633">
        <v>0.02</v>
      </c>
      <c r="M633">
        <v>0</v>
      </c>
      <c r="N633">
        <v>0</v>
      </c>
      <c r="O633">
        <v>271</v>
      </c>
      <c r="P633">
        <v>1169</v>
      </c>
      <c r="Q633">
        <f>Merge1[[#This Row],[VeryActiveMinutes]]+Merge1[[#This Row],[FairlyActiveMinutes]]+Merge1[[#This Row],[LightlyActiveMinutes]]</f>
        <v>271</v>
      </c>
      <c r="R633">
        <v>2766</v>
      </c>
      <c r="U633" s="12">
        <f>Merge1[[#This Row],[TotalMinutesAsleep]]/60</f>
        <v>0</v>
      </c>
      <c r="V633" s="12" t="str">
        <f>IF(Merge1[[#This Row],[SleepHours]]&lt;7,"Short", IF(Merge1[[#This Row],[SleepHours]]&lt;=9,"Normal", "Long"))</f>
        <v>Short</v>
      </c>
    </row>
    <row r="634" spans="1:23" x14ac:dyDescent="0.25">
      <c r="A634" t="s">
        <v>41</v>
      </c>
      <c r="B634" s="1">
        <v>42479</v>
      </c>
      <c r="C634" s="6" t="str">
        <f>TEXT(Merge1[[#This Row],[ActivityDate]],"dddd")</f>
        <v>Tuesday</v>
      </c>
      <c r="D634">
        <v>7142</v>
      </c>
      <c r="E634" s="5">
        <f>IF(Merge1[[#This Row],[TotalSteps]]&gt;=10000,1,0)</f>
        <v>0</v>
      </c>
      <c r="F634">
        <v>5.4</v>
      </c>
      <c r="G634">
        <v>5.4</v>
      </c>
      <c r="H634">
        <v>0</v>
      </c>
      <c r="I634">
        <v>0</v>
      </c>
      <c r="J634">
        <v>0</v>
      </c>
      <c r="K634">
        <v>5.39</v>
      </c>
      <c r="L634">
        <v>0.01</v>
      </c>
      <c r="M634">
        <v>0</v>
      </c>
      <c r="N634">
        <v>0</v>
      </c>
      <c r="O634">
        <v>321</v>
      </c>
      <c r="P634">
        <v>1119</v>
      </c>
      <c r="Q634">
        <f>Merge1[[#This Row],[VeryActiveMinutes]]+Merge1[[#This Row],[FairlyActiveMinutes]]+Merge1[[#This Row],[LightlyActiveMinutes]]</f>
        <v>321</v>
      </c>
      <c r="R634">
        <v>2839</v>
      </c>
      <c r="U634" s="12">
        <f>Merge1[[#This Row],[TotalMinutesAsleep]]/60</f>
        <v>0</v>
      </c>
      <c r="V634" s="12" t="str">
        <f>IF(Merge1[[#This Row],[SleepHours]]&lt;7,"Short", IF(Merge1[[#This Row],[SleepHours]]&lt;=9,"Normal", "Long"))</f>
        <v>Short</v>
      </c>
    </row>
    <row r="635" spans="1:23" x14ac:dyDescent="0.25">
      <c r="A635" t="s">
        <v>41</v>
      </c>
      <c r="B635" s="1">
        <v>42480</v>
      </c>
      <c r="C635" s="6" t="str">
        <f>TEXT(Merge1[[#This Row],[ActivityDate]],"dddd")</f>
        <v>Wednesday</v>
      </c>
      <c r="D635">
        <v>6361</v>
      </c>
      <c r="E635" s="5">
        <f>IF(Merge1[[#This Row],[TotalSteps]]&gt;=10000,1,0)</f>
        <v>0</v>
      </c>
      <c r="F635">
        <v>4.8099999999999996</v>
      </c>
      <c r="G635">
        <v>4.8099999999999996</v>
      </c>
      <c r="H635">
        <v>0</v>
      </c>
      <c r="I635">
        <v>0</v>
      </c>
      <c r="J635">
        <v>0</v>
      </c>
      <c r="K635">
        <v>4.8</v>
      </c>
      <c r="L635">
        <v>0.01</v>
      </c>
      <c r="M635">
        <v>0</v>
      </c>
      <c r="N635">
        <v>0</v>
      </c>
      <c r="O635">
        <v>258</v>
      </c>
      <c r="P635">
        <v>1182</v>
      </c>
      <c r="Q635">
        <f>Merge1[[#This Row],[VeryActiveMinutes]]+Merge1[[#This Row],[FairlyActiveMinutes]]+Merge1[[#This Row],[LightlyActiveMinutes]]</f>
        <v>258</v>
      </c>
      <c r="R635">
        <v>2701</v>
      </c>
      <c r="U635" s="12">
        <f>Merge1[[#This Row],[TotalMinutesAsleep]]/60</f>
        <v>0</v>
      </c>
      <c r="V635" s="12" t="str">
        <f>IF(Merge1[[#This Row],[SleepHours]]&lt;7,"Short", IF(Merge1[[#This Row],[SleepHours]]&lt;=9,"Normal", "Long"))</f>
        <v>Short</v>
      </c>
    </row>
    <row r="636" spans="1:23" x14ac:dyDescent="0.25">
      <c r="A636" t="s">
        <v>41</v>
      </c>
      <c r="B636" s="1">
        <v>42481</v>
      </c>
      <c r="C636" s="6" t="str">
        <f>TEXT(Merge1[[#This Row],[ActivityDate]],"dddd")</f>
        <v>Thursday</v>
      </c>
      <c r="D636">
        <v>0</v>
      </c>
      <c r="E636" s="5">
        <f>IF(Merge1[[#This Row],[TotalSteps]]&gt;=10000,1,0)</f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1440</v>
      </c>
      <c r="Q636">
        <f>Merge1[[#This Row],[VeryActiveMinutes]]+Merge1[[#This Row],[FairlyActiveMinutes]]+Merge1[[#This Row],[LightlyActiveMinutes]]</f>
        <v>0</v>
      </c>
      <c r="R636">
        <v>2060</v>
      </c>
      <c r="U636" s="12">
        <f>Merge1[[#This Row],[TotalMinutesAsleep]]/60</f>
        <v>0</v>
      </c>
      <c r="V636" s="12" t="str">
        <f>IF(Merge1[[#This Row],[SleepHours]]&lt;7,"Short", IF(Merge1[[#This Row],[SleepHours]]&lt;=9,"Normal", "Long"))</f>
        <v>Short</v>
      </c>
    </row>
    <row r="637" spans="1:23" x14ac:dyDescent="0.25">
      <c r="A637" t="s">
        <v>41</v>
      </c>
      <c r="B637" s="1">
        <v>42482</v>
      </c>
      <c r="C637" s="6" t="str">
        <f>TEXT(Merge1[[#This Row],[ActivityDate]],"dddd")</f>
        <v>Friday</v>
      </c>
      <c r="D637">
        <v>6238</v>
      </c>
      <c r="E637" s="5">
        <f>IF(Merge1[[#This Row],[TotalSteps]]&gt;=10000,1,0)</f>
        <v>0</v>
      </c>
      <c r="F637">
        <v>4.72</v>
      </c>
      <c r="G637">
        <v>4.72</v>
      </c>
      <c r="H637">
        <v>0</v>
      </c>
      <c r="I637">
        <v>0</v>
      </c>
      <c r="J637">
        <v>0</v>
      </c>
      <c r="K637">
        <v>4.72</v>
      </c>
      <c r="L637">
        <v>0</v>
      </c>
      <c r="M637">
        <v>0</v>
      </c>
      <c r="N637">
        <v>0</v>
      </c>
      <c r="O637">
        <v>302</v>
      </c>
      <c r="P637">
        <v>1138</v>
      </c>
      <c r="Q637">
        <f>Merge1[[#This Row],[VeryActiveMinutes]]+Merge1[[#This Row],[FairlyActiveMinutes]]+Merge1[[#This Row],[LightlyActiveMinutes]]</f>
        <v>302</v>
      </c>
      <c r="R637">
        <v>2796</v>
      </c>
      <c r="U637" s="12">
        <f>Merge1[[#This Row],[TotalMinutesAsleep]]/60</f>
        <v>0</v>
      </c>
      <c r="V637" s="12" t="str">
        <f>IF(Merge1[[#This Row],[SleepHours]]&lt;7,"Short", IF(Merge1[[#This Row],[SleepHours]]&lt;=9,"Normal", "Long"))</f>
        <v>Short</v>
      </c>
    </row>
    <row r="638" spans="1:23" x14ac:dyDescent="0.25">
      <c r="A638" t="s">
        <v>41</v>
      </c>
      <c r="B638" s="1">
        <v>42483</v>
      </c>
      <c r="C638" s="6" t="str">
        <f>TEXT(Merge1[[#This Row],[ActivityDate]],"dddd")</f>
        <v>Saturday</v>
      </c>
      <c r="D638">
        <v>0</v>
      </c>
      <c r="E638" s="5">
        <f>IF(Merge1[[#This Row],[TotalSteps]]&gt;=10000,1,0)</f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33</v>
      </c>
      <c r="N638">
        <v>0</v>
      </c>
      <c r="O638">
        <v>0</v>
      </c>
      <c r="P638">
        <v>1407</v>
      </c>
      <c r="Q638">
        <f>Merge1[[#This Row],[VeryActiveMinutes]]+Merge1[[#This Row],[FairlyActiveMinutes]]+Merge1[[#This Row],[LightlyActiveMinutes]]</f>
        <v>33</v>
      </c>
      <c r="R638">
        <v>2664</v>
      </c>
      <c r="U638" s="12">
        <f>Merge1[[#This Row],[TotalMinutesAsleep]]/60</f>
        <v>0</v>
      </c>
      <c r="V638" s="12" t="str">
        <f>IF(Merge1[[#This Row],[SleepHours]]&lt;7,"Short", IF(Merge1[[#This Row],[SleepHours]]&lt;=9,"Normal", "Long"))</f>
        <v>Short</v>
      </c>
    </row>
    <row r="639" spans="1:23" x14ac:dyDescent="0.25">
      <c r="A639" t="s">
        <v>41</v>
      </c>
      <c r="B639" s="1">
        <v>42484</v>
      </c>
      <c r="C639" s="6" t="str">
        <f>TEXT(Merge1[[#This Row],[ActivityDate]],"dddd")</f>
        <v>Sunday</v>
      </c>
      <c r="D639">
        <v>5896</v>
      </c>
      <c r="E639" s="5">
        <f>IF(Merge1[[#This Row],[TotalSteps]]&gt;=10000,1,0)</f>
        <v>0</v>
      </c>
      <c r="F639">
        <v>4.46</v>
      </c>
      <c r="G639">
        <v>4.46</v>
      </c>
      <c r="H639">
        <v>0</v>
      </c>
      <c r="I639">
        <v>0</v>
      </c>
      <c r="J639">
        <v>0</v>
      </c>
      <c r="K639">
        <v>4.46</v>
      </c>
      <c r="L639">
        <v>0</v>
      </c>
      <c r="M639">
        <v>0</v>
      </c>
      <c r="N639">
        <v>0</v>
      </c>
      <c r="O639">
        <v>258</v>
      </c>
      <c r="P639">
        <v>1182</v>
      </c>
      <c r="Q639">
        <f>Merge1[[#This Row],[VeryActiveMinutes]]+Merge1[[#This Row],[FairlyActiveMinutes]]+Merge1[[#This Row],[LightlyActiveMinutes]]</f>
        <v>258</v>
      </c>
      <c r="R639">
        <v>2703</v>
      </c>
      <c r="U639" s="12">
        <f>Merge1[[#This Row],[TotalMinutesAsleep]]/60</f>
        <v>0</v>
      </c>
      <c r="V639" s="12" t="str">
        <f>IF(Merge1[[#This Row],[SleepHours]]&lt;7,"Short", IF(Merge1[[#This Row],[SleepHours]]&lt;=9,"Normal", "Long"))</f>
        <v>Short</v>
      </c>
    </row>
    <row r="640" spans="1:23" x14ac:dyDescent="0.25">
      <c r="A640" t="s">
        <v>41</v>
      </c>
      <c r="B640" s="1">
        <v>42485</v>
      </c>
      <c r="C640" s="6" t="str">
        <f>TEXT(Merge1[[#This Row],[ActivityDate]],"dddd")</f>
        <v>Monday</v>
      </c>
      <c r="D640">
        <v>7802</v>
      </c>
      <c r="E640" s="5">
        <f>IF(Merge1[[#This Row],[TotalSteps]]&gt;=10000,1,0)</f>
        <v>0</v>
      </c>
      <c r="F640">
        <v>5.9</v>
      </c>
      <c r="G640">
        <v>5.9</v>
      </c>
      <c r="H640">
        <v>0</v>
      </c>
      <c r="I640">
        <v>0.68</v>
      </c>
      <c r="J640">
        <v>0.18</v>
      </c>
      <c r="K640">
        <v>5.03</v>
      </c>
      <c r="L640">
        <v>0.01</v>
      </c>
      <c r="M640">
        <v>8</v>
      </c>
      <c r="N640">
        <v>3</v>
      </c>
      <c r="O640">
        <v>249</v>
      </c>
      <c r="P640">
        <v>1180</v>
      </c>
      <c r="Q640">
        <f>Merge1[[#This Row],[VeryActiveMinutes]]+Merge1[[#This Row],[FairlyActiveMinutes]]+Merge1[[#This Row],[LightlyActiveMinutes]]</f>
        <v>260</v>
      </c>
      <c r="R640">
        <v>2771</v>
      </c>
      <c r="U640" s="12">
        <f>Merge1[[#This Row],[TotalMinutesAsleep]]/60</f>
        <v>0</v>
      </c>
      <c r="V640" s="12" t="str">
        <f>IF(Merge1[[#This Row],[SleepHours]]&lt;7,"Short", IF(Merge1[[#This Row],[SleepHours]]&lt;=9,"Normal", "Long"))</f>
        <v>Short</v>
      </c>
    </row>
    <row r="641" spans="1:22" x14ac:dyDescent="0.25">
      <c r="A641" t="s">
        <v>41</v>
      </c>
      <c r="B641" s="1">
        <v>42486</v>
      </c>
      <c r="C641" s="6" t="str">
        <f>TEXT(Merge1[[#This Row],[ActivityDate]],"dddd")</f>
        <v>Tuesday</v>
      </c>
      <c r="D641">
        <v>0</v>
      </c>
      <c r="E641" s="5">
        <f>IF(Merge1[[#This Row],[TotalSteps]]&gt;=10000,1,0)</f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1440</v>
      </c>
      <c r="Q641">
        <f>Merge1[[#This Row],[VeryActiveMinutes]]+Merge1[[#This Row],[FairlyActiveMinutes]]+Merge1[[#This Row],[LightlyActiveMinutes]]</f>
        <v>0</v>
      </c>
      <c r="R641">
        <v>2060</v>
      </c>
      <c r="U641" s="12">
        <f>Merge1[[#This Row],[TotalMinutesAsleep]]/60</f>
        <v>0</v>
      </c>
      <c r="V641" s="12" t="str">
        <f>IF(Merge1[[#This Row],[SleepHours]]&lt;7,"Short", IF(Merge1[[#This Row],[SleepHours]]&lt;=9,"Normal", "Long"))</f>
        <v>Short</v>
      </c>
    </row>
    <row r="642" spans="1:22" x14ac:dyDescent="0.25">
      <c r="A642" t="s">
        <v>41</v>
      </c>
      <c r="B642" s="1">
        <v>42487</v>
      </c>
      <c r="C642" s="6" t="str">
        <f>TEXT(Merge1[[#This Row],[ActivityDate]],"dddd")</f>
        <v>Wednesday</v>
      </c>
      <c r="D642">
        <v>5565</v>
      </c>
      <c r="E642" s="5">
        <f>IF(Merge1[[#This Row],[TotalSteps]]&gt;=10000,1,0)</f>
        <v>0</v>
      </c>
      <c r="F642">
        <v>4.21</v>
      </c>
      <c r="G642">
        <v>4.21</v>
      </c>
      <c r="H642">
        <v>0</v>
      </c>
      <c r="I642">
        <v>0</v>
      </c>
      <c r="J642">
        <v>0</v>
      </c>
      <c r="K642">
        <v>4.18</v>
      </c>
      <c r="L642">
        <v>0.03</v>
      </c>
      <c r="M642">
        <v>0</v>
      </c>
      <c r="N642">
        <v>0</v>
      </c>
      <c r="O642">
        <v>287</v>
      </c>
      <c r="P642">
        <v>1153</v>
      </c>
      <c r="Q642">
        <f>Merge1[[#This Row],[VeryActiveMinutes]]+Merge1[[#This Row],[FairlyActiveMinutes]]+Merge1[[#This Row],[LightlyActiveMinutes]]</f>
        <v>287</v>
      </c>
      <c r="R642">
        <v>2743</v>
      </c>
      <c r="U642" s="12">
        <f>Merge1[[#This Row],[TotalMinutesAsleep]]/60</f>
        <v>0</v>
      </c>
      <c r="V642" s="12" t="str">
        <f>IF(Merge1[[#This Row],[SleepHours]]&lt;7,"Short", IF(Merge1[[#This Row],[SleepHours]]&lt;=9,"Normal", "Long"))</f>
        <v>Short</v>
      </c>
    </row>
    <row r="643" spans="1:22" x14ac:dyDescent="0.25">
      <c r="A643" t="s">
        <v>41</v>
      </c>
      <c r="B643" s="1">
        <v>42488</v>
      </c>
      <c r="C643" s="6" t="str">
        <f>TEXT(Merge1[[#This Row],[ActivityDate]],"dddd")</f>
        <v>Thursday</v>
      </c>
      <c r="D643">
        <v>5731</v>
      </c>
      <c r="E643" s="5">
        <f>IF(Merge1[[#This Row],[TotalSteps]]&gt;=10000,1,0)</f>
        <v>0</v>
      </c>
      <c r="F643">
        <v>4.33</v>
      </c>
      <c r="G643">
        <v>4.33</v>
      </c>
      <c r="H643">
        <v>0</v>
      </c>
      <c r="I643">
        <v>0</v>
      </c>
      <c r="J643">
        <v>0</v>
      </c>
      <c r="K643">
        <v>4.33</v>
      </c>
      <c r="L643">
        <v>0</v>
      </c>
      <c r="M643">
        <v>0</v>
      </c>
      <c r="N643">
        <v>0</v>
      </c>
      <c r="O643">
        <v>255</v>
      </c>
      <c r="P643">
        <v>1185</v>
      </c>
      <c r="Q643">
        <f>Merge1[[#This Row],[VeryActiveMinutes]]+Merge1[[#This Row],[FairlyActiveMinutes]]+Merge1[[#This Row],[LightlyActiveMinutes]]</f>
        <v>255</v>
      </c>
      <c r="R643">
        <v>2687</v>
      </c>
      <c r="U643" s="12">
        <f>Merge1[[#This Row],[TotalMinutesAsleep]]/60</f>
        <v>0</v>
      </c>
      <c r="V643" s="12" t="str">
        <f>IF(Merge1[[#This Row],[SleepHours]]&lt;7,"Short", IF(Merge1[[#This Row],[SleepHours]]&lt;=9,"Normal", "Long"))</f>
        <v>Short</v>
      </c>
    </row>
    <row r="644" spans="1:22" x14ac:dyDescent="0.25">
      <c r="A644" t="s">
        <v>41</v>
      </c>
      <c r="B644" s="1">
        <v>42489</v>
      </c>
      <c r="C644" s="6" t="str">
        <f>TEXT(Merge1[[#This Row],[ActivityDate]],"dddd")</f>
        <v>Friday</v>
      </c>
      <c r="D644">
        <v>0</v>
      </c>
      <c r="E644" s="5">
        <f>IF(Merge1[[#This Row],[TotalSteps]]&gt;=10000,1,0)</f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1440</v>
      </c>
      <c r="Q644">
        <f>Merge1[[#This Row],[VeryActiveMinutes]]+Merge1[[#This Row],[FairlyActiveMinutes]]+Merge1[[#This Row],[LightlyActiveMinutes]]</f>
        <v>0</v>
      </c>
      <c r="R644">
        <v>2060</v>
      </c>
      <c r="U644" s="12">
        <f>Merge1[[#This Row],[TotalMinutesAsleep]]/60</f>
        <v>0</v>
      </c>
      <c r="V644" s="12" t="str">
        <f>IF(Merge1[[#This Row],[SleepHours]]&lt;7,"Short", IF(Merge1[[#This Row],[SleepHours]]&lt;=9,"Normal", "Long"))</f>
        <v>Short</v>
      </c>
    </row>
    <row r="645" spans="1:22" x14ac:dyDescent="0.25">
      <c r="A645" t="s">
        <v>41</v>
      </c>
      <c r="B645" s="1">
        <v>42490</v>
      </c>
      <c r="C645" s="6" t="str">
        <f>TEXT(Merge1[[#This Row],[ActivityDate]],"dddd")</f>
        <v>Saturday</v>
      </c>
      <c r="D645">
        <v>6744</v>
      </c>
      <c r="E645" s="5">
        <f>IF(Merge1[[#This Row],[TotalSteps]]&gt;=10000,1,0)</f>
        <v>0</v>
      </c>
      <c r="F645">
        <v>5.0999999999999996</v>
      </c>
      <c r="G645">
        <v>5.0999999999999996</v>
      </c>
      <c r="H645">
        <v>0</v>
      </c>
      <c r="I645">
        <v>0</v>
      </c>
      <c r="J645">
        <v>0</v>
      </c>
      <c r="K645">
        <v>5.09</v>
      </c>
      <c r="L645">
        <v>0.01</v>
      </c>
      <c r="M645">
        <v>0</v>
      </c>
      <c r="N645">
        <v>0</v>
      </c>
      <c r="O645">
        <v>324</v>
      </c>
      <c r="P645">
        <v>1116</v>
      </c>
      <c r="Q645">
        <f>Merge1[[#This Row],[VeryActiveMinutes]]+Merge1[[#This Row],[FairlyActiveMinutes]]+Merge1[[#This Row],[LightlyActiveMinutes]]</f>
        <v>324</v>
      </c>
      <c r="R645">
        <v>2843</v>
      </c>
      <c r="U645" s="12">
        <f>Merge1[[#This Row],[TotalMinutesAsleep]]/60</f>
        <v>0</v>
      </c>
      <c r="V645" s="12" t="str">
        <f>IF(Merge1[[#This Row],[SleepHours]]&lt;7,"Short", IF(Merge1[[#This Row],[SleepHours]]&lt;=9,"Normal", "Long"))</f>
        <v>Short</v>
      </c>
    </row>
    <row r="646" spans="1:22" x14ac:dyDescent="0.25">
      <c r="A646" t="s">
        <v>41</v>
      </c>
      <c r="B646" s="1">
        <v>42491</v>
      </c>
      <c r="C646" s="6" t="str">
        <f>TEXT(Merge1[[#This Row],[ActivityDate]],"dddd")</f>
        <v>Sunday</v>
      </c>
      <c r="D646">
        <v>9837</v>
      </c>
      <c r="E646" s="5">
        <f>IF(Merge1[[#This Row],[TotalSteps]]&gt;=10000,1,0)</f>
        <v>0</v>
      </c>
      <c r="F646">
        <v>7.44</v>
      </c>
      <c r="G646">
        <v>7.44</v>
      </c>
      <c r="H646">
        <v>0</v>
      </c>
      <c r="I646">
        <v>0.66</v>
      </c>
      <c r="J646">
        <v>2.75</v>
      </c>
      <c r="K646">
        <v>4</v>
      </c>
      <c r="L646">
        <v>0.02</v>
      </c>
      <c r="M646">
        <v>8</v>
      </c>
      <c r="N646">
        <v>95</v>
      </c>
      <c r="O646">
        <v>282</v>
      </c>
      <c r="P646">
        <v>1055</v>
      </c>
      <c r="Q646">
        <f>Merge1[[#This Row],[VeryActiveMinutes]]+Merge1[[#This Row],[FairlyActiveMinutes]]+Merge1[[#This Row],[LightlyActiveMinutes]]</f>
        <v>385</v>
      </c>
      <c r="R646">
        <v>3327</v>
      </c>
      <c r="U646" s="12">
        <f>Merge1[[#This Row],[TotalMinutesAsleep]]/60</f>
        <v>0</v>
      </c>
      <c r="V646" s="12" t="str">
        <f>IF(Merge1[[#This Row],[SleepHours]]&lt;7,"Short", IF(Merge1[[#This Row],[SleepHours]]&lt;=9,"Normal", "Long"))</f>
        <v>Short</v>
      </c>
    </row>
    <row r="647" spans="1:22" x14ac:dyDescent="0.25">
      <c r="A647" t="s">
        <v>41</v>
      </c>
      <c r="B647" s="1">
        <v>42492</v>
      </c>
      <c r="C647" s="6" t="str">
        <f>TEXT(Merge1[[#This Row],[ActivityDate]],"dddd")</f>
        <v>Monday</v>
      </c>
      <c r="D647">
        <v>6781</v>
      </c>
      <c r="E647" s="5">
        <f>IF(Merge1[[#This Row],[TotalSteps]]&gt;=10000,1,0)</f>
        <v>0</v>
      </c>
      <c r="F647">
        <v>5.13</v>
      </c>
      <c r="G647">
        <v>5.13</v>
      </c>
      <c r="H647">
        <v>0</v>
      </c>
      <c r="I647">
        <v>0</v>
      </c>
      <c r="J647">
        <v>0</v>
      </c>
      <c r="K647">
        <v>5.1100000000000003</v>
      </c>
      <c r="L647">
        <v>0.02</v>
      </c>
      <c r="M647">
        <v>0</v>
      </c>
      <c r="N647">
        <v>0</v>
      </c>
      <c r="O647">
        <v>268</v>
      </c>
      <c r="P647">
        <v>1172</v>
      </c>
      <c r="Q647">
        <f>Merge1[[#This Row],[VeryActiveMinutes]]+Merge1[[#This Row],[FairlyActiveMinutes]]+Merge1[[#This Row],[LightlyActiveMinutes]]</f>
        <v>268</v>
      </c>
      <c r="R647">
        <v>2725</v>
      </c>
      <c r="U647" s="12">
        <f>Merge1[[#This Row],[TotalMinutesAsleep]]/60</f>
        <v>0</v>
      </c>
      <c r="V647" s="12" t="str">
        <f>IF(Merge1[[#This Row],[SleepHours]]&lt;7,"Short", IF(Merge1[[#This Row],[SleepHours]]&lt;=9,"Normal", "Long"))</f>
        <v>Short</v>
      </c>
    </row>
    <row r="648" spans="1:22" x14ac:dyDescent="0.25">
      <c r="A648" t="s">
        <v>41</v>
      </c>
      <c r="B648" s="1">
        <v>42493</v>
      </c>
      <c r="C648" s="6" t="str">
        <f>TEXT(Merge1[[#This Row],[ActivityDate]],"dddd")</f>
        <v>Tuesday</v>
      </c>
      <c r="D648">
        <v>6047</v>
      </c>
      <c r="E648" s="5">
        <f>IF(Merge1[[#This Row],[TotalSteps]]&gt;=10000,1,0)</f>
        <v>0</v>
      </c>
      <c r="F648">
        <v>4.57</v>
      </c>
      <c r="G648">
        <v>4.57</v>
      </c>
      <c r="H648">
        <v>0</v>
      </c>
      <c r="I648">
        <v>0</v>
      </c>
      <c r="J648">
        <v>0</v>
      </c>
      <c r="K648">
        <v>4.57</v>
      </c>
      <c r="L648">
        <v>0</v>
      </c>
      <c r="M648">
        <v>0</v>
      </c>
      <c r="N648">
        <v>0</v>
      </c>
      <c r="O648">
        <v>240</v>
      </c>
      <c r="P648">
        <v>1200</v>
      </c>
      <c r="Q648">
        <f>Merge1[[#This Row],[VeryActiveMinutes]]+Merge1[[#This Row],[FairlyActiveMinutes]]+Merge1[[#This Row],[LightlyActiveMinutes]]</f>
        <v>240</v>
      </c>
      <c r="R648">
        <v>2671</v>
      </c>
      <c r="U648" s="12">
        <f>Merge1[[#This Row],[TotalMinutesAsleep]]/60</f>
        <v>0</v>
      </c>
      <c r="V648" s="12" t="str">
        <f>IF(Merge1[[#This Row],[SleepHours]]&lt;7,"Short", IF(Merge1[[#This Row],[SleepHours]]&lt;=9,"Normal", "Long"))</f>
        <v>Short</v>
      </c>
    </row>
    <row r="649" spans="1:22" x14ac:dyDescent="0.25">
      <c r="A649" t="s">
        <v>41</v>
      </c>
      <c r="B649" s="1">
        <v>42494</v>
      </c>
      <c r="C649" s="6" t="str">
        <f>TEXT(Merge1[[#This Row],[ActivityDate]],"dddd")</f>
        <v>Wednesday</v>
      </c>
      <c r="D649">
        <v>5832</v>
      </c>
      <c r="E649" s="5">
        <f>IF(Merge1[[#This Row],[TotalSteps]]&gt;=10000,1,0)</f>
        <v>0</v>
      </c>
      <c r="F649">
        <v>4.41</v>
      </c>
      <c r="G649">
        <v>4.41</v>
      </c>
      <c r="H649">
        <v>0</v>
      </c>
      <c r="I649">
        <v>0</v>
      </c>
      <c r="J649">
        <v>0</v>
      </c>
      <c r="K649">
        <v>4.4000000000000004</v>
      </c>
      <c r="L649">
        <v>0.01</v>
      </c>
      <c r="M649">
        <v>0</v>
      </c>
      <c r="N649">
        <v>0</v>
      </c>
      <c r="O649">
        <v>272</v>
      </c>
      <c r="P649">
        <v>1168</v>
      </c>
      <c r="Q649">
        <f>Merge1[[#This Row],[VeryActiveMinutes]]+Merge1[[#This Row],[FairlyActiveMinutes]]+Merge1[[#This Row],[LightlyActiveMinutes]]</f>
        <v>272</v>
      </c>
      <c r="R649">
        <v>2718</v>
      </c>
      <c r="U649" s="12">
        <f>Merge1[[#This Row],[TotalMinutesAsleep]]/60</f>
        <v>0</v>
      </c>
      <c r="V649" s="12" t="str">
        <f>IF(Merge1[[#This Row],[SleepHours]]&lt;7,"Short", IF(Merge1[[#This Row],[SleepHours]]&lt;=9,"Normal", "Long"))</f>
        <v>Short</v>
      </c>
    </row>
    <row r="650" spans="1:22" x14ac:dyDescent="0.25">
      <c r="A650" t="s">
        <v>41</v>
      </c>
      <c r="B650" s="1">
        <v>42495</v>
      </c>
      <c r="C650" s="6" t="str">
        <f>TEXT(Merge1[[#This Row],[ActivityDate]],"dddd")</f>
        <v>Thursday</v>
      </c>
      <c r="D650">
        <v>6339</v>
      </c>
      <c r="E650" s="5">
        <f>IF(Merge1[[#This Row],[TotalSteps]]&gt;=10000,1,0)</f>
        <v>0</v>
      </c>
      <c r="F650">
        <v>4.79</v>
      </c>
      <c r="G650">
        <v>4.79</v>
      </c>
      <c r="H650">
        <v>0</v>
      </c>
      <c r="I650">
        <v>0</v>
      </c>
      <c r="J650">
        <v>0</v>
      </c>
      <c r="K650">
        <v>4.79</v>
      </c>
      <c r="L650">
        <v>0</v>
      </c>
      <c r="M650">
        <v>0</v>
      </c>
      <c r="N650">
        <v>0</v>
      </c>
      <c r="O650">
        <v>239</v>
      </c>
      <c r="P650">
        <v>1201</v>
      </c>
      <c r="Q650">
        <f>Merge1[[#This Row],[VeryActiveMinutes]]+Merge1[[#This Row],[FairlyActiveMinutes]]+Merge1[[#This Row],[LightlyActiveMinutes]]</f>
        <v>239</v>
      </c>
      <c r="R650">
        <v>2682</v>
      </c>
      <c r="U650" s="12">
        <f>Merge1[[#This Row],[TotalMinutesAsleep]]/60</f>
        <v>0</v>
      </c>
      <c r="V650" s="12" t="str">
        <f>IF(Merge1[[#This Row],[SleepHours]]&lt;7,"Short", IF(Merge1[[#This Row],[SleepHours]]&lt;=9,"Normal", "Long"))</f>
        <v>Short</v>
      </c>
    </row>
    <row r="651" spans="1:22" x14ac:dyDescent="0.25">
      <c r="A651" t="s">
        <v>41</v>
      </c>
      <c r="B651" s="1">
        <v>42496</v>
      </c>
      <c r="C651" s="6" t="str">
        <f>TEXT(Merge1[[#This Row],[ActivityDate]],"dddd")</f>
        <v>Friday</v>
      </c>
      <c r="D651">
        <v>6116</v>
      </c>
      <c r="E651" s="5">
        <f>IF(Merge1[[#This Row],[TotalSteps]]&gt;=10000,1,0)</f>
        <v>0</v>
      </c>
      <c r="F651">
        <v>4.62</v>
      </c>
      <c r="G651">
        <v>4.62</v>
      </c>
      <c r="H651">
        <v>0</v>
      </c>
      <c r="I651">
        <v>0</v>
      </c>
      <c r="J651">
        <v>0</v>
      </c>
      <c r="K651">
        <v>4.59</v>
      </c>
      <c r="L651">
        <v>0.03</v>
      </c>
      <c r="M651">
        <v>0</v>
      </c>
      <c r="N651">
        <v>0</v>
      </c>
      <c r="O651">
        <v>305</v>
      </c>
      <c r="P651">
        <v>1135</v>
      </c>
      <c r="Q651">
        <f>Merge1[[#This Row],[VeryActiveMinutes]]+Merge1[[#This Row],[FairlyActiveMinutes]]+Merge1[[#This Row],[LightlyActiveMinutes]]</f>
        <v>305</v>
      </c>
      <c r="R651">
        <v>2806</v>
      </c>
      <c r="U651" s="12">
        <f>Merge1[[#This Row],[TotalMinutesAsleep]]/60</f>
        <v>0</v>
      </c>
      <c r="V651" s="12" t="str">
        <f>IF(Merge1[[#This Row],[SleepHours]]&lt;7,"Short", IF(Merge1[[#This Row],[SleepHours]]&lt;=9,"Normal", "Long"))</f>
        <v>Short</v>
      </c>
    </row>
    <row r="652" spans="1:22" x14ac:dyDescent="0.25">
      <c r="A652" t="s">
        <v>41</v>
      </c>
      <c r="B652" s="1">
        <v>42497</v>
      </c>
      <c r="C652" s="6" t="str">
        <f>TEXT(Merge1[[#This Row],[ActivityDate]],"dddd")</f>
        <v>Saturday</v>
      </c>
      <c r="D652">
        <v>5510</v>
      </c>
      <c r="E652" s="5">
        <f>IF(Merge1[[#This Row],[TotalSteps]]&gt;=10000,1,0)</f>
        <v>0</v>
      </c>
      <c r="F652">
        <v>4.17</v>
      </c>
      <c r="G652">
        <v>4.17</v>
      </c>
      <c r="H652">
        <v>0</v>
      </c>
      <c r="I652">
        <v>0</v>
      </c>
      <c r="J652">
        <v>0</v>
      </c>
      <c r="K652">
        <v>4.16</v>
      </c>
      <c r="L652">
        <v>0</v>
      </c>
      <c r="M652">
        <v>0</v>
      </c>
      <c r="N652">
        <v>0</v>
      </c>
      <c r="O652">
        <v>227</v>
      </c>
      <c r="P652">
        <v>1213</v>
      </c>
      <c r="Q652">
        <f>Merge1[[#This Row],[VeryActiveMinutes]]+Merge1[[#This Row],[FairlyActiveMinutes]]+Merge1[[#This Row],[LightlyActiveMinutes]]</f>
        <v>227</v>
      </c>
      <c r="R652">
        <v>2613</v>
      </c>
      <c r="U652" s="12">
        <f>Merge1[[#This Row],[TotalMinutesAsleep]]/60</f>
        <v>0</v>
      </c>
      <c r="V652" s="12" t="str">
        <f>IF(Merge1[[#This Row],[SleepHours]]&lt;7,"Short", IF(Merge1[[#This Row],[SleepHours]]&lt;=9,"Normal", "Long"))</f>
        <v>Short</v>
      </c>
    </row>
    <row r="653" spans="1:22" x14ac:dyDescent="0.25">
      <c r="A653" t="s">
        <v>41</v>
      </c>
      <c r="B653" s="1">
        <v>42498</v>
      </c>
      <c r="C653" s="6" t="str">
        <f>TEXT(Merge1[[#This Row],[ActivityDate]],"dddd")</f>
        <v>Sunday</v>
      </c>
      <c r="D653">
        <v>7706</v>
      </c>
      <c r="E653" s="5">
        <f>IF(Merge1[[#This Row],[TotalSteps]]&gt;=10000,1,0)</f>
        <v>0</v>
      </c>
      <c r="F653">
        <v>5.83</v>
      </c>
      <c r="G653">
        <v>5.83</v>
      </c>
      <c r="H653">
        <v>0</v>
      </c>
      <c r="I653">
        <v>0</v>
      </c>
      <c r="J653">
        <v>0</v>
      </c>
      <c r="K653">
        <v>5.82</v>
      </c>
      <c r="L653">
        <v>0</v>
      </c>
      <c r="M653">
        <v>0</v>
      </c>
      <c r="N653">
        <v>0</v>
      </c>
      <c r="O653">
        <v>251</v>
      </c>
      <c r="P653">
        <v>1189</v>
      </c>
      <c r="Q653">
        <f>Merge1[[#This Row],[VeryActiveMinutes]]+Merge1[[#This Row],[FairlyActiveMinutes]]+Merge1[[#This Row],[LightlyActiveMinutes]]</f>
        <v>251</v>
      </c>
      <c r="R653">
        <v>2712</v>
      </c>
      <c r="U653" s="12">
        <f>Merge1[[#This Row],[TotalMinutesAsleep]]/60</f>
        <v>0</v>
      </c>
      <c r="V653" s="12" t="str">
        <f>IF(Merge1[[#This Row],[SleepHours]]&lt;7,"Short", IF(Merge1[[#This Row],[SleepHours]]&lt;=9,"Normal", "Long"))</f>
        <v>Short</v>
      </c>
    </row>
    <row r="654" spans="1:22" x14ac:dyDescent="0.25">
      <c r="A654" t="s">
        <v>41</v>
      </c>
      <c r="B654" s="1">
        <v>42499</v>
      </c>
      <c r="C654" s="6" t="str">
        <f>TEXT(Merge1[[#This Row],[ActivityDate]],"dddd")</f>
        <v>Monday</v>
      </c>
      <c r="D654">
        <v>6277</v>
      </c>
      <c r="E654" s="5">
        <f>IF(Merge1[[#This Row],[TotalSteps]]&gt;=10000,1,0)</f>
        <v>0</v>
      </c>
      <c r="F654">
        <v>4.75</v>
      </c>
      <c r="G654">
        <v>4.75</v>
      </c>
      <c r="H654">
        <v>0</v>
      </c>
      <c r="I654">
        <v>0</v>
      </c>
      <c r="J654">
        <v>0</v>
      </c>
      <c r="K654">
        <v>4.7300000000000004</v>
      </c>
      <c r="L654">
        <v>0.02</v>
      </c>
      <c r="M654">
        <v>0</v>
      </c>
      <c r="N654">
        <v>0</v>
      </c>
      <c r="O654">
        <v>264</v>
      </c>
      <c r="P654">
        <v>800</v>
      </c>
      <c r="Q654">
        <f>Merge1[[#This Row],[VeryActiveMinutes]]+Merge1[[#This Row],[FairlyActiveMinutes]]+Merge1[[#This Row],[LightlyActiveMinutes]]</f>
        <v>264</v>
      </c>
      <c r="R654">
        <v>2175</v>
      </c>
      <c r="U654" s="12">
        <f>Merge1[[#This Row],[TotalMinutesAsleep]]/60</f>
        <v>0</v>
      </c>
      <c r="V654" s="12" t="str">
        <f>IF(Merge1[[#This Row],[SleepHours]]&lt;7,"Short", IF(Merge1[[#This Row],[SleepHours]]&lt;=9,"Normal", "Long"))</f>
        <v>Short</v>
      </c>
    </row>
    <row r="655" spans="1:22" x14ac:dyDescent="0.25">
      <c r="A655" t="s">
        <v>41</v>
      </c>
      <c r="B655" s="1">
        <v>42500</v>
      </c>
      <c r="C655" s="6" t="str">
        <f>TEXT(Merge1[[#This Row],[ActivityDate]],"dddd")</f>
        <v>Tuesday</v>
      </c>
      <c r="D655">
        <v>0</v>
      </c>
      <c r="E655" s="5">
        <f>IF(Merge1[[#This Row],[TotalSteps]]&gt;=10000,1,0)</f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1440</v>
      </c>
      <c r="Q655">
        <f>Merge1[[#This Row],[VeryActiveMinutes]]+Merge1[[#This Row],[FairlyActiveMinutes]]+Merge1[[#This Row],[LightlyActiveMinutes]]</f>
        <v>0</v>
      </c>
      <c r="R655">
        <v>0</v>
      </c>
      <c r="U655" s="12">
        <f>Merge1[[#This Row],[TotalMinutesAsleep]]/60</f>
        <v>0</v>
      </c>
      <c r="V655" s="12" t="str">
        <f>IF(Merge1[[#This Row],[SleepHours]]&lt;7,"Short", IF(Merge1[[#This Row],[SleepHours]]&lt;=9,"Normal", "Long"))</f>
        <v>Short</v>
      </c>
    </row>
    <row r="656" spans="1:22" x14ac:dyDescent="0.25">
      <c r="A656" t="s">
        <v>42</v>
      </c>
      <c r="B656" s="1">
        <v>42472</v>
      </c>
      <c r="C656" s="6" t="str">
        <f>TEXT(Merge1[[#This Row],[ActivityDate]],"dddd")</f>
        <v>Tuesday</v>
      </c>
      <c r="D656">
        <v>0</v>
      </c>
      <c r="E656" s="5">
        <f>IF(Merge1[[#This Row],[TotalSteps]]&gt;=10000,1,0)</f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1440</v>
      </c>
      <c r="Q656">
        <f>Merge1[[#This Row],[VeryActiveMinutes]]+Merge1[[#This Row],[FairlyActiveMinutes]]+Merge1[[#This Row],[LightlyActiveMinutes]]</f>
        <v>0</v>
      </c>
      <c r="R656">
        <v>1841</v>
      </c>
      <c r="U656" s="12">
        <f>Merge1[[#This Row],[TotalMinutesAsleep]]/60</f>
        <v>0</v>
      </c>
      <c r="V656" s="12" t="str">
        <f>IF(Merge1[[#This Row],[SleepHours]]&lt;7,"Short", IF(Merge1[[#This Row],[SleepHours]]&lt;=9,"Normal", "Long"))</f>
        <v>Short</v>
      </c>
    </row>
    <row r="657" spans="1:23" x14ac:dyDescent="0.25">
      <c r="A657" t="s">
        <v>42</v>
      </c>
      <c r="B657" s="1">
        <v>42473</v>
      </c>
      <c r="C657" s="6" t="str">
        <f>TEXT(Merge1[[#This Row],[ActivityDate]],"dddd")</f>
        <v>Wednesday</v>
      </c>
      <c r="D657">
        <v>4053</v>
      </c>
      <c r="E657" s="5">
        <f>IF(Merge1[[#This Row],[TotalSteps]]&gt;=10000,1,0)</f>
        <v>0</v>
      </c>
      <c r="F657">
        <v>2.91</v>
      </c>
      <c r="G657">
        <v>2.91</v>
      </c>
      <c r="H657">
        <v>0</v>
      </c>
      <c r="I657">
        <v>1.1100000000000001</v>
      </c>
      <c r="J657">
        <v>0.57999999999999996</v>
      </c>
      <c r="K657">
        <v>1.22</v>
      </c>
      <c r="L657">
        <v>0</v>
      </c>
      <c r="M657">
        <v>17</v>
      </c>
      <c r="N657">
        <v>18</v>
      </c>
      <c r="O657">
        <v>85</v>
      </c>
      <c r="P657">
        <v>1053</v>
      </c>
      <c r="Q657">
        <f>Merge1[[#This Row],[VeryActiveMinutes]]+Merge1[[#This Row],[FairlyActiveMinutes]]+Merge1[[#This Row],[LightlyActiveMinutes]]</f>
        <v>120</v>
      </c>
      <c r="R657">
        <v>2400</v>
      </c>
      <c r="S657">
        <v>1</v>
      </c>
      <c r="T657">
        <v>235</v>
      </c>
      <c r="U657" s="12">
        <f>Merge1[[#This Row],[TotalMinutesAsleep]]/60</f>
        <v>3.9166666666666665</v>
      </c>
      <c r="V657" s="12" t="str">
        <f>IF(Merge1[[#This Row],[SleepHours]]&lt;7,"Short", IF(Merge1[[#This Row],[SleepHours]]&lt;=9,"Normal", "Long"))</f>
        <v>Short</v>
      </c>
      <c r="W657">
        <v>260</v>
      </c>
    </row>
    <row r="658" spans="1:23" x14ac:dyDescent="0.25">
      <c r="A658" t="s">
        <v>42</v>
      </c>
      <c r="B658" s="1">
        <v>42474</v>
      </c>
      <c r="C658" s="6" t="str">
        <f>TEXT(Merge1[[#This Row],[ActivityDate]],"dddd")</f>
        <v>Thursday</v>
      </c>
      <c r="D658">
        <v>5162</v>
      </c>
      <c r="E658" s="5">
        <f>IF(Merge1[[#This Row],[TotalSteps]]&gt;=10000,1,0)</f>
        <v>0</v>
      </c>
      <c r="F658">
        <v>3.7</v>
      </c>
      <c r="G658">
        <v>3.7</v>
      </c>
      <c r="H658">
        <v>0</v>
      </c>
      <c r="I658">
        <v>0.87</v>
      </c>
      <c r="J658">
        <v>0.86</v>
      </c>
      <c r="K658">
        <v>1.97</v>
      </c>
      <c r="L658">
        <v>0</v>
      </c>
      <c r="M658">
        <v>14</v>
      </c>
      <c r="N658">
        <v>24</v>
      </c>
      <c r="O658">
        <v>105</v>
      </c>
      <c r="P658">
        <v>863</v>
      </c>
      <c r="Q658">
        <f>Merge1[[#This Row],[VeryActiveMinutes]]+Merge1[[#This Row],[FairlyActiveMinutes]]+Merge1[[#This Row],[LightlyActiveMinutes]]</f>
        <v>143</v>
      </c>
      <c r="R658">
        <v>2507</v>
      </c>
      <c r="S658">
        <v>1</v>
      </c>
      <c r="T658">
        <v>423</v>
      </c>
      <c r="U658" s="12">
        <f>Merge1[[#This Row],[TotalMinutesAsleep]]/60</f>
        <v>7.05</v>
      </c>
      <c r="V658" s="12" t="str">
        <f>IF(Merge1[[#This Row],[SleepHours]]&lt;7,"Short", IF(Merge1[[#This Row],[SleepHours]]&lt;=9,"Normal", "Long"))</f>
        <v>Normal</v>
      </c>
      <c r="W658">
        <v>441</v>
      </c>
    </row>
    <row r="659" spans="1:23" x14ac:dyDescent="0.25">
      <c r="A659" t="s">
        <v>42</v>
      </c>
      <c r="B659" s="1">
        <v>42475</v>
      </c>
      <c r="C659" s="6" t="str">
        <f>TEXT(Merge1[[#This Row],[ActivityDate]],"dddd")</f>
        <v>Friday</v>
      </c>
      <c r="D659">
        <v>1282</v>
      </c>
      <c r="E659" s="5">
        <f>IF(Merge1[[#This Row],[TotalSteps]]&gt;=10000,1,0)</f>
        <v>0</v>
      </c>
      <c r="F659">
        <v>0.92</v>
      </c>
      <c r="G659">
        <v>0.92</v>
      </c>
      <c r="H659">
        <v>0</v>
      </c>
      <c r="I659">
        <v>0</v>
      </c>
      <c r="J659">
        <v>0</v>
      </c>
      <c r="K659">
        <v>0.92</v>
      </c>
      <c r="L659">
        <v>0</v>
      </c>
      <c r="M659">
        <v>0</v>
      </c>
      <c r="N659">
        <v>0</v>
      </c>
      <c r="O659">
        <v>58</v>
      </c>
      <c r="P659">
        <v>976</v>
      </c>
      <c r="Q659">
        <f>Merge1[[#This Row],[VeryActiveMinutes]]+Merge1[[#This Row],[FairlyActiveMinutes]]+Merge1[[#This Row],[LightlyActiveMinutes]]</f>
        <v>58</v>
      </c>
      <c r="R659">
        <v>2127</v>
      </c>
      <c r="S659">
        <v>1</v>
      </c>
      <c r="T659">
        <v>391</v>
      </c>
      <c r="U659" s="12">
        <f>Merge1[[#This Row],[TotalMinutesAsleep]]/60</f>
        <v>6.5166666666666666</v>
      </c>
      <c r="V659" s="12" t="str">
        <f>IF(Merge1[[#This Row],[SleepHours]]&lt;7,"Short", IF(Merge1[[#This Row],[SleepHours]]&lt;=9,"Normal", "Long"))</f>
        <v>Short</v>
      </c>
      <c r="W659">
        <v>406</v>
      </c>
    </row>
    <row r="660" spans="1:23" x14ac:dyDescent="0.25">
      <c r="A660" t="s">
        <v>42</v>
      </c>
      <c r="B660" s="1">
        <v>42476</v>
      </c>
      <c r="C660" s="6" t="str">
        <f>TEXT(Merge1[[#This Row],[ActivityDate]],"dddd")</f>
        <v>Saturday</v>
      </c>
      <c r="D660">
        <v>4732</v>
      </c>
      <c r="E660" s="5">
        <f>IF(Merge1[[#This Row],[TotalSteps]]&gt;=10000,1,0)</f>
        <v>0</v>
      </c>
      <c r="F660">
        <v>3.39</v>
      </c>
      <c r="G660">
        <v>3.39</v>
      </c>
      <c r="H660">
        <v>0</v>
      </c>
      <c r="I660">
        <v>2.52</v>
      </c>
      <c r="J660">
        <v>0.81</v>
      </c>
      <c r="K660">
        <v>0.06</v>
      </c>
      <c r="L660">
        <v>0</v>
      </c>
      <c r="M660">
        <v>36</v>
      </c>
      <c r="N660">
        <v>18</v>
      </c>
      <c r="O660">
        <v>9</v>
      </c>
      <c r="P660">
        <v>1377</v>
      </c>
      <c r="Q660">
        <f>Merge1[[#This Row],[VeryActiveMinutes]]+Merge1[[#This Row],[FairlyActiveMinutes]]+Merge1[[#This Row],[LightlyActiveMinutes]]</f>
        <v>63</v>
      </c>
      <c r="R660">
        <v>2225</v>
      </c>
      <c r="U660" s="12">
        <f>Merge1[[#This Row],[TotalMinutesAsleep]]/60</f>
        <v>0</v>
      </c>
      <c r="V660" s="12" t="str">
        <f>IF(Merge1[[#This Row],[SleepHours]]&lt;7,"Short", IF(Merge1[[#This Row],[SleepHours]]&lt;=9,"Normal", "Long"))</f>
        <v>Short</v>
      </c>
    </row>
    <row r="661" spans="1:23" x14ac:dyDescent="0.25">
      <c r="A661" t="s">
        <v>42</v>
      </c>
      <c r="B661" s="1">
        <v>42477</v>
      </c>
      <c r="C661" s="6" t="str">
        <f>TEXT(Merge1[[#This Row],[ActivityDate]],"dddd")</f>
        <v>Sunday</v>
      </c>
      <c r="D661">
        <v>2497</v>
      </c>
      <c r="E661" s="5">
        <f>IF(Merge1[[#This Row],[TotalSteps]]&gt;=10000,1,0)</f>
        <v>0</v>
      </c>
      <c r="F661">
        <v>1.79</v>
      </c>
      <c r="G661">
        <v>1.79</v>
      </c>
      <c r="H661">
        <v>0</v>
      </c>
      <c r="I661">
        <v>0.35</v>
      </c>
      <c r="J661">
        <v>1.1299999999999999</v>
      </c>
      <c r="K661">
        <v>0.31</v>
      </c>
      <c r="L661">
        <v>0</v>
      </c>
      <c r="M661">
        <v>5</v>
      </c>
      <c r="N661">
        <v>24</v>
      </c>
      <c r="O661">
        <v>19</v>
      </c>
      <c r="P661">
        <v>1392</v>
      </c>
      <c r="Q661">
        <f>Merge1[[#This Row],[VeryActiveMinutes]]+Merge1[[#This Row],[FairlyActiveMinutes]]+Merge1[[#This Row],[LightlyActiveMinutes]]</f>
        <v>48</v>
      </c>
      <c r="R661">
        <v>2067</v>
      </c>
      <c r="U661" s="12">
        <f>Merge1[[#This Row],[TotalMinutesAsleep]]/60</f>
        <v>0</v>
      </c>
      <c r="V661" s="12" t="str">
        <f>IF(Merge1[[#This Row],[SleepHours]]&lt;7,"Short", IF(Merge1[[#This Row],[SleepHours]]&lt;=9,"Normal", "Long"))</f>
        <v>Short</v>
      </c>
    </row>
    <row r="662" spans="1:23" x14ac:dyDescent="0.25">
      <c r="A662" t="s">
        <v>42</v>
      </c>
      <c r="B662" s="1">
        <v>42478</v>
      </c>
      <c r="C662" s="6" t="str">
        <f>TEXT(Merge1[[#This Row],[ActivityDate]],"dddd")</f>
        <v>Monday</v>
      </c>
      <c r="D662">
        <v>8294</v>
      </c>
      <c r="E662" s="5">
        <f>IF(Merge1[[#This Row],[TotalSteps]]&gt;=10000,1,0)</f>
        <v>0</v>
      </c>
      <c r="F662">
        <v>5.95</v>
      </c>
      <c r="G662">
        <v>5.95</v>
      </c>
      <c r="H662">
        <v>0</v>
      </c>
      <c r="I662">
        <v>2</v>
      </c>
      <c r="J662">
        <v>0.77</v>
      </c>
      <c r="K662">
        <v>3.17</v>
      </c>
      <c r="L662">
        <v>0</v>
      </c>
      <c r="M662">
        <v>30</v>
      </c>
      <c r="N662">
        <v>31</v>
      </c>
      <c r="O662">
        <v>146</v>
      </c>
      <c r="P662">
        <v>1233</v>
      </c>
      <c r="Q662">
        <f>Merge1[[#This Row],[VeryActiveMinutes]]+Merge1[[#This Row],[FairlyActiveMinutes]]+Merge1[[#This Row],[LightlyActiveMinutes]]</f>
        <v>207</v>
      </c>
      <c r="R662">
        <v>2798</v>
      </c>
      <c r="U662" s="12">
        <f>Merge1[[#This Row],[TotalMinutesAsleep]]/60</f>
        <v>0</v>
      </c>
      <c r="V662" s="12" t="str">
        <f>IF(Merge1[[#This Row],[SleepHours]]&lt;7,"Short", IF(Merge1[[#This Row],[SleepHours]]&lt;=9,"Normal", "Long"))</f>
        <v>Short</v>
      </c>
    </row>
    <row r="663" spans="1:23" x14ac:dyDescent="0.25">
      <c r="A663" t="s">
        <v>42</v>
      </c>
      <c r="B663" s="1">
        <v>42479</v>
      </c>
      <c r="C663" s="6" t="str">
        <f>TEXT(Merge1[[#This Row],[ActivityDate]],"dddd")</f>
        <v>Tuesday</v>
      </c>
      <c r="D663">
        <v>0</v>
      </c>
      <c r="E663" s="5">
        <f>IF(Merge1[[#This Row],[TotalSteps]]&gt;=10000,1,0)</f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1440</v>
      </c>
      <c r="Q663">
        <f>Merge1[[#This Row],[VeryActiveMinutes]]+Merge1[[#This Row],[FairlyActiveMinutes]]+Merge1[[#This Row],[LightlyActiveMinutes]]</f>
        <v>0</v>
      </c>
      <c r="R663">
        <v>1841</v>
      </c>
      <c r="U663" s="12">
        <f>Merge1[[#This Row],[TotalMinutesAsleep]]/60</f>
        <v>0</v>
      </c>
      <c r="V663" s="12" t="str">
        <f>IF(Merge1[[#This Row],[SleepHours]]&lt;7,"Short", IF(Merge1[[#This Row],[SleepHours]]&lt;=9,"Normal", "Long"))</f>
        <v>Short</v>
      </c>
    </row>
    <row r="664" spans="1:23" x14ac:dyDescent="0.25">
      <c r="A664" t="s">
        <v>42</v>
      </c>
      <c r="B664" s="1">
        <v>42480</v>
      </c>
      <c r="C664" s="6" t="str">
        <f>TEXT(Merge1[[#This Row],[ActivityDate]],"dddd")</f>
        <v>Wednesday</v>
      </c>
      <c r="D664">
        <v>10771</v>
      </c>
      <c r="E664" s="5">
        <f>IF(Merge1[[#This Row],[TotalSteps]]&gt;=10000,1,0)</f>
        <v>1</v>
      </c>
      <c r="F664">
        <v>7.72</v>
      </c>
      <c r="G664">
        <v>7.72</v>
      </c>
      <c r="H664">
        <v>0</v>
      </c>
      <c r="I664">
        <v>3.77</v>
      </c>
      <c r="J664">
        <v>1.74</v>
      </c>
      <c r="K664">
        <v>2.2200000000000002</v>
      </c>
      <c r="L664">
        <v>0</v>
      </c>
      <c r="M664">
        <v>70</v>
      </c>
      <c r="N664">
        <v>113</v>
      </c>
      <c r="O664">
        <v>178</v>
      </c>
      <c r="P664">
        <v>1079</v>
      </c>
      <c r="Q664">
        <f>Merge1[[#This Row],[VeryActiveMinutes]]+Merge1[[#This Row],[FairlyActiveMinutes]]+Merge1[[#This Row],[LightlyActiveMinutes]]</f>
        <v>361</v>
      </c>
      <c r="R664">
        <v>3727</v>
      </c>
      <c r="U664" s="12">
        <f>Merge1[[#This Row],[TotalMinutesAsleep]]/60</f>
        <v>0</v>
      </c>
      <c r="V664" s="12" t="str">
        <f>IF(Merge1[[#This Row],[SleepHours]]&lt;7,"Short", IF(Merge1[[#This Row],[SleepHours]]&lt;=9,"Normal", "Long"))</f>
        <v>Short</v>
      </c>
    </row>
    <row r="665" spans="1:23" x14ac:dyDescent="0.25">
      <c r="A665" t="s">
        <v>42</v>
      </c>
      <c r="B665" s="1">
        <v>42481</v>
      </c>
      <c r="C665" s="6" t="str">
        <f>TEXT(Merge1[[#This Row],[ActivityDate]],"dddd")</f>
        <v>Thursday</v>
      </c>
      <c r="D665">
        <v>0</v>
      </c>
      <c r="E665" s="5">
        <f>IF(Merge1[[#This Row],[TotalSteps]]&gt;=10000,1,0)</f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1440</v>
      </c>
      <c r="Q665">
        <f>Merge1[[#This Row],[VeryActiveMinutes]]+Merge1[[#This Row],[FairlyActiveMinutes]]+Merge1[[#This Row],[LightlyActiveMinutes]]</f>
        <v>0</v>
      </c>
      <c r="R665">
        <v>1841</v>
      </c>
      <c r="U665" s="12">
        <f>Merge1[[#This Row],[TotalMinutesAsleep]]/60</f>
        <v>0</v>
      </c>
      <c r="V665" s="12" t="str">
        <f>IF(Merge1[[#This Row],[SleepHours]]&lt;7,"Short", IF(Merge1[[#This Row],[SleepHours]]&lt;=9,"Normal", "Long"))</f>
        <v>Short</v>
      </c>
    </row>
    <row r="666" spans="1:23" x14ac:dyDescent="0.25">
      <c r="A666" t="s">
        <v>42</v>
      </c>
      <c r="B666" s="1">
        <v>42482</v>
      </c>
      <c r="C666" s="6" t="str">
        <f>TEXT(Merge1[[#This Row],[ActivityDate]],"dddd")</f>
        <v>Friday</v>
      </c>
      <c r="D666">
        <v>637</v>
      </c>
      <c r="E666" s="5">
        <f>IF(Merge1[[#This Row],[TotalSteps]]&gt;=10000,1,0)</f>
        <v>0</v>
      </c>
      <c r="F666">
        <v>0.46</v>
      </c>
      <c r="G666">
        <v>0.46</v>
      </c>
      <c r="H666">
        <v>0</v>
      </c>
      <c r="I666">
        <v>0</v>
      </c>
      <c r="J666">
        <v>0</v>
      </c>
      <c r="K666">
        <v>0.46</v>
      </c>
      <c r="L666">
        <v>0</v>
      </c>
      <c r="M666">
        <v>0</v>
      </c>
      <c r="N666">
        <v>0</v>
      </c>
      <c r="O666">
        <v>20</v>
      </c>
      <c r="P666">
        <v>1420</v>
      </c>
      <c r="Q666">
        <f>Merge1[[#This Row],[VeryActiveMinutes]]+Merge1[[#This Row],[FairlyActiveMinutes]]+Merge1[[#This Row],[LightlyActiveMinutes]]</f>
        <v>20</v>
      </c>
      <c r="R666">
        <v>1922</v>
      </c>
      <c r="U666" s="12">
        <f>Merge1[[#This Row],[TotalMinutesAsleep]]/60</f>
        <v>0</v>
      </c>
      <c r="V666" s="12" t="str">
        <f>IF(Merge1[[#This Row],[SleepHours]]&lt;7,"Short", IF(Merge1[[#This Row],[SleepHours]]&lt;=9,"Normal", "Long"))</f>
        <v>Short</v>
      </c>
    </row>
    <row r="667" spans="1:23" x14ac:dyDescent="0.25">
      <c r="A667" t="s">
        <v>42</v>
      </c>
      <c r="B667" s="1">
        <v>42483</v>
      </c>
      <c r="C667" s="6" t="str">
        <f>TEXT(Merge1[[#This Row],[ActivityDate]],"dddd")</f>
        <v>Saturday</v>
      </c>
      <c r="D667">
        <v>0</v>
      </c>
      <c r="E667" s="5">
        <f>IF(Merge1[[#This Row],[TotalSteps]]&gt;=10000,1,0)</f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1440</v>
      </c>
      <c r="Q667">
        <f>Merge1[[#This Row],[VeryActiveMinutes]]+Merge1[[#This Row],[FairlyActiveMinutes]]+Merge1[[#This Row],[LightlyActiveMinutes]]</f>
        <v>0</v>
      </c>
      <c r="R667">
        <v>1841</v>
      </c>
      <c r="U667" s="12">
        <f>Merge1[[#This Row],[TotalMinutesAsleep]]/60</f>
        <v>0</v>
      </c>
      <c r="V667" s="12" t="str">
        <f>IF(Merge1[[#This Row],[SleepHours]]&lt;7,"Short", IF(Merge1[[#This Row],[SleepHours]]&lt;=9,"Normal", "Long"))</f>
        <v>Short</v>
      </c>
    </row>
    <row r="668" spans="1:23" x14ac:dyDescent="0.25">
      <c r="A668" t="s">
        <v>42</v>
      </c>
      <c r="B668" s="1">
        <v>42484</v>
      </c>
      <c r="C668" s="6" t="str">
        <f>TEXT(Merge1[[#This Row],[ActivityDate]],"dddd")</f>
        <v>Sunday</v>
      </c>
      <c r="D668">
        <v>2153</v>
      </c>
      <c r="E668" s="5">
        <f>IF(Merge1[[#This Row],[TotalSteps]]&gt;=10000,1,0)</f>
        <v>0</v>
      </c>
      <c r="F668">
        <v>1.54</v>
      </c>
      <c r="G668">
        <v>1.54</v>
      </c>
      <c r="H668">
        <v>0</v>
      </c>
      <c r="I668">
        <v>0.77</v>
      </c>
      <c r="J668">
        <v>0.62</v>
      </c>
      <c r="K668">
        <v>0.15</v>
      </c>
      <c r="L668">
        <v>0</v>
      </c>
      <c r="M668">
        <v>11</v>
      </c>
      <c r="N668">
        <v>18</v>
      </c>
      <c r="O668">
        <v>11</v>
      </c>
      <c r="P668">
        <v>1400</v>
      </c>
      <c r="Q668">
        <f>Merge1[[#This Row],[VeryActiveMinutes]]+Merge1[[#This Row],[FairlyActiveMinutes]]+Merge1[[#This Row],[LightlyActiveMinutes]]</f>
        <v>40</v>
      </c>
      <c r="R668">
        <v>2053</v>
      </c>
      <c r="U668" s="12">
        <f>Merge1[[#This Row],[TotalMinutesAsleep]]/60</f>
        <v>0</v>
      </c>
      <c r="V668" s="12" t="str">
        <f>IF(Merge1[[#This Row],[SleepHours]]&lt;7,"Short", IF(Merge1[[#This Row],[SleepHours]]&lt;=9,"Normal", "Long"))</f>
        <v>Short</v>
      </c>
    </row>
    <row r="669" spans="1:23" x14ac:dyDescent="0.25">
      <c r="A669" t="s">
        <v>42</v>
      </c>
      <c r="B669" s="1">
        <v>42485</v>
      </c>
      <c r="C669" s="6" t="str">
        <f>TEXT(Merge1[[#This Row],[ActivityDate]],"dddd")</f>
        <v>Monday</v>
      </c>
      <c r="D669">
        <v>6474</v>
      </c>
      <c r="E669" s="5">
        <f>IF(Merge1[[#This Row],[TotalSteps]]&gt;=10000,1,0)</f>
        <v>0</v>
      </c>
      <c r="F669">
        <v>4.6399999999999997</v>
      </c>
      <c r="G669">
        <v>4.6399999999999997</v>
      </c>
      <c r="H669">
        <v>0</v>
      </c>
      <c r="I669">
        <v>2.27</v>
      </c>
      <c r="J669">
        <v>0.46</v>
      </c>
      <c r="K669">
        <v>1.9</v>
      </c>
      <c r="L669">
        <v>0</v>
      </c>
      <c r="M669">
        <v>33</v>
      </c>
      <c r="N669">
        <v>13</v>
      </c>
      <c r="O669">
        <v>92</v>
      </c>
      <c r="P669">
        <v>1302</v>
      </c>
      <c r="Q669">
        <f>Merge1[[#This Row],[VeryActiveMinutes]]+Merge1[[#This Row],[FairlyActiveMinutes]]+Merge1[[#This Row],[LightlyActiveMinutes]]</f>
        <v>138</v>
      </c>
      <c r="R669">
        <v>2484</v>
      </c>
      <c r="U669" s="12">
        <f>Merge1[[#This Row],[TotalMinutesAsleep]]/60</f>
        <v>0</v>
      </c>
      <c r="V669" s="12" t="str">
        <f>IF(Merge1[[#This Row],[SleepHours]]&lt;7,"Short", IF(Merge1[[#This Row],[SleepHours]]&lt;=9,"Normal", "Long"))</f>
        <v>Short</v>
      </c>
    </row>
    <row r="670" spans="1:23" x14ac:dyDescent="0.25">
      <c r="A670" t="s">
        <v>42</v>
      </c>
      <c r="B670" s="1">
        <v>42486</v>
      </c>
      <c r="C670" s="6" t="str">
        <f>TEXT(Merge1[[#This Row],[ActivityDate]],"dddd")</f>
        <v>Tuesday</v>
      </c>
      <c r="D670">
        <v>7091</v>
      </c>
      <c r="E670" s="5">
        <f>IF(Merge1[[#This Row],[TotalSteps]]&gt;=10000,1,0)</f>
        <v>0</v>
      </c>
      <c r="F670">
        <v>5.27</v>
      </c>
      <c r="G670">
        <v>5.27</v>
      </c>
      <c r="H670">
        <v>2</v>
      </c>
      <c r="I670">
        <v>3.48</v>
      </c>
      <c r="J670">
        <v>0.87</v>
      </c>
      <c r="K670">
        <v>0.73</v>
      </c>
      <c r="L670">
        <v>0</v>
      </c>
      <c r="M670">
        <v>42</v>
      </c>
      <c r="N670">
        <v>30</v>
      </c>
      <c r="O670">
        <v>47</v>
      </c>
      <c r="P670">
        <v>1321</v>
      </c>
      <c r="Q670">
        <f>Merge1[[#This Row],[VeryActiveMinutes]]+Merge1[[#This Row],[FairlyActiveMinutes]]+Merge1[[#This Row],[LightlyActiveMinutes]]</f>
        <v>119</v>
      </c>
      <c r="R670">
        <v>2584</v>
      </c>
      <c r="U670" s="12">
        <f>Merge1[[#This Row],[TotalMinutesAsleep]]/60</f>
        <v>0</v>
      </c>
      <c r="V670" s="12" t="str">
        <f>IF(Merge1[[#This Row],[SleepHours]]&lt;7,"Short", IF(Merge1[[#This Row],[SleepHours]]&lt;=9,"Normal", "Long"))</f>
        <v>Short</v>
      </c>
    </row>
    <row r="671" spans="1:23" x14ac:dyDescent="0.25">
      <c r="A671" t="s">
        <v>42</v>
      </c>
      <c r="B671" s="1">
        <v>42487</v>
      </c>
      <c r="C671" s="6" t="str">
        <f>TEXT(Merge1[[#This Row],[ActivityDate]],"dddd")</f>
        <v>Wednesday</v>
      </c>
      <c r="D671">
        <v>0</v>
      </c>
      <c r="E671" s="5">
        <f>IF(Merge1[[#This Row],[TotalSteps]]&gt;=10000,1,0)</f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1440</v>
      </c>
      <c r="Q671">
        <f>Merge1[[#This Row],[VeryActiveMinutes]]+Merge1[[#This Row],[FairlyActiveMinutes]]+Merge1[[#This Row],[LightlyActiveMinutes]]</f>
        <v>0</v>
      </c>
      <c r="R671">
        <v>1841</v>
      </c>
      <c r="U671" s="12">
        <f>Merge1[[#This Row],[TotalMinutesAsleep]]/60</f>
        <v>0</v>
      </c>
      <c r="V671" s="12" t="str">
        <f>IF(Merge1[[#This Row],[SleepHours]]&lt;7,"Short", IF(Merge1[[#This Row],[SleepHours]]&lt;=9,"Normal", "Long"))</f>
        <v>Short</v>
      </c>
    </row>
    <row r="672" spans="1:23" x14ac:dyDescent="0.25">
      <c r="A672" t="s">
        <v>42</v>
      </c>
      <c r="B672" s="1">
        <v>42488</v>
      </c>
      <c r="C672" s="6" t="str">
        <f>TEXT(Merge1[[#This Row],[ActivityDate]],"dddd")</f>
        <v>Thursday</v>
      </c>
      <c r="D672">
        <v>703</v>
      </c>
      <c r="E672" s="5">
        <f>IF(Merge1[[#This Row],[TotalSteps]]&gt;=10000,1,0)</f>
        <v>0</v>
      </c>
      <c r="F672">
        <v>0.5</v>
      </c>
      <c r="G672">
        <v>0.5</v>
      </c>
      <c r="H672">
        <v>0</v>
      </c>
      <c r="I672">
        <v>0.06</v>
      </c>
      <c r="J672">
        <v>0.2</v>
      </c>
      <c r="K672">
        <v>0.24</v>
      </c>
      <c r="L672">
        <v>0</v>
      </c>
      <c r="M672">
        <v>2</v>
      </c>
      <c r="N672">
        <v>13</v>
      </c>
      <c r="O672">
        <v>15</v>
      </c>
      <c r="P672">
        <v>1410</v>
      </c>
      <c r="Q672">
        <f>Merge1[[#This Row],[VeryActiveMinutes]]+Merge1[[#This Row],[FairlyActiveMinutes]]+Merge1[[#This Row],[LightlyActiveMinutes]]</f>
        <v>30</v>
      </c>
      <c r="R672">
        <v>1993</v>
      </c>
      <c r="U672" s="12">
        <f>Merge1[[#This Row],[TotalMinutesAsleep]]/60</f>
        <v>0</v>
      </c>
      <c r="V672" s="12" t="str">
        <f>IF(Merge1[[#This Row],[SleepHours]]&lt;7,"Short", IF(Merge1[[#This Row],[SleepHours]]&lt;=9,"Normal", "Long"))</f>
        <v>Short</v>
      </c>
    </row>
    <row r="673" spans="1:23" x14ac:dyDescent="0.25">
      <c r="A673" t="s">
        <v>42</v>
      </c>
      <c r="B673" s="1">
        <v>42489</v>
      </c>
      <c r="C673" s="6" t="str">
        <f>TEXT(Merge1[[#This Row],[ActivityDate]],"dddd")</f>
        <v>Friday</v>
      </c>
      <c r="D673">
        <v>0</v>
      </c>
      <c r="E673" s="5">
        <f>IF(Merge1[[#This Row],[TotalSteps]]&gt;=10000,1,0)</f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1440</v>
      </c>
      <c r="Q673">
        <f>Merge1[[#This Row],[VeryActiveMinutes]]+Merge1[[#This Row],[FairlyActiveMinutes]]+Merge1[[#This Row],[LightlyActiveMinutes]]</f>
        <v>0</v>
      </c>
      <c r="R673">
        <v>1841</v>
      </c>
      <c r="U673" s="12">
        <f>Merge1[[#This Row],[TotalMinutesAsleep]]/60</f>
        <v>0</v>
      </c>
      <c r="V673" s="12" t="str">
        <f>IF(Merge1[[#This Row],[SleepHours]]&lt;7,"Short", IF(Merge1[[#This Row],[SleepHours]]&lt;=9,"Normal", "Long"))</f>
        <v>Short</v>
      </c>
    </row>
    <row r="674" spans="1:23" x14ac:dyDescent="0.25">
      <c r="A674" t="s">
        <v>42</v>
      </c>
      <c r="B674" s="1">
        <v>42490</v>
      </c>
      <c r="C674" s="6" t="str">
        <f>TEXT(Merge1[[#This Row],[ActivityDate]],"dddd")</f>
        <v>Saturday</v>
      </c>
      <c r="D674">
        <v>2503</v>
      </c>
      <c r="E674" s="5">
        <f>IF(Merge1[[#This Row],[TotalSteps]]&gt;=10000,1,0)</f>
        <v>0</v>
      </c>
      <c r="F674">
        <v>1.79</v>
      </c>
      <c r="G674">
        <v>1.79</v>
      </c>
      <c r="H674">
        <v>0</v>
      </c>
      <c r="I674">
        <v>0.16</v>
      </c>
      <c r="J674">
        <v>0.16</v>
      </c>
      <c r="K674">
        <v>1.48</v>
      </c>
      <c r="L674">
        <v>0</v>
      </c>
      <c r="M674">
        <v>3</v>
      </c>
      <c r="N674">
        <v>9</v>
      </c>
      <c r="O674">
        <v>84</v>
      </c>
      <c r="P674">
        <v>1344</v>
      </c>
      <c r="Q674">
        <f>Merge1[[#This Row],[VeryActiveMinutes]]+Merge1[[#This Row],[FairlyActiveMinutes]]+Merge1[[#This Row],[LightlyActiveMinutes]]</f>
        <v>96</v>
      </c>
      <c r="R674">
        <v>2280</v>
      </c>
      <c r="U674" s="12">
        <f>Merge1[[#This Row],[TotalMinutesAsleep]]/60</f>
        <v>0</v>
      </c>
      <c r="V674" s="12" t="str">
        <f>IF(Merge1[[#This Row],[SleepHours]]&lt;7,"Short", IF(Merge1[[#This Row],[SleepHours]]&lt;=9,"Normal", "Long"))</f>
        <v>Short</v>
      </c>
    </row>
    <row r="675" spans="1:23" x14ac:dyDescent="0.25">
      <c r="A675" t="s">
        <v>42</v>
      </c>
      <c r="B675" s="1">
        <v>42491</v>
      </c>
      <c r="C675" s="6" t="str">
        <f>TEXT(Merge1[[#This Row],[ActivityDate]],"dddd")</f>
        <v>Sunday</v>
      </c>
      <c r="D675">
        <v>2487</v>
      </c>
      <c r="E675" s="5">
        <f>IF(Merge1[[#This Row],[TotalSteps]]&gt;=10000,1,0)</f>
        <v>0</v>
      </c>
      <c r="F675">
        <v>1.78</v>
      </c>
      <c r="G675">
        <v>1.78</v>
      </c>
      <c r="H675">
        <v>0</v>
      </c>
      <c r="I675">
        <v>0.48</v>
      </c>
      <c r="J675">
        <v>0.62</v>
      </c>
      <c r="K675">
        <v>0.68</v>
      </c>
      <c r="L675">
        <v>0</v>
      </c>
      <c r="M675">
        <v>9</v>
      </c>
      <c r="N675">
        <v>34</v>
      </c>
      <c r="O675">
        <v>50</v>
      </c>
      <c r="P675">
        <v>1347</v>
      </c>
      <c r="Q675">
        <f>Merge1[[#This Row],[VeryActiveMinutes]]+Merge1[[#This Row],[FairlyActiveMinutes]]+Merge1[[#This Row],[LightlyActiveMinutes]]</f>
        <v>93</v>
      </c>
      <c r="R675">
        <v>2319</v>
      </c>
      <c r="U675" s="12">
        <f>Merge1[[#This Row],[TotalMinutesAsleep]]/60</f>
        <v>0</v>
      </c>
      <c r="V675" s="12" t="str">
        <f>IF(Merge1[[#This Row],[SleepHours]]&lt;7,"Short", IF(Merge1[[#This Row],[SleepHours]]&lt;=9,"Normal", "Long"))</f>
        <v>Short</v>
      </c>
    </row>
    <row r="676" spans="1:23" x14ac:dyDescent="0.25">
      <c r="A676" t="s">
        <v>42</v>
      </c>
      <c r="B676" s="1">
        <v>42492</v>
      </c>
      <c r="C676" s="6" t="str">
        <f>TEXT(Merge1[[#This Row],[ActivityDate]],"dddd")</f>
        <v>Monday</v>
      </c>
      <c r="D676">
        <v>0</v>
      </c>
      <c r="E676" s="5">
        <f>IF(Merge1[[#This Row],[TotalSteps]]&gt;=10000,1,0)</f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1440</v>
      </c>
      <c r="Q676">
        <f>Merge1[[#This Row],[VeryActiveMinutes]]+Merge1[[#This Row],[FairlyActiveMinutes]]+Merge1[[#This Row],[LightlyActiveMinutes]]</f>
        <v>0</v>
      </c>
      <c r="R676">
        <v>1841</v>
      </c>
      <c r="U676" s="12">
        <f>Merge1[[#This Row],[TotalMinutesAsleep]]/60</f>
        <v>0</v>
      </c>
      <c r="V676" s="12" t="str">
        <f>IF(Merge1[[#This Row],[SleepHours]]&lt;7,"Short", IF(Merge1[[#This Row],[SleepHours]]&lt;=9,"Normal", "Long"))</f>
        <v>Short</v>
      </c>
    </row>
    <row r="677" spans="1:23" x14ac:dyDescent="0.25">
      <c r="A677" t="s">
        <v>42</v>
      </c>
      <c r="B677" s="1">
        <v>42493</v>
      </c>
      <c r="C677" s="6" t="str">
        <f>TEXT(Merge1[[#This Row],[ActivityDate]],"dddd")</f>
        <v>Tuesday</v>
      </c>
      <c r="D677">
        <v>9</v>
      </c>
      <c r="E677" s="5">
        <f>IF(Merge1[[#This Row],[TotalSteps]]&gt;=10000,1,0)</f>
        <v>0</v>
      </c>
      <c r="F677">
        <v>0.01</v>
      </c>
      <c r="G677">
        <v>0.01</v>
      </c>
      <c r="H677">
        <v>0</v>
      </c>
      <c r="I677">
        <v>0</v>
      </c>
      <c r="J677">
        <v>0</v>
      </c>
      <c r="K677">
        <v>0.01</v>
      </c>
      <c r="L677">
        <v>0</v>
      </c>
      <c r="M677">
        <v>0</v>
      </c>
      <c r="N677">
        <v>0</v>
      </c>
      <c r="O677">
        <v>1</v>
      </c>
      <c r="P677">
        <v>1439</v>
      </c>
      <c r="Q677">
        <f>Merge1[[#This Row],[VeryActiveMinutes]]+Merge1[[#This Row],[FairlyActiveMinutes]]+Merge1[[#This Row],[LightlyActiveMinutes]]</f>
        <v>1</v>
      </c>
      <c r="R677">
        <v>1843</v>
      </c>
      <c r="U677" s="12">
        <f>Merge1[[#This Row],[TotalMinutesAsleep]]/60</f>
        <v>0</v>
      </c>
      <c r="V677" s="12" t="str">
        <f>IF(Merge1[[#This Row],[SleepHours]]&lt;7,"Short", IF(Merge1[[#This Row],[SleepHours]]&lt;=9,"Normal", "Long"))</f>
        <v>Short</v>
      </c>
    </row>
    <row r="678" spans="1:23" x14ac:dyDescent="0.25">
      <c r="A678" t="s">
        <v>42</v>
      </c>
      <c r="B678" s="1">
        <v>42494</v>
      </c>
      <c r="C678" s="6" t="str">
        <f>TEXT(Merge1[[#This Row],[ActivityDate]],"dddd")</f>
        <v>Wednesday</v>
      </c>
      <c r="D678">
        <v>0</v>
      </c>
      <c r="E678" s="5">
        <f>IF(Merge1[[#This Row],[TotalSteps]]&gt;=10000,1,0)</f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1440</v>
      </c>
      <c r="Q678">
        <f>Merge1[[#This Row],[VeryActiveMinutes]]+Merge1[[#This Row],[FairlyActiveMinutes]]+Merge1[[#This Row],[LightlyActiveMinutes]]</f>
        <v>0</v>
      </c>
      <c r="R678">
        <v>1841</v>
      </c>
      <c r="U678" s="12">
        <f>Merge1[[#This Row],[TotalMinutesAsleep]]/60</f>
        <v>0</v>
      </c>
      <c r="V678" s="12" t="str">
        <f>IF(Merge1[[#This Row],[SleepHours]]&lt;7,"Short", IF(Merge1[[#This Row],[SleepHours]]&lt;=9,"Normal", "Long"))</f>
        <v>Short</v>
      </c>
    </row>
    <row r="679" spans="1:23" x14ac:dyDescent="0.25">
      <c r="A679" t="s">
        <v>42</v>
      </c>
      <c r="B679" s="1">
        <v>42495</v>
      </c>
      <c r="C679" s="6" t="str">
        <f>TEXT(Merge1[[#This Row],[ActivityDate]],"dddd")</f>
        <v>Thursday</v>
      </c>
      <c r="D679">
        <v>0</v>
      </c>
      <c r="E679" s="5">
        <f>IF(Merge1[[#This Row],[TotalSteps]]&gt;=10000,1,0)</f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1440</v>
      </c>
      <c r="Q679">
        <f>Merge1[[#This Row],[VeryActiveMinutes]]+Merge1[[#This Row],[FairlyActiveMinutes]]+Merge1[[#This Row],[LightlyActiveMinutes]]</f>
        <v>0</v>
      </c>
      <c r="R679">
        <v>1841</v>
      </c>
      <c r="U679" s="12">
        <f>Merge1[[#This Row],[TotalMinutesAsleep]]/60</f>
        <v>0</v>
      </c>
      <c r="V679" s="12" t="str">
        <f>IF(Merge1[[#This Row],[SleepHours]]&lt;7,"Short", IF(Merge1[[#This Row],[SleepHours]]&lt;=9,"Normal", "Long"))</f>
        <v>Short</v>
      </c>
    </row>
    <row r="680" spans="1:23" x14ac:dyDescent="0.25">
      <c r="A680" t="s">
        <v>42</v>
      </c>
      <c r="B680" s="1">
        <v>42496</v>
      </c>
      <c r="C680" s="6" t="str">
        <f>TEXT(Merge1[[#This Row],[ActivityDate]],"dddd")</f>
        <v>Friday</v>
      </c>
      <c r="D680">
        <v>4697</v>
      </c>
      <c r="E680" s="5">
        <f>IF(Merge1[[#This Row],[TotalSteps]]&gt;=10000,1,0)</f>
        <v>0</v>
      </c>
      <c r="F680">
        <v>3.37</v>
      </c>
      <c r="G680">
        <v>3.37</v>
      </c>
      <c r="H680">
        <v>0</v>
      </c>
      <c r="I680">
        <v>0.47</v>
      </c>
      <c r="J680">
        <v>0.93</v>
      </c>
      <c r="K680">
        <v>1.93</v>
      </c>
      <c r="L680">
        <v>0</v>
      </c>
      <c r="M680">
        <v>12</v>
      </c>
      <c r="N680">
        <v>35</v>
      </c>
      <c r="O680">
        <v>75</v>
      </c>
      <c r="P680">
        <v>1318</v>
      </c>
      <c r="Q680">
        <f>Merge1[[#This Row],[VeryActiveMinutes]]+Merge1[[#This Row],[FairlyActiveMinutes]]+Merge1[[#This Row],[LightlyActiveMinutes]]</f>
        <v>122</v>
      </c>
      <c r="R680">
        <v>2496</v>
      </c>
      <c r="U680" s="12">
        <f>Merge1[[#This Row],[TotalMinutesAsleep]]/60</f>
        <v>0</v>
      </c>
      <c r="V680" s="12" t="str">
        <f>IF(Merge1[[#This Row],[SleepHours]]&lt;7,"Short", IF(Merge1[[#This Row],[SleepHours]]&lt;=9,"Normal", "Long"))</f>
        <v>Short</v>
      </c>
    </row>
    <row r="681" spans="1:23" x14ac:dyDescent="0.25">
      <c r="A681" t="s">
        <v>42</v>
      </c>
      <c r="B681" s="1">
        <v>42497</v>
      </c>
      <c r="C681" s="6" t="str">
        <f>TEXT(Merge1[[#This Row],[ActivityDate]],"dddd")</f>
        <v>Saturday</v>
      </c>
      <c r="D681">
        <v>1967</v>
      </c>
      <c r="E681" s="5">
        <f>IF(Merge1[[#This Row],[TotalSteps]]&gt;=10000,1,0)</f>
        <v>0</v>
      </c>
      <c r="F681">
        <v>1.41</v>
      </c>
      <c r="G681">
        <v>1.41</v>
      </c>
      <c r="H681">
        <v>0</v>
      </c>
      <c r="I681">
        <v>0.13</v>
      </c>
      <c r="J681">
        <v>0.24</v>
      </c>
      <c r="K681">
        <v>1.05</v>
      </c>
      <c r="L681">
        <v>0</v>
      </c>
      <c r="M681">
        <v>2</v>
      </c>
      <c r="N681">
        <v>5</v>
      </c>
      <c r="O681">
        <v>49</v>
      </c>
      <c r="P681">
        <v>551</v>
      </c>
      <c r="Q681">
        <f>Merge1[[#This Row],[VeryActiveMinutes]]+Merge1[[#This Row],[FairlyActiveMinutes]]+Merge1[[#This Row],[LightlyActiveMinutes]]</f>
        <v>56</v>
      </c>
      <c r="R681">
        <v>1032</v>
      </c>
      <c r="U681" s="12">
        <f>Merge1[[#This Row],[TotalMinutesAsleep]]/60</f>
        <v>0</v>
      </c>
      <c r="V681" s="12" t="str">
        <f>IF(Merge1[[#This Row],[SleepHours]]&lt;7,"Short", IF(Merge1[[#This Row],[SleepHours]]&lt;=9,"Normal", "Long"))</f>
        <v>Short</v>
      </c>
    </row>
    <row r="682" spans="1:23" x14ac:dyDescent="0.25">
      <c r="A682" t="s">
        <v>43</v>
      </c>
      <c r="B682" s="1">
        <v>42472</v>
      </c>
      <c r="C682" s="6" t="str">
        <f>TEXT(Merge1[[#This Row],[ActivityDate]],"dddd")</f>
        <v>Tuesday</v>
      </c>
      <c r="D682">
        <v>10199</v>
      </c>
      <c r="E682" s="5">
        <f>IF(Merge1[[#This Row],[TotalSteps]]&gt;=10000,1,0)</f>
        <v>1</v>
      </c>
      <c r="F682">
        <v>6.74</v>
      </c>
      <c r="G682">
        <v>6.74</v>
      </c>
      <c r="H682">
        <v>0</v>
      </c>
      <c r="I682">
        <v>3.4</v>
      </c>
      <c r="J682">
        <v>0.83</v>
      </c>
      <c r="K682">
        <v>2.5099999999999998</v>
      </c>
      <c r="L682">
        <v>0</v>
      </c>
      <c r="M682">
        <v>50</v>
      </c>
      <c r="N682">
        <v>14</v>
      </c>
      <c r="O682">
        <v>189</v>
      </c>
      <c r="P682">
        <v>796</v>
      </c>
      <c r="Q682">
        <f>Merge1[[#This Row],[VeryActiveMinutes]]+Merge1[[#This Row],[FairlyActiveMinutes]]+Merge1[[#This Row],[LightlyActiveMinutes]]</f>
        <v>253</v>
      </c>
      <c r="R682">
        <v>1994</v>
      </c>
      <c r="S682">
        <v>1</v>
      </c>
      <c r="T682">
        <v>366</v>
      </c>
      <c r="U682" s="12">
        <f>Merge1[[#This Row],[TotalMinutesAsleep]]/60</f>
        <v>6.1</v>
      </c>
      <c r="V682" s="12" t="str">
        <f>IF(Merge1[[#This Row],[SleepHours]]&lt;7,"Short", IF(Merge1[[#This Row],[SleepHours]]&lt;=9,"Normal", "Long"))</f>
        <v>Short</v>
      </c>
      <c r="W682">
        <v>387</v>
      </c>
    </row>
    <row r="683" spans="1:23" x14ac:dyDescent="0.25">
      <c r="A683" t="s">
        <v>43</v>
      </c>
      <c r="B683" s="1">
        <v>42473</v>
      </c>
      <c r="C683" s="6" t="str">
        <f>TEXT(Merge1[[#This Row],[ActivityDate]],"dddd")</f>
        <v>Wednesday</v>
      </c>
      <c r="D683">
        <v>5652</v>
      </c>
      <c r="E683" s="5">
        <f>IF(Merge1[[#This Row],[TotalSteps]]&gt;=10000,1,0)</f>
        <v>0</v>
      </c>
      <c r="F683">
        <v>3.74</v>
      </c>
      <c r="G683">
        <v>3.74</v>
      </c>
      <c r="H683">
        <v>0</v>
      </c>
      <c r="I683">
        <v>0.56999999999999995</v>
      </c>
      <c r="J683">
        <v>1.21</v>
      </c>
      <c r="K683">
        <v>1.96</v>
      </c>
      <c r="L683">
        <v>0</v>
      </c>
      <c r="M683">
        <v>8</v>
      </c>
      <c r="N683">
        <v>24</v>
      </c>
      <c r="O683">
        <v>142</v>
      </c>
      <c r="P683">
        <v>548</v>
      </c>
      <c r="Q683">
        <f>Merge1[[#This Row],[VeryActiveMinutes]]+Merge1[[#This Row],[FairlyActiveMinutes]]+Merge1[[#This Row],[LightlyActiveMinutes]]</f>
        <v>174</v>
      </c>
      <c r="R683">
        <v>1718</v>
      </c>
      <c r="S683">
        <v>3</v>
      </c>
      <c r="T683">
        <v>630</v>
      </c>
      <c r="U683" s="12">
        <f>Merge1[[#This Row],[TotalMinutesAsleep]]/60</f>
        <v>10.5</v>
      </c>
      <c r="V683" s="12" t="str">
        <f>IF(Merge1[[#This Row],[SleepHours]]&lt;7,"Short", IF(Merge1[[#This Row],[SleepHours]]&lt;=9,"Normal", "Long"))</f>
        <v>Long</v>
      </c>
      <c r="W683">
        <v>679</v>
      </c>
    </row>
    <row r="684" spans="1:23" x14ac:dyDescent="0.25">
      <c r="A684" t="s">
        <v>43</v>
      </c>
      <c r="B684" s="1">
        <v>42474</v>
      </c>
      <c r="C684" s="6" t="str">
        <f>TEXT(Merge1[[#This Row],[ActivityDate]],"dddd")</f>
        <v>Thursday</v>
      </c>
      <c r="D684">
        <v>1551</v>
      </c>
      <c r="E684" s="5">
        <f>IF(Merge1[[#This Row],[TotalSteps]]&gt;=10000,1,0)</f>
        <v>0</v>
      </c>
      <c r="F684">
        <v>1.03</v>
      </c>
      <c r="G684">
        <v>1.03</v>
      </c>
      <c r="H684">
        <v>0</v>
      </c>
      <c r="I684">
        <v>0</v>
      </c>
      <c r="J684">
        <v>0</v>
      </c>
      <c r="K684">
        <v>1.03</v>
      </c>
      <c r="L684">
        <v>0</v>
      </c>
      <c r="M684">
        <v>0</v>
      </c>
      <c r="N684">
        <v>0</v>
      </c>
      <c r="O684">
        <v>86</v>
      </c>
      <c r="P684">
        <v>862</v>
      </c>
      <c r="Q684">
        <f>Merge1[[#This Row],[VeryActiveMinutes]]+Merge1[[#This Row],[FairlyActiveMinutes]]+Merge1[[#This Row],[LightlyActiveMinutes]]</f>
        <v>86</v>
      </c>
      <c r="R684">
        <v>1466</v>
      </c>
      <c r="S684">
        <v>2</v>
      </c>
      <c r="T684">
        <v>508</v>
      </c>
      <c r="U684" s="12">
        <f>Merge1[[#This Row],[TotalMinutesAsleep]]/60</f>
        <v>8.4666666666666668</v>
      </c>
      <c r="V684" s="12" t="str">
        <f>IF(Merge1[[#This Row],[SleepHours]]&lt;7,"Short", IF(Merge1[[#This Row],[SleepHours]]&lt;=9,"Normal", "Long"))</f>
        <v>Normal</v>
      </c>
      <c r="W684">
        <v>535</v>
      </c>
    </row>
    <row r="685" spans="1:23" x14ac:dyDescent="0.25">
      <c r="A685" t="s">
        <v>43</v>
      </c>
      <c r="B685" s="1">
        <v>42475</v>
      </c>
      <c r="C685" s="6" t="str">
        <f>TEXT(Merge1[[#This Row],[ActivityDate]],"dddd")</f>
        <v>Friday</v>
      </c>
      <c r="D685">
        <v>5563</v>
      </c>
      <c r="E685" s="5">
        <f>IF(Merge1[[#This Row],[TotalSteps]]&gt;=10000,1,0)</f>
        <v>0</v>
      </c>
      <c r="F685">
        <v>3.68</v>
      </c>
      <c r="G685">
        <v>3.68</v>
      </c>
      <c r="H685">
        <v>0</v>
      </c>
      <c r="I685">
        <v>0</v>
      </c>
      <c r="J685">
        <v>0</v>
      </c>
      <c r="K685">
        <v>3.68</v>
      </c>
      <c r="L685">
        <v>0</v>
      </c>
      <c r="M685">
        <v>0</v>
      </c>
      <c r="N685">
        <v>0</v>
      </c>
      <c r="O685">
        <v>217</v>
      </c>
      <c r="P685">
        <v>837</v>
      </c>
      <c r="Q685">
        <f>Merge1[[#This Row],[VeryActiveMinutes]]+Merge1[[#This Row],[FairlyActiveMinutes]]+Merge1[[#This Row],[LightlyActiveMinutes]]</f>
        <v>217</v>
      </c>
      <c r="R685">
        <v>1756</v>
      </c>
      <c r="S685">
        <v>1</v>
      </c>
      <c r="T685">
        <v>370</v>
      </c>
      <c r="U685" s="12">
        <f>Merge1[[#This Row],[TotalMinutesAsleep]]/60</f>
        <v>6.166666666666667</v>
      </c>
      <c r="V685" s="12" t="str">
        <f>IF(Merge1[[#This Row],[SleepHours]]&lt;7,"Short", IF(Merge1[[#This Row],[SleepHours]]&lt;=9,"Normal", "Long"))</f>
        <v>Short</v>
      </c>
      <c r="W685">
        <v>386</v>
      </c>
    </row>
    <row r="686" spans="1:23" x14ac:dyDescent="0.25">
      <c r="A686" t="s">
        <v>43</v>
      </c>
      <c r="B686" s="1">
        <v>42476</v>
      </c>
      <c r="C686" s="6" t="str">
        <f>TEXT(Merge1[[#This Row],[ActivityDate]],"dddd")</f>
        <v>Saturday</v>
      </c>
      <c r="D686">
        <v>13217</v>
      </c>
      <c r="E686" s="5">
        <f>IF(Merge1[[#This Row],[TotalSteps]]&gt;=10000,1,0)</f>
        <v>1</v>
      </c>
      <c r="F686">
        <v>8.74</v>
      </c>
      <c r="G686">
        <v>8.74</v>
      </c>
      <c r="H686">
        <v>0</v>
      </c>
      <c r="I686">
        <v>3.66</v>
      </c>
      <c r="J686">
        <v>0.19</v>
      </c>
      <c r="K686">
        <v>4.88</v>
      </c>
      <c r="L686">
        <v>0</v>
      </c>
      <c r="M686">
        <v>50</v>
      </c>
      <c r="N686">
        <v>3</v>
      </c>
      <c r="O686">
        <v>280</v>
      </c>
      <c r="P686">
        <v>741</v>
      </c>
      <c r="Q686">
        <f>Merge1[[#This Row],[VeryActiveMinutes]]+Merge1[[#This Row],[FairlyActiveMinutes]]+Merge1[[#This Row],[LightlyActiveMinutes]]</f>
        <v>333</v>
      </c>
      <c r="R686">
        <v>2173</v>
      </c>
      <c r="S686">
        <v>1</v>
      </c>
      <c r="T686">
        <v>357</v>
      </c>
      <c r="U686" s="12">
        <f>Merge1[[#This Row],[TotalMinutesAsleep]]/60</f>
        <v>5.95</v>
      </c>
      <c r="V686" s="12" t="str">
        <f>IF(Merge1[[#This Row],[SleepHours]]&lt;7,"Short", IF(Merge1[[#This Row],[SleepHours]]&lt;=9,"Normal", "Long"))</f>
        <v>Short</v>
      </c>
      <c r="W686">
        <v>366</v>
      </c>
    </row>
    <row r="687" spans="1:23" x14ac:dyDescent="0.25">
      <c r="A687" t="s">
        <v>43</v>
      </c>
      <c r="B687" s="1">
        <v>42477</v>
      </c>
      <c r="C687" s="6" t="str">
        <f>TEXT(Merge1[[#This Row],[ActivityDate]],"dddd")</f>
        <v>Sunday</v>
      </c>
      <c r="D687">
        <v>10145</v>
      </c>
      <c r="E687" s="5">
        <f>IF(Merge1[[#This Row],[TotalSteps]]&gt;=10000,1,0)</f>
        <v>1</v>
      </c>
      <c r="F687">
        <v>6.71</v>
      </c>
      <c r="G687">
        <v>6.71</v>
      </c>
      <c r="H687">
        <v>0</v>
      </c>
      <c r="I687">
        <v>0.33</v>
      </c>
      <c r="J687">
        <v>0.68</v>
      </c>
      <c r="K687">
        <v>5.69</v>
      </c>
      <c r="L687">
        <v>0</v>
      </c>
      <c r="M687">
        <v>5</v>
      </c>
      <c r="N687">
        <v>13</v>
      </c>
      <c r="O687">
        <v>295</v>
      </c>
      <c r="P687">
        <v>634</v>
      </c>
      <c r="Q687">
        <f>Merge1[[#This Row],[VeryActiveMinutes]]+Merge1[[#This Row],[FairlyActiveMinutes]]+Merge1[[#This Row],[LightlyActiveMinutes]]</f>
        <v>313</v>
      </c>
      <c r="R687">
        <v>2027</v>
      </c>
      <c r="S687">
        <v>1</v>
      </c>
      <c r="T687">
        <v>427</v>
      </c>
      <c r="U687" s="12">
        <f>Merge1[[#This Row],[TotalMinutesAsleep]]/60</f>
        <v>7.1166666666666663</v>
      </c>
      <c r="V687" s="12" t="str">
        <f>IF(Merge1[[#This Row],[SleepHours]]&lt;7,"Short", IF(Merge1[[#This Row],[SleepHours]]&lt;=9,"Normal", "Long"))</f>
        <v>Normal</v>
      </c>
      <c r="W687">
        <v>446</v>
      </c>
    </row>
    <row r="688" spans="1:23" x14ac:dyDescent="0.25">
      <c r="A688" t="s">
        <v>43</v>
      </c>
      <c r="B688" s="1">
        <v>42478</v>
      </c>
      <c r="C688" s="6" t="str">
        <f>TEXT(Merge1[[#This Row],[ActivityDate]],"dddd")</f>
        <v>Monday</v>
      </c>
      <c r="D688">
        <v>11404</v>
      </c>
      <c r="E688" s="5">
        <f>IF(Merge1[[#This Row],[TotalSteps]]&gt;=10000,1,0)</f>
        <v>1</v>
      </c>
      <c r="F688">
        <v>7.54</v>
      </c>
      <c r="G688">
        <v>7.54</v>
      </c>
      <c r="H688">
        <v>0</v>
      </c>
      <c r="I688">
        <v>0.83</v>
      </c>
      <c r="J688">
        <v>2.39</v>
      </c>
      <c r="K688">
        <v>4.32</v>
      </c>
      <c r="L688">
        <v>0</v>
      </c>
      <c r="M688">
        <v>13</v>
      </c>
      <c r="N688">
        <v>42</v>
      </c>
      <c r="O688">
        <v>238</v>
      </c>
      <c r="P688">
        <v>689</v>
      </c>
      <c r="Q688">
        <f>Merge1[[#This Row],[VeryActiveMinutes]]+Merge1[[#This Row],[FairlyActiveMinutes]]+Merge1[[#This Row],[LightlyActiveMinutes]]</f>
        <v>293</v>
      </c>
      <c r="R688">
        <v>2039</v>
      </c>
      <c r="S688">
        <v>1</v>
      </c>
      <c r="T688">
        <v>442</v>
      </c>
      <c r="U688" s="12">
        <f>Merge1[[#This Row],[TotalMinutesAsleep]]/60</f>
        <v>7.3666666666666663</v>
      </c>
      <c r="V688" s="12" t="str">
        <f>IF(Merge1[[#This Row],[SleepHours]]&lt;7,"Short", IF(Merge1[[#This Row],[SleepHours]]&lt;=9,"Normal", "Long"))</f>
        <v>Normal</v>
      </c>
      <c r="W688">
        <v>458</v>
      </c>
    </row>
    <row r="689" spans="1:23" x14ac:dyDescent="0.25">
      <c r="A689" t="s">
        <v>43</v>
      </c>
      <c r="B689" s="1">
        <v>42479</v>
      </c>
      <c r="C689" s="6" t="str">
        <f>TEXT(Merge1[[#This Row],[ActivityDate]],"dddd")</f>
        <v>Tuesday</v>
      </c>
      <c r="D689">
        <v>10742</v>
      </c>
      <c r="E689" s="5">
        <f>IF(Merge1[[#This Row],[TotalSteps]]&gt;=10000,1,0)</f>
        <v>1</v>
      </c>
      <c r="F689">
        <v>7.1</v>
      </c>
      <c r="G689">
        <v>7.1</v>
      </c>
      <c r="H689">
        <v>0</v>
      </c>
      <c r="I689">
        <v>2.1</v>
      </c>
      <c r="J689">
        <v>2.13</v>
      </c>
      <c r="K689">
        <v>2.87</v>
      </c>
      <c r="L689">
        <v>0</v>
      </c>
      <c r="M689">
        <v>35</v>
      </c>
      <c r="N689">
        <v>41</v>
      </c>
      <c r="O689">
        <v>195</v>
      </c>
      <c r="P689">
        <v>659</v>
      </c>
      <c r="Q689">
        <f>Merge1[[#This Row],[VeryActiveMinutes]]+Merge1[[#This Row],[FairlyActiveMinutes]]+Merge1[[#This Row],[LightlyActiveMinutes]]</f>
        <v>271</v>
      </c>
      <c r="R689">
        <v>2046</v>
      </c>
      <c r="S689">
        <v>1</v>
      </c>
      <c r="T689">
        <v>476</v>
      </c>
      <c r="U689" s="12">
        <f>Merge1[[#This Row],[TotalMinutesAsleep]]/60</f>
        <v>7.9333333333333336</v>
      </c>
      <c r="V689" s="12" t="str">
        <f>IF(Merge1[[#This Row],[SleepHours]]&lt;7,"Short", IF(Merge1[[#This Row],[SleepHours]]&lt;=9,"Normal", "Long"))</f>
        <v>Normal</v>
      </c>
      <c r="W689">
        <v>535</v>
      </c>
    </row>
    <row r="690" spans="1:23" x14ac:dyDescent="0.25">
      <c r="A690" t="s">
        <v>43</v>
      </c>
      <c r="B690" s="1">
        <v>42480</v>
      </c>
      <c r="C690" s="6" t="str">
        <f>TEXT(Merge1[[#This Row],[ActivityDate]],"dddd")</f>
        <v>Wednesday</v>
      </c>
      <c r="D690">
        <v>13928</v>
      </c>
      <c r="E690" s="5">
        <f>IF(Merge1[[#This Row],[TotalSteps]]&gt;=10000,1,0)</f>
        <v>1</v>
      </c>
      <c r="F690">
        <v>9.5500000000000007</v>
      </c>
      <c r="G690">
        <v>9.5500000000000007</v>
      </c>
      <c r="H690">
        <v>0</v>
      </c>
      <c r="I690">
        <v>4.28</v>
      </c>
      <c r="J690">
        <v>0.19</v>
      </c>
      <c r="K690">
        <v>5.09</v>
      </c>
      <c r="L690">
        <v>0</v>
      </c>
      <c r="M690">
        <v>48</v>
      </c>
      <c r="N690">
        <v>4</v>
      </c>
      <c r="O690">
        <v>297</v>
      </c>
      <c r="P690">
        <v>639</v>
      </c>
      <c r="Q690">
        <f>Merge1[[#This Row],[VeryActiveMinutes]]+Merge1[[#This Row],[FairlyActiveMinutes]]+Merge1[[#This Row],[LightlyActiveMinutes]]</f>
        <v>349</v>
      </c>
      <c r="R690">
        <v>2174</v>
      </c>
      <c r="S690">
        <v>1</v>
      </c>
      <c r="T690">
        <v>418</v>
      </c>
      <c r="U690" s="12">
        <f>Merge1[[#This Row],[TotalMinutesAsleep]]/60</f>
        <v>6.9666666666666668</v>
      </c>
      <c r="V690" s="12" t="str">
        <f>IF(Merge1[[#This Row],[SleepHours]]&lt;7,"Short", IF(Merge1[[#This Row],[SleepHours]]&lt;=9,"Normal", "Long"))</f>
        <v>Short</v>
      </c>
      <c r="W690">
        <v>424</v>
      </c>
    </row>
    <row r="691" spans="1:23" x14ac:dyDescent="0.25">
      <c r="A691" t="s">
        <v>43</v>
      </c>
      <c r="B691" s="1">
        <v>42481</v>
      </c>
      <c r="C691" s="6" t="str">
        <f>TEXT(Merge1[[#This Row],[ActivityDate]],"dddd")</f>
        <v>Thursday</v>
      </c>
      <c r="D691">
        <v>11835</v>
      </c>
      <c r="E691" s="5">
        <f>IF(Merge1[[#This Row],[TotalSteps]]&gt;=10000,1,0)</f>
        <v>1</v>
      </c>
      <c r="F691">
        <v>9.7100000000000009</v>
      </c>
      <c r="G691">
        <v>7.88</v>
      </c>
      <c r="H691">
        <v>4</v>
      </c>
      <c r="I691">
        <v>3.99</v>
      </c>
      <c r="J691">
        <v>2.1</v>
      </c>
      <c r="K691">
        <v>3.51</v>
      </c>
      <c r="L691">
        <v>0.11</v>
      </c>
      <c r="M691">
        <v>53</v>
      </c>
      <c r="N691">
        <v>27</v>
      </c>
      <c r="O691">
        <v>214</v>
      </c>
      <c r="P691">
        <v>708</v>
      </c>
      <c r="Q691">
        <f>Merge1[[#This Row],[VeryActiveMinutes]]+Merge1[[#This Row],[FairlyActiveMinutes]]+Merge1[[#This Row],[LightlyActiveMinutes]]</f>
        <v>294</v>
      </c>
      <c r="R691">
        <v>2179</v>
      </c>
      <c r="S691">
        <v>1</v>
      </c>
      <c r="T691">
        <v>451</v>
      </c>
      <c r="U691" s="12">
        <f>Merge1[[#This Row],[TotalMinutesAsleep]]/60</f>
        <v>7.5166666666666666</v>
      </c>
      <c r="V691" s="12" t="str">
        <f>IF(Merge1[[#This Row],[SleepHours]]&lt;7,"Short", IF(Merge1[[#This Row],[SleepHours]]&lt;=9,"Normal", "Long"))</f>
        <v>Normal</v>
      </c>
      <c r="W691">
        <v>457</v>
      </c>
    </row>
    <row r="692" spans="1:23" x14ac:dyDescent="0.25">
      <c r="A692" t="s">
        <v>43</v>
      </c>
      <c r="B692" s="1">
        <v>42482</v>
      </c>
      <c r="C692" s="6" t="str">
        <f>TEXT(Merge1[[#This Row],[ActivityDate]],"dddd")</f>
        <v>Friday</v>
      </c>
      <c r="D692">
        <v>10725</v>
      </c>
      <c r="E692" s="5">
        <f>IF(Merge1[[#This Row],[TotalSteps]]&gt;=10000,1,0)</f>
        <v>1</v>
      </c>
      <c r="F692">
        <v>7.09</v>
      </c>
      <c r="G692">
        <v>7.09</v>
      </c>
      <c r="H692">
        <v>0</v>
      </c>
      <c r="I692">
        <v>1.77</v>
      </c>
      <c r="J692">
        <v>1.55</v>
      </c>
      <c r="K692">
        <v>3.77</v>
      </c>
      <c r="L692">
        <v>0</v>
      </c>
      <c r="M692">
        <v>30</v>
      </c>
      <c r="N692">
        <v>33</v>
      </c>
      <c r="O692">
        <v>240</v>
      </c>
      <c r="P692">
        <v>659</v>
      </c>
      <c r="Q692">
        <f>Merge1[[#This Row],[VeryActiveMinutes]]+Merge1[[#This Row],[FairlyActiveMinutes]]+Merge1[[#This Row],[LightlyActiveMinutes]]</f>
        <v>303</v>
      </c>
      <c r="R692">
        <v>2086</v>
      </c>
      <c r="S692">
        <v>1</v>
      </c>
      <c r="T692">
        <v>425</v>
      </c>
      <c r="U692" s="12">
        <f>Merge1[[#This Row],[TotalMinutesAsleep]]/60</f>
        <v>7.083333333333333</v>
      </c>
      <c r="V692" s="12" t="str">
        <f>IF(Merge1[[#This Row],[SleepHours]]&lt;7,"Short", IF(Merge1[[#This Row],[SleepHours]]&lt;=9,"Normal", "Long"))</f>
        <v>Normal</v>
      </c>
      <c r="W692">
        <v>435</v>
      </c>
    </row>
    <row r="693" spans="1:23" x14ac:dyDescent="0.25">
      <c r="A693" t="s">
        <v>43</v>
      </c>
      <c r="B693" s="1">
        <v>42483</v>
      </c>
      <c r="C693" s="6" t="str">
        <f>TEXT(Merge1[[#This Row],[ActivityDate]],"dddd")</f>
        <v>Saturday</v>
      </c>
      <c r="D693">
        <v>20031</v>
      </c>
      <c r="E693" s="5">
        <f>IF(Merge1[[#This Row],[TotalSteps]]&gt;=10000,1,0)</f>
        <v>1</v>
      </c>
      <c r="F693">
        <v>13.24</v>
      </c>
      <c r="G693">
        <v>13.24</v>
      </c>
      <c r="H693">
        <v>0</v>
      </c>
      <c r="I693">
        <v>4.2</v>
      </c>
      <c r="J693">
        <v>2</v>
      </c>
      <c r="K693">
        <v>7.04</v>
      </c>
      <c r="L693">
        <v>0</v>
      </c>
      <c r="M693">
        <v>58</v>
      </c>
      <c r="N693">
        <v>41</v>
      </c>
      <c r="O693">
        <v>347</v>
      </c>
      <c r="P693">
        <v>484</v>
      </c>
      <c r="Q693">
        <f>Merge1[[#This Row],[VeryActiveMinutes]]+Merge1[[#This Row],[FairlyActiveMinutes]]+Merge1[[#This Row],[LightlyActiveMinutes]]</f>
        <v>446</v>
      </c>
      <c r="R693">
        <v>2571</v>
      </c>
      <c r="S693">
        <v>1</v>
      </c>
      <c r="T693">
        <v>528</v>
      </c>
      <c r="U693" s="12">
        <f>Merge1[[#This Row],[TotalMinutesAsleep]]/60</f>
        <v>8.8000000000000007</v>
      </c>
      <c r="V693" s="12" t="str">
        <f>IF(Merge1[[#This Row],[SleepHours]]&lt;7,"Short", IF(Merge1[[#This Row],[SleepHours]]&lt;=9,"Normal", "Long"))</f>
        <v>Normal</v>
      </c>
      <c r="W693">
        <v>546</v>
      </c>
    </row>
    <row r="694" spans="1:23" x14ac:dyDescent="0.25">
      <c r="A694" t="s">
        <v>43</v>
      </c>
      <c r="B694" s="1">
        <v>42484</v>
      </c>
      <c r="C694" s="6" t="str">
        <f>TEXT(Merge1[[#This Row],[ActivityDate]],"dddd")</f>
        <v>Sunday</v>
      </c>
      <c r="D694">
        <v>5029</v>
      </c>
      <c r="E694" s="5">
        <f>IF(Merge1[[#This Row],[TotalSteps]]&gt;=10000,1,0)</f>
        <v>0</v>
      </c>
      <c r="F694">
        <v>3.32</v>
      </c>
      <c r="G694">
        <v>3.32</v>
      </c>
      <c r="H694">
        <v>0</v>
      </c>
      <c r="I694">
        <v>0</v>
      </c>
      <c r="J694">
        <v>0</v>
      </c>
      <c r="K694">
        <v>3.32</v>
      </c>
      <c r="L694">
        <v>0</v>
      </c>
      <c r="M694">
        <v>0</v>
      </c>
      <c r="N694">
        <v>0</v>
      </c>
      <c r="O694">
        <v>199</v>
      </c>
      <c r="P694">
        <v>720</v>
      </c>
      <c r="Q694">
        <f>Merge1[[#This Row],[VeryActiveMinutes]]+Merge1[[#This Row],[FairlyActiveMinutes]]+Merge1[[#This Row],[LightlyActiveMinutes]]</f>
        <v>199</v>
      </c>
      <c r="R694">
        <v>1705</v>
      </c>
      <c r="S694">
        <v>1</v>
      </c>
      <c r="T694">
        <v>511</v>
      </c>
      <c r="U694" s="12">
        <f>Merge1[[#This Row],[TotalMinutesAsleep]]/60</f>
        <v>8.5166666666666675</v>
      </c>
      <c r="V694" s="12" t="str">
        <f>IF(Merge1[[#This Row],[SleepHours]]&lt;7,"Short", IF(Merge1[[#This Row],[SleepHours]]&lt;=9,"Normal", "Long"))</f>
        <v>Normal</v>
      </c>
      <c r="W694">
        <v>514</v>
      </c>
    </row>
    <row r="695" spans="1:23" x14ac:dyDescent="0.25">
      <c r="A695" t="s">
        <v>43</v>
      </c>
      <c r="B695" s="1">
        <v>42485</v>
      </c>
      <c r="C695" s="6" t="str">
        <f>TEXT(Merge1[[#This Row],[ActivityDate]],"dddd")</f>
        <v>Monday</v>
      </c>
      <c r="D695">
        <v>13239</v>
      </c>
      <c r="E695" s="5">
        <f>IF(Merge1[[#This Row],[TotalSteps]]&gt;=10000,1,0)</f>
        <v>1</v>
      </c>
      <c r="F695">
        <v>9.27</v>
      </c>
      <c r="G695">
        <v>9.08</v>
      </c>
      <c r="H695">
        <v>3</v>
      </c>
      <c r="I695">
        <v>3.02</v>
      </c>
      <c r="J695">
        <v>1.68</v>
      </c>
      <c r="K695">
        <v>4.46</v>
      </c>
      <c r="L695">
        <v>0.1</v>
      </c>
      <c r="M695">
        <v>35</v>
      </c>
      <c r="N695">
        <v>31</v>
      </c>
      <c r="O695">
        <v>282</v>
      </c>
      <c r="P695">
        <v>637</v>
      </c>
      <c r="Q695">
        <f>Merge1[[#This Row],[VeryActiveMinutes]]+Merge1[[#This Row],[FairlyActiveMinutes]]+Merge1[[#This Row],[LightlyActiveMinutes]]</f>
        <v>348</v>
      </c>
      <c r="R695">
        <v>2194</v>
      </c>
      <c r="S695">
        <v>1</v>
      </c>
      <c r="T695">
        <v>400</v>
      </c>
      <c r="U695" s="12">
        <f>Merge1[[#This Row],[TotalMinutesAsleep]]/60</f>
        <v>6.666666666666667</v>
      </c>
      <c r="V695" s="12" t="str">
        <f>IF(Merge1[[#This Row],[SleepHours]]&lt;7,"Short", IF(Merge1[[#This Row],[SleepHours]]&lt;=9,"Normal", "Long"))</f>
        <v>Short</v>
      </c>
      <c r="W695">
        <v>415</v>
      </c>
    </row>
    <row r="696" spans="1:23" x14ac:dyDescent="0.25">
      <c r="A696" t="s">
        <v>43</v>
      </c>
      <c r="B696" s="1">
        <v>42486</v>
      </c>
      <c r="C696" s="6" t="str">
        <f>TEXT(Merge1[[#This Row],[ActivityDate]],"dddd")</f>
        <v>Tuesday</v>
      </c>
      <c r="D696">
        <v>10433</v>
      </c>
      <c r="E696" s="5">
        <f>IF(Merge1[[#This Row],[TotalSteps]]&gt;=10000,1,0)</f>
        <v>1</v>
      </c>
      <c r="F696">
        <v>6.9</v>
      </c>
      <c r="G696">
        <v>6.9</v>
      </c>
      <c r="H696">
        <v>0</v>
      </c>
      <c r="I696">
        <v>2.58</v>
      </c>
      <c r="J696">
        <v>0.42</v>
      </c>
      <c r="K696">
        <v>3.9</v>
      </c>
      <c r="L696">
        <v>0</v>
      </c>
      <c r="M696">
        <v>36</v>
      </c>
      <c r="N696">
        <v>7</v>
      </c>
      <c r="O696">
        <v>254</v>
      </c>
      <c r="P696">
        <v>680</v>
      </c>
      <c r="Q696">
        <f>Merge1[[#This Row],[VeryActiveMinutes]]+Merge1[[#This Row],[FairlyActiveMinutes]]+Merge1[[#This Row],[LightlyActiveMinutes]]</f>
        <v>297</v>
      </c>
      <c r="R696">
        <v>2012</v>
      </c>
      <c r="S696">
        <v>1</v>
      </c>
      <c r="T696">
        <v>441</v>
      </c>
      <c r="U696" s="12">
        <f>Merge1[[#This Row],[TotalMinutesAsleep]]/60</f>
        <v>7.35</v>
      </c>
      <c r="V696" s="12" t="str">
        <f>IF(Merge1[[#This Row],[SleepHours]]&lt;7,"Short", IF(Merge1[[#This Row],[SleepHours]]&lt;=9,"Normal", "Long"))</f>
        <v>Normal</v>
      </c>
      <c r="W696">
        <v>446</v>
      </c>
    </row>
    <row r="697" spans="1:23" x14ac:dyDescent="0.25">
      <c r="A697" t="s">
        <v>43</v>
      </c>
      <c r="B697" s="1">
        <v>42487</v>
      </c>
      <c r="C697" s="6" t="str">
        <f>TEXT(Merge1[[#This Row],[ActivityDate]],"dddd")</f>
        <v>Wednesday</v>
      </c>
      <c r="D697">
        <v>10320</v>
      </c>
      <c r="E697" s="5">
        <f>IF(Merge1[[#This Row],[TotalSteps]]&gt;=10000,1,0)</f>
        <v>1</v>
      </c>
      <c r="F697">
        <v>6.82</v>
      </c>
      <c r="G697">
        <v>6.82</v>
      </c>
      <c r="H697">
        <v>0</v>
      </c>
      <c r="I697">
        <v>0.55000000000000004</v>
      </c>
      <c r="J697">
        <v>2.02</v>
      </c>
      <c r="K697">
        <v>4.25</v>
      </c>
      <c r="L697">
        <v>0</v>
      </c>
      <c r="M697">
        <v>7</v>
      </c>
      <c r="N697">
        <v>38</v>
      </c>
      <c r="O697">
        <v>279</v>
      </c>
      <c r="P697">
        <v>697</v>
      </c>
      <c r="Q697">
        <f>Merge1[[#This Row],[VeryActiveMinutes]]+Merge1[[#This Row],[FairlyActiveMinutes]]+Merge1[[#This Row],[LightlyActiveMinutes]]</f>
        <v>324</v>
      </c>
      <c r="R697">
        <v>2034</v>
      </c>
      <c r="S697">
        <v>1</v>
      </c>
      <c r="T697">
        <v>455</v>
      </c>
      <c r="U697" s="12">
        <f>Merge1[[#This Row],[TotalMinutesAsleep]]/60</f>
        <v>7.583333333333333</v>
      </c>
      <c r="V697" s="12" t="str">
        <f>IF(Merge1[[#This Row],[SleepHours]]&lt;7,"Short", IF(Merge1[[#This Row],[SleepHours]]&lt;=9,"Normal", "Long"))</f>
        <v>Normal</v>
      </c>
      <c r="W697">
        <v>467</v>
      </c>
    </row>
    <row r="698" spans="1:23" x14ac:dyDescent="0.25">
      <c r="A698" t="s">
        <v>43</v>
      </c>
      <c r="B698" s="1">
        <v>42488</v>
      </c>
      <c r="C698" s="6" t="str">
        <f>TEXT(Merge1[[#This Row],[ActivityDate]],"dddd")</f>
        <v>Thursday</v>
      </c>
      <c r="D698">
        <v>12627</v>
      </c>
      <c r="E698" s="5">
        <f>IF(Merge1[[#This Row],[TotalSteps]]&gt;=10000,1,0)</f>
        <v>1</v>
      </c>
      <c r="F698">
        <v>8.35</v>
      </c>
      <c r="G698">
        <v>8.35</v>
      </c>
      <c r="H698">
        <v>0</v>
      </c>
      <c r="I698">
        <v>2.5099999999999998</v>
      </c>
      <c r="J698">
        <v>0.24</v>
      </c>
      <c r="K698">
        <v>5.59</v>
      </c>
      <c r="L698">
        <v>0</v>
      </c>
      <c r="M698">
        <v>38</v>
      </c>
      <c r="N698">
        <v>8</v>
      </c>
      <c r="O698">
        <v>288</v>
      </c>
      <c r="P698">
        <v>621</v>
      </c>
      <c r="Q698">
        <f>Merge1[[#This Row],[VeryActiveMinutes]]+Merge1[[#This Row],[FairlyActiveMinutes]]+Merge1[[#This Row],[LightlyActiveMinutes]]</f>
        <v>334</v>
      </c>
      <c r="R698">
        <v>2182</v>
      </c>
      <c r="S698">
        <v>1</v>
      </c>
      <c r="T698">
        <v>440</v>
      </c>
      <c r="U698" s="12">
        <f>Merge1[[#This Row],[TotalMinutesAsleep]]/60</f>
        <v>7.333333333333333</v>
      </c>
      <c r="V698" s="12" t="str">
        <f>IF(Merge1[[#This Row],[SleepHours]]&lt;7,"Short", IF(Merge1[[#This Row],[SleepHours]]&lt;=9,"Normal", "Long"))</f>
        <v>Normal</v>
      </c>
      <c r="W698">
        <v>453</v>
      </c>
    </row>
    <row r="699" spans="1:23" x14ac:dyDescent="0.25">
      <c r="A699" t="s">
        <v>43</v>
      </c>
      <c r="B699" s="1">
        <v>42489</v>
      </c>
      <c r="C699" s="6" t="str">
        <f>TEXT(Merge1[[#This Row],[ActivityDate]],"dddd")</f>
        <v>Friday</v>
      </c>
      <c r="D699">
        <v>10762</v>
      </c>
      <c r="E699" s="5">
        <f>IF(Merge1[[#This Row],[TotalSteps]]&gt;=10000,1,0)</f>
        <v>1</v>
      </c>
      <c r="F699">
        <v>7.11</v>
      </c>
      <c r="G699">
        <v>7.11</v>
      </c>
      <c r="H699">
        <v>0</v>
      </c>
      <c r="I699">
        <v>0.82</v>
      </c>
      <c r="J699">
        <v>0.48</v>
      </c>
      <c r="K699">
        <v>5.81</v>
      </c>
      <c r="L699">
        <v>0</v>
      </c>
      <c r="M699">
        <v>12</v>
      </c>
      <c r="N699">
        <v>15</v>
      </c>
      <c r="O699">
        <v>369</v>
      </c>
      <c r="P699">
        <v>645</v>
      </c>
      <c r="Q699">
        <f>Merge1[[#This Row],[VeryActiveMinutes]]+Merge1[[#This Row],[FairlyActiveMinutes]]+Merge1[[#This Row],[LightlyActiveMinutes]]</f>
        <v>396</v>
      </c>
      <c r="R699">
        <v>2254</v>
      </c>
      <c r="S699">
        <v>1</v>
      </c>
      <c r="T699">
        <v>433</v>
      </c>
      <c r="U699" s="12">
        <f>Merge1[[#This Row],[TotalMinutesAsleep]]/60</f>
        <v>7.2166666666666668</v>
      </c>
      <c r="V699" s="12" t="str">
        <f>IF(Merge1[[#This Row],[SleepHours]]&lt;7,"Short", IF(Merge1[[#This Row],[SleepHours]]&lt;=9,"Normal", "Long"))</f>
        <v>Normal</v>
      </c>
      <c r="W699">
        <v>447</v>
      </c>
    </row>
    <row r="700" spans="1:23" x14ac:dyDescent="0.25">
      <c r="A700" t="s">
        <v>43</v>
      </c>
      <c r="B700" s="1">
        <v>42490</v>
      </c>
      <c r="C700" s="6" t="str">
        <f>TEXT(Merge1[[#This Row],[ActivityDate]],"dddd")</f>
        <v>Saturday</v>
      </c>
      <c r="D700">
        <v>10081</v>
      </c>
      <c r="E700" s="5">
        <f>IF(Merge1[[#This Row],[TotalSteps]]&gt;=10000,1,0)</f>
        <v>1</v>
      </c>
      <c r="F700">
        <v>6.66</v>
      </c>
      <c r="G700">
        <v>6.66</v>
      </c>
      <c r="H700">
        <v>0</v>
      </c>
      <c r="I700">
        <v>2.2400000000000002</v>
      </c>
      <c r="J700">
        <v>0.76</v>
      </c>
      <c r="K700">
        <v>3.67</v>
      </c>
      <c r="L700">
        <v>0</v>
      </c>
      <c r="M700">
        <v>32</v>
      </c>
      <c r="N700">
        <v>16</v>
      </c>
      <c r="O700">
        <v>237</v>
      </c>
      <c r="P700">
        <v>731</v>
      </c>
      <c r="Q700">
        <f>Merge1[[#This Row],[VeryActiveMinutes]]+Merge1[[#This Row],[FairlyActiveMinutes]]+Merge1[[#This Row],[LightlyActiveMinutes]]</f>
        <v>285</v>
      </c>
      <c r="R700">
        <v>2002</v>
      </c>
      <c r="S700">
        <v>1</v>
      </c>
      <c r="T700">
        <v>422</v>
      </c>
      <c r="U700" s="12">
        <f>Merge1[[#This Row],[TotalMinutesAsleep]]/60</f>
        <v>7.0333333333333332</v>
      </c>
      <c r="V700" s="12" t="str">
        <f>IF(Merge1[[#This Row],[SleepHours]]&lt;7,"Short", IF(Merge1[[#This Row],[SleepHours]]&lt;=9,"Normal", "Long"))</f>
        <v>Normal</v>
      </c>
      <c r="W700">
        <v>424</v>
      </c>
    </row>
    <row r="701" spans="1:23" x14ac:dyDescent="0.25">
      <c r="A701" t="s">
        <v>43</v>
      </c>
      <c r="B701" s="1">
        <v>42491</v>
      </c>
      <c r="C701" s="6" t="str">
        <f>TEXT(Merge1[[#This Row],[ActivityDate]],"dddd")</f>
        <v>Sunday</v>
      </c>
      <c r="D701">
        <v>5454</v>
      </c>
      <c r="E701" s="5">
        <f>IF(Merge1[[#This Row],[TotalSteps]]&gt;=10000,1,0)</f>
        <v>0</v>
      </c>
      <c r="F701">
        <v>3.61</v>
      </c>
      <c r="G701">
        <v>3.61</v>
      </c>
      <c r="H701">
        <v>0</v>
      </c>
      <c r="I701">
        <v>0</v>
      </c>
      <c r="J701">
        <v>0</v>
      </c>
      <c r="K701">
        <v>3.61</v>
      </c>
      <c r="L701">
        <v>0</v>
      </c>
      <c r="M701">
        <v>0</v>
      </c>
      <c r="N701">
        <v>0</v>
      </c>
      <c r="O701">
        <v>215</v>
      </c>
      <c r="P701">
        <v>722</v>
      </c>
      <c r="Q701">
        <f>Merge1[[#This Row],[VeryActiveMinutes]]+Merge1[[#This Row],[FairlyActiveMinutes]]+Merge1[[#This Row],[LightlyActiveMinutes]]</f>
        <v>215</v>
      </c>
      <c r="R701">
        <v>1740</v>
      </c>
      <c r="S701">
        <v>1</v>
      </c>
      <c r="T701">
        <v>411</v>
      </c>
      <c r="U701" s="12">
        <f>Merge1[[#This Row],[TotalMinutesAsleep]]/60</f>
        <v>6.85</v>
      </c>
      <c r="V701" s="12" t="str">
        <f>IF(Merge1[[#This Row],[SleepHours]]&lt;7,"Short", IF(Merge1[[#This Row],[SleepHours]]&lt;=9,"Normal", "Long"))</f>
        <v>Short</v>
      </c>
      <c r="W701">
        <v>426</v>
      </c>
    </row>
    <row r="702" spans="1:23" x14ac:dyDescent="0.25">
      <c r="A702" t="s">
        <v>43</v>
      </c>
      <c r="B702" s="1">
        <v>42492</v>
      </c>
      <c r="C702" s="6" t="str">
        <f>TEXT(Merge1[[#This Row],[ActivityDate]],"dddd")</f>
        <v>Monday</v>
      </c>
      <c r="D702">
        <v>12912</v>
      </c>
      <c r="E702" s="5">
        <f>IF(Merge1[[#This Row],[TotalSteps]]&gt;=10000,1,0)</f>
        <v>1</v>
      </c>
      <c r="F702">
        <v>8.5399999999999991</v>
      </c>
      <c r="G702">
        <v>8.5399999999999991</v>
      </c>
      <c r="H702">
        <v>0</v>
      </c>
      <c r="I702">
        <v>1.2</v>
      </c>
      <c r="J702">
        <v>2</v>
      </c>
      <c r="K702">
        <v>5.34</v>
      </c>
      <c r="L702">
        <v>0</v>
      </c>
      <c r="M702">
        <v>18</v>
      </c>
      <c r="N702">
        <v>39</v>
      </c>
      <c r="O702">
        <v>313</v>
      </c>
      <c r="P702">
        <v>655</v>
      </c>
      <c r="Q702">
        <f>Merge1[[#This Row],[VeryActiveMinutes]]+Merge1[[#This Row],[FairlyActiveMinutes]]+Merge1[[#This Row],[LightlyActiveMinutes]]</f>
        <v>370</v>
      </c>
      <c r="R702">
        <v>2162</v>
      </c>
      <c r="S702">
        <v>1</v>
      </c>
      <c r="T702">
        <v>466</v>
      </c>
      <c r="U702" s="12">
        <f>Merge1[[#This Row],[TotalMinutesAsleep]]/60</f>
        <v>7.7666666666666666</v>
      </c>
      <c r="V702" s="12" t="str">
        <f>IF(Merge1[[#This Row],[SleepHours]]&lt;7,"Short", IF(Merge1[[#This Row],[SleepHours]]&lt;=9,"Normal", "Long"))</f>
        <v>Normal</v>
      </c>
      <c r="W702">
        <v>482</v>
      </c>
    </row>
    <row r="703" spans="1:23" x14ac:dyDescent="0.25">
      <c r="A703" t="s">
        <v>43</v>
      </c>
      <c r="B703" s="1">
        <v>42493</v>
      </c>
      <c r="C703" s="6" t="str">
        <f>TEXT(Merge1[[#This Row],[ActivityDate]],"dddd")</f>
        <v>Tuesday</v>
      </c>
      <c r="D703">
        <v>12109</v>
      </c>
      <c r="E703" s="5">
        <f>IF(Merge1[[#This Row],[TotalSteps]]&gt;=10000,1,0)</f>
        <v>1</v>
      </c>
      <c r="F703">
        <v>8.1199999999999992</v>
      </c>
      <c r="G703">
        <v>8.1199999999999992</v>
      </c>
      <c r="H703">
        <v>0</v>
      </c>
      <c r="I703">
        <v>1.74</v>
      </c>
      <c r="J703">
        <v>2.04</v>
      </c>
      <c r="K703">
        <v>4.33</v>
      </c>
      <c r="L703">
        <v>0</v>
      </c>
      <c r="M703">
        <v>21</v>
      </c>
      <c r="N703">
        <v>36</v>
      </c>
      <c r="O703">
        <v>267</v>
      </c>
      <c r="P703">
        <v>654</v>
      </c>
      <c r="Q703">
        <f>Merge1[[#This Row],[VeryActiveMinutes]]+Merge1[[#This Row],[FairlyActiveMinutes]]+Merge1[[#This Row],[LightlyActiveMinutes]]</f>
        <v>324</v>
      </c>
      <c r="R703">
        <v>2072</v>
      </c>
      <c r="S703">
        <v>1</v>
      </c>
      <c r="T703">
        <v>394</v>
      </c>
      <c r="U703" s="12">
        <f>Merge1[[#This Row],[TotalMinutesAsleep]]/60</f>
        <v>6.5666666666666664</v>
      </c>
      <c r="V703" s="12" t="str">
        <f>IF(Merge1[[#This Row],[SleepHours]]&lt;7,"Short", IF(Merge1[[#This Row],[SleepHours]]&lt;=9,"Normal", "Long"))</f>
        <v>Short</v>
      </c>
      <c r="W703">
        <v>418</v>
      </c>
    </row>
    <row r="704" spans="1:23" x14ac:dyDescent="0.25">
      <c r="A704" t="s">
        <v>43</v>
      </c>
      <c r="B704" s="1">
        <v>42494</v>
      </c>
      <c r="C704" s="6" t="str">
        <f>TEXT(Merge1[[#This Row],[ActivityDate]],"dddd")</f>
        <v>Wednesday</v>
      </c>
      <c r="D704">
        <v>10147</v>
      </c>
      <c r="E704" s="5">
        <f>IF(Merge1[[#This Row],[TotalSteps]]&gt;=10000,1,0)</f>
        <v>1</v>
      </c>
      <c r="F704">
        <v>6.71</v>
      </c>
      <c r="G704">
        <v>6.71</v>
      </c>
      <c r="H704">
        <v>0</v>
      </c>
      <c r="I704">
        <v>0.47</v>
      </c>
      <c r="J704">
        <v>1.68</v>
      </c>
      <c r="K704">
        <v>4.55</v>
      </c>
      <c r="L704">
        <v>0</v>
      </c>
      <c r="M704">
        <v>15</v>
      </c>
      <c r="N704">
        <v>36</v>
      </c>
      <c r="O704">
        <v>284</v>
      </c>
      <c r="P704">
        <v>683</v>
      </c>
      <c r="Q704">
        <f>Merge1[[#This Row],[VeryActiveMinutes]]+Merge1[[#This Row],[FairlyActiveMinutes]]+Merge1[[#This Row],[LightlyActiveMinutes]]</f>
        <v>335</v>
      </c>
      <c r="R704">
        <v>2086</v>
      </c>
      <c r="S704">
        <v>1</v>
      </c>
      <c r="T704">
        <v>442</v>
      </c>
      <c r="U704" s="12">
        <f>Merge1[[#This Row],[TotalMinutesAsleep]]/60</f>
        <v>7.3666666666666663</v>
      </c>
      <c r="V704" s="12" t="str">
        <f>IF(Merge1[[#This Row],[SleepHours]]&lt;7,"Short", IF(Merge1[[#This Row],[SleepHours]]&lt;=9,"Normal", "Long"))</f>
        <v>Normal</v>
      </c>
      <c r="W704">
        <v>455</v>
      </c>
    </row>
    <row r="705" spans="1:23" x14ac:dyDescent="0.25">
      <c r="A705" t="s">
        <v>43</v>
      </c>
      <c r="B705" s="1">
        <v>42495</v>
      </c>
      <c r="C705" s="6" t="str">
        <f>TEXT(Merge1[[#This Row],[ActivityDate]],"dddd")</f>
        <v>Thursday</v>
      </c>
      <c r="D705">
        <v>10524</v>
      </c>
      <c r="E705" s="5">
        <f>IF(Merge1[[#This Row],[TotalSteps]]&gt;=10000,1,0)</f>
        <v>1</v>
      </c>
      <c r="F705">
        <v>6.96</v>
      </c>
      <c r="G705">
        <v>6.96</v>
      </c>
      <c r="H705">
        <v>0</v>
      </c>
      <c r="I705">
        <v>0.99</v>
      </c>
      <c r="J705">
        <v>1.1599999999999999</v>
      </c>
      <c r="K705">
        <v>4.8099999999999996</v>
      </c>
      <c r="L705">
        <v>0</v>
      </c>
      <c r="M705">
        <v>14</v>
      </c>
      <c r="N705">
        <v>22</v>
      </c>
      <c r="O705">
        <v>305</v>
      </c>
      <c r="P705">
        <v>591</v>
      </c>
      <c r="Q705">
        <f>Merge1[[#This Row],[VeryActiveMinutes]]+Merge1[[#This Row],[FairlyActiveMinutes]]+Merge1[[#This Row],[LightlyActiveMinutes]]</f>
        <v>341</v>
      </c>
      <c r="R705">
        <v>2066</v>
      </c>
      <c r="S705">
        <v>1</v>
      </c>
      <c r="T705">
        <v>467</v>
      </c>
      <c r="U705" s="12">
        <f>Merge1[[#This Row],[TotalMinutesAsleep]]/60</f>
        <v>7.7833333333333332</v>
      </c>
      <c r="V705" s="12" t="str">
        <f>IF(Merge1[[#This Row],[SleepHours]]&lt;7,"Short", IF(Merge1[[#This Row],[SleepHours]]&lt;=9,"Normal", "Long"))</f>
        <v>Normal</v>
      </c>
      <c r="W705">
        <v>491</v>
      </c>
    </row>
    <row r="706" spans="1:23" x14ac:dyDescent="0.25">
      <c r="A706" t="s">
        <v>43</v>
      </c>
      <c r="B706" s="1">
        <v>42496</v>
      </c>
      <c r="C706" s="6" t="str">
        <f>TEXT(Merge1[[#This Row],[ActivityDate]],"dddd")</f>
        <v>Friday</v>
      </c>
      <c r="D706">
        <v>5908</v>
      </c>
      <c r="E706" s="5">
        <f>IF(Merge1[[#This Row],[TotalSteps]]&gt;=10000,1,0)</f>
        <v>0</v>
      </c>
      <c r="F706">
        <v>3.91</v>
      </c>
      <c r="G706">
        <v>3.91</v>
      </c>
      <c r="H706">
        <v>0</v>
      </c>
      <c r="I706">
        <v>0</v>
      </c>
      <c r="J706">
        <v>0</v>
      </c>
      <c r="K706">
        <v>3.91</v>
      </c>
      <c r="L706">
        <v>0</v>
      </c>
      <c r="M706">
        <v>0</v>
      </c>
      <c r="N706">
        <v>0</v>
      </c>
      <c r="O706">
        <v>299</v>
      </c>
      <c r="P706">
        <v>717</v>
      </c>
      <c r="Q706">
        <f>Merge1[[#This Row],[VeryActiveMinutes]]+Merge1[[#This Row],[FairlyActiveMinutes]]+Merge1[[#This Row],[LightlyActiveMinutes]]</f>
        <v>299</v>
      </c>
      <c r="R706">
        <v>1850</v>
      </c>
      <c r="S706">
        <v>1</v>
      </c>
      <c r="T706">
        <v>443</v>
      </c>
      <c r="U706" s="12">
        <f>Merge1[[#This Row],[TotalMinutesAsleep]]/60</f>
        <v>7.3833333333333337</v>
      </c>
      <c r="V706" s="12" t="str">
        <f>IF(Merge1[[#This Row],[SleepHours]]&lt;7,"Short", IF(Merge1[[#This Row],[SleepHours]]&lt;=9,"Normal", "Long"))</f>
        <v>Normal</v>
      </c>
      <c r="W706">
        <v>462</v>
      </c>
    </row>
    <row r="707" spans="1:23" x14ac:dyDescent="0.25">
      <c r="A707" t="s">
        <v>43</v>
      </c>
      <c r="B707" s="1">
        <v>42497</v>
      </c>
      <c r="C707" s="6" t="str">
        <f>TEXT(Merge1[[#This Row],[ActivityDate]],"dddd")</f>
        <v>Saturday</v>
      </c>
      <c r="D707">
        <v>6815</v>
      </c>
      <c r="E707" s="5">
        <f>IF(Merge1[[#This Row],[TotalSteps]]&gt;=10000,1,0)</f>
        <v>0</v>
      </c>
      <c r="F707">
        <v>4.5</v>
      </c>
      <c r="G707">
        <v>4.5</v>
      </c>
      <c r="H707">
        <v>0</v>
      </c>
      <c r="I707">
        <v>0</v>
      </c>
      <c r="J707">
        <v>0</v>
      </c>
      <c r="K707">
        <v>4.5</v>
      </c>
      <c r="L707">
        <v>0</v>
      </c>
      <c r="M707">
        <v>0</v>
      </c>
      <c r="N707">
        <v>0</v>
      </c>
      <c r="O707">
        <v>328</v>
      </c>
      <c r="P707">
        <v>745</v>
      </c>
      <c r="Q707">
        <f>Merge1[[#This Row],[VeryActiveMinutes]]+Merge1[[#This Row],[FairlyActiveMinutes]]+Merge1[[#This Row],[LightlyActiveMinutes]]</f>
        <v>328</v>
      </c>
      <c r="R707">
        <v>1947</v>
      </c>
      <c r="S707">
        <v>1</v>
      </c>
      <c r="T707">
        <v>298</v>
      </c>
      <c r="U707" s="12">
        <f>Merge1[[#This Row],[TotalMinutesAsleep]]/60</f>
        <v>4.9666666666666668</v>
      </c>
      <c r="V707" s="12" t="str">
        <f>IF(Merge1[[#This Row],[SleepHours]]&lt;7,"Short", IF(Merge1[[#This Row],[SleepHours]]&lt;=9,"Normal", "Long"))</f>
        <v>Short</v>
      </c>
      <c r="W707">
        <v>334</v>
      </c>
    </row>
    <row r="708" spans="1:23" x14ac:dyDescent="0.25">
      <c r="A708" t="s">
        <v>43</v>
      </c>
      <c r="B708" s="1">
        <v>42498</v>
      </c>
      <c r="C708" s="6" t="str">
        <f>TEXT(Merge1[[#This Row],[ActivityDate]],"dddd")</f>
        <v>Sunday</v>
      </c>
      <c r="D708">
        <v>4188</v>
      </c>
      <c r="E708" s="5">
        <f>IF(Merge1[[#This Row],[TotalSteps]]&gt;=10000,1,0)</f>
        <v>0</v>
      </c>
      <c r="F708">
        <v>2.77</v>
      </c>
      <c r="G708">
        <v>2.77</v>
      </c>
      <c r="H708">
        <v>0</v>
      </c>
      <c r="I708">
        <v>0</v>
      </c>
      <c r="J708">
        <v>0.52</v>
      </c>
      <c r="K708">
        <v>2.25</v>
      </c>
      <c r="L708">
        <v>0</v>
      </c>
      <c r="M708">
        <v>0</v>
      </c>
      <c r="N708">
        <v>14</v>
      </c>
      <c r="O708">
        <v>151</v>
      </c>
      <c r="P708">
        <v>709</v>
      </c>
      <c r="Q708">
        <f>Merge1[[#This Row],[VeryActiveMinutes]]+Merge1[[#This Row],[FairlyActiveMinutes]]+Merge1[[#This Row],[LightlyActiveMinutes]]</f>
        <v>165</v>
      </c>
      <c r="R708">
        <v>1659</v>
      </c>
      <c r="S708">
        <v>1</v>
      </c>
      <c r="T708">
        <v>541</v>
      </c>
      <c r="U708" s="12">
        <f>Merge1[[#This Row],[TotalMinutesAsleep]]/60</f>
        <v>9.0166666666666675</v>
      </c>
      <c r="V708" s="12" t="str">
        <f>IF(Merge1[[#This Row],[SleepHours]]&lt;7,"Short", IF(Merge1[[#This Row],[SleepHours]]&lt;=9,"Normal", "Long"))</f>
        <v>Long</v>
      </c>
      <c r="W708">
        <v>569</v>
      </c>
    </row>
    <row r="709" spans="1:23" x14ac:dyDescent="0.25">
      <c r="A709" t="s">
        <v>43</v>
      </c>
      <c r="B709" s="1">
        <v>42499</v>
      </c>
      <c r="C709" s="6" t="str">
        <f>TEXT(Merge1[[#This Row],[ActivityDate]],"dddd")</f>
        <v>Monday</v>
      </c>
      <c r="D709">
        <v>12342</v>
      </c>
      <c r="E709" s="5">
        <f>IF(Merge1[[#This Row],[TotalSteps]]&gt;=10000,1,0)</f>
        <v>1</v>
      </c>
      <c r="F709">
        <v>8.7200000000000006</v>
      </c>
      <c r="G709">
        <v>8.68</v>
      </c>
      <c r="H709">
        <v>3</v>
      </c>
      <c r="I709">
        <v>3.9</v>
      </c>
      <c r="J709">
        <v>1.18</v>
      </c>
      <c r="K709">
        <v>3.65</v>
      </c>
      <c r="L709">
        <v>0</v>
      </c>
      <c r="M709">
        <v>43</v>
      </c>
      <c r="N709">
        <v>21</v>
      </c>
      <c r="O709">
        <v>231</v>
      </c>
      <c r="P709">
        <v>607</v>
      </c>
      <c r="Q709">
        <f>Merge1[[#This Row],[VeryActiveMinutes]]+Merge1[[#This Row],[FairlyActiveMinutes]]+Merge1[[#This Row],[LightlyActiveMinutes]]</f>
        <v>295</v>
      </c>
      <c r="R709">
        <v>2105</v>
      </c>
      <c r="S709">
        <v>1</v>
      </c>
      <c r="T709">
        <v>489</v>
      </c>
      <c r="U709" s="12">
        <f>Merge1[[#This Row],[TotalMinutesAsleep]]/60</f>
        <v>8.15</v>
      </c>
      <c r="V709" s="12" t="str">
        <f>IF(Merge1[[#This Row],[SleepHours]]&lt;7,"Short", IF(Merge1[[#This Row],[SleepHours]]&lt;=9,"Normal", "Long"))</f>
        <v>Normal</v>
      </c>
      <c r="W709">
        <v>497</v>
      </c>
    </row>
    <row r="710" spans="1:23" x14ac:dyDescent="0.25">
      <c r="A710" t="s">
        <v>43</v>
      </c>
      <c r="B710" s="1">
        <v>42500</v>
      </c>
      <c r="C710" s="6" t="str">
        <f>TEXT(Merge1[[#This Row],[ActivityDate]],"dddd")</f>
        <v>Tuesday</v>
      </c>
      <c r="D710">
        <v>15448</v>
      </c>
      <c r="E710" s="5">
        <f>IF(Merge1[[#This Row],[TotalSteps]]&gt;=10000,1,0)</f>
        <v>1</v>
      </c>
      <c r="F710">
        <v>10.210000000000001</v>
      </c>
      <c r="G710">
        <v>10.210000000000001</v>
      </c>
      <c r="H710">
        <v>0</v>
      </c>
      <c r="I710">
        <v>3.47</v>
      </c>
      <c r="J710">
        <v>1.75</v>
      </c>
      <c r="K710">
        <v>4.99</v>
      </c>
      <c r="L710">
        <v>0</v>
      </c>
      <c r="M710">
        <v>62</v>
      </c>
      <c r="N710">
        <v>34</v>
      </c>
      <c r="O710">
        <v>275</v>
      </c>
      <c r="P710">
        <v>626</v>
      </c>
      <c r="Q710">
        <f>Merge1[[#This Row],[VeryActiveMinutes]]+Merge1[[#This Row],[FairlyActiveMinutes]]+Merge1[[#This Row],[LightlyActiveMinutes]]</f>
        <v>371</v>
      </c>
      <c r="R710">
        <v>2361</v>
      </c>
      <c r="S710">
        <v>1</v>
      </c>
      <c r="T710">
        <v>469</v>
      </c>
      <c r="U710" s="12">
        <f>Merge1[[#This Row],[TotalMinutesAsleep]]/60</f>
        <v>7.8166666666666664</v>
      </c>
      <c r="V710" s="12" t="str">
        <f>IF(Merge1[[#This Row],[SleepHours]]&lt;7,"Short", IF(Merge1[[#This Row],[SleepHours]]&lt;=9,"Normal", "Long"))</f>
        <v>Normal</v>
      </c>
      <c r="W710">
        <v>481</v>
      </c>
    </row>
    <row r="711" spans="1:23" x14ac:dyDescent="0.25">
      <c r="A711" t="s">
        <v>43</v>
      </c>
      <c r="B711" s="1">
        <v>42501</v>
      </c>
      <c r="C711" s="6" t="str">
        <f>TEXT(Merge1[[#This Row],[ActivityDate]],"dddd")</f>
        <v>Wednesday</v>
      </c>
      <c r="D711">
        <v>6722</v>
      </c>
      <c r="E711" s="5">
        <f>IF(Merge1[[#This Row],[TotalSteps]]&gt;=10000,1,0)</f>
        <v>0</v>
      </c>
      <c r="F711">
        <v>4.4400000000000004</v>
      </c>
      <c r="G711">
        <v>4.4400000000000004</v>
      </c>
      <c r="H711">
        <v>0</v>
      </c>
      <c r="I711">
        <v>1.49</v>
      </c>
      <c r="J711">
        <v>0.31</v>
      </c>
      <c r="K711">
        <v>2.65</v>
      </c>
      <c r="L711">
        <v>0</v>
      </c>
      <c r="M711">
        <v>24</v>
      </c>
      <c r="N711">
        <v>7</v>
      </c>
      <c r="O711">
        <v>199</v>
      </c>
      <c r="P711">
        <v>709</v>
      </c>
      <c r="Q711">
        <f>Merge1[[#This Row],[VeryActiveMinutes]]+Merge1[[#This Row],[FairlyActiveMinutes]]+Merge1[[#This Row],[LightlyActiveMinutes]]</f>
        <v>230</v>
      </c>
      <c r="R711">
        <v>1855</v>
      </c>
      <c r="S711">
        <v>1</v>
      </c>
      <c r="T711">
        <v>452</v>
      </c>
      <c r="U711" s="12">
        <f>Merge1[[#This Row],[TotalMinutesAsleep]]/60</f>
        <v>7.5333333333333332</v>
      </c>
      <c r="V711" s="12" t="str">
        <f>IF(Merge1[[#This Row],[SleepHours]]&lt;7,"Short", IF(Merge1[[#This Row],[SleepHours]]&lt;=9,"Normal", "Long"))</f>
        <v>Normal</v>
      </c>
      <c r="W711">
        <v>480</v>
      </c>
    </row>
    <row r="712" spans="1:23" x14ac:dyDescent="0.25">
      <c r="A712" t="s">
        <v>43</v>
      </c>
      <c r="B712" s="1">
        <v>42502</v>
      </c>
      <c r="C712" s="6" t="str">
        <f>TEXT(Merge1[[#This Row],[ActivityDate]],"dddd")</f>
        <v>Thursday</v>
      </c>
      <c r="D712">
        <v>3587</v>
      </c>
      <c r="E712" s="5">
        <f>IF(Merge1[[#This Row],[TotalSteps]]&gt;=10000,1,0)</f>
        <v>0</v>
      </c>
      <c r="F712">
        <v>2.37</v>
      </c>
      <c r="G712">
        <v>2.37</v>
      </c>
      <c r="H712">
        <v>0</v>
      </c>
      <c r="I712">
        <v>0</v>
      </c>
      <c r="J712">
        <v>0.25</v>
      </c>
      <c r="K712">
        <v>2.11</v>
      </c>
      <c r="L712">
        <v>0</v>
      </c>
      <c r="M712">
        <v>0</v>
      </c>
      <c r="N712">
        <v>8</v>
      </c>
      <c r="O712">
        <v>105</v>
      </c>
      <c r="P712">
        <v>127</v>
      </c>
      <c r="Q712">
        <f>Merge1[[#This Row],[VeryActiveMinutes]]+Merge1[[#This Row],[FairlyActiveMinutes]]+Merge1[[#This Row],[LightlyActiveMinutes]]</f>
        <v>113</v>
      </c>
      <c r="R712">
        <v>928</v>
      </c>
      <c r="S712">
        <v>1</v>
      </c>
      <c r="T712">
        <v>516</v>
      </c>
      <c r="U712" s="12">
        <f>Merge1[[#This Row],[TotalMinutesAsleep]]/60</f>
        <v>8.6</v>
      </c>
      <c r="V712" s="12" t="str">
        <f>IF(Merge1[[#This Row],[SleepHours]]&lt;7,"Short", IF(Merge1[[#This Row],[SleepHours]]&lt;=9,"Normal", "Long"))</f>
        <v>Normal</v>
      </c>
      <c r="W712">
        <v>535</v>
      </c>
    </row>
    <row r="713" spans="1:23" x14ac:dyDescent="0.25">
      <c r="A713" t="s">
        <v>44</v>
      </c>
      <c r="B713" s="1">
        <v>42472</v>
      </c>
      <c r="C713" s="6" t="str">
        <f>TEXT(Merge1[[#This Row],[ActivityDate]],"dddd")</f>
        <v>Tuesday</v>
      </c>
      <c r="D713">
        <v>14172</v>
      </c>
      <c r="E713" s="5">
        <f>IF(Merge1[[#This Row],[TotalSteps]]&gt;=10000,1,0)</f>
        <v>1</v>
      </c>
      <c r="F713">
        <v>10.29</v>
      </c>
      <c r="G713">
        <v>9.48</v>
      </c>
      <c r="H713">
        <v>5</v>
      </c>
      <c r="I713">
        <v>4.5</v>
      </c>
      <c r="J713">
        <v>0.38</v>
      </c>
      <c r="K713">
        <v>5.41</v>
      </c>
      <c r="L713">
        <v>0</v>
      </c>
      <c r="M713">
        <v>53</v>
      </c>
      <c r="N713">
        <v>8</v>
      </c>
      <c r="O713">
        <v>355</v>
      </c>
      <c r="P713">
        <v>1024</v>
      </c>
      <c r="Q713">
        <f>Merge1[[#This Row],[VeryActiveMinutes]]+Merge1[[#This Row],[FairlyActiveMinutes]]+Merge1[[#This Row],[LightlyActiveMinutes]]</f>
        <v>416</v>
      </c>
      <c r="R713">
        <v>2937</v>
      </c>
      <c r="U713" s="12">
        <f>Merge1[[#This Row],[TotalMinutesAsleep]]/60</f>
        <v>0</v>
      </c>
      <c r="V713" s="12" t="str">
        <f>IF(Merge1[[#This Row],[SleepHours]]&lt;7,"Short", IF(Merge1[[#This Row],[SleepHours]]&lt;=9,"Normal", "Long"))</f>
        <v>Short</v>
      </c>
    </row>
    <row r="714" spans="1:23" x14ac:dyDescent="0.25">
      <c r="A714" t="s">
        <v>44</v>
      </c>
      <c r="B714" s="1">
        <v>42473</v>
      </c>
      <c r="C714" s="6" t="str">
        <f>TEXT(Merge1[[#This Row],[ActivityDate]],"dddd")</f>
        <v>Wednesday</v>
      </c>
      <c r="D714">
        <v>12862</v>
      </c>
      <c r="E714" s="5">
        <f>IF(Merge1[[#This Row],[TotalSteps]]&gt;=10000,1,0)</f>
        <v>1</v>
      </c>
      <c r="F714">
        <v>9.65</v>
      </c>
      <c r="G714">
        <v>8.6</v>
      </c>
      <c r="H714">
        <v>5</v>
      </c>
      <c r="I714">
        <v>4.6100000000000003</v>
      </c>
      <c r="J714">
        <v>0.56000000000000005</v>
      </c>
      <c r="K714">
        <v>4.4800000000000004</v>
      </c>
      <c r="L714">
        <v>0</v>
      </c>
      <c r="M714">
        <v>56</v>
      </c>
      <c r="N714">
        <v>22</v>
      </c>
      <c r="O714">
        <v>261</v>
      </c>
      <c r="P714">
        <v>1101</v>
      </c>
      <c r="Q714">
        <f>Merge1[[#This Row],[VeryActiveMinutes]]+Merge1[[#This Row],[FairlyActiveMinutes]]+Merge1[[#This Row],[LightlyActiveMinutes]]</f>
        <v>339</v>
      </c>
      <c r="R714">
        <v>2742</v>
      </c>
      <c r="U714" s="12">
        <f>Merge1[[#This Row],[TotalMinutesAsleep]]/60</f>
        <v>0</v>
      </c>
      <c r="V714" s="12" t="str">
        <f>IF(Merge1[[#This Row],[SleepHours]]&lt;7,"Short", IF(Merge1[[#This Row],[SleepHours]]&lt;=9,"Normal", "Long"))</f>
        <v>Short</v>
      </c>
    </row>
    <row r="715" spans="1:23" x14ac:dyDescent="0.25">
      <c r="A715" t="s">
        <v>44</v>
      </c>
      <c r="B715" s="1">
        <v>42474</v>
      </c>
      <c r="C715" s="6" t="str">
        <f>TEXT(Merge1[[#This Row],[ActivityDate]],"dddd")</f>
        <v>Thursday</v>
      </c>
      <c r="D715">
        <v>11179</v>
      </c>
      <c r="E715" s="5">
        <f>IF(Merge1[[#This Row],[TotalSteps]]&gt;=10000,1,0)</f>
        <v>1</v>
      </c>
      <c r="F715">
        <v>8.24</v>
      </c>
      <c r="G715">
        <v>7.48</v>
      </c>
      <c r="H715">
        <v>3</v>
      </c>
      <c r="I715">
        <v>2.95</v>
      </c>
      <c r="J715">
        <v>0.34</v>
      </c>
      <c r="K715">
        <v>4.96</v>
      </c>
      <c r="L715">
        <v>0</v>
      </c>
      <c r="M715">
        <v>34</v>
      </c>
      <c r="N715">
        <v>6</v>
      </c>
      <c r="O715">
        <v>304</v>
      </c>
      <c r="P715">
        <v>1096</v>
      </c>
      <c r="Q715">
        <f>Merge1[[#This Row],[VeryActiveMinutes]]+Merge1[[#This Row],[FairlyActiveMinutes]]+Merge1[[#This Row],[LightlyActiveMinutes]]</f>
        <v>344</v>
      </c>
      <c r="R715">
        <v>2668</v>
      </c>
      <c r="U715" s="12">
        <f>Merge1[[#This Row],[TotalMinutesAsleep]]/60</f>
        <v>0</v>
      </c>
      <c r="V715" s="12" t="str">
        <f>IF(Merge1[[#This Row],[SleepHours]]&lt;7,"Short", IF(Merge1[[#This Row],[SleepHours]]&lt;=9,"Normal", "Long"))</f>
        <v>Short</v>
      </c>
    </row>
    <row r="716" spans="1:23" x14ac:dyDescent="0.25">
      <c r="A716" t="s">
        <v>44</v>
      </c>
      <c r="B716" s="1">
        <v>42475</v>
      </c>
      <c r="C716" s="6" t="str">
        <f>TEXT(Merge1[[#This Row],[ActivityDate]],"dddd")</f>
        <v>Friday</v>
      </c>
      <c r="D716">
        <v>5273</v>
      </c>
      <c r="E716" s="5">
        <f>IF(Merge1[[#This Row],[TotalSteps]]&gt;=10000,1,0)</f>
        <v>0</v>
      </c>
      <c r="F716">
        <v>3.53</v>
      </c>
      <c r="G716">
        <v>3.53</v>
      </c>
      <c r="H716">
        <v>0</v>
      </c>
      <c r="I716">
        <v>0</v>
      </c>
      <c r="J716">
        <v>0</v>
      </c>
      <c r="K716">
        <v>3.53</v>
      </c>
      <c r="L716">
        <v>0</v>
      </c>
      <c r="M716">
        <v>0</v>
      </c>
      <c r="N716">
        <v>0</v>
      </c>
      <c r="O716">
        <v>202</v>
      </c>
      <c r="P716">
        <v>1238</v>
      </c>
      <c r="Q716">
        <f>Merge1[[#This Row],[VeryActiveMinutes]]+Merge1[[#This Row],[FairlyActiveMinutes]]+Merge1[[#This Row],[LightlyActiveMinutes]]</f>
        <v>202</v>
      </c>
      <c r="R716">
        <v>2098</v>
      </c>
      <c r="U716" s="12">
        <f>Merge1[[#This Row],[TotalMinutesAsleep]]/60</f>
        <v>0</v>
      </c>
      <c r="V716" s="12" t="str">
        <f>IF(Merge1[[#This Row],[SleepHours]]&lt;7,"Short", IF(Merge1[[#This Row],[SleepHours]]&lt;=9,"Normal", "Long"))</f>
        <v>Short</v>
      </c>
    </row>
    <row r="717" spans="1:23" x14ac:dyDescent="0.25">
      <c r="A717" t="s">
        <v>44</v>
      </c>
      <c r="B717" s="1">
        <v>42476</v>
      </c>
      <c r="C717" s="6" t="str">
        <f>TEXT(Merge1[[#This Row],[ActivityDate]],"dddd")</f>
        <v>Saturday</v>
      </c>
      <c r="D717">
        <v>4631</v>
      </c>
      <c r="E717" s="5">
        <f>IF(Merge1[[#This Row],[TotalSteps]]&gt;=10000,1,0)</f>
        <v>0</v>
      </c>
      <c r="F717">
        <v>3.1</v>
      </c>
      <c r="G717">
        <v>3.1</v>
      </c>
      <c r="H717">
        <v>0</v>
      </c>
      <c r="I717">
        <v>0</v>
      </c>
      <c r="J717">
        <v>0</v>
      </c>
      <c r="K717">
        <v>3.1</v>
      </c>
      <c r="L717">
        <v>0</v>
      </c>
      <c r="M717">
        <v>0</v>
      </c>
      <c r="N717">
        <v>0</v>
      </c>
      <c r="O717">
        <v>203</v>
      </c>
      <c r="P717">
        <v>1155</v>
      </c>
      <c r="Q717">
        <f>Merge1[[#This Row],[VeryActiveMinutes]]+Merge1[[#This Row],[FairlyActiveMinutes]]+Merge1[[#This Row],[LightlyActiveMinutes]]</f>
        <v>203</v>
      </c>
      <c r="R717">
        <v>2076</v>
      </c>
      <c r="S717">
        <v>1</v>
      </c>
      <c r="T717">
        <v>79</v>
      </c>
      <c r="U717" s="12">
        <f>Merge1[[#This Row],[TotalMinutesAsleep]]/60</f>
        <v>1.3166666666666667</v>
      </c>
      <c r="V717" s="12" t="str">
        <f>IF(Merge1[[#This Row],[SleepHours]]&lt;7,"Short", IF(Merge1[[#This Row],[SleepHours]]&lt;=9,"Normal", "Long"))</f>
        <v>Short</v>
      </c>
      <c r="W717">
        <v>82</v>
      </c>
    </row>
    <row r="718" spans="1:23" x14ac:dyDescent="0.25">
      <c r="A718" t="s">
        <v>44</v>
      </c>
      <c r="B718" s="1">
        <v>42477</v>
      </c>
      <c r="C718" s="6" t="str">
        <f>TEXT(Merge1[[#This Row],[ActivityDate]],"dddd")</f>
        <v>Sunday</v>
      </c>
      <c r="D718">
        <v>8059</v>
      </c>
      <c r="E718" s="5">
        <f>IF(Merge1[[#This Row],[TotalSteps]]&gt;=10000,1,0)</f>
        <v>0</v>
      </c>
      <c r="F718">
        <v>5.39</v>
      </c>
      <c r="G718">
        <v>5.39</v>
      </c>
      <c r="H718">
        <v>0</v>
      </c>
      <c r="I718">
        <v>0</v>
      </c>
      <c r="J718">
        <v>0</v>
      </c>
      <c r="K718">
        <v>5.39</v>
      </c>
      <c r="L718">
        <v>0</v>
      </c>
      <c r="M718">
        <v>0</v>
      </c>
      <c r="N718">
        <v>0</v>
      </c>
      <c r="O718">
        <v>305</v>
      </c>
      <c r="P718">
        <v>1135</v>
      </c>
      <c r="Q718">
        <f>Merge1[[#This Row],[VeryActiveMinutes]]+Merge1[[#This Row],[FairlyActiveMinutes]]+Merge1[[#This Row],[LightlyActiveMinutes]]</f>
        <v>305</v>
      </c>
      <c r="R718">
        <v>2383</v>
      </c>
      <c r="U718" s="12">
        <f>Merge1[[#This Row],[TotalMinutesAsleep]]/60</f>
        <v>0</v>
      </c>
      <c r="V718" s="12" t="str">
        <f>IF(Merge1[[#This Row],[SleepHours]]&lt;7,"Short", IF(Merge1[[#This Row],[SleepHours]]&lt;=9,"Normal", "Long"))</f>
        <v>Short</v>
      </c>
    </row>
    <row r="719" spans="1:23" x14ac:dyDescent="0.25">
      <c r="A719" t="s">
        <v>44</v>
      </c>
      <c r="B719" s="1">
        <v>42478</v>
      </c>
      <c r="C719" s="6" t="str">
        <f>TEXT(Merge1[[#This Row],[ActivityDate]],"dddd")</f>
        <v>Monday</v>
      </c>
      <c r="D719">
        <v>14816</v>
      </c>
      <c r="E719" s="5">
        <f>IF(Merge1[[#This Row],[TotalSteps]]&gt;=10000,1,0)</f>
        <v>1</v>
      </c>
      <c r="F719">
        <v>10.98</v>
      </c>
      <c r="G719">
        <v>9.91</v>
      </c>
      <c r="H719">
        <v>5</v>
      </c>
      <c r="I719">
        <v>3.79</v>
      </c>
      <c r="J719">
        <v>2.12</v>
      </c>
      <c r="K719">
        <v>5.05</v>
      </c>
      <c r="L719">
        <v>0.02</v>
      </c>
      <c r="M719">
        <v>48</v>
      </c>
      <c r="N719">
        <v>31</v>
      </c>
      <c r="O719">
        <v>284</v>
      </c>
      <c r="P719">
        <v>1077</v>
      </c>
      <c r="Q719">
        <f>Merge1[[#This Row],[VeryActiveMinutes]]+Merge1[[#This Row],[FairlyActiveMinutes]]+Merge1[[#This Row],[LightlyActiveMinutes]]</f>
        <v>363</v>
      </c>
      <c r="R719">
        <v>2832</v>
      </c>
      <c r="U719" s="12">
        <f>Merge1[[#This Row],[TotalMinutesAsleep]]/60</f>
        <v>0</v>
      </c>
      <c r="V719" s="12" t="str">
        <f>IF(Merge1[[#This Row],[SleepHours]]&lt;7,"Short", IF(Merge1[[#This Row],[SleepHours]]&lt;=9,"Normal", "Long"))</f>
        <v>Short</v>
      </c>
    </row>
    <row r="720" spans="1:23" x14ac:dyDescent="0.25">
      <c r="A720" t="s">
        <v>44</v>
      </c>
      <c r="B720" s="1">
        <v>42479</v>
      </c>
      <c r="C720" s="6" t="str">
        <f>TEXT(Merge1[[#This Row],[ActivityDate]],"dddd")</f>
        <v>Tuesday</v>
      </c>
      <c r="D720">
        <v>14194</v>
      </c>
      <c r="E720" s="5">
        <f>IF(Merge1[[#This Row],[TotalSteps]]&gt;=10000,1,0)</f>
        <v>1</v>
      </c>
      <c r="F720">
        <v>10.48</v>
      </c>
      <c r="G720">
        <v>9.5</v>
      </c>
      <c r="H720">
        <v>5</v>
      </c>
      <c r="I720">
        <v>4.41</v>
      </c>
      <c r="J720">
        <v>0.76</v>
      </c>
      <c r="K720">
        <v>5.31</v>
      </c>
      <c r="L720">
        <v>0</v>
      </c>
      <c r="M720">
        <v>53</v>
      </c>
      <c r="N720">
        <v>17</v>
      </c>
      <c r="O720">
        <v>304</v>
      </c>
      <c r="P720">
        <v>1066</v>
      </c>
      <c r="Q720">
        <f>Merge1[[#This Row],[VeryActiveMinutes]]+Merge1[[#This Row],[FairlyActiveMinutes]]+Merge1[[#This Row],[LightlyActiveMinutes]]</f>
        <v>374</v>
      </c>
      <c r="R720">
        <v>2812</v>
      </c>
      <c r="U720" s="12">
        <f>Merge1[[#This Row],[TotalMinutesAsleep]]/60</f>
        <v>0</v>
      </c>
      <c r="V720" s="12" t="str">
        <f>IF(Merge1[[#This Row],[SleepHours]]&lt;7,"Short", IF(Merge1[[#This Row],[SleepHours]]&lt;=9,"Normal", "Long"))</f>
        <v>Short</v>
      </c>
    </row>
    <row r="721" spans="1:23" x14ac:dyDescent="0.25">
      <c r="A721" t="s">
        <v>44</v>
      </c>
      <c r="B721" s="1">
        <v>42480</v>
      </c>
      <c r="C721" s="6" t="str">
        <f>TEXT(Merge1[[#This Row],[ActivityDate]],"dddd")</f>
        <v>Wednesday</v>
      </c>
      <c r="D721">
        <v>15566</v>
      </c>
      <c r="E721" s="5">
        <f>IF(Merge1[[#This Row],[TotalSteps]]&gt;=10000,1,0)</f>
        <v>1</v>
      </c>
      <c r="F721">
        <v>11.31</v>
      </c>
      <c r="G721">
        <v>10.41</v>
      </c>
      <c r="H721">
        <v>5</v>
      </c>
      <c r="I721">
        <v>4.79</v>
      </c>
      <c r="J721">
        <v>0.67</v>
      </c>
      <c r="K721">
        <v>5.86</v>
      </c>
      <c r="L721">
        <v>0</v>
      </c>
      <c r="M721">
        <v>60</v>
      </c>
      <c r="N721">
        <v>33</v>
      </c>
      <c r="O721">
        <v>347</v>
      </c>
      <c r="P721">
        <v>1000</v>
      </c>
      <c r="Q721">
        <f>Merge1[[#This Row],[VeryActiveMinutes]]+Merge1[[#This Row],[FairlyActiveMinutes]]+Merge1[[#This Row],[LightlyActiveMinutes]]</f>
        <v>440</v>
      </c>
      <c r="R721">
        <v>3096</v>
      </c>
      <c r="U721" s="12">
        <f>Merge1[[#This Row],[TotalMinutesAsleep]]/60</f>
        <v>0</v>
      </c>
      <c r="V721" s="12" t="str">
        <f>IF(Merge1[[#This Row],[SleepHours]]&lt;7,"Short", IF(Merge1[[#This Row],[SleepHours]]&lt;=9,"Normal", "Long"))</f>
        <v>Short</v>
      </c>
    </row>
    <row r="722" spans="1:23" x14ac:dyDescent="0.25">
      <c r="A722" t="s">
        <v>44</v>
      </c>
      <c r="B722" s="1">
        <v>42481</v>
      </c>
      <c r="C722" s="6" t="str">
        <f>TEXT(Merge1[[#This Row],[ActivityDate]],"dddd")</f>
        <v>Thursday</v>
      </c>
      <c r="D722">
        <v>13744</v>
      </c>
      <c r="E722" s="5">
        <f>IF(Merge1[[#This Row],[TotalSteps]]&gt;=10000,1,0)</f>
        <v>1</v>
      </c>
      <c r="F722">
        <v>9.19</v>
      </c>
      <c r="G722">
        <v>9.19</v>
      </c>
      <c r="H722">
        <v>0</v>
      </c>
      <c r="I722">
        <v>2.15</v>
      </c>
      <c r="J722">
        <v>1.87</v>
      </c>
      <c r="K722">
        <v>5.17</v>
      </c>
      <c r="L722">
        <v>0</v>
      </c>
      <c r="M722">
        <v>30</v>
      </c>
      <c r="N722">
        <v>34</v>
      </c>
      <c r="O722">
        <v>327</v>
      </c>
      <c r="P722">
        <v>1049</v>
      </c>
      <c r="Q722">
        <f>Merge1[[#This Row],[VeryActiveMinutes]]+Merge1[[#This Row],[FairlyActiveMinutes]]+Merge1[[#This Row],[LightlyActiveMinutes]]</f>
        <v>391</v>
      </c>
      <c r="R722">
        <v>2763</v>
      </c>
      <c r="U722" s="12">
        <f>Merge1[[#This Row],[TotalMinutesAsleep]]/60</f>
        <v>0</v>
      </c>
      <c r="V722" s="12" t="str">
        <f>IF(Merge1[[#This Row],[SleepHours]]&lt;7,"Short", IF(Merge1[[#This Row],[SleepHours]]&lt;=9,"Normal", "Long"))</f>
        <v>Short</v>
      </c>
    </row>
    <row r="723" spans="1:23" x14ac:dyDescent="0.25">
      <c r="A723" t="s">
        <v>44</v>
      </c>
      <c r="B723" s="1">
        <v>42482</v>
      </c>
      <c r="C723" s="6" t="str">
        <f>TEXT(Merge1[[#This Row],[ActivityDate]],"dddd")</f>
        <v>Friday</v>
      </c>
      <c r="D723">
        <v>15299</v>
      </c>
      <c r="E723" s="5">
        <f>IF(Merge1[[#This Row],[TotalSteps]]&gt;=10000,1,0)</f>
        <v>1</v>
      </c>
      <c r="F723">
        <v>10.24</v>
      </c>
      <c r="G723">
        <v>10.24</v>
      </c>
      <c r="H723">
        <v>0</v>
      </c>
      <c r="I723">
        <v>4.0999999999999996</v>
      </c>
      <c r="J723">
        <v>1.76</v>
      </c>
      <c r="K723">
        <v>4.37</v>
      </c>
      <c r="L723">
        <v>0</v>
      </c>
      <c r="M723">
        <v>64</v>
      </c>
      <c r="N723">
        <v>50</v>
      </c>
      <c r="O723">
        <v>261</v>
      </c>
      <c r="P723">
        <v>1065</v>
      </c>
      <c r="Q723">
        <f>Merge1[[#This Row],[VeryActiveMinutes]]+Merge1[[#This Row],[FairlyActiveMinutes]]+Merge1[[#This Row],[LightlyActiveMinutes]]</f>
        <v>375</v>
      </c>
      <c r="R723">
        <v>2889</v>
      </c>
      <c r="U723" s="12">
        <f>Merge1[[#This Row],[TotalMinutesAsleep]]/60</f>
        <v>0</v>
      </c>
      <c r="V723" s="12" t="str">
        <f>IF(Merge1[[#This Row],[SleepHours]]&lt;7,"Short", IF(Merge1[[#This Row],[SleepHours]]&lt;=9,"Normal", "Long"))</f>
        <v>Short</v>
      </c>
    </row>
    <row r="724" spans="1:23" x14ac:dyDescent="0.25">
      <c r="A724" t="s">
        <v>44</v>
      </c>
      <c r="B724" s="1">
        <v>42483</v>
      </c>
      <c r="C724" s="6" t="str">
        <f>TEXT(Merge1[[#This Row],[ActivityDate]],"dddd")</f>
        <v>Saturday</v>
      </c>
      <c r="D724">
        <v>8093</v>
      </c>
      <c r="E724" s="5">
        <f>IF(Merge1[[#This Row],[TotalSteps]]&gt;=10000,1,0)</f>
        <v>0</v>
      </c>
      <c r="F724">
        <v>5.41</v>
      </c>
      <c r="G724">
        <v>5.41</v>
      </c>
      <c r="H724">
        <v>0</v>
      </c>
      <c r="I724">
        <v>0.13</v>
      </c>
      <c r="J724">
        <v>1.1299999999999999</v>
      </c>
      <c r="K724">
        <v>4.1500000000000004</v>
      </c>
      <c r="L724">
        <v>0</v>
      </c>
      <c r="M724">
        <v>2</v>
      </c>
      <c r="N724">
        <v>25</v>
      </c>
      <c r="O724">
        <v>223</v>
      </c>
      <c r="P724">
        <v>1190</v>
      </c>
      <c r="Q724">
        <f>Merge1[[#This Row],[VeryActiveMinutes]]+Merge1[[#This Row],[FairlyActiveMinutes]]+Merge1[[#This Row],[LightlyActiveMinutes]]</f>
        <v>250</v>
      </c>
      <c r="R724">
        <v>2284</v>
      </c>
      <c r="U724" s="12">
        <f>Merge1[[#This Row],[TotalMinutesAsleep]]/60</f>
        <v>0</v>
      </c>
      <c r="V724" s="12" t="str">
        <f>IF(Merge1[[#This Row],[SleepHours]]&lt;7,"Short", IF(Merge1[[#This Row],[SleepHours]]&lt;=9,"Normal", "Long"))</f>
        <v>Short</v>
      </c>
    </row>
    <row r="725" spans="1:23" x14ac:dyDescent="0.25">
      <c r="A725" t="s">
        <v>44</v>
      </c>
      <c r="B725" s="1">
        <v>42484</v>
      </c>
      <c r="C725" s="6" t="str">
        <f>TEXT(Merge1[[#This Row],[ActivityDate]],"dddd")</f>
        <v>Sunday</v>
      </c>
      <c r="D725">
        <v>11085</v>
      </c>
      <c r="E725" s="5">
        <f>IF(Merge1[[#This Row],[TotalSteps]]&gt;=10000,1,0)</f>
        <v>1</v>
      </c>
      <c r="F725">
        <v>7.42</v>
      </c>
      <c r="G725">
        <v>7.42</v>
      </c>
      <c r="H725">
        <v>0</v>
      </c>
      <c r="I725">
        <v>0</v>
      </c>
      <c r="J725">
        <v>0</v>
      </c>
      <c r="K725">
        <v>7.42</v>
      </c>
      <c r="L725">
        <v>0</v>
      </c>
      <c r="M725">
        <v>0</v>
      </c>
      <c r="N725">
        <v>0</v>
      </c>
      <c r="O725">
        <v>419</v>
      </c>
      <c r="P725">
        <v>1021</v>
      </c>
      <c r="Q725">
        <f>Merge1[[#This Row],[VeryActiveMinutes]]+Merge1[[#This Row],[FairlyActiveMinutes]]+Merge1[[#This Row],[LightlyActiveMinutes]]</f>
        <v>419</v>
      </c>
      <c r="R725">
        <v>2667</v>
      </c>
      <c r="U725" s="12">
        <f>Merge1[[#This Row],[TotalMinutesAsleep]]/60</f>
        <v>0</v>
      </c>
      <c r="V725" s="12" t="str">
        <f>IF(Merge1[[#This Row],[SleepHours]]&lt;7,"Short", IF(Merge1[[#This Row],[SleepHours]]&lt;=9,"Normal", "Long"))</f>
        <v>Short</v>
      </c>
    </row>
    <row r="726" spans="1:23" x14ac:dyDescent="0.25">
      <c r="A726" t="s">
        <v>44</v>
      </c>
      <c r="B726" s="1">
        <v>42485</v>
      </c>
      <c r="C726" s="6" t="str">
        <f>TEXT(Merge1[[#This Row],[ActivityDate]],"dddd")</f>
        <v>Monday</v>
      </c>
      <c r="D726">
        <v>18229</v>
      </c>
      <c r="E726" s="5">
        <f>IF(Merge1[[#This Row],[TotalSteps]]&gt;=10000,1,0)</f>
        <v>1</v>
      </c>
      <c r="F726">
        <v>13.34</v>
      </c>
      <c r="G726">
        <v>12.2</v>
      </c>
      <c r="H726">
        <v>5</v>
      </c>
      <c r="I726">
        <v>4.3099999999999996</v>
      </c>
      <c r="J726">
        <v>1.37</v>
      </c>
      <c r="K726">
        <v>7.67</v>
      </c>
      <c r="L726">
        <v>0</v>
      </c>
      <c r="M726">
        <v>51</v>
      </c>
      <c r="N726">
        <v>24</v>
      </c>
      <c r="O726">
        <v>379</v>
      </c>
      <c r="P726">
        <v>986</v>
      </c>
      <c r="Q726">
        <f>Merge1[[#This Row],[VeryActiveMinutes]]+Merge1[[#This Row],[FairlyActiveMinutes]]+Merge1[[#This Row],[LightlyActiveMinutes]]</f>
        <v>454</v>
      </c>
      <c r="R726">
        <v>3055</v>
      </c>
      <c r="U726" s="12">
        <f>Merge1[[#This Row],[TotalMinutesAsleep]]/60</f>
        <v>0</v>
      </c>
      <c r="V726" s="12" t="str">
        <f>IF(Merge1[[#This Row],[SleepHours]]&lt;7,"Short", IF(Merge1[[#This Row],[SleepHours]]&lt;=9,"Normal", "Long"))</f>
        <v>Short</v>
      </c>
    </row>
    <row r="727" spans="1:23" x14ac:dyDescent="0.25">
      <c r="A727" t="s">
        <v>44</v>
      </c>
      <c r="B727" s="1">
        <v>42486</v>
      </c>
      <c r="C727" s="6" t="str">
        <f>TEXT(Merge1[[#This Row],[ActivityDate]],"dddd")</f>
        <v>Tuesday</v>
      </c>
      <c r="D727">
        <v>15090</v>
      </c>
      <c r="E727" s="5">
        <f>IF(Merge1[[#This Row],[TotalSteps]]&gt;=10000,1,0)</f>
        <v>1</v>
      </c>
      <c r="F727">
        <v>10.1</v>
      </c>
      <c r="G727">
        <v>10.1</v>
      </c>
      <c r="H727">
        <v>0</v>
      </c>
      <c r="I727">
        <v>0.93</v>
      </c>
      <c r="J727">
        <v>0.94</v>
      </c>
      <c r="K727">
        <v>8.23</v>
      </c>
      <c r="L727">
        <v>0</v>
      </c>
      <c r="M727">
        <v>16</v>
      </c>
      <c r="N727">
        <v>22</v>
      </c>
      <c r="O727">
        <v>424</v>
      </c>
      <c r="P727">
        <v>978</v>
      </c>
      <c r="Q727">
        <f>Merge1[[#This Row],[VeryActiveMinutes]]+Merge1[[#This Row],[FairlyActiveMinutes]]+Merge1[[#This Row],[LightlyActiveMinutes]]</f>
        <v>462</v>
      </c>
      <c r="R727">
        <v>2939</v>
      </c>
      <c r="U727" s="12">
        <f>Merge1[[#This Row],[TotalMinutesAsleep]]/60</f>
        <v>0</v>
      </c>
      <c r="V727" s="12" t="str">
        <f>IF(Merge1[[#This Row],[SleepHours]]&lt;7,"Short", IF(Merge1[[#This Row],[SleepHours]]&lt;=9,"Normal", "Long"))</f>
        <v>Short</v>
      </c>
    </row>
    <row r="728" spans="1:23" x14ac:dyDescent="0.25">
      <c r="A728" t="s">
        <v>44</v>
      </c>
      <c r="B728" s="1">
        <v>42487</v>
      </c>
      <c r="C728" s="6" t="str">
        <f>TEXT(Merge1[[#This Row],[ActivityDate]],"dddd")</f>
        <v>Wednesday</v>
      </c>
      <c r="D728">
        <v>13541</v>
      </c>
      <c r="E728" s="5">
        <f>IF(Merge1[[#This Row],[TotalSteps]]&gt;=10000,1,0)</f>
        <v>1</v>
      </c>
      <c r="F728">
        <v>10.220000000000001</v>
      </c>
      <c r="G728">
        <v>9.06</v>
      </c>
      <c r="H728">
        <v>5</v>
      </c>
      <c r="I728">
        <v>4.2699999999999996</v>
      </c>
      <c r="J728">
        <v>0.66</v>
      </c>
      <c r="K728">
        <v>5.29</v>
      </c>
      <c r="L728">
        <v>0</v>
      </c>
      <c r="M728">
        <v>50</v>
      </c>
      <c r="N728">
        <v>12</v>
      </c>
      <c r="O728">
        <v>337</v>
      </c>
      <c r="P728">
        <v>1041</v>
      </c>
      <c r="Q728">
        <f>Merge1[[#This Row],[VeryActiveMinutes]]+Merge1[[#This Row],[FairlyActiveMinutes]]+Merge1[[#This Row],[LightlyActiveMinutes]]</f>
        <v>399</v>
      </c>
      <c r="R728">
        <v>2830</v>
      </c>
      <c r="U728" s="12">
        <f>Merge1[[#This Row],[TotalMinutesAsleep]]/60</f>
        <v>0</v>
      </c>
      <c r="V728" s="12" t="str">
        <f>IF(Merge1[[#This Row],[SleepHours]]&lt;7,"Short", IF(Merge1[[#This Row],[SleepHours]]&lt;=9,"Normal", "Long"))</f>
        <v>Short</v>
      </c>
    </row>
    <row r="729" spans="1:23" x14ac:dyDescent="0.25">
      <c r="A729" t="s">
        <v>44</v>
      </c>
      <c r="B729" s="1">
        <v>42488</v>
      </c>
      <c r="C729" s="6" t="str">
        <f>TEXT(Merge1[[#This Row],[ActivityDate]],"dddd")</f>
        <v>Thursday</v>
      </c>
      <c r="D729">
        <v>15128</v>
      </c>
      <c r="E729" s="5">
        <f>IF(Merge1[[#This Row],[TotalSteps]]&gt;=10000,1,0)</f>
        <v>1</v>
      </c>
      <c r="F729">
        <v>10.119999999999999</v>
      </c>
      <c r="G729">
        <v>10.119999999999999</v>
      </c>
      <c r="H729">
        <v>0</v>
      </c>
      <c r="I729">
        <v>1.0900000000000001</v>
      </c>
      <c r="J729">
        <v>0.77</v>
      </c>
      <c r="K729">
        <v>8.26</v>
      </c>
      <c r="L729">
        <v>0</v>
      </c>
      <c r="M729">
        <v>16</v>
      </c>
      <c r="N729">
        <v>16</v>
      </c>
      <c r="O729">
        <v>401</v>
      </c>
      <c r="P729">
        <v>1007</v>
      </c>
      <c r="Q729">
        <f>Merge1[[#This Row],[VeryActiveMinutes]]+Merge1[[#This Row],[FairlyActiveMinutes]]+Merge1[[#This Row],[LightlyActiveMinutes]]</f>
        <v>433</v>
      </c>
      <c r="R729">
        <v>2836</v>
      </c>
      <c r="U729" s="12">
        <f>Merge1[[#This Row],[TotalMinutesAsleep]]/60</f>
        <v>0</v>
      </c>
      <c r="V729" s="12" t="str">
        <f>IF(Merge1[[#This Row],[SleepHours]]&lt;7,"Short", IF(Merge1[[#This Row],[SleepHours]]&lt;=9,"Normal", "Long"))</f>
        <v>Short</v>
      </c>
    </row>
    <row r="730" spans="1:23" x14ac:dyDescent="0.25">
      <c r="A730" t="s">
        <v>44</v>
      </c>
      <c r="B730" s="1">
        <v>42489</v>
      </c>
      <c r="C730" s="6" t="str">
        <f>TEXT(Merge1[[#This Row],[ActivityDate]],"dddd")</f>
        <v>Friday</v>
      </c>
      <c r="D730">
        <v>20067</v>
      </c>
      <c r="E730" s="5">
        <f>IF(Merge1[[#This Row],[TotalSteps]]&gt;=10000,1,0)</f>
        <v>1</v>
      </c>
      <c r="F730">
        <v>14.3</v>
      </c>
      <c r="G730">
        <v>13.42</v>
      </c>
      <c r="H730">
        <v>5</v>
      </c>
      <c r="I730">
        <v>4.3099999999999996</v>
      </c>
      <c r="J730">
        <v>2.0499999999999998</v>
      </c>
      <c r="K730">
        <v>7.95</v>
      </c>
      <c r="L730">
        <v>0</v>
      </c>
      <c r="M730">
        <v>55</v>
      </c>
      <c r="N730">
        <v>42</v>
      </c>
      <c r="O730">
        <v>382</v>
      </c>
      <c r="P730">
        <v>961</v>
      </c>
      <c r="Q730">
        <f>Merge1[[#This Row],[VeryActiveMinutes]]+Merge1[[#This Row],[FairlyActiveMinutes]]+Merge1[[#This Row],[LightlyActiveMinutes]]</f>
        <v>479</v>
      </c>
      <c r="R730">
        <v>3180</v>
      </c>
      <c r="U730" s="12">
        <f>Merge1[[#This Row],[TotalMinutesAsleep]]/60</f>
        <v>0</v>
      </c>
      <c r="V730" s="12" t="str">
        <f>IF(Merge1[[#This Row],[SleepHours]]&lt;7,"Short", IF(Merge1[[#This Row],[SleepHours]]&lt;=9,"Normal", "Long"))</f>
        <v>Short</v>
      </c>
    </row>
    <row r="731" spans="1:23" x14ac:dyDescent="0.25">
      <c r="A731" t="s">
        <v>44</v>
      </c>
      <c r="B731" s="1">
        <v>42490</v>
      </c>
      <c r="C731" s="6" t="str">
        <f>TEXT(Merge1[[#This Row],[ActivityDate]],"dddd")</f>
        <v>Saturday</v>
      </c>
      <c r="D731">
        <v>3761</v>
      </c>
      <c r="E731" s="5">
        <f>IF(Merge1[[#This Row],[TotalSteps]]&gt;=10000,1,0)</f>
        <v>0</v>
      </c>
      <c r="F731">
        <v>2.52</v>
      </c>
      <c r="G731">
        <v>2.52</v>
      </c>
      <c r="H731">
        <v>0</v>
      </c>
      <c r="I731">
        <v>0</v>
      </c>
      <c r="J731">
        <v>0</v>
      </c>
      <c r="K731">
        <v>2.52</v>
      </c>
      <c r="L731">
        <v>0</v>
      </c>
      <c r="M731">
        <v>0</v>
      </c>
      <c r="N731">
        <v>0</v>
      </c>
      <c r="O731">
        <v>200</v>
      </c>
      <c r="P731">
        <v>1240</v>
      </c>
      <c r="Q731">
        <f>Merge1[[#This Row],[VeryActiveMinutes]]+Merge1[[#This Row],[FairlyActiveMinutes]]+Merge1[[#This Row],[LightlyActiveMinutes]]</f>
        <v>200</v>
      </c>
      <c r="R731">
        <v>2051</v>
      </c>
      <c r="U731" s="12">
        <f>Merge1[[#This Row],[TotalMinutesAsleep]]/60</f>
        <v>0</v>
      </c>
      <c r="V731" s="12" t="str">
        <f>IF(Merge1[[#This Row],[SleepHours]]&lt;7,"Short", IF(Merge1[[#This Row],[SleepHours]]&lt;=9,"Normal", "Long"))</f>
        <v>Short</v>
      </c>
    </row>
    <row r="732" spans="1:23" x14ac:dyDescent="0.25">
      <c r="A732" t="s">
        <v>44</v>
      </c>
      <c r="B732" s="1">
        <v>42491</v>
      </c>
      <c r="C732" s="6" t="str">
        <f>TEXT(Merge1[[#This Row],[ActivityDate]],"dddd")</f>
        <v>Sunday</v>
      </c>
      <c r="D732">
        <v>5600</v>
      </c>
      <c r="E732" s="5">
        <f>IF(Merge1[[#This Row],[TotalSteps]]&gt;=10000,1,0)</f>
        <v>0</v>
      </c>
      <c r="F732">
        <v>3.75</v>
      </c>
      <c r="G732">
        <v>3.75</v>
      </c>
      <c r="H732">
        <v>0</v>
      </c>
      <c r="I732">
        <v>0</v>
      </c>
      <c r="J732">
        <v>0</v>
      </c>
      <c r="K732">
        <v>3.75</v>
      </c>
      <c r="L732">
        <v>0</v>
      </c>
      <c r="M732">
        <v>0</v>
      </c>
      <c r="N732">
        <v>0</v>
      </c>
      <c r="O732">
        <v>237</v>
      </c>
      <c r="P732">
        <v>1142</v>
      </c>
      <c r="Q732">
        <f>Merge1[[#This Row],[VeryActiveMinutes]]+Merge1[[#This Row],[FairlyActiveMinutes]]+Merge1[[#This Row],[LightlyActiveMinutes]]</f>
        <v>237</v>
      </c>
      <c r="R732">
        <v>2225</v>
      </c>
      <c r="S732">
        <v>1</v>
      </c>
      <c r="T732">
        <v>58</v>
      </c>
      <c r="U732" s="12">
        <f>Merge1[[#This Row],[TotalMinutesAsleep]]/60</f>
        <v>0.96666666666666667</v>
      </c>
      <c r="V732" s="12" t="str">
        <f>IF(Merge1[[#This Row],[SleepHours]]&lt;7,"Short", IF(Merge1[[#This Row],[SleepHours]]&lt;=9,"Normal", "Long"))</f>
        <v>Short</v>
      </c>
      <c r="W732">
        <v>61</v>
      </c>
    </row>
    <row r="733" spans="1:23" x14ac:dyDescent="0.25">
      <c r="A733" t="s">
        <v>44</v>
      </c>
      <c r="B733" s="1">
        <v>42492</v>
      </c>
      <c r="C733" s="6" t="str">
        <f>TEXT(Merge1[[#This Row],[ActivityDate]],"dddd")</f>
        <v>Monday</v>
      </c>
      <c r="D733">
        <v>13041</v>
      </c>
      <c r="E733" s="5">
        <f>IF(Merge1[[#This Row],[TotalSteps]]&gt;=10000,1,0)</f>
        <v>1</v>
      </c>
      <c r="F733">
        <v>9.18</v>
      </c>
      <c r="G733">
        <v>8.7200000000000006</v>
      </c>
      <c r="H733">
        <v>3</v>
      </c>
      <c r="I733">
        <v>4.6399999999999997</v>
      </c>
      <c r="J733">
        <v>0.7</v>
      </c>
      <c r="K733">
        <v>3.83</v>
      </c>
      <c r="L733">
        <v>0</v>
      </c>
      <c r="M733">
        <v>64</v>
      </c>
      <c r="N733">
        <v>14</v>
      </c>
      <c r="O733">
        <v>250</v>
      </c>
      <c r="P733">
        <v>1112</v>
      </c>
      <c r="Q733">
        <f>Merge1[[#This Row],[VeryActiveMinutes]]+Merge1[[#This Row],[FairlyActiveMinutes]]+Merge1[[#This Row],[LightlyActiveMinutes]]</f>
        <v>328</v>
      </c>
      <c r="R733">
        <v>2642</v>
      </c>
      <c r="U733" s="12">
        <f>Merge1[[#This Row],[TotalMinutesAsleep]]/60</f>
        <v>0</v>
      </c>
      <c r="V733" s="12" t="str">
        <f>IF(Merge1[[#This Row],[SleepHours]]&lt;7,"Short", IF(Merge1[[#This Row],[SleepHours]]&lt;=9,"Normal", "Long"))</f>
        <v>Short</v>
      </c>
    </row>
    <row r="734" spans="1:23" x14ac:dyDescent="0.25">
      <c r="A734" t="s">
        <v>44</v>
      </c>
      <c r="B734" s="1">
        <v>42493</v>
      </c>
      <c r="C734" s="6" t="str">
        <f>TEXT(Merge1[[#This Row],[ActivityDate]],"dddd")</f>
        <v>Tuesday</v>
      </c>
      <c r="D734">
        <v>14510</v>
      </c>
      <c r="E734" s="5">
        <f>IF(Merge1[[#This Row],[TotalSteps]]&gt;=10000,1,0)</f>
        <v>1</v>
      </c>
      <c r="F734">
        <v>10.87</v>
      </c>
      <c r="G734">
        <v>9.7100000000000009</v>
      </c>
      <c r="H734">
        <v>5</v>
      </c>
      <c r="I734">
        <v>4.4800000000000004</v>
      </c>
      <c r="J734">
        <v>1.02</v>
      </c>
      <c r="K734">
        <v>5.36</v>
      </c>
      <c r="L734">
        <v>0</v>
      </c>
      <c r="M734">
        <v>58</v>
      </c>
      <c r="N734">
        <v>31</v>
      </c>
      <c r="O734">
        <v>330</v>
      </c>
      <c r="P734">
        <v>1021</v>
      </c>
      <c r="Q734">
        <f>Merge1[[#This Row],[VeryActiveMinutes]]+Merge1[[#This Row],[FairlyActiveMinutes]]+Merge1[[#This Row],[LightlyActiveMinutes]]</f>
        <v>419</v>
      </c>
      <c r="R734">
        <v>2976</v>
      </c>
      <c r="U734" s="12">
        <f>Merge1[[#This Row],[TotalMinutesAsleep]]/60</f>
        <v>0</v>
      </c>
      <c r="V734" s="12" t="str">
        <f>IF(Merge1[[#This Row],[SleepHours]]&lt;7,"Short", IF(Merge1[[#This Row],[SleepHours]]&lt;=9,"Normal", "Long"))</f>
        <v>Short</v>
      </c>
    </row>
    <row r="735" spans="1:23" x14ac:dyDescent="0.25">
      <c r="A735" t="s">
        <v>44</v>
      </c>
      <c r="B735" s="1">
        <v>42494</v>
      </c>
      <c r="C735" s="6" t="str">
        <f>TEXT(Merge1[[#This Row],[ActivityDate]],"dddd")</f>
        <v>Wednesday</v>
      </c>
      <c r="D735">
        <v>0</v>
      </c>
      <c r="E735" s="5">
        <f>IF(Merge1[[#This Row],[TotalSteps]]&gt;=10000,1,0)</f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1440</v>
      </c>
      <c r="Q735">
        <f>Merge1[[#This Row],[VeryActiveMinutes]]+Merge1[[#This Row],[FairlyActiveMinutes]]+Merge1[[#This Row],[LightlyActiveMinutes]]</f>
        <v>0</v>
      </c>
      <c r="R735">
        <v>1557</v>
      </c>
      <c r="U735" s="12">
        <f>Merge1[[#This Row],[TotalMinutesAsleep]]/60</f>
        <v>0</v>
      </c>
      <c r="V735" s="12" t="str">
        <f>IF(Merge1[[#This Row],[SleepHours]]&lt;7,"Short", IF(Merge1[[#This Row],[SleepHours]]&lt;=9,"Normal", "Long"))</f>
        <v>Short</v>
      </c>
    </row>
    <row r="736" spans="1:23" x14ac:dyDescent="0.25">
      <c r="A736" t="s">
        <v>44</v>
      </c>
      <c r="B736" s="1">
        <v>42495</v>
      </c>
      <c r="C736" s="6" t="str">
        <f>TEXT(Merge1[[#This Row],[ActivityDate]],"dddd")</f>
        <v>Thursday</v>
      </c>
      <c r="D736">
        <v>15010</v>
      </c>
      <c r="E736" s="5">
        <f>IF(Merge1[[#This Row],[TotalSteps]]&gt;=10000,1,0)</f>
        <v>1</v>
      </c>
      <c r="F736">
        <v>11.1</v>
      </c>
      <c r="G736">
        <v>10.039999999999999</v>
      </c>
      <c r="H736">
        <v>5</v>
      </c>
      <c r="I736">
        <v>4.33</v>
      </c>
      <c r="J736">
        <v>1.29</v>
      </c>
      <c r="K736">
        <v>5.48</v>
      </c>
      <c r="L736">
        <v>0</v>
      </c>
      <c r="M736">
        <v>53</v>
      </c>
      <c r="N736">
        <v>23</v>
      </c>
      <c r="O736">
        <v>317</v>
      </c>
      <c r="P736">
        <v>1047</v>
      </c>
      <c r="Q736">
        <f>Merge1[[#This Row],[VeryActiveMinutes]]+Merge1[[#This Row],[FairlyActiveMinutes]]+Merge1[[#This Row],[LightlyActiveMinutes]]</f>
        <v>393</v>
      </c>
      <c r="R736">
        <v>2933</v>
      </c>
      <c r="U736" s="12">
        <f>Merge1[[#This Row],[TotalMinutesAsleep]]/60</f>
        <v>0</v>
      </c>
      <c r="V736" s="12" t="str">
        <f>IF(Merge1[[#This Row],[SleepHours]]&lt;7,"Short", IF(Merge1[[#This Row],[SleepHours]]&lt;=9,"Normal", "Long"))</f>
        <v>Short</v>
      </c>
    </row>
    <row r="737" spans="1:23" x14ac:dyDescent="0.25">
      <c r="A737" t="s">
        <v>44</v>
      </c>
      <c r="B737" s="1">
        <v>42496</v>
      </c>
      <c r="C737" s="6" t="str">
        <f>TEXT(Merge1[[#This Row],[ActivityDate]],"dddd")</f>
        <v>Friday</v>
      </c>
      <c r="D737">
        <v>11459</v>
      </c>
      <c r="E737" s="5">
        <f>IF(Merge1[[#This Row],[TotalSteps]]&gt;=10000,1,0)</f>
        <v>1</v>
      </c>
      <c r="F737">
        <v>7.67</v>
      </c>
      <c r="G737">
        <v>7.67</v>
      </c>
      <c r="H737">
        <v>0</v>
      </c>
      <c r="I737">
        <v>3</v>
      </c>
      <c r="J737">
        <v>0.81</v>
      </c>
      <c r="K737">
        <v>3.86</v>
      </c>
      <c r="L737">
        <v>0</v>
      </c>
      <c r="M737">
        <v>44</v>
      </c>
      <c r="N737">
        <v>13</v>
      </c>
      <c r="O737">
        <v>247</v>
      </c>
      <c r="P737">
        <v>1136</v>
      </c>
      <c r="Q737">
        <f>Merge1[[#This Row],[VeryActiveMinutes]]+Merge1[[#This Row],[FairlyActiveMinutes]]+Merge1[[#This Row],[LightlyActiveMinutes]]</f>
        <v>304</v>
      </c>
      <c r="R737">
        <v>2553</v>
      </c>
      <c r="U737" s="12">
        <f>Merge1[[#This Row],[TotalMinutesAsleep]]/60</f>
        <v>0</v>
      </c>
      <c r="V737" s="12" t="str">
        <f>IF(Merge1[[#This Row],[SleepHours]]&lt;7,"Short", IF(Merge1[[#This Row],[SleepHours]]&lt;=9,"Normal", "Long"))</f>
        <v>Short</v>
      </c>
    </row>
    <row r="738" spans="1:23" x14ac:dyDescent="0.25">
      <c r="A738" t="s">
        <v>44</v>
      </c>
      <c r="B738" s="1">
        <v>42497</v>
      </c>
      <c r="C738" s="6" t="str">
        <f>TEXT(Merge1[[#This Row],[ActivityDate]],"dddd")</f>
        <v>Saturday</v>
      </c>
      <c r="D738">
        <v>0</v>
      </c>
      <c r="E738" s="5">
        <f>IF(Merge1[[#This Row],[TotalSteps]]&gt;=10000,1,0)</f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111</v>
      </c>
      <c r="Q738">
        <f>Merge1[[#This Row],[VeryActiveMinutes]]+Merge1[[#This Row],[FairlyActiveMinutes]]+Merge1[[#This Row],[LightlyActiveMinutes]]</f>
        <v>0</v>
      </c>
      <c r="R738">
        <v>120</v>
      </c>
      <c r="U738" s="12">
        <f>Merge1[[#This Row],[TotalMinutesAsleep]]/60</f>
        <v>0</v>
      </c>
      <c r="V738" s="12" t="str">
        <f>IF(Merge1[[#This Row],[SleepHours]]&lt;7,"Short", IF(Merge1[[#This Row],[SleepHours]]&lt;=9,"Normal", "Long"))</f>
        <v>Short</v>
      </c>
    </row>
    <row r="739" spans="1:23" x14ac:dyDescent="0.25">
      <c r="A739" t="s">
        <v>45</v>
      </c>
      <c r="B739" s="1">
        <v>42472</v>
      </c>
      <c r="C739" s="6" t="str">
        <f>TEXT(Merge1[[#This Row],[ActivityDate]],"dddd")</f>
        <v>Tuesday</v>
      </c>
      <c r="D739">
        <v>11317</v>
      </c>
      <c r="E739" s="5">
        <f>IF(Merge1[[#This Row],[TotalSteps]]&gt;=10000,1,0)</f>
        <v>1</v>
      </c>
      <c r="F739">
        <v>8.41</v>
      </c>
      <c r="G739">
        <v>8.41</v>
      </c>
      <c r="H739">
        <v>0</v>
      </c>
      <c r="I739">
        <v>5.27</v>
      </c>
      <c r="J739">
        <v>0.15</v>
      </c>
      <c r="K739">
        <v>2.97</v>
      </c>
      <c r="L739">
        <v>0</v>
      </c>
      <c r="M739">
        <v>59</v>
      </c>
      <c r="N739">
        <v>6</v>
      </c>
      <c r="O739">
        <v>153</v>
      </c>
      <c r="P739">
        <v>745</v>
      </c>
      <c r="Q739">
        <f>Merge1[[#This Row],[VeryActiveMinutes]]+Merge1[[#This Row],[FairlyActiveMinutes]]+Merge1[[#This Row],[LightlyActiveMinutes]]</f>
        <v>218</v>
      </c>
      <c r="R739">
        <v>2772</v>
      </c>
      <c r="S739">
        <v>1</v>
      </c>
      <c r="T739">
        <v>514</v>
      </c>
      <c r="U739" s="12">
        <f>Merge1[[#This Row],[TotalMinutesAsleep]]/60</f>
        <v>8.5666666666666664</v>
      </c>
      <c r="V739" s="12" t="str">
        <f>IF(Merge1[[#This Row],[SleepHours]]&lt;7,"Short", IF(Merge1[[#This Row],[SleepHours]]&lt;=9,"Normal", "Long"))</f>
        <v>Normal</v>
      </c>
      <c r="W739">
        <v>525</v>
      </c>
    </row>
    <row r="740" spans="1:23" x14ac:dyDescent="0.25">
      <c r="A740" t="s">
        <v>45</v>
      </c>
      <c r="B740" s="1">
        <v>42473</v>
      </c>
      <c r="C740" s="6" t="str">
        <f>TEXT(Merge1[[#This Row],[ActivityDate]],"dddd")</f>
        <v>Wednesday</v>
      </c>
      <c r="D740">
        <v>5813</v>
      </c>
      <c r="E740" s="5">
        <f>IF(Merge1[[#This Row],[TotalSteps]]&gt;=10000,1,0)</f>
        <v>0</v>
      </c>
      <c r="F740">
        <v>3.62</v>
      </c>
      <c r="G740">
        <v>3.62</v>
      </c>
      <c r="H740">
        <v>0</v>
      </c>
      <c r="I740">
        <v>0.56000000000000005</v>
      </c>
      <c r="J740">
        <v>0.21</v>
      </c>
      <c r="K740">
        <v>2.84</v>
      </c>
      <c r="L740">
        <v>0</v>
      </c>
      <c r="M740">
        <v>31</v>
      </c>
      <c r="N740">
        <v>26</v>
      </c>
      <c r="O740">
        <v>155</v>
      </c>
      <c r="P740">
        <v>744</v>
      </c>
      <c r="Q740">
        <f>Merge1[[#This Row],[VeryActiveMinutes]]+Merge1[[#This Row],[FairlyActiveMinutes]]+Merge1[[#This Row],[LightlyActiveMinutes]]</f>
        <v>212</v>
      </c>
      <c r="R740">
        <v>2516</v>
      </c>
      <c r="S740">
        <v>1</v>
      </c>
      <c r="T740">
        <v>451</v>
      </c>
      <c r="U740" s="12">
        <f>Merge1[[#This Row],[TotalMinutesAsleep]]/60</f>
        <v>7.5166666666666666</v>
      </c>
      <c r="V740" s="12" t="str">
        <f>IF(Merge1[[#This Row],[SleepHours]]&lt;7,"Short", IF(Merge1[[#This Row],[SleepHours]]&lt;=9,"Normal", "Long"))</f>
        <v>Normal</v>
      </c>
      <c r="W740">
        <v>465</v>
      </c>
    </row>
    <row r="741" spans="1:23" x14ac:dyDescent="0.25">
      <c r="A741" t="s">
        <v>45</v>
      </c>
      <c r="B741" s="1">
        <v>42474</v>
      </c>
      <c r="C741" s="6" t="str">
        <f>TEXT(Merge1[[#This Row],[ActivityDate]],"dddd")</f>
        <v>Thursday</v>
      </c>
      <c r="D741">
        <v>9123</v>
      </c>
      <c r="E741" s="5">
        <f>IF(Merge1[[#This Row],[TotalSteps]]&gt;=10000,1,0)</f>
        <v>0</v>
      </c>
      <c r="F741">
        <v>6.12</v>
      </c>
      <c r="G741">
        <v>6.12</v>
      </c>
      <c r="H741">
        <v>0</v>
      </c>
      <c r="I741">
        <v>2.0299999999999998</v>
      </c>
      <c r="J741">
        <v>0.33</v>
      </c>
      <c r="K741">
        <v>3.66</v>
      </c>
      <c r="L741">
        <v>0</v>
      </c>
      <c r="M741">
        <v>35</v>
      </c>
      <c r="N741">
        <v>32</v>
      </c>
      <c r="O741">
        <v>189</v>
      </c>
      <c r="P741">
        <v>787</v>
      </c>
      <c r="Q741">
        <f>Merge1[[#This Row],[VeryActiveMinutes]]+Merge1[[#This Row],[FairlyActiveMinutes]]+Merge1[[#This Row],[LightlyActiveMinutes]]</f>
        <v>256</v>
      </c>
      <c r="R741">
        <v>2734</v>
      </c>
      <c r="S741">
        <v>1</v>
      </c>
      <c r="T741">
        <v>472</v>
      </c>
      <c r="U741" s="12">
        <f>Merge1[[#This Row],[TotalMinutesAsleep]]/60</f>
        <v>7.8666666666666663</v>
      </c>
      <c r="V741" s="12" t="str">
        <f>IF(Merge1[[#This Row],[SleepHours]]&lt;7,"Short", IF(Merge1[[#This Row],[SleepHours]]&lt;=9,"Normal", "Long"))</f>
        <v>Normal</v>
      </c>
      <c r="W741">
        <v>476</v>
      </c>
    </row>
    <row r="742" spans="1:23" x14ac:dyDescent="0.25">
      <c r="A742" t="s">
        <v>45</v>
      </c>
      <c r="B742" s="1">
        <v>42475</v>
      </c>
      <c r="C742" s="6" t="str">
        <f>TEXT(Merge1[[#This Row],[ActivityDate]],"dddd")</f>
        <v>Friday</v>
      </c>
      <c r="D742">
        <v>8585</v>
      </c>
      <c r="E742" s="5">
        <f>IF(Merge1[[#This Row],[TotalSteps]]&gt;=10000,1,0)</f>
        <v>0</v>
      </c>
      <c r="F742">
        <v>5.67</v>
      </c>
      <c r="G742">
        <v>5.67</v>
      </c>
      <c r="H742">
        <v>0</v>
      </c>
      <c r="I742">
        <v>2.04</v>
      </c>
      <c r="J742">
        <v>1.1100000000000001</v>
      </c>
      <c r="K742">
        <v>2.5299999999999998</v>
      </c>
      <c r="L742">
        <v>0</v>
      </c>
      <c r="M742">
        <v>30</v>
      </c>
      <c r="N742">
        <v>21</v>
      </c>
      <c r="O742">
        <v>139</v>
      </c>
      <c r="P742">
        <v>864</v>
      </c>
      <c r="Q742">
        <f>Merge1[[#This Row],[VeryActiveMinutes]]+Merge1[[#This Row],[FairlyActiveMinutes]]+Merge1[[#This Row],[LightlyActiveMinutes]]</f>
        <v>190</v>
      </c>
      <c r="R742">
        <v>2395</v>
      </c>
      <c r="S742">
        <v>1</v>
      </c>
      <c r="T742">
        <v>377</v>
      </c>
      <c r="U742" s="12">
        <f>Merge1[[#This Row],[TotalMinutesAsleep]]/60</f>
        <v>6.2833333333333332</v>
      </c>
      <c r="V742" s="12" t="str">
        <f>IF(Merge1[[#This Row],[SleepHours]]&lt;7,"Short", IF(Merge1[[#This Row],[SleepHours]]&lt;=9,"Normal", "Long"))</f>
        <v>Short</v>
      </c>
      <c r="W742">
        <v>386</v>
      </c>
    </row>
    <row r="743" spans="1:23" x14ac:dyDescent="0.25">
      <c r="A743" t="s">
        <v>45</v>
      </c>
      <c r="B743" s="1">
        <v>42476</v>
      </c>
      <c r="C743" s="6" t="str">
        <f>TEXT(Merge1[[#This Row],[ActivityDate]],"dddd")</f>
        <v>Saturday</v>
      </c>
      <c r="D743">
        <v>31</v>
      </c>
      <c r="E743" s="5">
        <f>IF(Merge1[[#This Row],[TotalSteps]]&gt;=10000,1,0)</f>
        <v>0</v>
      </c>
      <c r="F743">
        <v>0.01</v>
      </c>
      <c r="G743">
        <v>0.01</v>
      </c>
      <c r="H743">
        <v>0</v>
      </c>
      <c r="I743">
        <v>0</v>
      </c>
      <c r="J743">
        <v>0</v>
      </c>
      <c r="K743">
        <v>0.01</v>
      </c>
      <c r="L743">
        <v>0</v>
      </c>
      <c r="M743">
        <v>0</v>
      </c>
      <c r="N743">
        <v>0</v>
      </c>
      <c r="O743">
        <v>3</v>
      </c>
      <c r="P743">
        <v>1437</v>
      </c>
      <c r="Q743">
        <f>Merge1[[#This Row],[VeryActiveMinutes]]+Merge1[[#This Row],[FairlyActiveMinutes]]+Merge1[[#This Row],[LightlyActiveMinutes]]</f>
        <v>3</v>
      </c>
      <c r="R743">
        <v>1635</v>
      </c>
      <c r="U743" s="12">
        <f>Merge1[[#This Row],[TotalMinutesAsleep]]/60</f>
        <v>0</v>
      </c>
      <c r="V743" s="12" t="str">
        <f>IF(Merge1[[#This Row],[SleepHours]]&lt;7,"Short", IF(Merge1[[#This Row],[SleepHours]]&lt;=9,"Normal", "Long"))</f>
        <v>Short</v>
      </c>
    </row>
    <row r="744" spans="1:23" x14ac:dyDescent="0.25">
      <c r="A744" t="s">
        <v>45</v>
      </c>
      <c r="B744" s="1">
        <v>42477</v>
      </c>
      <c r="C744" s="6" t="str">
        <f>TEXT(Merge1[[#This Row],[ActivityDate]],"dddd")</f>
        <v>Sunday</v>
      </c>
      <c r="D744">
        <v>0</v>
      </c>
      <c r="E744" s="5">
        <f>IF(Merge1[[#This Row],[TotalSteps]]&gt;=10000,1,0)</f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1440</v>
      </c>
      <c r="Q744">
        <f>Merge1[[#This Row],[VeryActiveMinutes]]+Merge1[[#This Row],[FairlyActiveMinutes]]+Merge1[[#This Row],[LightlyActiveMinutes]]</f>
        <v>0</v>
      </c>
      <c r="R744">
        <v>1629</v>
      </c>
      <c r="U744" s="12">
        <f>Merge1[[#This Row],[TotalMinutesAsleep]]/60</f>
        <v>0</v>
      </c>
      <c r="V744" s="12" t="str">
        <f>IF(Merge1[[#This Row],[SleepHours]]&lt;7,"Short", IF(Merge1[[#This Row],[SleepHours]]&lt;=9,"Normal", "Long"))</f>
        <v>Short</v>
      </c>
    </row>
    <row r="745" spans="1:23" x14ac:dyDescent="0.25">
      <c r="A745" t="s">
        <v>45</v>
      </c>
      <c r="B745" s="1">
        <v>42478</v>
      </c>
      <c r="C745" s="6" t="str">
        <f>TEXT(Merge1[[#This Row],[ActivityDate]],"dddd")</f>
        <v>Monday</v>
      </c>
      <c r="D745">
        <v>9827</v>
      </c>
      <c r="E745" s="5">
        <f>IF(Merge1[[#This Row],[TotalSteps]]&gt;=10000,1,0)</f>
        <v>0</v>
      </c>
      <c r="F745">
        <v>6.71</v>
      </c>
      <c r="G745">
        <v>6.71</v>
      </c>
      <c r="H745">
        <v>0</v>
      </c>
      <c r="I745">
        <v>3.17</v>
      </c>
      <c r="J745">
        <v>1.22</v>
      </c>
      <c r="K745">
        <v>2.31</v>
      </c>
      <c r="L745">
        <v>0</v>
      </c>
      <c r="M745">
        <v>61</v>
      </c>
      <c r="N745">
        <v>51</v>
      </c>
      <c r="O745">
        <v>114</v>
      </c>
      <c r="P745">
        <v>1136</v>
      </c>
      <c r="Q745">
        <f>Merge1[[#This Row],[VeryActiveMinutes]]+Merge1[[#This Row],[FairlyActiveMinutes]]+Merge1[[#This Row],[LightlyActiveMinutes]]</f>
        <v>226</v>
      </c>
      <c r="R745">
        <v>2743</v>
      </c>
      <c r="U745" s="12">
        <f>Merge1[[#This Row],[TotalMinutesAsleep]]/60</f>
        <v>0</v>
      </c>
      <c r="V745" s="12" t="str">
        <f>IF(Merge1[[#This Row],[SleepHours]]&lt;7,"Short", IF(Merge1[[#This Row],[SleepHours]]&lt;=9,"Normal", "Long"))</f>
        <v>Short</v>
      </c>
    </row>
    <row r="746" spans="1:23" x14ac:dyDescent="0.25">
      <c r="A746" t="s">
        <v>45</v>
      </c>
      <c r="B746" s="1">
        <v>42479</v>
      </c>
      <c r="C746" s="6" t="str">
        <f>TEXT(Merge1[[#This Row],[ActivityDate]],"dddd")</f>
        <v>Tuesday</v>
      </c>
      <c r="D746">
        <v>10688</v>
      </c>
      <c r="E746" s="5">
        <f>IF(Merge1[[#This Row],[TotalSteps]]&gt;=10000,1,0)</f>
        <v>1</v>
      </c>
      <c r="F746">
        <v>7.29</v>
      </c>
      <c r="G746">
        <v>7.29</v>
      </c>
      <c r="H746">
        <v>0</v>
      </c>
      <c r="I746">
        <v>3.53</v>
      </c>
      <c r="J746">
        <v>1.23</v>
      </c>
      <c r="K746">
        <v>2.5099999999999998</v>
      </c>
      <c r="L746">
        <v>0</v>
      </c>
      <c r="M746">
        <v>67</v>
      </c>
      <c r="N746">
        <v>69</v>
      </c>
      <c r="O746">
        <v>124</v>
      </c>
      <c r="P746">
        <v>671</v>
      </c>
      <c r="Q746">
        <f>Merge1[[#This Row],[VeryActiveMinutes]]+Merge1[[#This Row],[FairlyActiveMinutes]]+Merge1[[#This Row],[LightlyActiveMinutes]]</f>
        <v>260</v>
      </c>
      <c r="R746">
        <v>2944</v>
      </c>
      <c r="S746">
        <v>1</v>
      </c>
      <c r="T746">
        <v>472</v>
      </c>
      <c r="U746" s="12">
        <f>Merge1[[#This Row],[TotalMinutesAsleep]]/60</f>
        <v>7.8666666666666663</v>
      </c>
      <c r="V746" s="12" t="str">
        <f>IF(Merge1[[#This Row],[SleepHours]]&lt;7,"Short", IF(Merge1[[#This Row],[SleepHours]]&lt;=9,"Normal", "Long"))</f>
        <v>Normal</v>
      </c>
      <c r="W746">
        <v>483</v>
      </c>
    </row>
    <row r="747" spans="1:23" x14ac:dyDescent="0.25">
      <c r="A747" t="s">
        <v>45</v>
      </c>
      <c r="B747" s="1">
        <v>42480</v>
      </c>
      <c r="C747" s="6" t="str">
        <f>TEXT(Merge1[[#This Row],[ActivityDate]],"dddd")</f>
        <v>Wednesday</v>
      </c>
      <c r="D747">
        <v>14365</v>
      </c>
      <c r="E747" s="5">
        <f>IF(Merge1[[#This Row],[TotalSteps]]&gt;=10000,1,0)</f>
        <v>1</v>
      </c>
      <c r="F747">
        <v>10.64</v>
      </c>
      <c r="G747">
        <v>10.64</v>
      </c>
      <c r="H747">
        <v>0</v>
      </c>
      <c r="I747">
        <v>7.64</v>
      </c>
      <c r="J747">
        <v>0.45</v>
      </c>
      <c r="K747">
        <v>2.54</v>
      </c>
      <c r="L747">
        <v>0</v>
      </c>
      <c r="M747">
        <v>87</v>
      </c>
      <c r="N747">
        <v>13</v>
      </c>
      <c r="O747">
        <v>145</v>
      </c>
      <c r="P747">
        <v>797</v>
      </c>
      <c r="Q747">
        <f>Merge1[[#This Row],[VeryActiveMinutes]]+Merge1[[#This Row],[FairlyActiveMinutes]]+Merge1[[#This Row],[LightlyActiveMinutes]]</f>
        <v>245</v>
      </c>
      <c r="R747">
        <v>2997</v>
      </c>
      <c r="S747">
        <v>1</v>
      </c>
      <c r="T747">
        <v>492</v>
      </c>
      <c r="U747" s="12">
        <f>Merge1[[#This Row],[TotalMinutesAsleep]]/60</f>
        <v>8.1999999999999993</v>
      </c>
      <c r="V747" s="12" t="str">
        <f>IF(Merge1[[#This Row],[SleepHours]]&lt;7,"Short", IF(Merge1[[#This Row],[SleepHours]]&lt;=9,"Normal", "Long"))</f>
        <v>Normal</v>
      </c>
      <c r="W747">
        <v>502</v>
      </c>
    </row>
    <row r="748" spans="1:23" x14ac:dyDescent="0.25">
      <c r="A748" t="s">
        <v>45</v>
      </c>
      <c r="B748" s="1">
        <v>42481</v>
      </c>
      <c r="C748" s="6" t="str">
        <f>TEXT(Merge1[[#This Row],[ActivityDate]],"dddd")</f>
        <v>Thursday</v>
      </c>
      <c r="D748">
        <v>9469</v>
      </c>
      <c r="E748" s="5">
        <f>IF(Merge1[[#This Row],[TotalSteps]]&gt;=10000,1,0)</f>
        <v>0</v>
      </c>
      <c r="F748">
        <v>6.18</v>
      </c>
      <c r="G748">
        <v>6.18</v>
      </c>
      <c r="H748">
        <v>0</v>
      </c>
      <c r="I748">
        <v>1.36</v>
      </c>
      <c r="J748">
        <v>0.3</v>
      </c>
      <c r="K748">
        <v>4.51</v>
      </c>
      <c r="L748">
        <v>0</v>
      </c>
      <c r="M748">
        <v>19</v>
      </c>
      <c r="N748">
        <v>6</v>
      </c>
      <c r="O748">
        <v>206</v>
      </c>
      <c r="P748">
        <v>758</v>
      </c>
      <c r="Q748">
        <f>Merge1[[#This Row],[VeryActiveMinutes]]+Merge1[[#This Row],[FairlyActiveMinutes]]+Merge1[[#This Row],[LightlyActiveMinutes]]</f>
        <v>231</v>
      </c>
      <c r="R748">
        <v>2463</v>
      </c>
      <c r="S748">
        <v>1</v>
      </c>
      <c r="T748">
        <v>390</v>
      </c>
      <c r="U748" s="12">
        <f>Merge1[[#This Row],[TotalMinutesAsleep]]/60</f>
        <v>6.5</v>
      </c>
      <c r="V748" s="12" t="str">
        <f>IF(Merge1[[#This Row],[SleepHours]]&lt;7,"Short", IF(Merge1[[#This Row],[SleepHours]]&lt;=9,"Normal", "Long"))</f>
        <v>Short</v>
      </c>
      <c r="W748">
        <v>411</v>
      </c>
    </row>
    <row r="749" spans="1:23" x14ac:dyDescent="0.25">
      <c r="A749" t="s">
        <v>45</v>
      </c>
      <c r="B749" s="1">
        <v>42482</v>
      </c>
      <c r="C749" s="6" t="str">
        <f>TEXT(Merge1[[#This Row],[ActivityDate]],"dddd")</f>
        <v>Friday</v>
      </c>
      <c r="D749">
        <v>9753</v>
      </c>
      <c r="E749" s="5">
        <f>IF(Merge1[[#This Row],[TotalSteps]]&gt;=10000,1,0)</f>
        <v>0</v>
      </c>
      <c r="F749">
        <v>6.53</v>
      </c>
      <c r="G749">
        <v>6.53</v>
      </c>
      <c r="H749">
        <v>0</v>
      </c>
      <c r="I749">
        <v>2.87</v>
      </c>
      <c r="J749">
        <v>0.97</v>
      </c>
      <c r="K749">
        <v>2.67</v>
      </c>
      <c r="L749">
        <v>0</v>
      </c>
      <c r="M749">
        <v>58</v>
      </c>
      <c r="N749">
        <v>59</v>
      </c>
      <c r="O749">
        <v>153</v>
      </c>
      <c r="P749">
        <v>762</v>
      </c>
      <c r="Q749">
        <f>Merge1[[#This Row],[VeryActiveMinutes]]+Merge1[[#This Row],[FairlyActiveMinutes]]+Merge1[[#This Row],[LightlyActiveMinutes]]</f>
        <v>270</v>
      </c>
      <c r="R749">
        <v>2846</v>
      </c>
      <c r="S749">
        <v>1</v>
      </c>
      <c r="T749">
        <v>428</v>
      </c>
      <c r="U749" s="12">
        <f>Merge1[[#This Row],[TotalMinutesAsleep]]/60</f>
        <v>7.1333333333333337</v>
      </c>
      <c r="V749" s="12" t="str">
        <f>IF(Merge1[[#This Row],[SleepHours]]&lt;7,"Short", IF(Merge1[[#This Row],[SleepHours]]&lt;=9,"Normal", "Long"))</f>
        <v>Normal</v>
      </c>
      <c r="W749">
        <v>448</v>
      </c>
    </row>
    <row r="750" spans="1:23" x14ac:dyDescent="0.25">
      <c r="A750" t="s">
        <v>45</v>
      </c>
      <c r="B750" s="1">
        <v>42483</v>
      </c>
      <c r="C750" s="6" t="str">
        <f>TEXT(Merge1[[#This Row],[ActivityDate]],"dddd")</f>
        <v>Saturday</v>
      </c>
      <c r="D750">
        <v>2817</v>
      </c>
      <c r="E750" s="5">
        <f>IF(Merge1[[#This Row],[TotalSteps]]&gt;=10000,1,0)</f>
        <v>0</v>
      </c>
      <c r="F750">
        <v>1.81</v>
      </c>
      <c r="G750">
        <v>1.81</v>
      </c>
      <c r="H750">
        <v>0</v>
      </c>
      <c r="I750">
        <v>0</v>
      </c>
      <c r="J750">
        <v>0</v>
      </c>
      <c r="K750">
        <v>1.8</v>
      </c>
      <c r="L750">
        <v>0</v>
      </c>
      <c r="M750">
        <v>0</v>
      </c>
      <c r="N750">
        <v>0</v>
      </c>
      <c r="O750">
        <v>90</v>
      </c>
      <c r="P750">
        <v>1350</v>
      </c>
      <c r="Q750">
        <f>Merge1[[#This Row],[VeryActiveMinutes]]+Merge1[[#This Row],[FairlyActiveMinutes]]+Merge1[[#This Row],[LightlyActiveMinutes]]</f>
        <v>90</v>
      </c>
      <c r="R750">
        <v>1965</v>
      </c>
      <c r="U750" s="12">
        <f>Merge1[[#This Row],[TotalMinutesAsleep]]/60</f>
        <v>0</v>
      </c>
      <c r="V750" s="12" t="str">
        <f>IF(Merge1[[#This Row],[SleepHours]]&lt;7,"Short", IF(Merge1[[#This Row],[SleepHours]]&lt;=9,"Normal", "Long"))</f>
        <v>Short</v>
      </c>
    </row>
    <row r="751" spans="1:23" x14ac:dyDescent="0.25">
      <c r="A751" t="s">
        <v>45</v>
      </c>
      <c r="B751" s="1">
        <v>42484</v>
      </c>
      <c r="C751" s="6" t="str">
        <f>TEXT(Merge1[[#This Row],[ActivityDate]],"dddd")</f>
        <v>Sunday</v>
      </c>
      <c r="D751">
        <v>3520</v>
      </c>
      <c r="E751" s="5">
        <f>IF(Merge1[[#This Row],[TotalSteps]]&gt;=10000,1,0)</f>
        <v>0</v>
      </c>
      <c r="F751">
        <v>2.16</v>
      </c>
      <c r="G751">
        <v>2.16</v>
      </c>
      <c r="H751">
        <v>0</v>
      </c>
      <c r="I751">
        <v>0</v>
      </c>
      <c r="J751">
        <v>0</v>
      </c>
      <c r="K751">
        <v>2.15</v>
      </c>
      <c r="L751">
        <v>0</v>
      </c>
      <c r="M751">
        <v>0</v>
      </c>
      <c r="N751">
        <v>0</v>
      </c>
      <c r="O751">
        <v>125</v>
      </c>
      <c r="P751">
        <v>566</v>
      </c>
      <c r="Q751">
        <f>Merge1[[#This Row],[VeryActiveMinutes]]+Merge1[[#This Row],[FairlyActiveMinutes]]+Merge1[[#This Row],[LightlyActiveMinutes]]</f>
        <v>125</v>
      </c>
      <c r="R751">
        <v>2049</v>
      </c>
      <c r="S751">
        <v>1</v>
      </c>
      <c r="T751">
        <v>681</v>
      </c>
      <c r="U751" s="12">
        <f>Merge1[[#This Row],[TotalMinutesAsleep]]/60</f>
        <v>11.35</v>
      </c>
      <c r="V751" s="12" t="str">
        <f>IF(Merge1[[#This Row],[SleepHours]]&lt;7,"Short", IF(Merge1[[#This Row],[SleepHours]]&lt;=9,"Normal", "Long"))</f>
        <v>Long</v>
      </c>
      <c r="W751">
        <v>704</v>
      </c>
    </row>
    <row r="752" spans="1:23" x14ac:dyDescent="0.25">
      <c r="A752" t="s">
        <v>45</v>
      </c>
      <c r="B752" s="1">
        <v>42485</v>
      </c>
      <c r="C752" s="6" t="str">
        <f>TEXT(Merge1[[#This Row],[ActivityDate]],"dddd")</f>
        <v>Monday</v>
      </c>
      <c r="D752">
        <v>10091</v>
      </c>
      <c r="E752" s="5">
        <f>IF(Merge1[[#This Row],[TotalSteps]]&gt;=10000,1,0)</f>
        <v>1</v>
      </c>
      <c r="F752">
        <v>6.82</v>
      </c>
      <c r="G752">
        <v>6.82</v>
      </c>
      <c r="H752">
        <v>0</v>
      </c>
      <c r="I752">
        <v>3.75</v>
      </c>
      <c r="J752">
        <v>0.7</v>
      </c>
      <c r="K752">
        <v>2.37</v>
      </c>
      <c r="L752">
        <v>0</v>
      </c>
      <c r="M752">
        <v>69</v>
      </c>
      <c r="N752">
        <v>39</v>
      </c>
      <c r="O752">
        <v>129</v>
      </c>
      <c r="P752">
        <v>706</v>
      </c>
      <c r="Q752">
        <f>Merge1[[#This Row],[VeryActiveMinutes]]+Merge1[[#This Row],[FairlyActiveMinutes]]+Merge1[[#This Row],[LightlyActiveMinutes]]</f>
        <v>237</v>
      </c>
      <c r="R752">
        <v>2752</v>
      </c>
      <c r="S752">
        <v>1</v>
      </c>
      <c r="T752">
        <v>446</v>
      </c>
      <c r="U752" s="12">
        <f>Merge1[[#This Row],[TotalMinutesAsleep]]/60</f>
        <v>7.4333333333333336</v>
      </c>
      <c r="V752" s="12" t="str">
        <f>IF(Merge1[[#This Row],[SleepHours]]&lt;7,"Short", IF(Merge1[[#This Row],[SleepHours]]&lt;=9,"Normal", "Long"))</f>
        <v>Normal</v>
      </c>
      <c r="W752">
        <v>447</v>
      </c>
    </row>
    <row r="753" spans="1:23" x14ac:dyDescent="0.25">
      <c r="A753" t="s">
        <v>45</v>
      </c>
      <c r="B753" s="1">
        <v>42486</v>
      </c>
      <c r="C753" s="6" t="str">
        <f>TEXT(Merge1[[#This Row],[ActivityDate]],"dddd")</f>
        <v>Tuesday</v>
      </c>
      <c r="D753">
        <v>10387</v>
      </c>
      <c r="E753" s="5">
        <f>IF(Merge1[[#This Row],[TotalSteps]]&gt;=10000,1,0)</f>
        <v>1</v>
      </c>
      <c r="F753">
        <v>7.07</v>
      </c>
      <c r="G753">
        <v>7.07</v>
      </c>
      <c r="H753">
        <v>0</v>
      </c>
      <c r="I753">
        <v>4.16</v>
      </c>
      <c r="J753">
        <v>0.77</v>
      </c>
      <c r="K753">
        <v>2.12</v>
      </c>
      <c r="L753">
        <v>0</v>
      </c>
      <c r="M753">
        <v>70</v>
      </c>
      <c r="N753">
        <v>33</v>
      </c>
      <c r="O753">
        <v>132</v>
      </c>
      <c r="P753">
        <v>726</v>
      </c>
      <c r="Q753">
        <f>Merge1[[#This Row],[VeryActiveMinutes]]+Merge1[[#This Row],[FairlyActiveMinutes]]+Merge1[[#This Row],[LightlyActiveMinutes]]</f>
        <v>235</v>
      </c>
      <c r="R753">
        <v>2781</v>
      </c>
      <c r="S753">
        <v>1</v>
      </c>
      <c r="T753">
        <v>485</v>
      </c>
      <c r="U753" s="12">
        <f>Merge1[[#This Row],[TotalMinutesAsleep]]/60</f>
        <v>8.0833333333333339</v>
      </c>
      <c r="V753" s="12" t="str">
        <f>IF(Merge1[[#This Row],[SleepHours]]&lt;7,"Short", IF(Merge1[[#This Row],[SleepHours]]&lt;=9,"Normal", "Long"))</f>
        <v>Normal</v>
      </c>
      <c r="W753">
        <v>500</v>
      </c>
    </row>
    <row r="754" spans="1:23" x14ac:dyDescent="0.25">
      <c r="A754" t="s">
        <v>45</v>
      </c>
      <c r="B754" s="1">
        <v>42487</v>
      </c>
      <c r="C754" s="6" t="str">
        <f>TEXT(Merge1[[#This Row],[ActivityDate]],"dddd")</f>
        <v>Wednesday</v>
      </c>
      <c r="D754">
        <v>11107</v>
      </c>
      <c r="E754" s="5">
        <f>IF(Merge1[[#This Row],[TotalSteps]]&gt;=10000,1,0)</f>
        <v>1</v>
      </c>
      <c r="F754">
        <v>8.34</v>
      </c>
      <c r="G754">
        <v>8.34</v>
      </c>
      <c r="H754">
        <v>0</v>
      </c>
      <c r="I754">
        <v>5.63</v>
      </c>
      <c r="J754">
        <v>0.18</v>
      </c>
      <c r="K754">
        <v>2.5299999999999998</v>
      </c>
      <c r="L754">
        <v>0</v>
      </c>
      <c r="M754">
        <v>55</v>
      </c>
      <c r="N754">
        <v>6</v>
      </c>
      <c r="O754">
        <v>145</v>
      </c>
      <c r="P754">
        <v>829</v>
      </c>
      <c r="Q754">
        <f>Merge1[[#This Row],[VeryActiveMinutes]]+Merge1[[#This Row],[FairlyActiveMinutes]]+Merge1[[#This Row],[LightlyActiveMinutes]]</f>
        <v>206</v>
      </c>
      <c r="R754">
        <v>2693</v>
      </c>
      <c r="S754">
        <v>1</v>
      </c>
      <c r="T754">
        <v>469</v>
      </c>
      <c r="U754" s="12">
        <f>Merge1[[#This Row],[TotalMinutesAsleep]]/60</f>
        <v>7.8166666666666664</v>
      </c>
      <c r="V754" s="12" t="str">
        <f>IF(Merge1[[#This Row],[SleepHours]]&lt;7,"Short", IF(Merge1[[#This Row],[SleepHours]]&lt;=9,"Normal", "Long"))</f>
        <v>Normal</v>
      </c>
      <c r="W754">
        <v>479</v>
      </c>
    </row>
    <row r="755" spans="1:23" x14ac:dyDescent="0.25">
      <c r="A755" t="s">
        <v>45</v>
      </c>
      <c r="B755" s="1">
        <v>42488</v>
      </c>
      <c r="C755" s="6" t="str">
        <f>TEXT(Merge1[[#This Row],[ActivityDate]],"dddd")</f>
        <v>Thursday</v>
      </c>
      <c r="D755">
        <v>11584</v>
      </c>
      <c r="E755" s="5">
        <f>IF(Merge1[[#This Row],[TotalSteps]]&gt;=10000,1,0)</f>
        <v>1</v>
      </c>
      <c r="F755">
        <v>7.8</v>
      </c>
      <c r="G755">
        <v>7.8</v>
      </c>
      <c r="H755">
        <v>0</v>
      </c>
      <c r="I755">
        <v>2.79</v>
      </c>
      <c r="J755">
        <v>1.64</v>
      </c>
      <c r="K755">
        <v>3.36</v>
      </c>
      <c r="L755">
        <v>0</v>
      </c>
      <c r="M755">
        <v>54</v>
      </c>
      <c r="N755">
        <v>48</v>
      </c>
      <c r="O755">
        <v>161</v>
      </c>
      <c r="P755">
        <v>810</v>
      </c>
      <c r="Q755">
        <f>Merge1[[#This Row],[VeryActiveMinutes]]+Merge1[[#This Row],[FairlyActiveMinutes]]+Merge1[[#This Row],[LightlyActiveMinutes]]</f>
        <v>263</v>
      </c>
      <c r="R755">
        <v>2862</v>
      </c>
      <c r="S755">
        <v>1</v>
      </c>
      <c r="T755">
        <v>354</v>
      </c>
      <c r="U755" s="12">
        <f>Merge1[[#This Row],[TotalMinutesAsleep]]/60</f>
        <v>5.9</v>
      </c>
      <c r="V755" s="12" t="str">
        <f>IF(Merge1[[#This Row],[SleepHours]]&lt;7,"Short", IF(Merge1[[#This Row],[SleepHours]]&lt;=9,"Normal", "Long"))</f>
        <v>Short</v>
      </c>
      <c r="W755">
        <v>367</v>
      </c>
    </row>
    <row r="756" spans="1:23" x14ac:dyDescent="0.25">
      <c r="A756" t="s">
        <v>45</v>
      </c>
      <c r="B756" s="1">
        <v>42489</v>
      </c>
      <c r="C756" s="6" t="str">
        <f>TEXT(Merge1[[#This Row],[ActivityDate]],"dddd")</f>
        <v>Friday</v>
      </c>
      <c r="D756">
        <v>7881</v>
      </c>
      <c r="E756" s="5">
        <f>IF(Merge1[[#This Row],[TotalSteps]]&gt;=10000,1,0)</f>
        <v>0</v>
      </c>
      <c r="F756">
        <v>4.95</v>
      </c>
      <c r="G756">
        <v>4.95</v>
      </c>
      <c r="H756">
        <v>0</v>
      </c>
      <c r="I756">
        <v>0.49</v>
      </c>
      <c r="J756">
        <v>0.45</v>
      </c>
      <c r="K756">
        <v>4</v>
      </c>
      <c r="L756">
        <v>0</v>
      </c>
      <c r="M756">
        <v>24</v>
      </c>
      <c r="N756">
        <v>36</v>
      </c>
      <c r="O756">
        <v>182</v>
      </c>
      <c r="P756">
        <v>1198</v>
      </c>
      <c r="Q756">
        <f>Merge1[[#This Row],[VeryActiveMinutes]]+Merge1[[#This Row],[FairlyActiveMinutes]]+Merge1[[#This Row],[LightlyActiveMinutes]]</f>
        <v>242</v>
      </c>
      <c r="R756">
        <v>2616</v>
      </c>
      <c r="U756" s="12">
        <f>Merge1[[#This Row],[TotalMinutesAsleep]]/60</f>
        <v>0</v>
      </c>
      <c r="V756" s="12" t="str">
        <f>IF(Merge1[[#This Row],[SleepHours]]&lt;7,"Short", IF(Merge1[[#This Row],[SleepHours]]&lt;=9,"Normal", "Long"))</f>
        <v>Short</v>
      </c>
    </row>
    <row r="757" spans="1:23" x14ac:dyDescent="0.25">
      <c r="A757" t="s">
        <v>45</v>
      </c>
      <c r="B757" s="1">
        <v>42490</v>
      </c>
      <c r="C757" s="6" t="str">
        <f>TEXT(Merge1[[#This Row],[ActivityDate]],"dddd")</f>
        <v>Saturday</v>
      </c>
      <c r="D757">
        <v>14560</v>
      </c>
      <c r="E757" s="5">
        <f>IF(Merge1[[#This Row],[TotalSteps]]&gt;=10000,1,0)</f>
        <v>1</v>
      </c>
      <c r="F757">
        <v>9.41</v>
      </c>
      <c r="G757">
        <v>9.41</v>
      </c>
      <c r="H757">
        <v>0</v>
      </c>
      <c r="I757">
        <v>3.12</v>
      </c>
      <c r="J757">
        <v>1.04</v>
      </c>
      <c r="K757">
        <v>5.24</v>
      </c>
      <c r="L757">
        <v>0</v>
      </c>
      <c r="M757">
        <v>42</v>
      </c>
      <c r="N757">
        <v>17</v>
      </c>
      <c r="O757">
        <v>308</v>
      </c>
      <c r="P757">
        <v>584</v>
      </c>
      <c r="Q757">
        <f>Merge1[[#This Row],[VeryActiveMinutes]]+Merge1[[#This Row],[FairlyActiveMinutes]]+Merge1[[#This Row],[LightlyActiveMinutes]]</f>
        <v>367</v>
      </c>
      <c r="R757">
        <v>2995</v>
      </c>
      <c r="S757">
        <v>1</v>
      </c>
      <c r="T757">
        <v>485</v>
      </c>
      <c r="U757" s="12">
        <f>Merge1[[#This Row],[TotalMinutesAsleep]]/60</f>
        <v>8.0833333333333339</v>
      </c>
      <c r="V757" s="12" t="str">
        <f>IF(Merge1[[#This Row],[SleepHours]]&lt;7,"Short", IF(Merge1[[#This Row],[SleepHours]]&lt;=9,"Normal", "Long"))</f>
        <v>Normal</v>
      </c>
      <c r="W757">
        <v>489</v>
      </c>
    </row>
    <row r="758" spans="1:23" x14ac:dyDescent="0.25">
      <c r="A758" t="s">
        <v>45</v>
      </c>
      <c r="B758" s="1">
        <v>42491</v>
      </c>
      <c r="C758" s="6" t="str">
        <f>TEXT(Merge1[[#This Row],[ActivityDate]],"dddd")</f>
        <v>Sunday</v>
      </c>
      <c r="D758">
        <v>12390</v>
      </c>
      <c r="E758" s="5">
        <f>IF(Merge1[[#This Row],[TotalSteps]]&gt;=10000,1,0)</f>
        <v>1</v>
      </c>
      <c r="F758">
        <v>8.07</v>
      </c>
      <c r="G758">
        <v>8.07</v>
      </c>
      <c r="H758">
        <v>0</v>
      </c>
      <c r="I758">
        <v>2.2999999999999998</v>
      </c>
      <c r="J758">
        <v>0.9</v>
      </c>
      <c r="K758">
        <v>4.8499999999999996</v>
      </c>
      <c r="L758">
        <v>0</v>
      </c>
      <c r="M758">
        <v>30</v>
      </c>
      <c r="N758">
        <v>15</v>
      </c>
      <c r="O758">
        <v>258</v>
      </c>
      <c r="P758">
        <v>685</v>
      </c>
      <c r="Q758">
        <f>Merge1[[#This Row],[VeryActiveMinutes]]+Merge1[[#This Row],[FairlyActiveMinutes]]+Merge1[[#This Row],[LightlyActiveMinutes]]</f>
        <v>303</v>
      </c>
      <c r="R758">
        <v>2730</v>
      </c>
      <c r="S758">
        <v>1</v>
      </c>
      <c r="T758">
        <v>388</v>
      </c>
      <c r="U758" s="12">
        <f>Merge1[[#This Row],[TotalMinutesAsleep]]/60</f>
        <v>6.4666666666666668</v>
      </c>
      <c r="V758" s="12" t="str">
        <f>IF(Merge1[[#This Row],[SleepHours]]&lt;7,"Short", IF(Merge1[[#This Row],[SleepHours]]&lt;=9,"Normal", "Long"))</f>
        <v>Short</v>
      </c>
      <c r="W758">
        <v>407</v>
      </c>
    </row>
    <row r="759" spans="1:23" x14ac:dyDescent="0.25">
      <c r="A759" t="s">
        <v>45</v>
      </c>
      <c r="B759" s="1">
        <v>42492</v>
      </c>
      <c r="C759" s="6" t="str">
        <f>TEXT(Merge1[[#This Row],[ActivityDate]],"dddd")</f>
        <v>Monday</v>
      </c>
      <c r="D759">
        <v>10052</v>
      </c>
      <c r="E759" s="5">
        <f>IF(Merge1[[#This Row],[TotalSteps]]&gt;=10000,1,0)</f>
        <v>1</v>
      </c>
      <c r="F759">
        <v>6.81</v>
      </c>
      <c r="G759">
        <v>6.81</v>
      </c>
      <c r="H759">
        <v>0</v>
      </c>
      <c r="I759">
        <v>3.48</v>
      </c>
      <c r="J759">
        <v>0.66</v>
      </c>
      <c r="K759">
        <v>2.66</v>
      </c>
      <c r="L759">
        <v>0</v>
      </c>
      <c r="M759">
        <v>66</v>
      </c>
      <c r="N759">
        <v>26</v>
      </c>
      <c r="O759">
        <v>139</v>
      </c>
      <c r="P759">
        <v>737</v>
      </c>
      <c r="Q759">
        <f>Merge1[[#This Row],[VeryActiveMinutes]]+Merge1[[#This Row],[FairlyActiveMinutes]]+Merge1[[#This Row],[LightlyActiveMinutes]]</f>
        <v>231</v>
      </c>
      <c r="R759">
        <v>2754</v>
      </c>
      <c r="S759">
        <v>1</v>
      </c>
      <c r="T759">
        <v>440</v>
      </c>
      <c r="U759" s="12">
        <f>Merge1[[#This Row],[TotalMinutesAsleep]]/60</f>
        <v>7.333333333333333</v>
      </c>
      <c r="V759" s="12" t="str">
        <f>IF(Merge1[[#This Row],[SleepHours]]&lt;7,"Short", IF(Merge1[[#This Row],[SleepHours]]&lt;=9,"Normal", "Long"))</f>
        <v>Normal</v>
      </c>
      <c r="W759">
        <v>459</v>
      </c>
    </row>
    <row r="760" spans="1:23" x14ac:dyDescent="0.25">
      <c r="A760" t="s">
        <v>45</v>
      </c>
      <c r="B760" s="1">
        <v>42493</v>
      </c>
      <c r="C760" s="6" t="str">
        <f>TEXT(Merge1[[#This Row],[ActivityDate]],"dddd")</f>
        <v>Tuesday</v>
      </c>
      <c r="D760">
        <v>10288</v>
      </c>
      <c r="E760" s="5">
        <f>IF(Merge1[[#This Row],[TotalSteps]]&gt;=10000,1,0)</f>
        <v>1</v>
      </c>
      <c r="F760">
        <v>6.76</v>
      </c>
      <c r="G760">
        <v>6.76</v>
      </c>
      <c r="H760">
        <v>0</v>
      </c>
      <c r="I760">
        <v>2.74</v>
      </c>
      <c r="J760">
        <v>0.85</v>
      </c>
      <c r="K760">
        <v>3.16</v>
      </c>
      <c r="L760">
        <v>0</v>
      </c>
      <c r="M760">
        <v>57</v>
      </c>
      <c r="N760">
        <v>36</v>
      </c>
      <c r="O760">
        <v>152</v>
      </c>
      <c r="P760">
        <v>761</v>
      </c>
      <c r="Q760">
        <f>Merge1[[#This Row],[VeryActiveMinutes]]+Merge1[[#This Row],[FairlyActiveMinutes]]+Merge1[[#This Row],[LightlyActiveMinutes]]</f>
        <v>245</v>
      </c>
      <c r="R760">
        <v>2754</v>
      </c>
      <c r="S760">
        <v>1</v>
      </c>
      <c r="T760">
        <v>456</v>
      </c>
      <c r="U760" s="12">
        <f>Merge1[[#This Row],[TotalMinutesAsleep]]/60</f>
        <v>7.6</v>
      </c>
      <c r="V760" s="12" t="str">
        <f>IF(Merge1[[#This Row],[SleepHours]]&lt;7,"Short", IF(Merge1[[#This Row],[SleepHours]]&lt;=9,"Normal", "Long"))</f>
        <v>Normal</v>
      </c>
      <c r="W760">
        <v>461</v>
      </c>
    </row>
    <row r="761" spans="1:23" x14ac:dyDescent="0.25">
      <c r="A761" t="s">
        <v>45</v>
      </c>
      <c r="B761" s="1">
        <v>42494</v>
      </c>
      <c r="C761" s="6" t="str">
        <f>TEXT(Merge1[[#This Row],[ActivityDate]],"dddd")</f>
        <v>Wednesday</v>
      </c>
      <c r="D761">
        <v>10988</v>
      </c>
      <c r="E761" s="5">
        <f>IF(Merge1[[#This Row],[TotalSteps]]&gt;=10000,1,0)</f>
        <v>1</v>
      </c>
      <c r="F761">
        <v>8.31</v>
      </c>
      <c r="G761">
        <v>8.31</v>
      </c>
      <c r="H761">
        <v>0</v>
      </c>
      <c r="I761">
        <v>5.28</v>
      </c>
      <c r="J761">
        <v>0.12</v>
      </c>
      <c r="K761">
        <v>2.9</v>
      </c>
      <c r="L761">
        <v>0</v>
      </c>
      <c r="M761">
        <v>45</v>
      </c>
      <c r="N761">
        <v>12</v>
      </c>
      <c r="O761">
        <v>135</v>
      </c>
      <c r="P761">
        <v>843</v>
      </c>
      <c r="Q761">
        <f>Merge1[[#This Row],[VeryActiveMinutes]]+Merge1[[#This Row],[FairlyActiveMinutes]]+Merge1[[#This Row],[LightlyActiveMinutes]]</f>
        <v>192</v>
      </c>
      <c r="R761">
        <v>2655</v>
      </c>
      <c r="S761">
        <v>1</v>
      </c>
      <c r="T761">
        <v>420</v>
      </c>
      <c r="U761" s="12">
        <f>Merge1[[#This Row],[TotalMinutesAsleep]]/60</f>
        <v>7</v>
      </c>
      <c r="V761" s="12" t="str">
        <f>IF(Merge1[[#This Row],[SleepHours]]&lt;7,"Short", IF(Merge1[[#This Row],[SleepHours]]&lt;=9,"Normal", "Long"))</f>
        <v>Normal</v>
      </c>
      <c r="W761">
        <v>436</v>
      </c>
    </row>
    <row r="762" spans="1:23" x14ac:dyDescent="0.25">
      <c r="A762" t="s">
        <v>45</v>
      </c>
      <c r="B762" s="1">
        <v>42495</v>
      </c>
      <c r="C762" s="6" t="str">
        <f>TEXT(Merge1[[#This Row],[ActivityDate]],"dddd")</f>
        <v>Thursday</v>
      </c>
      <c r="D762">
        <v>8564</v>
      </c>
      <c r="E762" s="5">
        <f>IF(Merge1[[#This Row],[TotalSteps]]&gt;=10000,1,0)</f>
        <v>0</v>
      </c>
      <c r="F762">
        <v>5.6</v>
      </c>
      <c r="G762">
        <v>5.6</v>
      </c>
      <c r="H762">
        <v>0</v>
      </c>
      <c r="I762">
        <v>1.78</v>
      </c>
      <c r="J762">
        <v>0.83</v>
      </c>
      <c r="K762">
        <v>2.95</v>
      </c>
      <c r="L762">
        <v>0</v>
      </c>
      <c r="M762">
        <v>24</v>
      </c>
      <c r="N762">
        <v>14</v>
      </c>
      <c r="O762">
        <v>149</v>
      </c>
      <c r="P762">
        <v>1253</v>
      </c>
      <c r="Q762">
        <f>Merge1[[#This Row],[VeryActiveMinutes]]+Merge1[[#This Row],[FairlyActiveMinutes]]+Merge1[[#This Row],[LightlyActiveMinutes]]</f>
        <v>187</v>
      </c>
      <c r="R762">
        <v>2386</v>
      </c>
      <c r="U762" s="12">
        <f>Merge1[[#This Row],[TotalMinutesAsleep]]/60</f>
        <v>0</v>
      </c>
      <c r="V762" s="12" t="str">
        <f>IF(Merge1[[#This Row],[SleepHours]]&lt;7,"Short", IF(Merge1[[#This Row],[SleepHours]]&lt;=9,"Normal", "Long"))</f>
        <v>Short</v>
      </c>
    </row>
    <row r="763" spans="1:23" x14ac:dyDescent="0.25">
      <c r="A763" t="s">
        <v>45</v>
      </c>
      <c r="B763" s="1">
        <v>42496</v>
      </c>
      <c r="C763" s="6" t="str">
        <f>TEXT(Merge1[[#This Row],[ActivityDate]],"dddd")</f>
        <v>Friday</v>
      </c>
      <c r="D763">
        <v>12461</v>
      </c>
      <c r="E763" s="5">
        <f>IF(Merge1[[#This Row],[TotalSteps]]&gt;=10000,1,0)</f>
        <v>1</v>
      </c>
      <c r="F763">
        <v>8.3800000000000008</v>
      </c>
      <c r="G763">
        <v>8.3800000000000008</v>
      </c>
      <c r="H763">
        <v>0</v>
      </c>
      <c r="I763">
        <v>3.82</v>
      </c>
      <c r="J763">
        <v>1.43</v>
      </c>
      <c r="K763">
        <v>3.12</v>
      </c>
      <c r="L763">
        <v>0</v>
      </c>
      <c r="M763">
        <v>84</v>
      </c>
      <c r="N763">
        <v>35</v>
      </c>
      <c r="O763">
        <v>154</v>
      </c>
      <c r="P763">
        <v>834</v>
      </c>
      <c r="Q763">
        <f>Merge1[[#This Row],[VeryActiveMinutes]]+Merge1[[#This Row],[FairlyActiveMinutes]]+Merge1[[#This Row],[LightlyActiveMinutes]]</f>
        <v>273</v>
      </c>
      <c r="R763">
        <v>2924</v>
      </c>
      <c r="S763">
        <v>1</v>
      </c>
      <c r="T763">
        <v>322</v>
      </c>
      <c r="U763" s="12">
        <f>Merge1[[#This Row],[TotalMinutesAsleep]]/60</f>
        <v>5.3666666666666663</v>
      </c>
      <c r="V763" s="12" t="str">
        <f>IF(Merge1[[#This Row],[SleepHours]]&lt;7,"Short", IF(Merge1[[#This Row],[SleepHours]]&lt;=9,"Normal", "Long"))</f>
        <v>Short</v>
      </c>
      <c r="W763">
        <v>333</v>
      </c>
    </row>
    <row r="764" spans="1:23" x14ac:dyDescent="0.25">
      <c r="A764" t="s">
        <v>45</v>
      </c>
      <c r="B764" s="1">
        <v>42497</v>
      </c>
      <c r="C764" s="6" t="str">
        <f>TEXT(Merge1[[#This Row],[ActivityDate]],"dddd")</f>
        <v>Saturday</v>
      </c>
      <c r="D764">
        <v>12827</v>
      </c>
      <c r="E764" s="5">
        <f>IF(Merge1[[#This Row],[TotalSteps]]&gt;=10000,1,0)</f>
        <v>1</v>
      </c>
      <c r="F764">
        <v>8.48</v>
      </c>
      <c r="G764">
        <v>8.48</v>
      </c>
      <c r="H764">
        <v>0</v>
      </c>
      <c r="I764">
        <v>1.46</v>
      </c>
      <c r="J764">
        <v>2.33</v>
      </c>
      <c r="K764">
        <v>4.68</v>
      </c>
      <c r="L764">
        <v>0</v>
      </c>
      <c r="M764">
        <v>20</v>
      </c>
      <c r="N764">
        <v>42</v>
      </c>
      <c r="O764">
        <v>209</v>
      </c>
      <c r="P764">
        <v>621</v>
      </c>
      <c r="Q764">
        <f>Merge1[[#This Row],[VeryActiveMinutes]]+Merge1[[#This Row],[FairlyActiveMinutes]]+Merge1[[#This Row],[LightlyActiveMinutes]]</f>
        <v>271</v>
      </c>
      <c r="R764">
        <v>2739</v>
      </c>
      <c r="S764">
        <v>1</v>
      </c>
      <c r="T764">
        <v>530</v>
      </c>
      <c r="U764" s="12">
        <f>Merge1[[#This Row],[TotalMinutesAsleep]]/60</f>
        <v>8.8333333333333339</v>
      </c>
      <c r="V764" s="12" t="str">
        <f>IF(Merge1[[#This Row],[SleepHours]]&lt;7,"Short", IF(Merge1[[#This Row],[SleepHours]]&lt;=9,"Normal", "Long"))</f>
        <v>Normal</v>
      </c>
      <c r="W764">
        <v>548</v>
      </c>
    </row>
    <row r="765" spans="1:23" x14ac:dyDescent="0.25">
      <c r="A765" t="s">
        <v>45</v>
      </c>
      <c r="B765" s="1">
        <v>42498</v>
      </c>
      <c r="C765" s="6" t="str">
        <f>TEXT(Merge1[[#This Row],[ActivityDate]],"dddd")</f>
        <v>Sunday</v>
      </c>
      <c r="D765">
        <v>10677</v>
      </c>
      <c r="E765" s="5">
        <f>IF(Merge1[[#This Row],[TotalSteps]]&gt;=10000,1,0)</f>
        <v>1</v>
      </c>
      <c r="F765">
        <v>7.1</v>
      </c>
      <c r="G765">
        <v>7.1</v>
      </c>
      <c r="H765">
        <v>0</v>
      </c>
      <c r="I765">
        <v>2.31</v>
      </c>
      <c r="J765">
        <v>1.53</v>
      </c>
      <c r="K765">
        <v>3.25</v>
      </c>
      <c r="L765">
        <v>0</v>
      </c>
      <c r="M765">
        <v>32</v>
      </c>
      <c r="N765">
        <v>27</v>
      </c>
      <c r="O765">
        <v>147</v>
      </c>
      <c r="P765">
        <v>695</v>
      </c>
      <c r="Q765">
        <f>Merge1[[#This Row],[VeryActiveMinutes]]+Merge1[[#This Row],[FairlyActiveMinutes]]+Merge1[[#This Row],[LightlyActiveMinutes]]</f>
        <v>206</v>
      </c>
      <c r="R765">
        <v>2534</v>
      </c>
      <c r="S765">
        <v>1</v>
      </c>
      <c r="T765">
        <v>481</v>
      </c>
      <c r="U765" s="12">
        <f>Merge1[[#This Row],[TotalMinutesAsleep]]/60</f>
        <v>8.0166666666666675</v>
      </c>
      <c r="V765" s="12" t="str">
        <f>IF(Merge1[[#This Row],[SleepHours]]&lt;7,"Short", IF(Merge1[[#This Row],[SleepHours]]&lt;=9,"Normal", "Long"))</f>
        <v>Normal</v>
      </c>
      <c r="W765">
        <v>510</v>
      </c>
    </row>
    <row r="766" spans="1:23" x14ac:dyDescent="0.25">
      <c r="A766" t="s">
        <v>45</v>
      </c>
      <c r="B766" s="1">
        <v>42499</v>
      </c>
      <c r="C766" s="6" t="str">
        <f>TEXT(Merge1[[#This Row],[ActivityDate]],"dddd")</f>
        <v>Monday</v>
      </c>
      <c r="D766">
        <v>13566</v>
      </c>
      <c r="E766" s="5">
        <f>IF(Merge1[[#This Row],[TotalSteps]]&gt;=10000,1,0)</f>
        <v>1</v>
      </c>
      <c r="F766">
        <v>9.11</v>
      </c>
      <c r="G766">
        <v>9.11</v>
      </c>
      <c r="H766">
        <v>0</v>
      </c>
      <c r="I766">
        <v>4.26</v>
      </c>
      <c r="J766">
        <v>1.71</v>
      </c>
      <c r="K766">
        <v>3.12</v>
      </c>
      <c r="L766">
        <v>0</v>
      </c>
      <c r="M766">
        <v>67</v>
      </c>
      <c r="N766">
        <v>50</v>
      </c>
      <c r="O766">
        <v>171</v>
      </c>
      <c r="P766">
        <v>743</v>
      </c>
      <c r="Q766">
        <f>Merge1[[#This Row],[VeryActiveMinutes]]+Merge1[[#This Row],[FairlyActiveMinutes]]+Merge1[[#This Row],[LightlyActiveMinutes]]</f>
        <v>288</v>
      </c>
      <c r="R766">
        <v>2960</v>
      </c>
      <c r="S766">
        <v>1</v>
      </c>
      <c r="T766">
        <v>427</v>
      </c>
      <c r="U766" s="12">
        <f>Merge1[[#This Row],[TotalMinutesAsleep]]/60</f>
        <v>7.1166666666666663</v>
      </c>
      <c r="V766" s="12" t="str">
        <f>IF(Merge1[[#This Row],[SleepHours]]&lt;7,"Short", IF(Merge1[[#This Row],[SleepHours]]&lt;=9,"Normal", "Long"))</f>
        <v>Normal</v>
      </c>
      <c r="W766">
        <v>438</v>
      </c>
    </row>
    <row r="767" spans="1:23" x14ac:dyDescent="0.25">
      <c r="A767" t="s">
        <v>45</v>
      </c>
      <c r="B767" s="1">
        <v>42500</v>
      </c>
      <c r="C767" s="6" t="str">
        <f>TEXT(Merge1[[#This Row],[ActivityDate]],"dddd")</f>
        <v>Tuesday</v>
      </c>
      <c r="D767">
        <v>14433</v>
      </c>
      <c r="E767" s="5">
        <f>IF(Merge1[[#This Row],[TotalSteps]]&gt;=10000,1,0)</f>
        <v>1</v>
      </c>
      <c r="F767">
        <v>10.79</v>
      </c>
      <c r="G767">
        <v>10.79</v>
      </c>
      <c r="H767">
        <v>0</v>
      </c>
      <c r="I767">
        <v>7.11</v>
      </c>
      <c r="J767">
        <v>1.2</v>
      </c>
      <c r="K767">
        <v>2.4500000000000002</v>
      </c>
      <c r="L767">
        <v>0</v>
      </c>
      <c r="M767">
        <v>72</v>
      </c>
      <c r="N767">
        <v>23</v>
      </c>
      <c r="O767">
        <v>106</v>
      </c>
      <c r="P767">
        <v>1182</v>
      </c>
      <c r="Q767">
        <f>Merge1[[#This Row],[VeryActiveMinutes]]+Merge1[[#This Row],[FairlyActiveMinutes]]+Merge1[[#This Row],[LightlyActiveMinutes]]</f>
        <v>201</v>
      </c>
      <c r="R767">
        <v>2800</v>
      </c>
      <c r="U767" s="12">
        <f>Merge1[[#This Row],[TotalMinutesAsleep]]/60</f>
        <v>0</v>
      </c>
      <c r="V767" s="12" t="str">
        <f>IF(Merge1[[#This Row],[SleepHours]]&lt;7,"Short", IF(Merge1[[#This Row],[SleepHours]]&lt;=9,"Normal", "Long"))</f>
        <v>Short</v>
      </c>
    </row>
    <row r="768" spans="1:23" x14ac:dyDescent="0.25">
      <c r="A768" t="s">
        <v>45</v>
      </c>
      <c r="B768" s="1">
        <v>42501</v>
      </c>
      <c r="C768" s="6" t="str">
        <f>TEXT(Merge1[[#This Row],[ActivityDate]],"dddd")</f>
        <v>Wednesday</v>
      </c>
      <c r="D768">
        <v>9572</v>
      </c>
      <c r="E768" s="5">
        <f>IF(Merge1[[#This Row],[TotalSteps]]&gt;=10000,1,0)</f>
        <v>0</v>
      </c>
      <c r="F768">
        <v>6.52</v>
      </c>
      <c r="G768">
        <v>6.52</v>
      </c>
      <c r="H768">
        <v>0</v>
      </c>
      <c r="I768">
        <v>2.89</v>
      </c>
      <c r="J768">
        <v>1.39</v>
      </c>
      <c r="K768">
        <v>2.23</v>
      </c>
      <c r="L768">
        <v>0</v>
      </c>
      <c r="M768">
        <v>57</v>
      </c>
      <c r="N768">
        <v>40</v>
      </c>
      <c r="O768">
        <v>128</v>
      </c>
      <c r="P768">
        <v>757</v>
      </c>
      <c r="Q768">
        <f>Merge1[[#This Row],[VeryActiveMinutes]]+Merge1[[#This Row],[FairlyActiveMinutes]]+Merge1[[#This Row],[LightlyActiveMinutes]]</f>
        <v>225</v>
      </c>
      <c r="R768">
        <v>2735</v>
      </c>
      <c r="S768">
        <v>1</v>
      </c>
      <c r="T768">
        <v>451</v>
      </c>
      <c r="U768" s="12">
        <f>Merge1[[#This Row],[TotalMinutesAsleep]]/60</f>
        <v>7.5166666666666666</v>
      </c>
      <c r="V768" s="12" t="str">
        <f>IF(Merge1[[#This Row],[SleepHours]]&lt;7,"Short", IF(Merge1[[#This Row],[SleepHours]]&lt;=9,"Normal", "Long"))</f>
        <v>Normal</v>
      </c>
      <c r="W768">
        <v>463</v>
      </c>
    </row>
    <row r="769" spans="1:23" x14ac:dyDescent="0.25">
      <c r="A769" t="s">
        <v>45</v>
      </c>
      <c r="B769" s="1">
        <v>42502</v>
      </c>
      <c r="C769" s="6" t="str">
        <f>TEXT(Merge1[[#This Row],[ActivityDate]],"dddd")</f>
        <v>Thursday</v>
      </c>
      <c r="D769">
        <v>3789</v>
      </c>
      <c r="E769" s="5">
        <f>IF(Merge1[[#This Row],[TotalSteps]]&gt;=10000,1,0)</f>
        <v>0</v>
      </c>
      <c r="F769">
        <v>2.56</v>
      </c>
      <c r="G769">
        <v>2.56</v>
      </c>
      <c r="H769">
        <v>0</v>
      </c>
      <c r="I769">
        <v>0.38</v>
      </c>
      <c r="J769">
        <v>0.27</v>
      </c>
      <c r="K769">
        <v>1.89</v>
      </c>
      <c r="L769">
        <v>0</v>
      </c>
      <c r="M769">
        <v>5</v>
      </c>
      <c r="N769">
        <v>4</v>
      </c>
      <c r="O769">
        <v>58</v>
      </c>
      <c r="P769">
        <v>343</v>
      </c>
      <c r="Q769">
        <f>Merge1[[#This Row],[VeryActiveMinutes]]+Merge1[[#This Row],[FairlyActiveMinutes]]+Merge1[[#This Row],[LightlyActiveMinutes]]</f>
        <v>67</v>
      </c>
      <c r="R769">
        <v>1199</v>
      </c>
      <c r="S769">
        <v>1</v>
      </c>
      <c r="T769">
        <v>444</v>
      </c>
      <c r="U769" s="12">
        <f>Merge1[[#This Row],[TotalMinutesAsleep]]/60</f>
        <v>7.4</v>
      </c>
      <c r="V769" s="12" t="str">
        <f>IF(Merge1[[#This Row],[SleepHours]]&lt;7,"Short", IF(Merge1[[#This Row],[SleepHours]]&lt;=9,"Normal", "Long"))</f>
        <v>Normal</v>
      </c>
      <c r="W769">
        <v>457</v>
      </c>
    </row>
    <row r="770" spans="1:23" x14ac:dyDescent="0.25">
      <c r="A770" t="s">
        <v>46</v>
      </c>
      <c r="B770" s="1">
        <v>42472</v>
      </c>
      <c r="C770" s="6" t="str">
        <f>TEXT(Merge1[[#This Row],[ActivityDate]],"dddd")</f>
        <v>Tuesday</v>
      </c>
      <c r="D770">
        <v>18060</v>
      </c>
      <c r="E770" s="5">
        <f>IF(Merge1[[#This Row],[TotalSteps]]&gt;=10000,1,0)</f>
        <v>1</v>
      </c>
      <c r="F770">
        <v>14.12</v>
      </c>
      <c r="G770">
        <v>14.12</v>
      </c>
      <c r="H770">
        <v>0</v>
      </c>
      <c r="I770">
        <v>11.64</v>
      </c>
      <c r="J770">
        <v>0.39</v>
      </c>
      <c r="K770">
        <v>2.1</v>
      </c>
      <c r="L770">
        <v>0</v>
      </c>
      <c r="M770">
        <v>116</v>
      </c>
      <c r="N770">
        <v>8</v>
      </c>
      <c r="O770">
        <v>123</v>
      </c>
      <c r="P770">
        <v>1193</v>
      </c>
      <c r="Q770">
        <f>Merge1[[#This Row],[VeryActiveMinutes]]+Merge1[[#This Row],[FairlyActiveMinutes]]+Merge1[[#This Row],[LightlyActiveMinutes]]</f>
        <v>247</v>
      </c>
      <c r="R770">
        <v>3186</v>
      </c>
      <c r="U770" s="12">
        <f>Merge1[[#This Row],[TotalMinutesAsleep]]/60</f>
        <v>0</v>
      </c>
      <c r="V770" s="12" t="str">
        <f>IF(Merge1[[#This Row],[SleepHours]]&lt;7,"Short", IF(Merge1[[#This Row],[SleepHours]]&lt;=9,"Normal", "Long"))</f>
        <v>Short</v>
      </c>
    </row>
    <row r="771" spans="1:23" x14ac:dyDescent="0.25">
      <c r="A771" t="s">
        <v>46</v>
      </c>
      <c r="B771" s="1">
        <v>42473</v>
      </c>
      <c r="C771" s="6" t="str">
        <f>TEXT(Merge1[[#This Row],[ActivityDate]],"dddd")</f>
        <v>Wednesday</v>
      </c>
      <c r="D771">
        <v>16433</v>
      </c>
      <c r="E771" s="5">
        <f>IF(Merge1[[#This Row],[TotalSteps]]&gt;=10000,1,0)</f>
        <v>1</v>
      </c>
      <c r="F771">
        <v>13.35</v>
      </c>
      <c r="G771">
        <v>13.35</v>
      </c>
      <c r="H771">
        <v>0</v>
      </c>
      <c r="I771">
        <v>10.43</v>
      </c>
      <c r="J771">
        <v>0.47</v>
      </c>
      <c r="K771">
        <v>2.4500000000000002</v>
      </c>
      <c r="L771">
        <v>0</v>
      </c>
      <c r="M771">
        <v>95</v>
      </c>
      <c r="N771">
        <v>12</v>
      </c>
      <c r="O771">
        <v>156</v>
      </c>
      <c r="P771">
        <v>1177</v>
      </c>
      <c r="Q771">
        <f>Merge1[[#This Row],[VeryActiveMinutes]]+Merge1[[#This Row],[FairlyActiveMinutes]]+Merge1[[#This Row],[LightlyActiveMinutes]]</f>
        <v>263</v>
      </c>
      <c r="R771">
        <v>3140</v>
      </c>
      <c r="U771" s="12">
        <f>Merge1[[#This Row],[TotalMinutesAsleep]]/60</f>
        <v>0</v>
      </c>
      <c r="V771" s="12" t="str">
        <f>IF(Merge1[[#This Row],[SleepHours]]&lt;7,"Short", IF(Merge1[[#This Row],[SleepHours]]&lt;=9,"Normal", "Long"))</f>
        <v>Short</v>
      </c>
    </row>
    <row r="772" spans="1:23" x14ac:dyDescent="0.25">
      <c r="A772" t="s">
        <v>46</v>
      </c>
      <c r="B772" s="1">
        <v>42474</v>
      </c>
      <c r="C772" s="6" t="str">
        <f>TEXT(Merge1[[#This Row],[ActivityDate]],"dddd")</f>
        <v>Thursday</v>
      </c>
      <c r="D772">
        <v>20159</v>
      </c>
      <c r="E772" s="5">
        <f>IF(Merge1[[#This Row],[TotalSteps]]&gt;=10000,1,0)</f>
        <v>1</v>
      </c>
      <c r="F772">
        <v>15.97</v>
      </c>
      <c r="G772">
        <v>15.97</v>
      </c>
      <c r="H772">
        <v>0</v>
      </c>
      <c r="I772">
        <v>12.34</v>
      </c>
      <c r="J772">
        <v>0.21</v>
      </c>
      <c r="K772">
        <v>3.36</v>
      </c>
      <c r="L772">
        <v>0</v>
      </c>
      <c r="M772">
        <v>119</v>
      </c>
      <c r="N772">
        <v>5</v>
      </c>
      <c r="O772">
        <v>193</v>
      </c>
      <c r="P772">
        <v>1123</v>
      </c>
      <c r="Q772">
        <f>Merge1[[#This Row],[VeryActiveMinutes]]+Merge1[[#This Row],[FairlyActiveMinutes]]+Merge1[[#This Row],[LightlyActiveMinutes]]</f>
        <v>317</v>
      </c>
      <c r="R772">
        <v>3411</v>
      </c>
      <c r="U772" s="12">
        <f>Merge1[[#This Row],[TotalMinutesAsleep]]/60</f>
        <v>0</v>
      </c>
      <c r="V772" s="12" t="str">
        <f>IF(Merge1[[#This Row],[SleepHours]]&lt;7,"Short", IF(Merge1[[#This Row],[SleepHours]]&lt;=9,"Normal", "Long"))</f>
        <v>Short</v>
      </c>
    </row>
    <row r="773" spans="1:23" x14ac:dyDescent="0.25">
      <c r="A773" t="s">
        <v>46</v>
      </c>
      <c r="B773" s="1">
        <v>42475</v>
      </c>
      <c r="C773" s="6" t="str">
        <f>TEXT(Merge1[[#This Row],[ActivityDate]],"dddd")</f>
        <v>Friday</v>
      </c>
      <c r="D773">
        <v>20669</v>
      </c>
      <c r="E773" s="5">
        <f>IF(Merge1[[#This Row],[TotalSteps]]&gt;=10000,1,0)</f>
        <v>1</v>
      </c>
      <c r="F773">
        <v>16.239999999999998</v>
      </c>
      <c r="G773">
        <v>16.239999999999998</v>
      </c>
      <c r="H773">
        <v>0</v>
      </c>
      <c r="I773">
        <v>13.26</v>
      </c>
      <c r="J773">
        <v>0.39</v>
      </c>
      <c r="K773">
        <v>2.59</v>
      </c>
      <c r="L773">
        <v>0</v>
      </c>
      <c r="M773">
        <v>132</v>
      </c>
      <c r="N773">
        <v>8</v>
      </c>
      <c r="O773">
        <v>158</v>
      </c>
      <c r="P773">
        <v>1142</v>
      </c>
      <c r="Q773">
        <f>Merge1[[#This Row],[VeryActiveMinutes]]+Merge1[[#This Row],[FairlyActiveMinutes]]+Merge1[[#This Row],[LightlyActiveMinutes]]</f>
        <v>298</v>
      </c>
      <c r="R773">
        <v>3410</v>
      </c>
      <c r="U773" s="12">
        <f>Merge1[[#This Row],[TotalMinutesAsleep]]/60</f>
        <v>0</v>
      </c>
      <c r="V773" s="12" t="str">
        <f>IF(Merge1[[#This Row],[SleepHours]]&lt;7,"Short", IF(Merge1[[#This Row],[SleepHours]]&lt;=9,"Normal", "Long"))</f>
        <v>Short</v>
      </c>
    </row>
    <row r="774" spans="1:23" x14ac:dyDescent="0.25">
      <c r="A774" t="s">
        <v>46</v>
      </c>
      <c r="B774" s="1">
        <v>42476</v>
      </c>
      <c r="C774" s="6" t="str">
        <f>TEXT(Merge1[[#This Row],[ActivityDate]],"dddd")</f>
        <v>Saturday</v>
      </c>
      <c r="D774">
        <v>14549</v>
      </c>
      <c r="E774" s="5">
        <f>IF(Merge1[[#This Row],[TotalSteps]]&gt;=10000,1,0)</f>
        <v>1</v>
      </c>
      <c r="F774">
        <v>11.11</v>
      </c>
      <c r="G774">
        <v>11.11</v>
      </c>
      <c r="H774">
        <v>0</v>
      </c>
      <c r="I774">
        <v>9.36</v>
      </c>
      <c r="J774">
        <v>0.27</v>
      </c>
      <c r="K774">
        <v>1.49</v>
      </c>
      <c r="L774">
        <v>0</v>
      </c>
      <c r="M774">
        <v>96</v>
      </c>
      <c r="N774">
        <v>6</v>
      </c>
      <c r="O774">
        <v>83</v>
      </c>
      <c r="P774">
        <v>1255</v>
      </c>
      <c r="Q774">
        <f>Merge1[[#This Row],[VeryActiveMinutes]]+Merge1[[#This Row],[FairlyActiveMinutes]]+Merge1[[#This Row],[LightlyActiveMinutes]]</f>
        <v>185</v>
      </c>
      <c r="R774">
        <v>2867</v>
      </c>
      <c r="U774" s="12">
        <f>Merge1[[#This Row],[TotalMinutesAsleep]]/60</f>
        <v>0</v>
      </c>
      <c r="V774" s="12" t="str">
        <f>IF(Merge1[[#This Row],[SleepHours]]&lt;7,"Short", IF(Merge1[[#This Row],[SleepHours]]&lt;=9,"Normal", "Long"))</f>
        <v>Short</v>
      </c>
    </row>
    <row r="775" spans="1:23" x14ac:dyDescent="0.25">
      <c r="A775" t="s">
        <v>46</v>
      </c>
      <c r="B775" s="1">
        <v>42477</v>
      </c>
      <c r="C775" s="6" t="str">
        <f>TEXT(Merge1[[#This Row],[ActivityDate]],"dddd")</f>
        <v>Sunday</v>
      </c>
      <c r="D775">
        <v>18827</v>
      </c>
      <c r="E775" s="5">
        <f>IF(Merge1[[#This Row],[TotalSteps]]&gt;=10000,1,0)</f>
        <v>1</v>
      </c>
      <c r="F775">
        <v>13.69</v>
      </c>
      <c r="G775">
        <v>13.69</v>
      </c>
      <c r="H775">
        <v>0</v>
      </c>
      <c r="I775">
        <v>9.24</v>
      </c>
      <c r="J775">
        <v>0.8</v>
      </c>
      <c r="K775">
        <v>3.64</v>
      </c>
      <c r="L775">
        <v>0</v>
      </c>
      <c r="M775">
        <v>111</v>
      </c>
      <c r="N775">
        <v>21</v>
      </c>
      <c r="O775">
        <v>195</v>
      </c>
      <c r="P775">
        <v>1113</v>
      </c>
      <c r="Q775">
        <f>Merge1[[#This Row],[VeryActiveMinutes]]+Merge1[[#This Row],[FairlyActiveMinutes]]+Merge1[[#This Row],[LightlyActiveMinutes]]</f>
        <v>327</v>
      </c>
      <c r="R775">
        <v>3213</v>
      </c>
      <c r="U775" s="12">
        <f>Merge1[[#This Row],[TotalMinutesAsleep]]/60</f>
        <v>0</v>
      </c>
      <c r="V775" s="12" t="str">
        <f>IF(Merge1[[#This Row],[SleepHours]]&lt;7,"Short", IF(Merge1[[#This Row],[SleepHours]]&lt;=9,"Normal", "Long"))</f>
        <v>Short</v>
      </c>
    </row>
    <row r="776" spans="1:23" x14ac:dyDescent="0.25">
      <c r="A776" t="s">
        <v>46</v>
      </c>
      <c r="B776" s="1">
        <v>42478</v>
      </c>
      <c r="C776" s="6" t="str">
        <f>TEXT(Merge1[[#This Row],[ActivityDate]],"dddd")</f>
        <v>Monday</v>
      </c>
      <c r="D776">
        <v>17076</v>
      </c>
      <c r="E776" s="5">
        <f>IF(Merge1[[#This Row],[TotalSteps]]&gt;=10000,1,0)</f>
        <v>1</v>
      </c>
      <c r="F776">
        <v>12.66</v>
      </c>
      <c r="G776">
        <v>12.66</v>
      </c>
      <c r="H776">
        <v>0</v>
      </c>
      <c r="I776">
        <v>9.08</v>
      </c>
      <c r="J776">
        <v>0.23</v>
      </c>
      <c r="K776">
        <v>3.35</v>
      </c>
      <c r="L776">
        <v>0</v>
      </c>
      <c r="M776">
        <v>102</v>
      </c>
      <c r="N776">
        <v>6</v>
      </c>
      <c r="O776">
        <v>195</v>
      </c>
      <c r="P776">
        <v>1137</v>
      </c>
      <c r="Q776">
        <f>Merge1[[#This Row],[VeryActiveMinutes]]+Merge1[[#This Row],[FairlyActiveMinutes]]+Merge1[[#This Row],[LightlyActiveMinutes]]</f>
        <v>303</v>
      </c>
      <c r="R776">
        <v>3133</v>
      </c>
      <c r="U776" s="12">
        <f>Merge1[[#This Row],[TotalMinutesAsleep]]/60</f>
        <v>0</v>
      </c>
      <c r="V776" s="12" t="str">
        <f>IF(Merge1[[#This Row],[SleepHours]]&lt;7,"Short", IF(Merge1[[#This Row],[SleepHours]]&lt;=9,"Normal", "Long"))</f>
        <v>Short</v>
      </c>
    </row>
    <row r="777" spans="1:23" x14ac:dyDescent="0.25">
      <c r="A777" t="s">
        <v>46</v>
      </c>
      <c r="B777" s="1">
        <v>42479</v>
      </c>
      <c r="C777" s="6" t="str">
        <f>TEXT(Merge1[[#This Row],[ActivityDate]],"dddd")</f>
        <v>Tuesday</v>
      </c>
      <c r="D777">
        <v>15929</v>
      </c>
      <c r="E777" s="5">
        <f>IF(Merge1[[#This Row],[TotalSteps]]&gt;=10000,1,0)</f>
        <v>1</v>
      </c>
      <c r="F777">
        <v>12.48</v>
      </c>
      <c r="G777">
        <v>12.48</v>
      </c>
      <c r="H777">
        <v>0</v>
      </c>
      <c r="I777">
        <v>9.2200000000000006</v>
      </c>
      <c r="J777">
        <v>0.31</v>
      </c>
      <c r="K777">
        <v>2.95</v>
      </c>
      <c r="L777">
        <v>0</v>
      </c>
      <c r="M777">
        <v>90</v>
      </c>
      <c r="N777">
        <v>7</v>
      </c>
      <c r="O777">
        <v>191</v>
      </c>
      <c r="P777">
        <v>1152</v>
      </c>
      <c r="Q777">
        <f>Merge1[[#This Row],[VeryActiveMinutes]]+Merge1[[#This Row],[FairlyActiveMinutes]]+Merge1[[#This Row],[LightlyActiveMinutes]]</f>
        <v>288</v>
      </c>
      <c r="R777">
        <v>3114</v>
      </c>
      <c r="U777" s="12">
        <f>Merge1[[#This Row],[TotalMinutesAsleep]]/60</f>
        <v>0</v>
      </c>
      <c r="V777" s="12" t="str">
        <f>IF(Merge1[[#This Row],[SleepHours]]&lt;7,"Short", IF(Merge1[[#This Row],[SleepHours]]&lt;=9,"Normal", "Long"))</f>
        <v>Short</v>
      </c>
    </row>
    <row r="778" spans="1:23" x14ac:dyDescent="0.25">
      <c r="A778" t="s">
        <v>46</v>
      </c>
      <c r="B778" s="1">
        <v>42480</v>
      </c>
      <c r="C778" s="6" t="str">
        <f>TEXT(Merge1[[#This Row],[ActivityDate]],"dddd")</f>
        <v>Wednesday</v>
      </c>
      <c r="D778">
        <v>15108</v>
      </c>
      <c r="E778" s="5">
        <f>IF(Merge1[[#This Row],[TotalSteps]]&gt;=10000,1,0)</f>
        <v>1</v>
      </c>
      <c r="F778">
        <v>12.19</v>
      </c>
      <c r="G778">
        <v>12.19</v>
      </c>
      <c r="H778">
        <v>0</v>
      </c>
      <c r="I778">
        <v>9.58</v>
      </c>
      <c r="J778">
        <v>0.23</v>
      </c>
      <c r="K778">
        <v>2.38</v>
      </c>
      <c r="L778">
        <v>0</v>
      </c>
      <c r="M778">
        <v>89</v>
      </c>
      <c r="N778">
        <v>5</v>
      </c>
      <c r="O778">
        <v>158</v>
      </c>
      <c r="P778">
        <v>695</v>
      </c>
      <c r="Q778">
        <f>Merge1[[#This Row],[VeryActiveMinutes]]+Merge1[[#This Row],[FairlyActiveMinutes]]+Merge1[[#This Row],[LightlyActiveMinutes]]</f>
        <v>252</v>
      </c>
      <c r="R778">
        <v>3043</v>
      </c>
      <c r="S778">
        <v>1</v>
      </c>
      <c r="T778">
        <v>486</v>
      </c>
      <c r="U778" s="12">
        <f>Merge1[[#This Row],[TotalMinutesAsleep]]/60</f>
        <v>8.1</v>
      </c>
      <c r="V778" s="12" t="str">
        <f>IF(Merge1[[#This Row],[SleepHours]]&lt;7,"Short", IF(Merge1[[#This Row],[SleepHours]]&lt;=9,"Normal", "Long"))</f>
        <v>Normal</v>
      </c>
      <c r="W778">
        <v>493</v>
      </c>
    </row>
    <row r="779" spans="1:23" x14ac:dyDescent="0.25">
      <c r="A779" t="s">
        <v>46</v>
      </c>
      <c r="B779" s="1">
        <v>42481</v>
      </c>
      <c r="C779" s="6" t="str">
        <f>TEXT(Merge1[[#This Row],[ActivityDate]],"dddd")</f>
        <v>Thursday</v>
      </c>
      <c r="D779">
        <v>16057</v>
      </c>
      <c r="E779" s="5">
        <f>IF(Merge1[[#This Row],[TotalSteps]]&gt;=10000,1,0)</f>
        <v>1</v>
      </c>
      <c r="F779">
        <v>12.51</v>
      </c>
      <c r="G779">
        <v>12.51</v>
      </c>
      <c r="H779">
        <v>0</v>
      </c>
      <c r="I779">
        <v>9.67</v>
      </c>
      <c r="J779">
        <v>0.25</v>
      </c>
      <c r="K779">
        <v>2.58</v>
      </c>
      <c r="L779">
        <v>0</v>
      </c>
      <c r="M779">
        <v>100</v>
      </c>
      <c r="N779">
        <v>6</v>
      </c>
      <c r="O779">
        <v>170</v>
      </c>
      <c r="P779">
        <v>1164</v>
      </c>
      <c r="Q779">
        <f>Merge1[[#This Row],[VeryActiveMinutes]]+Merge1[[#This Row],[FairlyActiveMinutes]]+Merge1[[#This Row],[LightlyActiveMinutes]]</f>
        <v>276</v>
      </c>
      <c r="R779">
        <v>3103</v>
      </c>
      <c r="U779" s="12">
        <f>Merge1[[#This Row],[TotalMinutesAsleep]]/60</f>
        <v>0</v>
      </c>
      <c r="V779" s="12" t="str">
        <f>IF(Merge1[[#This Row],[SleepHours]]&lt;7,"Short", IF(Merge1[[#This Row],[SleepHours]]&lt;=9,"Normal", "Long"))</f>
        <v>Short</v>
      </c>
    </row>
    <row r="780" spans="1:23" x14ac:dyDescent="0.25">
      <c r="A780" t="s">
        <v>46</v>
      </c>
      <c r="B780" s="1">
        <v>42482</v>
      </c>
      <c r="C780" s="6" t="str">
        <f>TEXT(Merge1[[#This Row],[ActivityDate]],"dddd")</f>
        <v>Friday</v>
      </c>
      <c r="D780">
        <v>10520</v>
      </c>
      <c r="E780" s="5">
        <f>IF(Merge1[[#This Row],[TotalSteps]]&gt;=10000,1,0)</f>
        <v>1</v>
      </c>
      <c r="F780">
        <v>8.2899999999999991</v>
      </c>
      <c r="G780">
        <v>8.2899999999999991</v>
      </c>
      <c r="H780">
        <v>0</v>
      </c>
      <c r="I780">
        <v>6.26</v>
      </c>
      <c r="J780">
        <v>0.15</v>
      </c>
      <c r="K780">
        <v>1.88</v>
      </c>
      <c r="L780">
        <v>0</v>
      </c>
      <c r="M780">
        <v>60</v>
      </c>
      <c r="N780">
        <v>3</v>
      </c>
      <c r="O780">
        <v>117</v>
      </c>
      <c r="P780">
        <v>1260</v>
      </c>
      <c r="Q780">
        <f>Merge1[[#This Row],[VeryActiveMinutes]]+Merge1[[#This Row],[FairlyActiveMinutes]]+Merge1[[#This Row],[LightlyActiveMinutes]]</f>
        <v>180</v>
      </c>
      <c r="R780">
        <v>2655</v>
      </c>
      <c r="U780" s="12">
        <f>Merge1[[#This Row],[TotalMinutesAsleep]]/60</f>
        <v>0</v>
      </c>
      <c r="V780" s="12" t="str">
        <f>IF(Merge1[[#This Row],[SleepHours]]&lt;7,"Short", IF(Merge1[[#This Row],[SleepHours]]&lt;=9,"Normal", "Long"))</f>
        <v>Short</v>
      </c>
    </row>
    <row r="781" spans="1:23" x14ac:dyDescent="0.25">
      <c r="A781" t="s">
        <v>46</v>
      </c>
      <c r="B781" s="1">
        <v>42483</v>
      </c>
      <c r="C781" s="6" t="str">
        <f>TEXT(Merge1[[#This Row],[ActivityDate]],"dddd")</f>
        <v>Saturday</v>
      </c>
      <c r="D781">
        <v>22359</v>
      </c>
      <c r="E781" s="5">
        <f>IF(Merge1[[#This Row],[TotalSteps]]&gt;=10000,1,0)</f>
        <v>1</v>
      </c>
      <c r="F781">
        <v>17.190000000000001</v>
      </c>
      <c r="G781">
        <v>17.190000000000001</v>
      </c>
      <c r="H781">
        <v>0</v>
      </c>
      <c r="I781">
        <v>12.54</v>
      </c>
      <c r="J781">
        <v>0.63</v>
      </c>
      <c r="K781">
        <v>4.0199999999999996</v>
      </c>
      <c r="L781">
        <v>0</v>
      </c>
      <c r="M781">
        <v>125</v>
      </c>
      <c r="N781">
        <v>14</v>
      </c>
      <c r="O781">
        <v>223</v>
      </c>
      <c r="P781">
        <v>741</v>
      </c>
      <c r="Q781">
        <f>Merge1[[#This Row],[VeryActiveMinutes]]+Merge1[[#This Row],[FairlyActiveMinutes]]+Merge1[[#This Row],[LightlyActiveMinutes]]</f>
        <v>362</v>
      </c>
      <c r="R781">
        <v>3554</v>
      </c>
      <c r="S781">
        <v>1</v>
      </c>
      <c r="T781">
        <v>331</v>
      </c>
      <c r="U781" s="12">
        <f>Merge1[[#This Row],[TotalMinutesAsleep]]/60</f>
        <v>5.5166666666666666</v>
      </c>
      <c r="V781" s="12" t="str">
        <f>IF(Merge1[[#This Row],[SleepHours]]&lt;7,"Short", IF(Merge1[[#This Row],[SleepHours]]&lt;=9,"Normal", "Long"))</f>
        <v>Short</v>
      </c>
      <c r="W781">
        <v>337</v>
      </c>
    </row>
    <row r="782" spans="1:23" x14ac:dyDescent="0.25">
      <c r="A782" t="s">
        <v>46</v>
      </c>
      <c r="B782" s="1">
        <v>42484</v>
      </c>
      <c r="C782" s="6" t="str">
        <f>TEXT(Merge1[[#This Row],[ActivityDate]],"dddd")</f>
        <v>Sunday</v>
      </c>
      <c r="D782">
        <v>22988</v>
      </c>
      <c r="E782" s="5">
        <f>IF(Merge1[[#This Row],[TotalSteps]]&gt;=10000,1,0)</f>
        <v>1</v>
      </c>
      <c r="F782">
        <v>17.95</v>
      </c>
      <c r="G782">
        <v>17.95</v>
      </c>
      <c r="H782">
        <v>0</v>
      </c>
      <c r="I782">
        <v>13.13</v>
      </c>
      <c r="J782">
        <v>1.55</v>
      </c>
      <c r="K782">
        <v>3.26</v>
      </c>
      <c r="L782">
        <v>0</v>
      </c>
      <c r="M782">
        <v>129</v>
      </c>
      <c r="N782">
        <v>33</v>
      </c>
      <c r="O782">
        <v>182</v>
      </c>
      <c r="P782">
        <v>1096</v>
      </c>
      <c r="Q782">
        <f>Merge1[[#This Row],[VeryActiveMinutes]]+Merge1[[#This Row],[FairlyActiveMinutes]]+Merge1[[#This Row],[LightlyActiveMinutes]]</f>
        <v>344</v>
      </c>
      <c r="R782">
        <v>3577</v>
      </c>
      <c r="U782" s="12">
        <f>Merge1[[#This Row],[TotalMinutesAsleep]]/60</f>
        <v>0</v>
      </c>
      <c r="V782" s="12" t="str">
        <f>IF(Merge1[[#This Row],[SleepHours]]&lt;7,"Short", IF(Merge1[[#This Row],[SleepHours]]&lt;=9,"Normal", "Long"))</f>
        <v>Short</v>
      </c>
    </row>
    <row r="783" spans="1:23" x14ac:dyDescent="0.25">
      <c r="A783" t="s">
        <v>46</v>
      </c>
      <c r="B783" s="1">
        <v>42485</v>
      </c>
      <c r="C783" s="6" t="str">
        <f>TEXT(Merge1[[#This Row],[ActivityDate]],"dddd")</f>
        <v>Monday</v>
      </c>
      <c r="D783">
        <v>20500</v>
      </c>
      <c r="E783" s="5">
        <f>IF(Merge1[[#This Row],[TotalSteps]]&gt;=10000,1,0)</f>
        <v>1</v>
      </c>
      <c r="F783">
        <v>15.69</v>
      </c>
      <c r="G783">
        <v>15.69</v>
      </c>
      <c r="H783">
        <v>0</v>
      </c>
      <c r="I783">
        <v>11.37</v>
      </c>
      <c r="J783">
        <v>0.46</v>
      </c>
      <c r="K783">
        <v>3.86</v>
      </c>
      <c r="L783">
        <v>0</v>
      </c>
      <c r="M783">
        <v>118</v>
      </c>
      <c r="N783">
        <v>9</v>
      </c>
      <c r="O783">
        <v>209</v>
      </c>
      <c r="P783">
        <v>1104</v>
      </c>
      <c r="Q783">
        <f>Merge1[[#This Row],[VeryActiveMinutes]]+Merge1[[#This Row],[FairlyActiveMinutes]]+Merge1[[#This Row],[LightlyActiveMinutes]]</f>
        <v>336</v>
      </c>
      <c r="R783">
        <v>3403</v>
      </c>
      <c r="U783" s="12">
        <f>Merge1[[#This Row],[TotalMinutesAsleep]]/60</f>
        <v>0</v>
      </c>
      <c r="V783" s="12" t="str">
        <f>IF(Merge1[[#This Row],[SleepHours]]&lt;7,"Short", IF(Merge1[[#This Row],[SleepHours]]&lt;=9,"Normal", "Long"))</f>
        <v>Short</v>
      </c>
    </row>
    <row r="784" spans="1:23" x14ac:dyDescent="0.25">
      <c r="A784" t="s">
        <v>46</v>
      </c>
      <c r="B784" s="1">
        <v>42486</v>
      </c>
      <c r="C784" s="6" t="str">
        <f>TEXT(Merge1[[#This Row],[ActivityDate]],"dddd")</f>
        <v>Tuesday</v>
      </c>
      <c r="D784">
        <v>12685</v>
      </c>
      <c r="E784" s="5">
        <f>IF(Merge1[[#This Row],[TotalSteps]]&gt;=10000,1,0)</f>
        <v>1</v>
      </c>
      <c r="F784">
        <v>9.6199999999999992</v>
      </c>
      <c r="G784">
        <v>9.6199999999999992</v>
      </c>
      <c r="H784">
        <v>0</v>
      </c>
      <c r="I784">
        <v>6.31</v>
      </c>
      <c r="J784">
        <v>0.2</v>
      </c>
      <c r="K784">
        <v>3.1</v>
      </c>
      <c r="L784">
        <v>0</v>
      </c>
      <c r="M784">
        <v>68</v>
      </c>
      <c r="N784">
        <v>5</v>
      </c>
      <c r="O784">
        <v>185</v>
      </c>
      <c r="P784">
        <v>1182</v>
      </c>
      <c r="Q784">
        <f>Merge1[[#This Row],[VeryActiveMinutes]]+Merge1[[#This Row],[FairlyActiveMinutes]]+Merge1[[#This Row],[LightlyActiveMinutes]]</f>
        <v>258</v>
      </c>
      <c r="R784">
        <v>2846</v>
      </c>
      <c r="U784" s="12">
        <f>Merge1[[#This Row],[TotalMinutesAsleep]]/60</f>
        <v>0</v>
      </c>
      <c r="V784" s="12" t="str">
        <f>IF(Merge1[[#This Row],[SleepHours]]&lt;7,"Short", IF(Merge1[[#This Row],[SleepHours]]&lt;=9,"Normal", "Long"))</f>
        <v>Short</v>
      </c>
    </row>
    <row r="785" spans="1:23" x14ac:dyDescent="0.25">
      <c r="A785" t="s">
        <v>46</v>
      </c>
      <c r="B785" s="1">
        <v>42487</v>
      </c>
      <c r="C785" s="6" t="str">
        <f>TEXT(Merge1[[#This Row],[ActivityDate]],"dddd")</f>
        <v>Wednesday</v>
      </c>
      <c r="D785">
        <v>12422</v>
      </c>
      <c r="E785" s="5">
        <f>IF(Merge1[[#This Row],[TotalSteps]]&gt;=10000,1,0)</f>
        <v>1</v>
      </c>
      <c r="F785">
        <v>9.82</v>
      </c>
      <c r="G785">
        <v>9.82</v>
      </c>
      <c r="H785">
        <v>0</v>
      </c>
      <c r="I785">
        <v>6.46</v>
      </c>
      <c r="J785">
        <v>0.43</v>
      </c>
      <c r="K785">
        <v>2.93</v>
      </c>
      <c r="L785">
        <v>0</v>
      </c>
      <c r="M785">
        <v>60</v>
      </c>
      <c r="N785">
        <v>10</v>
      </c>
      <c r="O785">
        <v>183</v>
      </c>
      <c r="P785">
        <v>1187</v>
      </c>
      <c r="Q785">
        <f>Merge1[[#This Row],[VeryActiveMinutes]]+Merge1[[#This Row],[FairlyActiveMinutes]]+Merge1[[#This Row],[LightlyActiveMinutes]]</f>
        <v>253</v>
      </c>
      <c r="R785">
        <v>2852</v>
      </c>
      <c r="U785" s="12">
        <f>Merge1[[#This Row],[TotalMinutesAsleep]]/60</f>
        <v>0</v>
      </c>
      <c r="V785" s="12" t="str">
        <f>IF(Merge1[[#This Row],[SleepHours]]&lt;7,"Short", IF(Merge1[[#This Row],[SleepHours]]&lt;=9,"Normal", "Long"))</f>
        <v>Short</v>
      </c>
    </row>
    <row r="786" spans="1:23" x14ac:dyDescent="0.25">
      <c r="A786" t="s">
        <v>46</v>
      </c>
      <c r="B786" s="1">
        <v>42488</v>
      </c>
      <c r="C786" s="6" t="str">
        <f>TEXT(Merge1[[#This Row],[ActivityDate]],"dddd")</f>
        <v>Thursday</v>
      </c>
      <c r="D786">
        <v>15447</v>
      </c>
      <c r="E786" s="5">
        <f>IF(Merge1[[#This Row],[TotalSteps]]&gt;=10000,1,0)</f>
        <v>1</v>
      </c>
      <c r="F786">
        <v>12.4</v>
      </c>
      <c r="G786">
        <v>12.4</v>
      </c>
      <c r="H786">
        <v>0</v>
      </c>
      <c r="I786">
        <v>9.67</v>
      </c>
      <c r="J786">
        <v>0.39</v>
      </c>
      <c r="K786">
        <v>2.35</v>
      </c>
      <c r="L786">
        <v>0</v>
      </c>
      <c r="M786">
        <v>90</v>
      </c>
      <c r="N786">
        <v>9</v>
      </c>
      <c r="O786">
        <v>153</v>
      </c>
      <c r="P786">
        <v>1188</v>
      </c>
      <c r="Q786">
        <f>Merge1[[#This Row],[VeryActiveMinutes]]+Merge1[[#This Row],[FairlyActiveMinutes]]+Merge1[[#This Row],[LightlyActiveMinutes]]</f>
        <v>252</v>
      </c>
      <c r="R786">
        <v>3062</v>
      </c>
      <c r="U786" s="12">
        <f>Merge1[[#This Row],[TotalMinutesAsleep]]/60</f>
        <v>0</v>
      </c>
      <c r="V786" s="12" t="str">
        <f>IF(Merge1[[#This Row],[SleepHours]]&lt;7,"Short", IF(Merge1[[#This Row],[SleepHours]]&lt;=9,"Normal", "Long"))</f>
        <v>Short</v>
      </c>
    </row>
    <row r="787" spans="1:23" x14ac:dyDescent="0.25">
      <c r="A787" t="s">
        <v>46</v>
      </c>
      <c r="B787" s="1">
        <v>42489</v>
      </c>
      <c r="C787" s="6" t="str">
        <f>TEXT(Merge1[[#This Row],[ActivityDate]],"dddd")</f>
        <v>Friday</v>
      </c>
      <c r="D787">
        <v>12315</v>
      </c>
      <c r="E787" s="5">
        <f>IF(Merge1[[#This Row],[TotalSteps]]&gt;=10000,1,0)</f>
        <v>1</v>
      </c>
      <c r="F787">
        <v>9.65</v>
      </c>
      <c r="G787">
        <v>9.65</v>
      </c>
      <c r="H787">
        <v>0</v>
      </c>
      <c r="I787">
        <v>6.17</v>
      </c>
      <c r="J787">
        <v>0.31</v>
      </c>
      <c r="K787">
        <v>3.17</v>
      </c>
      <c r="L787">
        <v>0</v>
      </c>
      <c r="M787">
        <v>58</v>
      </c>
      <c r="N787">
        <v>8</v>
      </c>
      <c r="O787">
        <v>159</v>
      </c>
      <c r="P787">
        <v>1215</v>
      </c>
      <c r="Q787">
        <f>Merge1[[#This Row],[VeryActiveMinutes]]+Merge1[[#This Row],[FairlyActiveMinutes]]+Merge1[[#This Row],[LightlyActiveMinutes]]</f>
        <v>225</v>
      </c>
      <c r="R787">
        <v>2794</v>
      </c>
      <c r="U787" s="12">
        <f>Merge1[[#This Row],[TotalMinutesAsleep]]/60</f>
        <v>0</v>
      </c>
      <c r="V787" s="12" t="str">
        <f>IF(Merge1[[#This Row],[SleepHours]]&lt;7,"Short", IF(Merge1[[#This Row],[SleepHours]]&lt;=9,"Normal", "Long"))</f>
        <v>Short</v>
      </c>
    </row>
    <row r="788" spans="1:23" x14ac:dyDescent="0.25">
      <c r="A788" t="s">
        <v>46</v>
      </c>
      <c r="B788" s="1">
        <v>42490</v>
      </c>
      <c r="C788" s="6" t="str">
        <f>TEXT(Merge1[[#This Row],[ActivityDate]],"dddd")</f>
        <v>Saturday</v>
      </c>
      <c r="D788">
        <v>7135</v>
      </c>
      <c r="E788" s="5">
        <f>IF(Merge1[[#This Row],[TotalSteps]]&gt;=10000,1,0)</f>
        <v>0</v>
      </c>
      <c r="F788">
        <v>5.59</v>
      </c>
      <c r="G788">
        <v>5.59</v>
      </c>
      <c r="H788">
        <v>0</v>
      </c>
      <c r="I788">
        <v>2.99</v>
      </c>
      <c r="J788">
        <v>0.06</v>
      </c>
      <c r="K788">
        <v>2.54</v>
      </c>
      <c r="L788">
        <v>0</v>
      </c>
      <c r="M788">
        <v>27</v>
      </c>
      <c r="N788">
        <v>1</v>
      </c>
      <c r="O788">
        <v>131</v>
      </c>
      <c r="P788">
        <v>1281</v>
      </c>
      <c r="Q788">
        <f>Merge1[[#This Row],[VeryActiveMinutes]]+Merge1[[#This Row],[FairlyActiveMinutes]]+Merge1[[#This Row],[LightlyActiveMinutes]]</f>
        <v>159</v>
      </c>
      <c r="R788">
        <v>2408</v>
      </c>
      <c r="U788" s="12">
        <f>Merge1[[#This Row],[TotalMinutesAsleep]]/60</f>
        <v>0</v>
      </c>
      <c r="V788" s="12" t="str">
        <f>IF(Merge1[[#This Row],[SleepHours]]&lt;7,"Short", IF(Merge1[[#This Row],[SleepHours]]&lt;=9,"Normal", "Long"))</f>
        <v>Short</v>
      </c>
    </row>
    <row r="789" spans="1:23" x14ac:dyDescent="0.25">
      <c r="A789" t="s">
        <v>46</v>
      </c>
      <c r="B789" s="1">
        <v>42491</v>
      </c>
      <c r="C789" s="6" t="str">
        <f>TEXT(Merge1[[#This Row],[ActivityDate]],"dddd")</f>
        <v>Sunday</v>
      </c>
      <c r="D789">
        <v>1170</v>
      </c>
      <c r="E789" s="5">
        <f>IF(Merge1[[#This Row],[TotalSteps]]&gt;=10000,1,0)</f>
        <v>0</v>
      </c>
      <c r="F789">
        <v>0.85</v>
      </c>
      <c r="G789">
        <v>0.85</v>
      </c>
      <c r="H789">
        <v>0</v>
      </c>
      <c r="I789">
        <v>0</v>
      </c>
      <c r="J789">
        <v>0</v>
      </c>
      <c r="K789">
        <v>0.85</v>
      </c>
      <c r="L789">
        <v>0</v>
      </c>
      <c r="M789">
        <v>0</v>
      </c>
      <c r="N789">
        <v>0</v>
      </c>
      <c r="O789">
        <v>51</v>
      </c>
      <c r="P789">
        <v>1389</v>
      </c>
      <c r="Q789">
        <f>Merge1[[#This Row],[VeryActiveMinutes]]+Merge1[[#This Row],[FairlyActiveMinutes]]+Merge1[[#This Row],[LightlyActiveMinutes]]</f>
        <v>51</v>
      </c>
      <c r="R789">
        <v>1886</v>
      </c>
      <c r="U789" s="12">
        <f>Merge1[[#This Row],[TotalMinutesAsleep]]/60</f>
        <v>0</v>
      </c>
      <c r="V789" s="12" t="str">
        <f>IF(Merge1[[#This Row],[SleepHours]]&lt;7,"Short", IF(Merge1[[#This Row],[SleepHours]]&lt;=9,"Normal", "Long"))</f>
        <v>Short</v>
      </c>
    </row>
    <row r="790" spans="1:23" x14ac:dyDescent="0.25">
      <c r="A790" t="s">
        <v>46</v>
      </c>
      <c r="B790" s="1">
        <v>42492</v>
      </c>
      <c r="C790" s="6" t="str">
        <f>TEXT(Merge1[[#This Row],[ActivityDate]],"dddd")</f>
        <v>Monday</v>
      </c>
      <c r="D790">
        <v>1969</v>
      </c>
      <c r="E790" s="5">
        <f>IF(Merge1[[#This Row],[TotalSteps]]&gt;=10000,1,0)</f>
        <v>0</v>
      </c>
      <c r="F790">
        <v>1.43</v>
      </c>
      <c r="G790">
        <v>1.43</v>
      </c>
      <c r="H790">
        <v>0</v>
      </c>
      <c r="I790">
        <v>0</v>
      </c>
      <c r="J790">
        <v>0</v>
      </c>
      <c r="K790">
        <v>1.43</v>
      </c>
      <c r="L790">
        <v>0</v>
      </c>
      <c r="M790">
        <v>0</v>
      </c>
      <c r="N790">
        <v>0</v>
      </c>
      <c r="O790">
        <v>95</v>
      </c>
      <c r="P790">
        <v>1345</v>
      </c>
      <c r="Q790">
        <f>Merge1[[#This Row],[VeryActiveMinutes]]+Merge1[[#This Row],[FairlyActiveMinutes]]+Merge1[[#This Row],[LightlyActiveMinutes]]</f>
        <v>95</v>
      </c>
      <c r="R790">
        <v>1988</v>
      </c>
      <c r="U790" s="12">
        <f>Merge1[[#This Row],[TotalMinutesAsleep]]/60</f>
        <v>0</v>
      </c>
      <c r="V790" s="12" t="str">
        <f>IF(Merge1[[#This Row],[SleepHours]]&lt;7,"Short", IF(Merge1[[#This Row],[SleepHours]]&lt;=9,"Normal", "Long"))</f>
        <v>Short</v>
      </c>
    </row>
    <row r="791" spans="1:23" x14ac:dyDescent="0.25">
      <c r="A791" t="s">
        <v>46</v>
      </c>
      <c r="B791" s="1">
        <v>42493</v>
      </c>
      <c r="C791" s="6" t="str">
        <f>TEXT(Merge1[[#This Row],[ActivityDate]],"dddd")</f>
        <v>Tuesday</v>
      </c>
      <c r="D791">
        <v>15484</v>
      </c>
      <c r="E791" s="5">
        <f>IF(Merge1[[#This Row],[TotalSteps]]&gt;=10000,1,0)</f>
        <v>1</v>
      </c>
      <c r="F791">
        <v>11.9</v>
      </c>
      <c r="G791">
        <v>11.9</v>
      </c>
      <c r="H791">
        <v>0</v>
      </c>
      <c r="I791">
        <v>8.39</v>
      </c>
      <c r="J791">
        <v>0.93</v>
      </c>
      <c r="K791">
        <v>2.59</v>
      </c>
      <c r="L791">
        <v>0</v>
      </c>
      <c r="M791">
        <v>87</v>
      </c>
      <c r="N791">
        <v>22</v>
      </c>
      <c r="O791">
        <v>165</v>
      </c>
      <c r="P791">
        <v>1166</v>
      </c>
      <c r="Q791">
        <f>Merge1[[#This Row],[VeryActiveMinutes]]+Merge1[[#This Row],[FairlyActiveMinutes]]+Merge1[[#This Row],[LightlyActiveMinutes]]</f>
        <v>274</v>
      </c>
      <c r="R791">
        <v>3023</v>
      </c>
      <c r="U791" s="12">
        <f>Merge1[[#This Row],[TotalMinutesAsleep]]/60</f>
        <v>0</v>
      </c>
      <c r="V791" s="12" t="str">
        <f>IF(Merge1[[#This Row],[SleepHours]]&lt;7,"Short", IF(Merge1[[#This Row],[SleepHours]]&lt;=9,"Normal", "Long"))</f>
        <v>Short</v>
      </c>
    </row>
    <row r="792" spans="1:23" x14ac:dyDescent="0.25">
      <c r="A792" t="s">
        <v>46</v>
      </c>
      <c r="B792" s="1">
        <v>42494</v>
      </c>
      <c r="C792" s="6" t="str">
        <f>TEXT(Merge1[[#This Row],[ActivityDate]],"dddd")</f>
        <v>Wednesday</v>
      </c>
      <c r="D792">
        <v>14581</v>
      </c>
      <c r="E792" s="5">
        <f>IF(Merge1[[#This Row],[TotalSteps]]&gt;=10000,1,0)</f>
        <v>1</v>
      </c>
      <c r="F792">
        <v>11.15</v>
      </c>
      <c r="G792">
        <v>11.15</v>
      </c>
      <c r="H792">
        <v>0</v>
      </c>
      <c r="I792">
        <v>8.82</v>
      </c>
      <c r="J792">
        <v>0.4</v>
      </c>
      <c r="K792">
        <v>1.91</v>
      </c>
      <c r="L792">
        <v>0</v>
      </c>
      <c r="M792">
        <v>89</v>
      </c>
      <c r="N792">
        <v>8</v>
      </c>
      <c r="O792">
        <v>123</v>
      </c>
      <c r="P792">
        <v>1220</v>
      </c>
      <c r="Q792">
        <f>Merge1[[#This Row],[VeryActiveMinutes]]+Merge1[[#This Row],[FairlyActiveMinutes]]+Merge1[[#This Row],[LightlyActiveMinutes]]</f>
        <v>220</v>
      </c>
      <c r="R792">
        <v>2918</v>
      </c>
      <c r="U792" s="12">
        <f>Merge1[[#This Row],[TotalMinutesAsleep]]/60</f>
        <v>0</v>
      </c>
      <c r="V792" s="12" t="str">
        <f>IF(Merge1[[#This Row],[SleepHours]]&lt;7,"Short", IF(Merge1[[#This Row],[SleepHours]]&lt;=9,"Normal", "Long"))</f>
        <v>Short</v>
      </c>
    </row>
    <row r="793" spans="1:23" x14ac:dyDescent="0.25">
      <c r="A793" t="s">
        <v>46</v>
      </c>
      <c r="B793" s="1">
        <v>42495</v>
      </c>
      <c r="C793" s="6" t="str">
        <f>TEXT(Merge1[[#This Row],[ActivityDate]],"dddd")</f>
        <v>Thursday</v>
      </c>
      <c r="D793">
        <v>14990</v>
      </c>
      <c r="E793" s="5">
        <f>IF(Merge1[[#This Row],[TotalSteps]]&gt;=10000,1,0)</f>
        <v>1</v>
      </c>
      <c r="F793">
        <v>11.51</v>
      </c>
      <c r="G793">
        <v>11.51</v>
      </c>
      <c r="H793">
        <v>0</v>
      </c>
      <c r="I793">
        <v>8.85</v>
      </c>
      <c r="J793">
        <v>0.45</v>
      </c>
      <c r="K793">
        <v>2.21</v>
      </c>
      <c r="L793">
        <v>0</v>
      </c>
      <c r="M793">
        <v>93</v>
      </c>
      <c r="N793">
        <v>9</v>
      </c>
      <c r="O793">
        <v>130</v>
      </c>
      <c r="P793">
        <v>1208</v>
      </c>
      <c r="Q793">
        <f>Merge1[[#This Row],[VeryActiveMinutes]]+Merge1[[#This Row],[FairlyActiveMinutes]]+Merge1[[#This Row],[LightlyActiveMinutes]]</f>
        <v>232</v>
      </c>
      <c r="R793">
        <v>2950</v>
      </c>
      <c r="U793" s="12">
        <f>Merge1[[#This Row],[TotalMinutesAsleep]]/60</f>
        <v>0</v>
      </c>
      <c r="V793" s="12" t="str">
        <f>IF(Merge1[[#This Row],[SleepHours]]&lt;7,"Short", IF(Merge1[[#This Row],[SleepHours]]&lt;=9,"Normal", "Long"))</f>
        <v>Short</v>
      </c>
    </row>
    <row r="794" spans="1:23" x14ac:dyDescent="0.25">
      <c r="A794" t="s">
        <v>46</v>
      </c>
      <c r="B794" s="1">
        <v>42496</v>
      </c>
      <c r="C794" s="6" t="str">
        <f>TEXT(Merge1[[#This Row],[ActivityDate]],"dddd")</f>
        <v>Friday</v>
      </c>
      <c r="D794">
        <v>13953</v>
      </c>
      <c r="E794" s="5">
        <f>IF(Merge1[[#This Row],[TotalSteps]]&gt;=10000,1,0)</f>
        <v>1</v>
      </c>
      <c r="F794">
        <v>11</v>
      </c>
      <c r="G794">
        <v>11</v>
      </c>
      <c r="H794">
        <v>0</v>
      </c>
      <c r="I794">
        <v>9.1</v>
      </c>
      <c r="J794">
        <v>0.69</v>
      </c>
      <c r="K794">
        <v>1.21</v>
      </c>
      <c r="L794">
        <v>0</v>
      </c>
      <c r="M794">
        <v>90</v>
      </c>
      <c r="N794">
        <v>15</v>
      </c>
      <c r="O794">
        <v>90</v>
      </c>
      <c r="P794">
        <v>1245</v>
      </c>
      <c r="Q794">
        <f>Merge1[[#This Row],[VeryActiveMinutes]]+Merge1[[#This Row],[FairlyActiveMinutes]]+Merge1[[#This Row],[LightlyActiveMinutes]]</f>
        <v>195</v>
      </c>
      <c r="R794">
        <v>2859</v>
      </c>
      <c r="U794" s="12">
        <f>Merge1[[#This Row],[TotalMinutesAsleep]]/60</f>
        <v>0</v>
      </c>
      <c r="V794" s="12" t="str">
        <f>IF(Merge1[[#This Row],[SleepHours]]&lt;7,"Short", IF(Merge1[[#This Row],[SleepHours]]&lt;=9,"Normal", "Long"))</f>
        <v>Short</v>
      </c>
    </row>
    <row r="795" spans="1:23" x14ac:dyDescent="0.25">
      <c r="A795" t="s">
        <v>46</v>
      </c>
      <c r="B795" s="1">
        <v>42497</v>
      </c>
      <c r="C795" s="6" t="str">
        <f>TEXT(Merge1[[#This Row],[ActivityDate]],"dddd")</f>
        <v>Saturday</v>
      </c>
      <c r="D795">
        <v>19769</v>
      </c>
      <c r="E795" s="5">
        <f>IF(Merge1[[#This Row],[TotalSteps]]&gt;=10000,1,0)</f>
        <v>1</v>
      </c>
      <c r="F795">
        <v>15.67</v>
      </c>
      <c r="G795">
        <v>15.67</v>
      </c>
      <c r="H795">
        <v>0</v>
      </c>
      <c r="I795">
        <v>12.44</v>
      </c>
      <c r="J795">
        <v>0.88</v>
      </c>
      <c r="K795">
        <v>2.35</v>
      </c>
      <c r="L795">
        <v>0</v>
      </c>
      <c r="M795">
        <v>121</v>
      </c>
      <c r="N795">
        <v>20</v>
      </c>
      <c r="O795">
        <v>148</v>
      </c>
      <c r="P795">
        <v>1076</v>
      </c>
      <c r="Q795">
        <f>Merge1[[#This Row],[VeryActiveMinutes]]+Merge1[[#This Row],[FairlyActiveMinutes]]+Merge1[[#This Row],[LightlyActiveMinutes]]</f>
        <v>289</v>
      </c>
      <c r="R795">
        <v>3331</v>
      </c>
      <c r="S795">
        <v>1</v>
      </c>
      <c r="T795">
        <v>74</v>
      </c>
      <c r="U795" s="12">
        <f>Merge1[[#This Row],[TotalMinutesAsleep]]/60</f>
        <v>1.2333333333333334</v>
      </c>
      <c r="V795" s="12" t="str">
        <f>IF(Merge1[[#This Row],[SleepHours]]&lt;7,"Short", IF(Merge1[[#This Row],[SleepHours]]&lt;=9,"Normal", "Long"))</f>
        <v>Short</v>
      </c>
      <c r="W795">
        <v>75</v>
      </c>
    </row>
    <row r="796" spans="1:23" x14ac:dyDescent="0.25">
      <c r="A796" t="s">
        <v>46</v>
      </c>
      <c r="B796" s="1">
        <v>42498</v>
      </c>
      <c r="C796" s="6" t="str">
        <f>TEXT(Merge1[[#This Row],[ActivityDate]],"dddd")</f>
        <v>Sunday</v>
      </c>
      <c r="D796">
        <v>22026</v>
      </c>
      <c r="E796" s="5">
        <f>IF(Merge1[[#This Row],[TotalSteps]]&gt;=10000,1,0)</f>
        <v>1</v>
      </c>
      <c r="F796">
        <v>17.649999999999999</v>
      </c>
      <c r="G796">
        <v>17.649999999999999</v>
      </c>
      <c r="H796">
        <v>0</v>
      </c>
      <c r="I796">
        <v>13.4</v>
      </c>
      <c r="J796">
        <v>0.59</v>
      </c>
      <c r="K796">
        <v>3.66</v>
      </c>
      <c r="L796">
        <v>0</v>
      </c>
      <c r="M796">
        <v>125</v>
      </c>
      <c r="N796">
        <v>14</v>
      </c>
      <c r="O796">
        <v>228</v>
      </c>
      <c r="P796">
        <v>1073</v>
      </c>
      <c r="Q796">
        <f>Merge1[[#This Row],[VeryActiveMinutes]]+Merge1[[#This Row],[FairlyActiveMinutes]]+Merge1[[#This Row],[LightlyActiveMinutes]]</f>
        <v>367</v>
      </c>
      <c r="R796">
        <v>3589</v>
      </c>
      <c r="U796" s="12">
        <f>Merge1[[#This Row],[TotalMinutesAsleep]]/60</f>
        <v>0</v>
      </c>
      <c r="V796" s="12" t="str">
        <f>IF(Merge1[[#This Row],[SleepHours]]&lt;7,"Short", IF(Merge1[[#This Row],[SleepHours]]&lt;=9,"Normal", "Long"))</f>
        <v>Short</v>
      </c>
    </row>
    <row r="797" spans="1:23" x14ac:dyDescent="0.25">
      <c r="A797" t="s">
        <v>46</v>
      </c>
      <c r="B797" s="1">
        <v>42499</v>
      </c>
      <c r="C797" s="6" t="str">
        <f>TEXT(Merge1[[#This Row],[ActivityDate]],"dddd")</f>
        <v>Monday</v>
      </c>
      <c r="D797">
        <v>12465</v>
      </c>
      <c r="E797" s="5">
        <f>IF(Merge1[[#This Row],[TotalSteps]]&gt;=10000,1,0)</f>
        <v>1</v>
      </c>
      <c r="F797">
        <v>9.3800000000000008</v>
      </c>
      <c r="G797">
        <v>9.3800000000000008</v>
      </c>
      <c r="H797">
        <v>0</v>
      </c>
      <c r="I797">
        <v>6.12</v>
      </c>
      <c r="J797">
        <v>0.56999999999999995</v>
      </c>
      <c r="K797">
        <v>2.69</v>
      </c>
      <c r="L797">
        <v>0</v>
      </c>
      <c r="M797">
        <v>66</v>
      </c>
      <c r="N797">
        <v>12</v>
      </c>
      <c r="O797">
        <v>148</v>
      </c>
      <c r="P797">
        <v>1214</v>
      </c>
      <c r="Q797">
        <f>Merge1[[#This Row],[VeryActiveMinutes]]+Merge1[[#This Row],[FairlyActiveMinutes]]+Merge1[[#This Row],[LightlyActiveMinutes]]</f>
        <v>226</v>
      </c>
      <c r="R797">
        <v>2765</v>
      </c>
      <c r="U797" s="12">
        <f>Merge1[[#This Row],[TotalMinutesAsleep]]/60</f>
        <v>0</v>
      </c>
      <c r="V797" s="12" t="str">
        <f>IF(Merge1[[#This Row],[SleepHours]]&lt;7,"Short", IF(Merge1[[#This Row],[SleepHours]]&lt;=9,"Normal", "Long"))</f>
        <v>Short</v>
      </c>
    </row>
    <row r="798" spans="1:23" x14ac:dyDescent="0.25">
      <c r="A798" t="s">
        <v>46</v>
      </c>
      <c r="B798" s="1">
        <v>42500</v>
      </c>
      <c r="C798" s="6" t="str">
        <f>TEXT(Merge1[[#This Row],[ActivityDate]],"dddd")</f>
        <v>Tuesday</v>
      </c>
      <c r="D798">
        <v>14810</v>
      </c>
      <c r="E798" s="5">
        <f>IF(Merge1[[#This Row],[TotalSteps]]&gt;=10000,1,0)</f>
        <v>1</v>
      </c>
      <c r="F798">
        <v>11.36</v>
      </c>
      <c r="G798">
        <v>11.36</v>
      </c>
      <c r="H798">
        <v>0</v>
      </c>
      <c r="I798">
        <v>9.09</v>
      </c>
      <c r="J798">
        <v>0.42</v>
      </c>
      <c r="K798">
        <v>1.85</v>
      </c>
      <c r="L798">
        <v>0</v>
      </c>
      <c r="M798">
        <v>96</v>
      </c>
      <c r="N798">
        <v>10</v>
      </c>
      <c r="O798">
        <v>115</v>
      </c>
      <c r="P798">
        <v>1219</v>
      </c>
      <c r="Q798">
        <f>Merge1[[#This Row],[VeryActiveMinutes]]+Merge1[[#This Row],[FairlyActiveMinutes]]+Merge1[[#This Row],[LightlyActiveMinutes]]</f>
        <v>221</v>
      </c>
      <c r="R798">
        <v>2926</v>
      </c>
      <c r="U798" s="12">
        <f>Merge1[[#This Row],[TotalMinutesAsleep]]/60</f>
        <v>0</v>
      </c>
      <c r="V798" s="12" t="str">
        <f>IF(Merge1[[#This Row],[SleepHours]]&lt;7,"Short", IF(Merge1[[#This Row],[SleepHours]]&lt;=9,"Normal", "Long"))</f>
        <v>Short</v>
      </c>
    </row>
    <row r="799" spans="1:23" x14ac:dyDescent="0.25">
      <c r="A799" t="s">
        <v>46</v>
      </c>
      <c r="B799" s="1">
        <v>42501</v>
      </c>
      <c r="C799" s="6" t="str">
        <f>TEXT(Merge1[[#This Row],[ActivityDate]],"dddd")</f>
        <v>Wednesday</v>
      </c>
      <c r="D799">
        <v>12209</v>
      </c>
      <c r="E799" s="5">
        <f>IF(Merge1[[#This Row],[TotalSteps]]&gt;=10000,1,0)</f>
        <v>1</v>
      </c>
      <c r="F799">
        <v>9.4</v>
      </c>
      <c r="G799">
        <v>9.4</v>
      </c>
      <c r="H799">
        <v>0</v>
      </c>
      <c r="I799">
        <v>6.08</v>
      </c>
      <c r="J799">
        <v>0.28000000000000003</v>
      </c>
      <c r="K799">
        <v>3.04</v>
      </c>
      <c r="L799">
        <v>0</v>
      </c>
      <c r="M799">
        <v>60</v>
      </c>
      <c r="N799">
        <v>7</v>
      </c>
      <c r="O799">
        <v>184</v>
      </c>
      <c r="P799">
        <v>1189</v>
      </c>
      <c r="Q799">
        <f>Merge1[[#This Row],[VeryActiveMinutes]]+Merge1[[#This Row],[FairlyActiveMinutes]]+Merge1[[#This Row],[LightlyActiveMinutes]]</f>
        <v>251</v>
      </c>
      <c r="R799">
        <v>2809</v>
      </c>
      <c r="U799" s="12">
        <f>Merge1[[#This Row],[TotalMinutesAsleep]]/60</f>
        <v>0</v>
      </c>
      <c r="V799" s="12" t="str">
        <f>IF(Merge1[[#This Row],[SleepHours]]&lt;7,"Short", IF(Merge1[[#This Row],[SleepHours]]&lt;=9,"Normal", "Long"))</f>
        <v>Short</v>
      </c>
    </row>
    <row r="800" spans="1:23" x14ac:dyDescent="0.25">
      <c r="A800" t="s">
        <v>46</v>
      </c>
      <c r="B800" s="1">
        <v>42502</v>
      </c>
      <c r="C800" s="6" t="str">
        <f>TEXT(Merge1[[#This Row],[ActivityDate]],"dddd")</f>
        <v>Thursday</v>
      </c>
      <c r="D800">
        <v>4998</v>
      </c>
      <c r="E800" s="5">
        <f>IF(Merge1[[#This Row],[TotalSteps]]&gt;=10000,1,0)</f>
        <v>0</v>
      </c>
      <c r="F800">
        <v>3.91</v>
      </c>
      <c r="G800">
        <v>3.91</v>
      </c>
      <c r="H800">
        <v>0</v>
      </c>
      <c r="I800">
        <v>2.95</v>
      </c>
      <c r="J800">
        <v>0.2</v>
      </c>
      <c r="K800">
        <v>0.76</v>
      </c>
      <c r="L800">
        <v>0</v>
      </c>
      <c r="M800">
        <v>28</v>
      </c>
      <c r="N800">
        <v>4</v>
      </c>
      <c r="O800">
        <v>39</v>
      </c>
      <c r="P800">
        <v>839</v>
      </c>
      <c r="Q800">
        <f>Merge1[[#This Row],[VeryActiveMinutes]]+Merge1[[#This Row],[FairlyActiveMinutes]]+Merge1[[#This Row],[LightlyActiveMinutes]]</f>
        <v>71</v>
      </c>
      <c r="R800">
        <v>1505</v>
      </c>
      <c r="U800" s="12">
        <f>Merge1[[#This Row],[TotalMinutesAsleep]]/60</f>
        <v>0</v>
      </c>
      <c r="V800" s="12" t="str">
        <f>IF(Merge1[[#This Row],[SleepHours]]&lt;7,"Short", IF(Merge1[[#This Row],[SleepHours]]&lt;=9,"Normal", "Long"))</f>
        <v>Short</v>
      </c>
    </row>
    <row r="801" spans="1:22" x14ac:dyDescent="0.25">
      <c r="A801" t="s">
        <v>47</v>
      </c>
      <c r="B801" s="1">
        <v>42472</v>
      </c>
      <c r="C801" s="6" t="str">
        <f>TEXT(Merge1[[#This Row],[ActivityDate]],"dddd")</f>
        <v>Tuesday</v>
      </c>
      <c r="D801">
        <v>9033</v>
      </c>
      <c r="E801" s="5">
        <f>IF(Merge1[[#This Row],[TotalSteps]]&gt;=10000,1,0)</f>
        <v>0</v>
      </c>
      <c r="F801">
        <v>7.16</v>
      </c>
      <c r="G801">
        <v>7.16</v>
      </c>
      <c r="H801">
        <v>0</v>
      </c>
      <c r="I801">
        <v>5.43</v>
      </c>
      <c r="J801">
        <v>0.14000000000000001</v>
      </c>
      <c r="K801">
        <v>1.59</v>
      </c>
      <c r="L801">
        <v>0</v>
      </c>
      <c r="M801">
        <v>40</v>
      </c>
      <c r="N801">
        <v>2</v>
      </c>
      <c r="O801">
        <v>154</v>
      </c>
      <c r="P801">
        <v>1244</v>
      </c>
      <c r="Q801">
        <f>Merge1[[#This Row],[VeryActiveMinutes]]+Merge1[[#This Row],[FairlyActiveMinutes]]+Merge1[[#This Row],[LightlyActiveMinutes]]</f>
        <v>196</v>
      </c>
      <c r="R801">
        <v>2044</v>
      </c>
      <c r="U801" s="12">
        <f>Merge1[[#This Row],[TotalMinutesAsleep]]/60</f>
        <v>0</v>
      </c>
      <c r="V801" s="12" t="str">
        <f>IF(Merge1[[#This Row],[SleepHours]]&lt;7,"Short", IF(Merge1[[#This Row],[SleepHours]]&lt;=9,"Normal", "Long"))</f>
        <v>Short</v>
      </c>
    </row>
    <row r="802" spans="1:22" x14ac:dyDescent="0.25">
      <c r="A802" t="s">
        <v>47</v>
      </c>
      <c r="B802" s="1">
        <v>42473</v>
      </c>
      <c r="C802" s="6" t="str">
        <f>TEXT(Merge1[[#This Row],[ActivityDate]],"dddd")</f>
        <v>Wednesday</v>
      </c>
      <c r="D802">
        <v>8053</v>
      </c>
      <c r="E802" s="5">
        <f>IF(Merge1[[#This Row],[TotalSteps]]&gt;=10000,1,0)</f>
        <v>0</v>
      </c>
      <c r="F802">
        <v>6.1</v>
      </c>
      <c r="G802">
        <v>6.1</v>
      </c>
      <c r="H802">
        <v>0</v>
      </c>
      <c r="I802">
        <v>4.17</v>
      </c>
      <c r="J802">
        <v>0.63</v>
      </c>
      <c r="K802">
        <v>1.31</v>
      </c>
      <c r="L802">
        <v>0</v>
      </c>
      <c r="M802">
        <v>35</v>
      </c>
      <c r="N802">
        <v>11</v>
      </c>
      <c r="O802">
        <v>96</v>
      </c>
      <c r="P802">
        <v>1298</v>
      </c>
      <c r="Q802">
        <f>Merge1[[#This Row],[VeryActiveMinutes]]+Merge1[[#This Row],[FairlyActiveMinutes]]+Merge1[[#This Row],[LightlyActiveMinutes]]</f>
        <v>142</v>
      </c>
      <c r="R802">
        <v>1935</v>
      </c>
      <c r="U802" s="12">
        <f>Merge1[[#This Row],[TotalMinutesAsleep]]/60</f>
        <v>0</v>
      </c>
      <c r="V802" s="12" t="str">
        <f>IF(Merge1[[#This Row],[SleepHours]]&lt;7,"Short", IF(Merge1[[#This Row],[SleepHours]]&lt;=9,"Normal", "Long"))</f>
        <v>Short</v>
      </c>
    </row>
    <row r="803" spans="1:22" x14ac:dyDescent="0.25">
      <c r="A803" t="s">
        <v>47</v>
      </c>
      <c r="B803" s="1">
        <v>42474</v>
      </c>
      <c r="C803" s="6" t="str">
        <f>TEXT(Merge1[[#This Row],[ActivityDate]],"dddd")</f>
        <v>Thursday</v>
      </c>
      <c r="D803">
        <v>5234</v>
      </c>
      <c r="E803" s="5">
        <f>IF(Merge1[[#This Row],[TotalSteps]]&gt;=10000,1,0)</f>
        <v>0</v>
      </c>
      <c r="F803">
        <v>3.46</v>
      </c>
      <c r="G803">
        <v>3.46</v>
      </c>
      <c r="H803">
        <v>0</v>
      </c>
      <c r="I803">
        <v>1.93</v>
      </c>
      <c r="J803">
        <v>0.99</v>
      </c>
      <c r="K803">
        <v>0.54</v>
      </c>
      <c r="L803">
        <v>0</v>
      </c>
      <c r="M803">
        <v>29</v>
      </c>
      <c r="N803">
        <v>16</v>
      </c>
      <c r="O803">
        <v>33</v>
      </c>
      <c r="P803">
        <v>1362</v>
      </c>
      <c r="Q803">
        <f>Merge1[[#This Row],[VeryActiveMinutes]]+Merge1[[#This Row],[FairlyActiveMinutes]]+Merge1[[#This Row],[LightlyActiveMinutes]]</f>
        <v>78</v>
      </c>
      <c r="R803">
        <v>1705</v>
      </c>
      <c r="U803" s="12">
        <f>Merge1[[#This Row],[TotalMinutesAsleep]]/60</f>
        <v>0</v>
      </c>
      <c r="V803" s="12" t="str">
        <f>IF(Merge1[[#This Row],[SleepHours]]&lt;7,"Short", IF(Merge1[[#This Row],[SleepHours]]&lt;=9,"Normal", "Long"))</f>
        <v>Short</v>
      </c>
    </row>
    <row r="804" spans="1:22" x14ac:dyDescent="0.25">
      <c r="A804" t="s">
        <v>47</v>
      </c>
      <c r="B804" s="1">
        <v>42475</v>
      </c>
      <c r="C804" s="6" t="str">
        <f>TEXT(Merge1[[#This Row],[ActivityDate]],"dddd")</f>
        <v>Friday</v>
      </c>
      <c r="D804">
        <v>2672</v>
      </c>
      <c r="E804" s="5">
        <f>IF(Merge1[[#This Row],[TotalSteps]]&gt;=10000,1,0)</f>
        <v>0</v>
      </c>
      <c r="F804">
        <v>1.77</v>
      </c>
      <c r="G804">
        <v>1.77</v>
      </c>
      <c r="H804">
        <v>0</v>
      </c>
      <c r="I804">
        <v>0</v>
      </c>
      <c r="J804">
        <v>0</v>
      </c>
      <c r="K804">
        <v>1.76</v>
      </c>
      <c r="L804">
        <v>0</v>
      </c>
      <c r="M804">
        <v>0</v>
      </c>
      <c r="N804">
        <v>0</v>
      </c>
      <c r="O804">
        <v>105</v>
      </c>
      <c r="P804">
        <v>1335</v>
      </c>
      <c r="Q804">
        <f>Merge1[[#This Row],[VeryActiveMinutes]]+Merge1[[#This Row],[FairlyActiveMinutes]]+Merge1[[#This Row],[LightlyActiveMinutes]]</f>
        <v>105</v>
      </c>
      <c r="R804">
        <v>1632</v>
      </c>
      <c r="U804" s="12">
        <f>Merge1[[#This Row],[TotalMinutesAsleep]]/60</f>
        <v>0</v>
      </c>
      <c r="V804" s="12" t="str">
        <f>IF(Merge1[[#This Row],[SleepHours]]&lt;7,"Short", IF(Merge1[[#This Row],[SleepHours]]&lt;=9,"Normal", "Long"))</f>
        <v>Short</v>
      </c>
    </row>
    <row r="805" spans="1:22" x14ac:dyDescent="0.25">
      <c r="A805" t="s">
        <v>47</v>
      </c>
      <c r="B805" s="1">
        <v>42476</v>
      </c>
      <c r="C805" s="6" t="str">
        <f>TEXT(Merge1[[#This Row],[ActivityDate]],"dddd")</f>
        <v>Saturday</v>
      </c>
      <c r="D805">
        <v>9256</v>
      </c>
      <c r="E805" s="5">
        <f>IF(Merge1[[#This Row],[TotalSteps]]&gt;=10000,1,0)</f>
        <v>0</v>
      </c>
      <c r="F805">
        <v>6.14</v>
      </c>
      <c r="G805">
        <v>6.14</v>
      </c>
      <c r="H805">
        <v>0</v>
      </c>
      <c r="I805">
        <v>0.43</v>
      </c>
      <c r="J805">
        <v>3.27</v>
      </c>
      <c r="K805">
        <v>2.4500000000000002</v>
      </c>
      <c r="L805">
        <v>0</v>
      </c>
      <c r="M805">
        <v>6</v>
      </c>
      <c r="N805">
        <v>51</v>
      </c>
      <c r="O805">
        <v>115</v>
      </c>
      <c r="P805">
        <v>1268</v>
      </c>
      <c r="Q805">
        <f>Merge1[[#This Row],[VeryActiveMinutes]]+Merge1[[#This Row],[FairlyActiveMinutes]]+Merge1[[#This Row],[LightlyActiveMinutes]]</f>
        <v>172</v>
      </c>
      <c r="R805">
        <v>1880</v>
      </c>
      <c r="U805" s="12">
        <f>Merge1[[#This Row],[TotalMinutesAsleep]]/60</f>
        <v>0</v>
      </c>
      <c r="V805" s="12" t="str">
        <f>IF(Merge1[[#This Row],[SleepHours]]&lt;7,"Short", IF(Merge1[[#This Row],[SleepHours]]&lt;=9,"Normal", "Long"))</f>
        <v>Short</v>
      </c>
    </row>
    <row r="806" spans="1:22" x14ac:dyDescent="0.25">
      <c r="A806" t="s">
        <v>47</v>
      </c>
      <c r="B806" s="1">
        <v>42477</v>
      </c>
      <c r="C806" s="6" t="str">
        <f>TEXT(Merge1[[#This Row],[ActivityDate]],"dddd")</f>
        <v>Sunday</v>
      </c>
      <c r="D806">
        <v>10204</v>
      </c>
      <c r="E806" s="5">
        <f>IF(Merge1[[#This Row],[TotalSteps]]&gt;=10000,1,0)</f>
        <v>1</v>
      </c>
      <c r="F806">
        <v>7.91</v>
      </c>
      <c r="G806">
        <v>7.91</v>
      </c>
      <c r="H806">
        <v>0</v>
      </c>
      <c r="I806">
        <v>5.43</v>
      </c>
      <c r="J806">
        <v>0.15</v>
      </c>
      <c r="K806">
        <v>2.33</v>
      </c>
      <c r="L806">
        <v>0</v>
      </c>
      <c r="M806">
        <v>41</v>
      </c>
      <c r="N806">
        <v>5</v>
      </c>
      <c r="O806">
        <v>157</v>
      </c>
      <c r="P806">
        <v>1237</v>
      </c>
      <c r="Q806">
        <f>Merge1[[#This Row],[VeryActiveMinutes]]+Merge1[[#This Row],[FairlyActiveMinutes]]+Merge1[[#This Row],[LightlyActiveMinutes]]</f>
        <v>203</v>
      </c>
      <c r="R806">
        <v>2112</v>
      </c>
      <c r="U806" s="12">
        <f>Merge1[[#This Row],[TotalMinutesAsleep]]/60</f>
        <v>0</v>
      </c>
      <c r="V806" s="12" t="str">
        <f>IF(Merge1[[#This Row],[SleepHours]]&lt;7,"Short", IF(Merge1[[#This Row],[SleepHours]]&lt;=9,"Normal", "Long"))</f>
        <v>Short</v>
      </c>
    </row>
    <row r="807" spans="1:22" x14ac:dyDescent="0.25">
      <c r="A807" t="s">
        <v>47</v>
      </c>
      <c r="B807" s="1">
        <v>42478</v>
      </c>
      <c r="C807" s="6" t="str">
        <f>TEXT(Merge1[[#This Row],[ActivityDate]],"dddd")</f>
        <v>Monday</v>
      </c>
      <c r="D807">
        <v>5151</v>
      </c>
      <c r="E807" s="5">
        <f>IF(Merge1[[#This Row],[TotalSteps]]&gt;=10000,1,0)</f>
        <v>0</v>
      </c>
      <c r="F807">
        <v>3.48</v>
      </c>
      <c r="G807">
        <v>3.48</v>
      </c>
      <c r="H807">
        <v>0</v>
      </c>
      <c r="I807">
        <v>1.04</v>
      </c>
      <c r="J807">
        <v>0.63</v>
      </c>
      <c r="K807">
        <v>1.8</v>
      </c>
      <c r="L807">
        <v>0</v>
      </c>
      <c r="M807">
        <v>16</v>
      </c>
      <c r="N807">
        <v>16</v>
      </c>
      <c r="O807">
        <v>130</v>
      </c>
      <c r="P807">
        <v>1278</v>
      </c>
      <c r="Q807">
        <f>Merge1[[#This Row],[VeryActiveMinutes]]+Merge1[[#This Row],[FairlyActiveMinutes]]+Merge1[[#This Row],[LightlyActiveMinutes]]</f>
        <v>162</v>
      </c>
      <c r="R807">
        <v>1829</v>
      </c>
      <c r="U807" s="12">
        <f>Merge1[[#This Row],[TotalMinutesAsleep]]/60</f>
        <v>0</v>
      </c>
      <c r="V807" s="12" t="str">
        <f>IF(Merge1[[#This Row],[SleepHours]]&lt;7,"Short", IF(Merge1[[#This Row],[SleepHours]]&lt;=9,"Normal", "Long"))</f>
        <v>Short</v>
      </c>
    </row>
    <row r="808" spans="1:22" x14ac:dyDescent="0.25">
      <c r="A808" t="s">
        <v>47</v>
      </c>
      <c r="B808" s="1">
        <v>42479</v>
      </c>
      <c r="C808" s="6" t="str">
        <f>TEXT(Merge1[[#This Row],[ActivityDate]],"dddd")</f>
        <v>Tuesday</v>
      </c>
      <c r="D808">
        <v>4212</v>
      </c>
      <c r="E808" s="5">
        <f>IF(Merge1[[#This Row],[TotalSteps]]&gt;=10000,1,0)</f>
        <v>0</v>
      </c>
      <c r="F808">
        <v>2.78</v>
      </c>
      <c r="G808">
        <v>2.78</v>
      </c>
      <c r="H808">
        <v>0</v>
      </c>
      <c r="I808">
        <v>0</v>
      </c>
      <c r="J808">
        <v>0</v>
      </c>
      <c r="K808">
        <v>2.78</v>
      </c>
      <c r="L808">
        <v>0</v>
      </c>
      <c r="M808">
        <v>0</v>
      </c>
      <c r="N808">
        <v>0</v>
      </c>
      <c r="O808">
        <v>164</v>
      </c>
      <c r="P808">
        <v>1276</v>
      </c>
      <c r="Q808">
        <f>Merge1[[#This Row],[VeryActiveMinutes]]+Merge1[[#This Row],[FairlyActiveMinutes]]+Merge1[[#This Row],[LightlyActiveMinutes]]</f>
        <v>164</v>
      </c>
      <c r="R808">
        <v>1763</v>
      </c>
      <c r="U808" s="12">
        <f>Merge1[[#This Row],[TotalMinutesAsleep]]/60</f>
        <v>0</v>
      </c>
      <c r="V808" s="12" t="str">
        <f>IF(Merge1[[#This Row],[SleepHours]]&lt;7,"Short", IF(Merge1[[#This Row],[SleepHours]]&lt;=9,"Normal", "Long"))</f>
        <v>Short</v>
      </c>
    </row>
    <row r="809" spans="1:22" x14ac:dyDescent="0.25">
      <c r="A809" t="s">
        <v>47</v>
      </c>
      <c r="B809" s="1">
        <v>42480</v>
      </c>
      <c r="C809" s="6" t="str">
        <f>TEXT(Merge1[[#This Row],[ActivityDate]],"dddd")</f>
        <v>Wednesday</v>
      </c>
      <c r="D809">
        <v>6466</v>
      </c>
      <c r="E809" s="5">
        <f>IF(Merge1[[#This Row],[TotalSteps]]&gt;=10000,1,0)</f>
        <v>0</v>
      </c>
      <c r="F809">
        <v>4.2699999999999996</v>
      </c>
      <c r="G809">
        <v>4.2699999999999996</v>
      </c>
      <c r="H809">
        <v>0</v>
      </c>
      <c r="I809">
        <v>0.33</v>
      </c>
      <c r="J809">
        <v>0.82</v>
      </c>
      <c r="K809">
        <v>3.11</v>
      </c>
      <c r="L809">
        <v>0.01</v>
      </c>
      <c r="M809">
        <v>5</v>
      </c>
      <c r="N809">
        <v>18</v>
      </c>
      <c r="O809">
        <v>216</v>
      </c>
      <c r="P809">
        <v>1201</v>
      </c>
      <c r="Q809">
        <f>Merge1[[#This Row],[VeryActiveMinutes]]+Merge1[[#This Row],[FairlyActiveMinutes]]+Merge1[[#This Row],[LightlyActiveMinutes]]</f>
        <v>239</v>
      </c>
      <c r="R809">
        <v>1931</v>
      </c>
      <c r="U809" s="12">
        <f>Merge1[[#This Row],[TotalMinutesAsleep]]/60</f>
        <v>0</v>
      </c>
      <c r="V809" s="12" t="str">
        <f>IF(Merge1[[#This Row],[SleepHours]]&lt;7,"Short", IF(Merge1[[#This Row],[SleepHours]]&lt;=9,"Normal", "Long"))</f>
        <v>Short</v>
      </c>
    </row>
    <row r="810" spans="1:22" x14ac:dyDescent="0.25">
      <c r="A810" t="s">
        <v>47</v>
      </c>
      <c r="B810" s="1">
        <v>42481</v>
      </c>
      <c r="C810" s="6" t="str">
        <f>TEXT(Merge1[[#This Row],[ActivityDate]],"dddd")</f>
        <v>Thursday</v>
      </c>
      <c r="D810">
        <v>11268</v>
      </c>
      <c r="E810" s="5">
        <f>IF(Merge1[[#This Row],[TotalSteps]]&gt;=10000,1,0)</f>
        <v>1</v>
      </c>
      <c r="F810">
        <v>8.56</v>
      </c>
      <c r="G810">
        <v>8.56</v>
      </c>
      <c r="H810">
        <v>0</v>
      </c>
      <c r="I810">
        <v>5.88</v>
      </c>
      <c r="J810">
        <v>0.93</v>
      </c>
      <c r="K810">
        <v>1.75</v>
      </c>
      <c r="L810">
        <v>0</v>
      </c>
      <c r="M810">
        <v>49</v>
      </c>
      <c r="N810">
        <v>20</v>
      </c>
      <c r="O810">
        <v>172</v>
      </c>
      <c r="P810">
        <v>1199</v>
      </c>
      <c r="Q810">
        <f>Merge1[[#This Row],[VeryActiveMinutes]]+Merge1[[#This Row],[FairlyActiveMinutes]]+Merge1[[#This Row],[LightlyActiveMinutes]]</f>
        <v>241</v>
      </c>
      <c r="R810">
        <v>2218</v>
      </c>
      <c r="U810" s="12">
        <f>Merge1[[#This Row],[TotalMinutesAsleep]]/60</f>
        <v>0</v>
      </c>
      <c r="V810" s="12" t="str">
        <f>IF(Merge1[[#This Row],[SleepHours]]&lt;7,"Short", IF(Merge1[[#This Row],[SleepHours]]&lt;=9,"Normal", "Long"))</f>
        <v>Short</v>
      </c>
    </row>
    <row r="811" spans="1:22" x14ac:dyDescent="0.25">
      <c r="A811" t="s">
        <v>47</v>
      </c>
      <c r="B811" s="1">
        <v>42482</v>
      </c>
      <c r="C811" s="6" t="str">
        <f>TEXT(Merge1[[#This Row],[ActivityDate]],"dddd")</f>
        <v>Friday</v>
      </c>
      <c r="D811">
        <v>2824</v>
      </c>
      <c r="E811" s="5">
        <f>IF(Merge1[[#This Row],[TotalSteps]]&gt;=10000,1,0)</f>
        <v>0</v>
      </c>
      <c r="F811">
        <v>1.87</v>
      </c>
      <c r="G811">
        <v>1.87</v>
      </c>
      <c r="H811">
        <v>0</v>
      </c>
      <c r="I811">
        <v>0</v>
      </c>
      <c r="J811">
        <v>0</v>
      </c>
      <c r="K811">
        <v>1.87</v>
      </c>
      <c r="L811">
        <v>0</v>
      </c>
      <c r="M811">
        <v>0</v>
      </c>
      <c r="N811">
        <v>0</v>
      </c>
      <c r="O811">
        <v>120</v>
      </c>
      <c r="P811">
        <v>1320</v>
      </c>
      <c r="Q811">
        <f>Merge1[[#This Row],[VeryActiveMinutes]]+Merge1[[#This Row],[FairlyActiveMinutes]]+Merge1[[#This Row],[LightlyActiveMinutes]]</f>
        <v>120</v>
      </c>
      <c r="R811">
        <v>1651</v>
      </c>
      <c r="U811" s="12">
        <f>Merge1[[#This Row],[TotalMinutesAsleep]]/60</f>
        <v>0</v>
      </c>
      <c r="V811" s="12" t="str">
        <f>IF(Merge1[[#This Row],[SleepHours]]&lt;7,"Short", IF(Merge1[[#This Row],[SleepHours]]&lt;=9,"Normal", "Long"))</f>
        <v>Short</v>
      </c>
    </row>
    <row r="812" spans="1:22" x14ac:dyDescent="0.25">
      <c r="A812" t="s">
        <v>47</v>
      </c>
      <c r="B812" s="1">
        <v>42483</v>
      </c>
      <c r="C812" s="6" t="str">
        <f>TEXT(Merge1[[#This Row],[ActivityDate]],"dddd")</f>
        <v>Saturday</v>
      </c>
      <c r="D812">
        <v>9282</v>
      </c>
      <c r="E812" s="5">
        <f>IF(Merge1[[#This Row],[TotalSteps]]&gt;=10000,1,0)</f>
        <v>0</v>
      </c>
      <c r="F812">
        <v>6.26</v>
      </c>
      <c r="G812">
        <v>6.26</v>
      </c>
      <c r="H812">
        <v>0</v>
      </c>
      <c r="I812">
        <v>2.09</v>
      </c>
      <c r="J812">
        <v>1.04</v>
      </c>
      <c r="K812">
        <v>3.13</v>
      </c>
      <c r="L812">
        <v>0</v>
      </c>
      <c r="M812">
        <v>30</v>
      </c>
      <c r="N812">
        <v>26</v>
      </c>
      <c r="O812">
        <v>191</v>
      </c>
      <c r="P812">
        <v>1193</v>
      </c>
      <c r="Q812">
        <f>Merge1[[#This Row],[VeryActiveMinutes]]+Merge1[[#This Row],[FairlyActiveMinutes]]+Merge1[[#This Row],[LightlyActiveMinutes]]</f>
        <v>247</v>
      </c>
      <c r="R812">
        <v>2132</v>
      </c>
      <c r="U812" s="12">
        <f>Merge1[[#This Row],[TotalMinutesAsleep]]/60</f>
        <v>0</v>
      </c>
      <c r="V812" s="12" t="str">
        <f>IF(Merge1[[#This Row],[SleepHours]]&lt;7,"Short", IF(Merge1[[#This Row],[SleepHours]]&lt;=9,"Normal", "Long"))</f>
        <v>Short</v>
      </c>
    </row>
    <row r="813" spans="1:22" x14ac:dyDescent="0.25">
      <c r="A813" t="s">
        <v>47</v>
      </c>
      <c r="B813" s="1">
        <v>42484</v>
      </c>
      <c r="C813" s="6" t="str">
        <f>TEXT(Merge1[[#This Row],[ActivityDate]],"dddd")</f>
        <v>Sunday</v>
      </c>
      <c r="D813">
        <v>8905</v>
      </c>
      <c r="E813" s="5">
        <f>IF(Merge1[[#This Row],[TotalSteps]]&gt;=10000,1,0)</f>
        <v>0</v>
      </c>
      <c r="F813">
        <v>7.13</v>
      </c>
      <c r="G813">
        <v>7.13</v>
      </c>
      <c r="H813">
        <v>0</v>
      </c>
      <c r="I813">
        <v>5.6</v>
      </c>
      <c r="J813">
        <v>0.19</v>
      </c>
      <c r="K813">
        <v>1.34</v>
      </c>
      <c r="L813">
        <v>0</v>
      </c>
      <c r="M813">
        <v>41</v>
      </c>
      <c r="N813">
        <v>4</v>
      </c>
      <c r="O813">
        <v>82</v>
      </c>
      <c r="P813">
        <v>1313</v>
      </c>
      <c r="Q813">
        <f>Merge1[[#This Row],[VeryActiveMinutes]]+Merge1[[#This Row],[FairlyActiveMinutes]]+Merge1[[#This Row],[LightlyActiveMinutes]]</f>
        <v>127</v>
      </c>
      <c r="R813">
        <v>1976</v>
      </c>
      <c r="U813" s="12">
        <f>Merge1[[#This Row],[TotalMinutesAsleep]]/60</f>
        <v>0</v>
      </c>
      <c r="V813" s="12" t="str">
        <f>IF(Merge1[[#This Row],[SleepHours]]&lt;7,"Short", IF(Merge1[[#This Row],[SleepHours]]&lt;=9,"Normal", "Long"))</f>
        <v>Short</v>
      </c>
    </row>
    <row r="814" spans="1:22" x14ac:dyDescent="0.25">
      <c r="A814" t="s">
        <v>47</v>
      </c>
      <c r="B814" s="1">
        <v>42485</v>
      </c>
      <c r="C814" s="6" t="str">
        <f>TEXT(Merge1[[#This Row],[ActivityDate]],"dddd")</f>
        <v>Monday</v>
      </c>
      <c r="D814">
        <v>6829</v>
      </c>
      <c r="E814" s="5">
        <f>IF(Merge1[[#This Row],[TotalSteps]]&gt;=10000,1,0)</f>
        <v>0</v>
      </c>
      <c r="F814">
        <v>4.51</v>
      </c>
      <c r="G814">
        <v>4.51</v>
      </c>
      <c r="H814">
        <v>0</v>
      </c>
      <c r="I814">
        <v>0.36</v>
      </c>
      <c r="J814">
        <v>2.39</v>
      </c>
      <c r="K814">
        <v>1.77</v>
      </c>
      <c r="L814">
        <v>0</v>
      </c>
      <c r="M814">
        <v>7</v>
      </c>
      <c r="N814">
        <v>54</v>
      </c>
      <c r="O814">
        <v>118</v>
      </c>
      <c r="P814">
        <v>1261</v>
      </c>
      <c r="Q814">
        <f>Merge1[[#This Row],[VeryActiveMinutes]]+Merge1[[#This Row],[FairlyActiveMinutes]]+Merge1[[#This Row],[LightlyActiveMinutes]]</f>
        <v>179</v>
      </c>
      <c r="R814">
        <v>1909</v>
      </c>
      <c r="U814" s="12">
        <f>Merge1[[#This Row],[TotalMinutesAsleep]]/60</f>
        <v>0</v>
      </c>
      <c r="V814" s="12" t="str">
        <f>IF(Merge1[[#This Row],[SleepHours]]&lt;7,"Short", IF(Merge1[[#This Row],[SleepHours]]&lt;=9,"Normal", "Long"))</f>
        <v>Short</v>
      </c>
    </row>
    <row r="815" spans="1:22" x14ac:dyDescent="0.25">
      <c r="A815" t="s">
        <v>47</v>
      </c>
      <c r="B815" s="1">
        <v>42486</v>
      </c>
      <c r="C815" s="6" t="str">
        <f>TEXT(Merge1[[#This Row],[ActivityDate]],"dddd")</f>
        <v>Tuesday</v>
      </c>
      <c r="D815">
        <v>4562</v>
      </c>
      <c r="E815" s="5">
        <f>IF(Merge1[[#This Row],[TotalSteps]]&gt;=10000,1,0)</f>
        <v>0</v>
      </c>
      <c r="F815">
        <v>3.04</v>
      </c>
      <c r="G815">
        <v>3.04</v>
      </c>
      <c r="H815">
        <v>0</v>
      </c>
      <c r="I815">
        <v>1.18</v>
      </c>
      <c r="J815">
        <v>0.49</v>
      </c>
      <c r="K815">
        <v>1.37</v>
      </c>
      <c r="L815">
        <v>0</v>
      </c>
      <c r="M815">
        <v>19</v>
      </c>
      <c r="N815">
        <v>14</v>
      </c>
      <c r="O815">
        <v>108</v>
      </c>
      <c r="P815">
        <v>1299</v>
      </c>
      <c r="Q815">
        <f>Merge1[[#This Row],[VeryActiveMinutes]]+Merge1[[#This Row],[FairlyActiveMinutes]]+Merge1[[#This Row],[LightlyActiveMinutes]]</f>
        <v>141</v>
      </c>
      <c r="R815">
        <v>1813</v>
      </c>
      <c r="U815" s="12">
        <f>Merge1[[#This Row],[TotalMinutesAsleep]]/60</f>
        <v>0</v>
      </c>
      <c r="V815" s="12" t="str">
        <f>IF(Merge1[[#This Row],[SleepHours]]&lt;7,"Short", IF(Merge1[[#This Row],[SleepHours]]&lt;=9,"Normal", "Long"))</f>
        <v>Short</v>
      </c>
    </row>
    <row r="816" spans="1:22" x14ac:dyDescent="0.25">
      <c r="A816" t="s">
        <v>47</v>
      </c>
      <c r="B816" s="1">
        <v>42487</v>
      </c>
      <c r="C816" s="6" t="str">
        <f>TEXT(Merge1[[#This Row],[ActivityDate]],"dddd")</f>
        <v>Wednesday</v>
      </c>
      <c r="D816">
        <v>10232</v>
      </c>
      <c r="E816" s="5">
        <f>IF(Merge1[[#This Row],[TotalSteps]]&gt;=10000,1,0)</f>
        <v>1</v>
      </c>
      <c r="F816">
        <v>8.18</v>
      </c>
      <c r="G816">
        <v>8.18</v>
      </c>
      <c r="H816">
        <v>0</v>
      </c>
      <c r="I816">
        <v>6.24</v>
      </c>
      <c r="J816">
        <v>0.23</v>
      </c>
      <c r="K816">
        <v>1.7</v>
      </c>
      <c r="L816">
        <v>0</v>
      </c>
      <c r="M816">
        <v>45</v>
      </c>
      <c r="N816">
        <v>5</v>
      </c>
      <c r="O816">
        <v>104</v>
      </c>
      <c r="P816">
        <v>1286</v>
      </c>
      <c r="Q816">
        <f>Merge1[[#This Row],[VeryActiveMinutes]]+Merge1[[#This Row],[FairlyActiveMinutes]]+Merge1[[#This Row],[LightlyActiveMinutes]]</f>
        <v>154</v>
      </c>
      <c r="R816">
        <v>2008</v>
      </c>
      <c r="U816" s="12">
        <f>Merge1[[#This Row],[TotalMinutesAsleep]]/60</f>
        <v>0</v>
      </c>
      <c r="V816" s="12" t="str">
        <f>IF(Merge1[[#This Row],[SleepHours]]&lt;7,"Short", IF(Merge1[[#This Row],[SleepHours]]&lt;=9,"Normal", "Long"))</f>
        <v>Short</v>
      </c>
    </row>
    <row r="817" spans="1:23" x14ac:dyDescent="0.25">
      <c r="A817" t="s">
        <v>47</v>
      </c>
      <c r="B817" s="1">
        <v>42488</v>
      </c>
      <c r="C817" s="6" t="str">
        <f>TEXT(Merge1[[#This Row],[ActivityDate]],"dddd")</f>
        <v>Thursday</v>
      </c>
      <c r="D817">
        <v>2718</v>
      </c>
      <c r="E817" s="5">
        <f>IF(Merge1[[#This Row],[TotalSteps]]&gt;=10000,1,0)</f>
        <v>0</v>
      </c>
      <c r="F817">
        <v>1.8</v>
      </c>
      <c r="G817">
        <v>1.8</v>
      </c>
      <c r="H817">
        <v>0</v>
      </c>
      <c r="I817">
        <v>0.67</v>
      </c>
      <c r="J817">
        <v>0.78</v>
      </c>
      <c r="K817">
        <v>0.34</v>
      </c>
      <c r="L817">
        <v>0</v>
      </c>
      <c r="M817">
        <v>11</v>
      </c>
      <c r="N817">
        <v>16</v>
      </c>
      <c r="O817">
        <v>20</v>
      </c>
      <c r="P817">
        <v>1393</v>
      </c>
      <c r="Q817">
        <f>Merge1[[#This Row],[VeryActiveMinutes]]+Merge1[[#This Row],[FairlyActiveMinutes]]+Merge1[[#This Row],[LightlyActiveMinutes]]</f>
        <v>47</v>
      </c>
      <c r="R817">
        <v>1580</v>
      </c>
      <c r="U817" s="12">
        <f>Merge1[[#This Row],[TotalMinutesAsleep]]/60</f>
        <v>0</v>
      </c>
      <c r="V817" s="12" t="str">
        <f>IF(Merge1[[#This Row],[SleepHours]]&lt;7,"Short", IF(Merge1[[#This Row],[SleepHours]]&lt;=9,"Normal", "Long"))</f>
        <v>Short</v>
      </c>
    </row>
    <row r="818" spans="1:23" x14ac:dyDescent="0.25">
      <c r="A818" t="s">
        <v>47</v>
      </c>
      <c r="B818" s="1">
        <v>42489</v>
      </c>
      <c r="C818" s="6" t="str">
        <f>TEXT(Merge1[[#This Row],[ActivityDate]],"dddd")</f>
        <v>Friday</v>
      </c>
      <c r="D818">
        <v>6260</v>
      </c>
      <c r="E818" s="5">
        <f>IF(Merge1[[#This Row],[TotalSteps]]&gt;=10000,1,0)</f>
        <v>0</v>
      </c>
      <c r="F818">
        <v>4.26</v>
      </c>
      <c r="G818">
        <v>4.26</v>
      </c>
      <c r="H818">
        <v>0</v>
      </c>
      <c r="I818">
        <v>1.29</v>
      </c>
      <c r="J818">
        <v>0.54</v>
      </c>
      <c r="K818">
        <v>2.4</v>
      </c>
      <c r="L818">
        <v>0</v>
      </c>
      <c r="M818">
        <v>16</v>
      </c>
      <c r="N818">
        <v>14</v>
      </c>
      <c r="O818">
        <v>136</v>
      </c>
      <c r="P818">
        <v>1257</v>
      </c>
      <c r="Q818">
        <f>Merge1[[#This Row],[VeryActiveMinutes]]+Merge1[[#This Row],[FairlyActiveMinutes]]+Merge1[[#This Row],[LightlyActiveMinutes]]</f>
        <v>166</v>
      </c>
      <c r="R818">
        <v>1854</v>
      </c>
      <c r="U818" s="12">
        <f>Merge1[[#This Row],[TotalMinutesAsleep]]/60</f>
        <v>0</v>
      </c>
      <c r="V818" s="12" t="str">
        <f>IF(Merge1[[#This Row],[SleepHours]]&lt;7,"Short", IF(Merge1[[#This Row],[SleepHours]]&lt;=9,"Normal", "Long"))</f>
        <v>Short</v>
      </c>
    </row>
    <row r="819" spans="1:23" x14ac:dyDescent="0.25">
      <c r="A819" t="s">
        <v>47</v>
      </c>
      <c r="B819" s="1">
        <v>42490</v>
      </c>
      <c r="C819" s="6" t="str">
        <f>TEXT(Merge1[[#This Row],[ActivityDate]],"dddd")</f>
        <v>Saturday</v>
      </c>
      <c r="D819">
        <v>0</v>
      </c>
      <c r="E819" s="5">
        <f>IF(Merge1[[#This Row],[TotalSteps]]&gt;=10000,1,0)</f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1440</v>
      </c>
      <c r="Q819">
        <f>Merge1[[#This Row],[VeryActiveMinutes]]+Merge1[[#This Row],[FairlyActiveMinutes]]+Merge1[[#This Row],[LightlyActiveMinutes]]</f>
        <v>0</v>
      </c>
      <c r="R819">
        <v>0</v>
      </c>
      <c r="U819" s="12">
        <f>Merge1[[#This Row],[TotalMinutesAsleep]]/60</f>
        <v>0</v>
      </c>
      <c r="V819" s="12" t="str">
        <f>IF(Merge1[[#This Row],[SleepHours]]&lt;7,"Short", IF(Merge1[[#This Row],[SleepHours]]&lt;=9,"Normal", "Long"))</f>
        <v>Short</v>
      </c>
    </row>
    <row r="820" spans="1:23" x14ac:dyDescent="0.25">
      <c r="A820" t="s">
        <v>48</v>
      </c>
      <c r="B820" s="1">
        <v>42472</v>
      </c>
      <c r="C820" s="6" t="str">
        <f>TEXT(Merge1[[#This Row],[ActivityDate]],"dddd")</f>
        <v>Tuesday</v>
      </c>
      <c r="D820">
        <v>7626</v>
      </c>
      <c r="E820" s="5">
        <f>IF(Merge1[[#This Row],[TotalSteps]]&gt;=10000,1,0)</f>
        <v>0</v>
      </c>
      <c r="F820">
        <v>6.05</v>
      </c>
      <c r="G820">
        <v>6.05</v>
      </c>
      <c r="H820">
        <v>2</v>
      </c>
      <c r="I820">
        <v>0.83</v>
      </c>
      <c r="J820">
        <v>0.71</v>
      </c>
      <c r="K820">
        <v>4.5</v>
      </c>
      <c r="L820">
        <v>0</v>
      </c>
      <c r="M820">
        <v>65</v>
      </c>
      <c r="N820">
        <v>15</v>
      </c>
      <c r="O820">
        <v>156</v>
      </c>
      <c r="P820">
        <v>723</v>
      </c>
      <c r="Q820">
        <f>Merge1[[#This Row],[VeryActiveMinutes]]+Merge1[[#This Row],[FairlyActiveMinutes]]+Merge1[[#This Row],[LightlyActiveMinutes]]</f>
        <v>236</v>
      </c>
      <c r="R820">
        <v>3635</v>
      </c>
      <c r="S820">
        <v>1</v>
      </c>
      <c r="T820">
        <v>338</v>
      </c>
      <c r="U820" s="12">
        <f>Merge1[[#This Row],[TotalMinutesAsleep]]/60</f>
        <v>5.6333333333333337</v>
      </c>
      <c r="V820" s="12" t="str">
        <f>IF(Merge1[[#This Row],[SleepHours]]&lt;7,"Short", IF(Merge1[[#This Row],[SleepHours]]&lt;=9,"Normal", "Long"))</f>
        <v>Short</v>
      </c>
      <c r="W820">
        <v>356</v>
      </c>
    </row>
    <row r="821" spans="1:23" x14ac:dyDescent="0.25">
      <c r="A821" t="s">
        <v>48</v>
      </c>
      <c r="B821" s="1">
        <v>42473</v>
      </c>
      <c r="C821" s="6" t="str">
        <f>TEXT(Merge1[[#This Row],[ActivityDate]],"dddd")</f>
        <v>Wednesday</v>
      </c>
      <c r="D821">
        <v>12386</v>
      </c>
      <c r="E821" s="5">
        <f>IF(Merge1[[#This Row],[TotalSteps]]&gt;=10000,1,0)</f>
        <v>1</v>
      </c>
      <c r="F821">
        <v>9.82</v>
      </c>
      <c r="G821">
        <v>9.82</v>
      </c>
      <c r="H821">
        <v>2</v>
      </c>
      <c r="I821">
        <v>4.96</v>
      </c>
      <c r="J821">
        <v>0.65</v>
      </c>
      <c r="K821">
        <v>4.21</v>
      </c>
      <c r="L821">
        <v>0</v>
      </c>
      <c r="M821">
        <v>116</v>
      </c>
      <c r="N821">
        <v>14</v>
      </c>
      <c r="O821">
        <v>169</v>
      </c>
      <c r="P821">
        <v>680</v>
      </c>
      <c r="Q821">
        <f>Merge1[[#This Row],[VeryActiveMinutes]]+Merge1[[#This Row],[FairlyActiveMinutes]]+Merge1[[#This Row],[LightlyActiveMinutes]]</f>
        <v>299</v>
      </c>
      <c r="R821">
        <v>4079</v>
      </c>
      <c r="S821">
        <v>2</v>
      </c>
      <c r="T821">
        <v>447</v>
      </c>
      <c r="U821" s="12">
        <f>Merge1[[#This Row],[TotalMinutesAsleep]]/60</f>
        <v>7.45</v>
      </c>
      <c r="V821" s="12" t="str">
        <f>IF(Merge1[[#This Row],[SleepHours]]&lt;7,"Short", IF(Merge1[[#This Row],[SleepHours]]&lt;=9,"Normal", "Long"))</f>
        <v>Normal</v>
      </c>
      <c r="W821">
        <v>487</v>
      </c>
    </row>
    <row r="822" spans="1:23" x14ac:dyDescent="0.25">
      <c r="A822" t="s">
        <v>48</v>
      </c>
      <c r="B822" s="1">
        <v>42474</v>
      </c>
      <c r="C822" s="6" t="str">
        <f>TEXT(Merge1[[#This Row],[ActivityDate]],"dddd")</f>
        <v>Thursday</v>
      </c>
      <c r="D822">
        <v>13318</v>
      </c>
      <c r="E822" s="5">
        <f>IF(Merge1[[#This Row],[TotalSteps]]&gt;=10000,1,0)</f>
        <v>1</v>
      </c>
      <c r="F822">
        <v>10.56</v>
      </c>
      <c r="G822">
        <v>10.56</v>
      </c>
      <c r="H822">
        <v>2</v>
      </c>
      <c r="I822">
        <v>5.62</v>
      </c>
      <c r="J822">
        <v>1.03</v>
      </c>
      <c r="K822">
        <v>3.91</v>
      </c>
      <c r="L822">
        <v>0</v>
      </c>
      <c r="M822">
        <v>123</v>
      </c>
      <c r="N822">
        <v>21</v>
      </c>
      <c r="O822">
        <v>174</v>
      </c>
      <c r="P822">
        <v>699</v>
      </c>
      <c r="Q822">
        <f>Merge1[[#This Row],[VeryActiveMinutes]]+Merge1[[#This Row],[FairlyActiveMinutes]]+Merge1[[#This Row],[LightlyActiveMinutes]]</f>
        <v>318</v>
      </c>
      <c r="R822">
        <v>4163</v>
      </c>
      <c r="S822">
        <v>1</v>
      </c>
      <c r="T822">
        <v>424</v>
      </c>
      <c r="U822" s="12">
        <f>Merge1[[#This Row],[TotalMinutesAsleep]]/60</f>
        <v>7.0666666666666664</v>
      </c>
      <c r="V822" s="12" t="str">
        <f>IF(Merge1[[#This Row],[SleepHours]]&lt;7,"Short", IF(Merge1[[#This Row],[SleepHours]]&lt;=9,"Normal", "Long"))</f>
        <v>Normal</v>
      </c>
      <c r="W822">
        <v>455</v>
      </c>
    </row>
    <row r="823" spans="1:23" x14ac:dyDescent="0.25">
      <c r="A823" t="s">
        <v>48</v>
      </c>
      <c r="B823" s="1">
        <v>42475</v>
      </c>
      <c r="C823" s="6" t="str">
        <f>TEXT(Merge1[[#This Row],[ActivityDate]],"dddd")</f>
        <v>Friday</v>
      </c>
      <c r="D823">
        <v>14461</v>
      </c>
      <c r="E823" s="5">
        <f>IF(Merge1[[#This Row],[TotalSteps]]&gt;=10000,1,0)</f>
        <v>1</v>
      </c>
      <c r="F823">
        <v>11.47</v>
      </c>
      <c r="G823">
        <v>11.47</v>
      </c>
      <c r="H823">
        <v>0</v>
      </c>
      <c r="I823">
        <v>4.91</v>
      </c>
      <c r="J823">
        <v>1.1499999999999999</v>
      </c>
      <c r="K823">
        <v>5.41</v>
      </c>
      <c r="L823">
        <v>0</v>
      </c>
      <c r="M823">
        <v>60</v>
      </c>
      <c r="N823">
        <v>23</v>
      </c>
      <c r="O823">
        <v>190</v>
      </c>
      <c r="P823">
        <v>729</v>
      </c>
      <c r="Q823">
        <f>Merge1[[#This Row],[VeryActiveMinutes]]+Merge1[[#This Row],[FairlyActiveMinutes]]+Merge1[[#This Row],[LightlyActiveMinutes]]</f>
        <v>273</v>
      </c>
      <c r="R823">
        <v>3666</v>
      </c>
      <c r="S823">
        <v>1</v>
      </c>
      <c r="T823">
        <v>513</v>
      </c>
      <c r="U823" s="12">
        <f>Merge1[[#This Row],[TotalMinutesAsleep]]/60</f>
        <v>8.5500000000000007</v>
      </c>
      <c r="V823" s="12" t="str">
        <f>IF(Merge1[[#This Row],[SleepHours]]&lt;7,"Short", IF(Merge1[[#This Row],[SleepHours]]&lt;=9,"Normal", "Long"))</f>
        <v>Normal</v>
      </c>
      <c r="W823">
        <v>533</v>
      </c>
    </row>
    <row r="824" spans="1:23" x14ac:dyDescent="0.25">
      <c r="A824" t="s">
        <v>48</v>
      </c>
      <c r="B824" s="1">
        <v>42476</v>
      </c>
      <c r="C824" s="6" t="str">
        <f>TEXT(Merge1[[#This Row],[ActivityDate]],"dddd")</f>
        <v>Saturday</v>
      </c>
      <c r="D824">
        <v>11207</v>
      </c>
      <c r="E824" s="5">
        <f>IF(Merge1[[#This Row],[TotalSteps]]&gt;=10000,1,0)</f>
        <v>1</v>
      </c>
      <c r="F824">
        <v>8.89</v>
      </c>
      <c r="G824">
        <v>8.89</v>
      </c>
      <c r="H824">
        <v>0</v>
      </c>
      <c r="I824">
        <v>5.37</v>
      </c>
      <c r="J824">
        <v>1.07</v>
      </c>
      <c r="K824">
        <v>2.44</v>
      </c>
      <c r="L824">
        <v>0</v>
      </c>
      <c r="M824">
        <v>64</v>
      </c>
      <c r="N824">
        <v>21</v>
      </c>
      <c r="O824">
        <v>142</v>
      </c>
      <c r="P824">
        <v>563</v>
      </c>
      <c r="Q824">
        <f>Merge1[[#This Row],[VeryActiveMinutes]]+Merge1[[#This Row],[FairlyActiveMinutes]]+Merge1[[#This Row],[LightlyActiveMinutes]]</f>
        <v>227</v>
      </c>
      <c r="R824">
        <v>3363</v>
      </c>
      <c r="S824">
        <v>2</v>
      </c>
      <c r="T824">
        <v>611</v>
      </c>
      <c r="U824" s="12">
        <f>Merge1[[#This Row],[TotalMinutesAsleep]]/60</f>
        <v>10.183333333333334</v>
      </c>
      <c r="V824" s="12" t="str">
        <f>IF(Merge1[[#This Row],[SleepHours]]&lt;7,"Short", IF(Merge1[[#This Row],[SleepHours]]&lt;=9,"Normal", "Long"))</f>
        <v>Long</v>
      </c>
      <c r="W824">
        <v>689</v>
      </c>
    </row>
    <row r="825" spans="1:23" x14ac:dyDescent="0.25">
      <c r="A825" t="s">
        <v>48</v>
      </c>
      <c r="B825" s="1">
        <v>42477</v>
      </c>
      <c r="C825" s="6" t="str">
        <f>TEXT(Merge1[[#This Row],[ActivityDate]],"dddd")</f>
        <v>Sunday</v>
      </c>
      <c r="D825">
        <v>2132</v>
      </c>
      <c r="E825" s="5">
        <f>IF(Merge1[[#This Row],[TotalSteps]]&gt;=10000,1,0)</f>
        <v>0</v>
      </c>
      <c r="F825">
        <v>1.69</v>
      </c>
      <c r="G825">
        <v>1.69</v>
      </c>
      <c r="H825">
        <v>0</v>
      </c>
      <c r="I825">
        <v>0</v>
      </c>
      <c r="J825">
        <v>0</v>
      </c>
      <c r="K825">
        <v>1.69</v>
      </c>
      <c r="L825">
        <v>0</v>
      </c>
      <c r="M825">
        <v>0</v>
      </c>
      <c r="N825">
        <v>0</v>
      </c>
      <c r="O825">
        <v>93</v>
      </c>
      <c r="P825">
        <v>599</v>
      </c>
      <c r="Q825">
        <f>Merge1[[#This Row],[VeryActiveMinutes]]+Merge1[[#This Row],[FairlyActiveMinutes]]+Merge1[[#This Row],[LightlyActiveMinutes]]</f>
        <v>93</v>
      </c>
      <c r="R825">
        <v>2572</v>
      </c>
      <c r="S825">
        <v>2</v>
      </c>
      <c r="T825">
        <v>525</v>
      </c>
      <c r="U825" s="12">
        <f>Merge1[[#This Row],[TotalMinutesAsleep]]/60</f>
        <v>8.75</v>
      </c>
      <c r="V825" s="12" t="str">
        <f>IF(Merge1[[#This Row],[SleepHours]]&lt;7,"Short", IF(Merge1[[#This Row],[SleepHours]]&lt;=9,"Normal", "Long"))</f>
        <v>Normal</v>
      </c>
      <c r="W825">
        <v>591</v>
      </c>
    </row>
    <row r="826" spans="1:23" x14ac:dyDescent="0.25">
      <c r="A826" t="s">
        <v>48</v>
      </c>
      <c r="B826" s="1">
        <v>42478</v>
      </c>
      <c r="C826" s="6" t="str">
        <f>TEXT(Merge1[[#This Row],[ActivityDate]],"dddd")</f>
        <v>Monday</v>
      </c>
      <c r="D826">
        <v>13630</v>
      </c>
      <c r="E826" s="5">
        <f>IF(Merge1[[#This Row],[TotalSteps]]&gt;=10000,1,0)</f>
        <v>1</v>
      </c>
      <c r="F826">
        <v>10.81</v>
      </c>
      <c r="G826">
        <v>10.81</v>
      </c>
      <c r="H826">
        <v>2</v>
      </c>
      <c r="I826">
        <v>5.05</v>
      </c>
      <c r="J826">
        <v>0.56000000000000005</v>
      </c>
      <c r="K826">
        <v>5.2</v>
      </c>
      <c r="L826">
        <v>0</v>
      </c>
      <c r="M826">
        <v>117</v>
      </c>
      <c r="N826">
        <v>10</v>
      </c>
      <c r="O826">
        <v>174</v>
      </c>
      <c r="P826">
        <v>720</v>
      </c>
      <c r="Q826">
        <f>Merge1[[#This Row],[VeryActiveMinutes]]+Merge1[[#This Row],[FairlyActiveMinutes]]+Merge1[[#This Row],[LightlyActiveMinutes]]</f>
        <v>301</v>
      </c>
      <c r="R826">
        <v>4157</v>
      </c>
      <c r="S826">
        <v>1</v>
      </c>
      <c r="T826">
        <v>398</v>
      </c>
      <c r="U826" s="12">
        <f>Merge1[[#This Row],[TotalMinutesAsleep]]/60</f>
        <v>6.6333333333333337</v>
      </c>
      <c r="V826" s="12" t="str">
        <f>IF(Merge1[[#This Row],[SleepHours]]&lt;7,"Short", IF(Merge1[[#This Row],[SleepHours]]&lt;=9,"Normal", "Long"))</f>
        <v>Short</v>
      </c>
      <c r="W826">
        <v>451</v>
      </c>
    </row>
    <row r="827" spans="1:23" x14ac:dyDescent="0.25">
      <c r="A827" t="s">
        <v>48</v>
      </c>
      <c r="B827" s="1">
        <v>42479</v>
      </c>
      <c r="C827" s="6" t="str">
        <f>TEXT(Merge1[[#This Row],[ActivityDate]],"dddd")</f>
        <v>Tuesday</v>
      </c>
      <c r="D827">
        <v>13070</v>
      </c>
      <c r="E827" s="5">
        <f>IF(Merge1[[#This Row],[TotalSteps]]&gt;=10000,1,0)</f>
        <v>1</v>
      </c>
      <c r="F827">
        <v>10.36</v>
      </c>
      <c r="G827">
        <v>10.36</v>
      </c>
      <c r="H827">
        <v>2</v>
      </c>
      <c r="I827">
        <v>5.3</v>
      </c>
      <c r="J827">
        <v>0.88</v>
      </c>
      <c r="K827">
        <v>4.18</v>
      </c>
      <c r="L827">
        <v>0</v>
      </c>
      <c r="M827">
        <v>120</v>
      </c>
      <c r="N827">
        <v>19</v>
      </c>
      <c r="O827">
        <v>154</v>
      </c>
      <c r="P827">
        <v>737</v>
      </c>
      <c r="Q827">
        <f>Merge1[[#This Row],[VeryActiveMinutes]]+Merge1[[#This Row],[FairlyActiveMinutes]]+Merge1[[#This Row],[LightlyActiveMinutes]]</f>
        <v>293</v>
      </c>
      <c r="R827">
        <v>4092</v>
      </c>
      <c r="S827">
        <v>1</v>
      </c>
      <c r="T827">
        <v>387</v>
      </c>
      <c r="U827" s="12">
        <f>Merge1[[#This Row],[TotalMinutesAsleep]]/60</f>
        <v>6.45</v>
      </c>
      <c r="V827" s="12" t="str">
        <f>IF(Merge1[[#This Row],[SleepHours]]&lt;7,"Short", IF(Merge1[[#This Row],[SleepHours]]&lt;=9,"Normal", "Long"))</f>
        <v>Short</v>
      </c>
      <c r="W827">
        <v>421</v>
      </c>
    </row>
    <row r="828" spans="1:23" x14ac:dyDescent="0.25">
      <c r="A828" t="s">
        <v>48</v>
      </c>
      <c r="B828" s="1">
        <v>42480</v>
      </c>
      <c r="C828" s="6" t="str">
        <f>TEXT(Merge1[[#This Row],[ActivityDate]],"dddd")</f>
        <v>Wednesday</v>
      </c>
      <c r="D828">
        <v>9388</v>
      </c>
      <c r="E828" s="5">
        <f>IF(Merge1[[#This Row],[TotalSteps]]&gt;=10000,1,0)</f>
        <v>0</v>
      </c>
      <c r="F828">
        <v>7.44</v>
      </c>
      <c r="G828">
        <v>7.44</v>
      </c>
      <c r="H828">
        <v>2</v>
      </c>
      <c r="I828">
        <v>2.23</v>
      </c>
      <c r="J828">
        <v>0.44</v>
      </c>
      <c r="K828">
        <v>4.78</v>
      </c>
      <c r="L828">
        <v>0</v>
      </c>
      <c r="M828">
        <v>82</v>
      </c>
      <c r="N828">
        <v>8</v>
      </c>
      <c r="O828">
        <v>169</v>
      </c>
      <c r="P828">
        <v>763</v>
      </c>
      <c r="Q828">
        <f>Merge1[[#This Row],[VeryActiveMinutes]]+Merge1[[#This Row],[FairlyActiveMinutes]]+Merge1[[#This Row],[LightlyActiveMinutes]]</f>
        <v>259</v>
      </c>
      <c r="R828">
        <v>3787</v>
      </c>
      <c r="S828">
        <v>1</v>
      </c>
      <c r="T828">
        <v>381</v>
      </c>
      <c r="U828" s="12">
        <f>Merge1[[#This Row],[TotalMinutesAsleep]]/60</f>
        <v>6.35</v>
      </c>
      <c r="V828" s="12" t="str">
        <f>IF(Merge1[[#This Row],[SleepHours]]&lt;7,"Short", IF(Merge1[[#This Row],[SleepHours]]&lt;=9,"Normal", "Long"))</f>
        <v>Short</v>
      </c>
      <c r="W828">
        <v>409</v>
      </c>
    </row>
    <row r="829" spans="1:23" x14ac:dyDescent="0.25">
      <c r="A829" t="s">
        <v>48</v>
      </c>
      <c r="B829" s="1">
        <v>42481</v>
      </c>
      <c r="C829" s="6" t="str">
        <f>TEXT(Merge1[[#This Row],[ActivityDate]],"dddd")</f>
        <v>Thursday</v>
      </c>
      <c r="D829">
        <v>15148</v>
      </c>
      <c r="E829" s="5">
        <f>IF(Merge1[[#This Row],[TotalSteps]]&gt;=10000,1,0)</f>
        <v>1</v>
      </c>
      <c r="F829">
        <v>12.01</v>
      </c>
      <c r="G829">
        <v>12.01</v>
      </c>
      <c r="H829">
        <v>2</v>
      </c>
      <c r="I829">
        <v>6.9</v>
      </c>
      <c r="J829">
        <v>0.82</v>
      </c>
      <c r="K829">
        <v>4.29</v>
      </c>
      <c r="L829">
        <v>0</v>
      </c>
      <c r="M829">
        <v>137</v>
      </c>
      <c r="N829">
        <v>16</v>
      </c>
      <c r="O829">
        <v>145</v>
      </c>
      <c r="P829">
        <v>677</v>
      </c>
      <c r="Q829">
        <f>Merge1[[#This Row],[VeryActiveMinutes]]+Merge1[[#This Row],[FairlyActiveMinutes]]+Merge1[[#This Row],[LightlyActiveMinutes]]</f>
        <v>298</v>
      </c>
      <c r="R829">
        <v>4236</v>
      </c>
      <c r="S829">
        <v>1</v>
      </c>
      <c r="T829">
        <v>396</v>
      </c>
      <c r="U829" s="12">
        <f>Merge1[[#This Row],[TotalMinutesAsleep]]/60</f>
        <v>6.6</v>
      </c>
      <c r="V829" s="12" t="str">
        <f>IF(Merge1[[#This Row],[SleepHours]]&lt;7,"Short", IF(Merge1[[#This Row],[SleepHours]]&lt;=9,"Normal", "Long"))</f>
        <v>Short</v>
      </c>
      <c r="W829">
        <v>417</v>
      </c>
    </row>
    <row r="830" spans="1:23" x14ac:dyDescent="0.25">
      <c r="A830" t="s">
        <v>48</v>
      </c>
      <c r="B830" s="1">
        <v>42482</v>
      </c>
      <c r="C830" s="6" t="str">
        <f>TEXT(Merge1[[#This Row],[ActivityDate]],"dddd")</f>
        <v>Friday</v>
      </c>
      <c r="D830">
        <v>12200</v>
      </c>
      <c r="E830" s="5">
        <f>IF(Merge1[[#This Row],[TotalSteps]]&gt;=10000,1,0)</f>
        <v>1</v>
      </c>
      <c r="F830">
        <v>9.67</v>
      </c>
      <c r="G830">
        <v>9.67</v>
      </c>
      <c r="H830">
        <v>2</v>
      </c>
      <c r="I830">
        <v>4.91</v>
      </c>
      <c r="J830">
        <v>0.59</v>
      </c>
      <c r="K830">
        <v>4.18</v>
      </c>
      <c r="L830">
        <v>0</v>
      </c>
      <c r="M830">
        <v>113</v>
      </c>
      <c r="N830">
        <v>12</v>
      </c>
      <c r="O830">
        <v>159</v>
      </c>
      <c r="P830">
        <v>769</v>
      </c>
      <c r="Q830">
        <f>Merge1[[#This Row],[VeryActiveMinutes]]+Merge1[[#This Row],[FairlyActiveMinutes]]+Merge1[[#This Row],[LightlyActiveMinutes]]</f>
        <v>284</v>
      </c>
      <c r="R830">
        <v>4044</v>
      </c>
      <c r="S830">
        <v>1</v>
      </c>
      <c r="T830">
        <v>441</v>
      </c>
      <c r="U830" s="12">
        <f>Merge1[[#This Row],[TotalMinutesAsleep]]/60</f>
        <v>7.35</v>
      </c>
      <c r="V830" s="12" t="str">
        <f>IF(Merge1[[#This Row],[SleepHours]]&lt;7,"Short", IF(Merge1[[#This Row],[SleepHours]]&lt;=9,"Normal", "Long"))</f>
        <v>Normal</v>
      </c>
      <c r="W830">
        <v>469</v>
      </c>
    </row>
    <row r="831" spans="1:23" x14ac:dyDescent="0.25">
      <c r="A831" t="s">
        <v>48</v>
      </c>
      <c r="B831" s="1">
        <v>42483</v>
      </c>
      <c r="C831" s="6" t="str">
        <f>TEXT(Merge1[[#This Row],[ActivityDate]],"dddd")</f>
        <v>Saturday</v>
      </c>
      <c r="D831">
        <v>5709</v>
      </c>
      <c r="E831" s="5">
        <f>IF(Merge1[[#This Row],[TotalSteps]]&gt;=10000,1,0)</f>
        <v>0</v>
      </c>
      <c r="F831">
        <v>4.53</v>
      </c>
      <c r="G831">
        <v>4.53</v>
      </c>
      <c r="H831">
        <v>0</v>
      </c>
      <c r="I831">
        <v>1.52</v>
      </c>
      <c r="J831">
        <v>0.52</v>
      </c>
      <c r="K831">
        <v>2.48</v>
      </c>
      <c r="L831">
        <v>0</v>
      </c>
      <c r="M831">
        <v>19</v>
      </c>
      <c r="N831">
        <v>10</v>
      </c>
      <c r="O831">
        <v>136</v>
      </c>
      <c r="P831">
        <v>740</v>
      </c>
      <c r="Q831">
        <f>Merge1[[#This Row],[VeryActiveMinutes]]+Merge1[[#This Row],[FairlyActiveMinutes]]+Merge1[[#This Row],[LightlyActiveMinutes]]</f>
        <v>165</v>
      </c>
      <c r="R831">
        <v>2908</v>
      </c>
      <c r="S831">
        <v>1</v>
      </c>
      <c r="T831">
        <v>565</v>
      </c>
      <c r="U831" s="12">
        <f>Merge1[[#This Row],[TotalMinutesAsleep]]/60</f>
        <v>9.4166666666666661</v>
      </c>
      <c r="V831" s="12" t="str">
        <f>IF(Merge1[[#This Row],[SleepHours]]&lt;7,"Short", IF(Merge1[[#This Row],[SleepHours]]&lt;=9,"Normal", "Long"))</f>
        <v>Long</v>
      </c>
      <c r="W831">
        <v>591</v>
      </c>
    </row>
    <row r="832" spans="1:23" x14ac:dyDescent="0.25">
      <c r="A832" t="s">
        <v>48</v>
      </c>
      <c r="B832" s="1">
        <v>42484</v>
      </c>
      <c r="C832" s="6" t="str">
        <f>TEXT(Merge1[[#This Row],[ActivityDate]],"dddd")</f>
        <v>Sunday</v>
      </c>
      <c r="D832">
        <v>3703</v>
      </c>
      <c r="E832" s="5">
        <f>IF(Merge1[[#This Row],[TotalSteps]]&gt;=10000,1,0)</f>
        <v>0</v>
      </c>
      <c r="F832">
        <v>2.94</v>
      </c>
      <c r="G832">
        <v>2.94</v>
      </c>
      <c r="H832">
        <v>0</v>
      </c>
      <c r="I832">
        <v>0</v>
      </c>
      <c r="J832">
        <v>0</v>
      </c>
      <c r="K832">
        <v>2.94</v>
      </c>
      <c r="L832">
        <v>0</v>
      </c>
      <c r="M832">
        <v>0</v>
      </c>
      <c r="N832">
        <v>0</v>
      </c>
      <c r="O832">
        <v>135</v>
      </c>
      <c r="P832">
        <v>734</v>
      </c>
      <c r="Q832">
        <f>Merge1[[#This Row],[VeryActiveMinutes]]+Merge1[[#This Row],[FairlyActiveMinutes]]+Merge1[[#This Row],[LightlyActiveMinutes]]</f>
        <v>135</v>
      </c>
      <c r="R832">
        <v>2741</v>
      </c>
      <c r="S832">
        <v>1</v>
      </c>
      <c r="T832">
        <v>458</v>
      </c>
      <c r="U832" s="12">
        <f>Merge1[[#This Row],[TotalMinutesAsleep]]/60</f>
        <v>7.6333333333333337</v>
      </c>
      <c r="V832" s="12" t="str">
        <f>IF(Merge1[[#This Row],[SleepHours]]&lt;7,"Short", IF(Merge1[[#This Row],[SleepHours]]&lt;=9,"Normal", "Long"))</f>
        <v>Normal</v>
      </c>
      <c r="W832">
        <v>492</v>
      </c>
    </row>
    <row r="833" spans="1:23" x14ac:dyDescent="0.25">
      <c r="A833" t="s">
        <v>48</v>
      </c>
      <c r="B833" s="1">
        <v>42485</v>
      </c>
      <c r="C833" s="6" t="str">
        <f>TEXT(Merge1[[#This Row],[ActivityDate]],"dddd")</f>
        <v>Monday</v>
      </c>
      <c r="D833">
        <v>12405</v>
      </c>
      <c r="E833" s="5">
        <f>IF(Merge1[[#This Row],[TotalSteps]]&gt;=10000,1,0)</f>
        <v>1</v>
      </c>
      <c r="F833">
        <v>9.84</v>
      </c>
      <c r="G833">
        <v>9.84</v>
      </c>
      <c r="H833">
        <v>2</v>
      </c>
      <c r="I833">
        <v>5.05</v>
      </c>
      <c r="J833">
        <v>0.87</v>
      </c>
      <c r="K833">
        <v>3.92</v>
      </c>
      <c r="L833">
        <v>0</v>
      </c>
      <c r="M833">
        <v>117</v>
      </c>
      <c r="N833">
        <v>16</v>
      </c>
      <c r="O833">
        <v>141</v>
      </c>
      <c r="P833">
        <v>692</v>
      </c>
      <c r="Q833">
        <f>Merge1[[#This Row],[VeryActiveMinutes]]+Merge1[[#This Row],[FairlyActiveMinutes]]+Merge1[[#This Row],[LightlyActiveMinutes]]</f>
        <v>274</v>
      </c>
      <c r="R833">
        <v>4005</v>
      </c>
      <c r="S833">
        <v>1</v>
      </c>
      <c r="T833">
        <v>388</v>
      </c>
      <c r="U833" s="12">
        <f>Merge1[[#This Row],[TotalMinutesAsleep]]/60</f>
        <v>6.4666666666666668</v>
      </c>
      <c r="V833" s="12" t="str">
        <f>IF(Merge1[[#This Row],[SleepHours]]&lt;7,"Short", IF(Merge1[[#This Row],[SleepHours]]&lt;=9,"Normal", "Long"))</f>
        <v>Short</v>
      </c>
      <c r="W833">
        <v>402</v>
      </c>
    </row>
    <row r="834" spans="1:23" x14ac:dyDescent="0.25">
      <c r="A834" t="s">
        <v>48</v>
      </c>
      <c r="B834" s="1">
        <v>42486</v>
      </c>
      <c r="C834" s="6" t="str">
        <f>TEXT(Merge1[[#This Row],[ActivityDate]],"dddd")</f>
        <v>Tuesday</v>
      </c>
      <c r="D834">
        <v>16208</v>
      </c>
      <c r="E834" s="5">
        <f>IF(Merge1[[#This Row],[TotalSteps]]&gt;=10000,1,0)</f>
        <v>1</v>
      </c>
      <c r="F834">
        <v>12.85</v>
      </c>
      <c r="G834">
        <v>12.85</v>
      </c>
      <c r="H834">
        <v>0</v>
      </c>
      <c r="I834">
        <v>7.51</v>
      </c>
      <c r="J834">
        <v>0.92</v>
      </c>
      <c r="K834">
        <v>4.42</v>
      </c>
      <c r="L834">
        <v>0</v>
      </c>
      <c r="M834">
        <v>90</v>
      </c>
      <c r="N834">
        <v>18</v>
      </c>
      <c r="O834">
        <v>161</v>
      </c>
      <c r="P834">
        <v>593</v>
      </c>
      <c r="Q834">
        <f>Merge1[[#This Row],[VeryActiveMinutes]]+Merge1[[#This Row],[FairlyActiveMinutes]]+Merge1[[#This Row],[LightlyActiveMinutes]]</f>
        <v>269</v>
      </c>
      <c r="R834">
        <v>3763</v>
      </c>
      <c r="S834">
        <v>1</v>
      </c>
      <c r="T834">
        <v>550</v>
      </c>
      <c r="U834" s="12">
        <f>Merge1[[#This Row],[TotalMinutesAsleep]]/60</f>
        <v>9.1666666666666661</v>
      </c>
      <c r="V834" s="12" t="str">
        <f>IF(Merge1[[#This Row],[SleepHours]]&lt;7,"Short", IF(Merge1[[#This Row],[SleepHours]]&lt;=9,"Normal", "Long"))</f>
        <v>Long</v>
      </c>
      <c r="W834">
        <v>584</v>
      </c>
    </row>
    <row r="835" spans="1:23" x14ac:dyDescent="0.25">
      <c r="A835" t="s">
        <v>48</v>
      </c>
      <c r="B835" s="1">
        <v>42487</v>
      </c>
      <c r="C835" s="6" t="str">
        <f>TEXT(Merge1[[#This Row],[ActivityDate]],"dddd")</f>
        <v>Wednesday</v>
      </c>
      <c r="D835">
        <v>7359</v>
      </c>
      <c r="E835" s="5">
        <f>IF(Merge1[[#This Row],[TotalSteps]]&gt;=10000,1,0)</f>
        <v>0</v>
      </c>
      <c r="F835">
        <v>5.84</v>
      </c>
      <c r="G835">
        <v>5.84</v>
      </c>
      <c r="H835">
        <v>0</v>
      </c>
      <c r="I835">
        <v>0.33</v>
      </c>
      <c r="J835">
        <v>0.18</v>
      </c>
      <c r="K835">
        <v>5.33</v>
      </c>
      <c r="L835">
        <v>0</v>
      </c>
      <c r="M835">
        <v>4</v>
      </c>
      <c r="N835">
        <v>4</v>
      </c>
      <c r="O835">
        <v>192</v>
      </c>
      <c r="P835">
        <v>676</v>
      </c>
      <c r="Q835">
        <f>Merge1[[#This Row],[VeryActiveMinutes]]+Merge1[[#This Row],[FairlyActiveMinutes]]+Merge1[[#This Row],[LightlyActiveMinutes]]</f>
        <v>200</v>
      </c>
      <c r="R835">
        <v>3061</v>
      </c>
      <c r="S835">
        <v>1</v>
      </c>
      <c r="T835">
        <v>531</v>
      </c>
      <c r="U835" s="12">
        <f>Merge1[[#This Row],[TotalMinutesAsleep]]/60</f>
        <v>8.85</v>
      </c>
      <c r="V835" s="12" t="str">
        <f>IF(Merge1[[#This Row],[SleepHours]]&lt;7,"Short", IF(Merge1[[#This Row],[SleepHours]]&lt;=9,"Normal", "Long"))</f>
        <v>Normal</v>
      </c>
      <c r="W835">
        <v>600</v>
      </c>
    </row>
    <row r="836" spans="1:23" x14ac:dyDescent="0.25">
      <c r="A836" t="s">
        <v>48</v>
      </c>
      <c r="B836" s="1">
        <v>42488</v>
      </c>
      <c r="C836" s="6" t="str">
        <f>TEXT(Merge1[[#This Row],[ActivityDate]],"dddd")</f>
        <v>Thursday</v>
      </c>
      <c r="D836">
        <v>5417</v>
      </c>
      <c r="E836" s="5">
        <f>IF(Merge1[[#This Row],[TotalSteps]]&gt;=10000,1,0)</f>
        <v>0</v>
      </c>
      <c r="F836">
        <v>4.3</v>
      </c>
      <c r="G836">
        <v>4.3</v>
      </c>
      <c r="H836">
        <v>0</v>
      </c>
      <c r="I836">
        <v>0.9</v>
      </c>
      <c r="J836">
        <v>0.49</v>
      </c>
      <c r="K836">
        <v>2.91</v>
      </c>
      <c r="L836">
        <v>0</v>
      </c>
      <c r="M836">
        <v>11</v>
      </c>
      <c r="N836">
        <v>10</v>
      </c>
      <c r="O836">
        <v>139</v>
      </c>
      <c r="P836">
        <v>711</v>
      </c>
      <c r="Q836">
        <f>Merge1[[#This Row],[VeryActiveMinutes]]+Merge1[[#This Row],[FairlyActiveMinutes]]+Merge1[[#This Row],[LightlyActiveMinutes]]</f>
        <v>160</v>
      </c>
      <c r="R836">
        <v>2884</v>
      </c>
      <c r="S836">
        <v>1</v>
      </c>
      <c r="T836">
        <v>506</v>
      </c>
      <c r="U836" s="12">
        <f>Merge1[[#This Row],[TotalMinutesAsleep]]/60</f>
        <v>8.4333333333333336</v>
      </c>
      <c r="V836" s="12" t="str">
        <f>IF(Merge1[[#This Row],[SleepHours]]&lt;7,"Short", IF(Merge1[[#This Row],[SleepHours]]&lt;=9,"Normal", "Long"))</f>
        <v>Normal</v>
      </c>
      <c r="W836">
        <v>556</v>
      </c>
    </row>
    <row r="837" spans="1:23" x14ac:dyDescent="0.25">
      <c r="A837" t="s">
        <v>48</v>
      </c>
      <c r="B837" s="1">
        <v>42489</v>
      </c>
      <c r="C837" s="6" t="str">
        <f>TEXT(Merge1[[#This Row],[ActivityDate]],"dddd")</f>
        <v>Friday</v>
      </c>
      <c r="D837">
        <v>6175</v>
      </c>
      <c r="E837" s="5">
        <f>IF(Merge1[[#This Row],[TotalSteps]]&gt;=10000,1,0)</f>
        <v>0</v>
      </c>
      <c r="F837">
        <v>4.9000000000000004</v>
      </c>
      <c r="G837">
        <v>4.9000000000000004</v>
      </c>
      <c r="H837">
        <v>0</v>
      </c>
      <c r="I837">
        <v>0.25</v>
      </c>
      <c r="J837">
        <v>0.36</v>
      </c>
      <c r="K837">
        <v>4.2699999999999996</v>
      </c>
      <c r="L837">
        <v>0</v>
      </c>
      <c r="M837">
        <v>3</v>
      </c>
      <c r="N837">
        <v>7</v>
      </c>
      <c r="O837">
        <v>172</v>
      </c>
      <c r="P837">
        <v>767</v>
      </c>
      <c r="Q837">
        <f>Merge1[[#This Row],[VeryActiveMinutes]]+Merge1[[#This Row],[FairlyActiveMinutes]]+Merge1[[#This Row],[LightlyActiveMinutes]]</f>
        <v>182</v>
      </c>
      <c r="R837">
        <v>2982</v>
      </c>
      <c r="S837">
        <v>1</v>
      </c>
      <c r="T837">
        <v>527</v>
      </c>
      <c r="U837" s="12">
        <f>Merge1[[#This Row],[TotalMinutesAsleep]]/60</f>
        <v>8.7833333333333332</v>
      </c>
      <c r="V837" s="12" t="str">
        <f>IF(Merge1[[#This Row],[SleepHours]]&lt;7,"Short", IF(Merge1[[#This Row],[SleepHours]]&lt;=9,"Normal", "Long"))</f>
        <v>Normal</v>
      </c>
      <c r="W837">
        <v>562</v>
      </c>
    </row>
    <row r="838" spans="1:23" x14ac:dyDescent="0.25">
      <c r="A838" t="s">
        <v>48</v>
      </c>
      <c r="B838" s="1">
        <v>42490</v>
      </c>
      <c r="C838" s="6" t="str">
        <f>TEXT(Merge1[[#This Row],[ActivityDate]],"dddd")</f>
        <v>Saturday</v>
      </c>
      <c r="D838">
        <v>2946</v>
      </c>
      <c r="E838" s="5">
        <f>IF(Merge1[[#This Row],[TotalSteps]]&gt;=10000,1,0)</f>
        <v>0</v>
      </c>
      <c r="F838">
        <v>2.34</v>
      </c>
      <c r="G838">
        <v>2.34</v>
      </c>
      <c r="H838">
        <v>0</v>
      </c>
      <c r="I838">
        <v>0</v>
      </c>
      <c r="J838">
        <v>0</v>
      </c>
      <c r="K838">
        <v>2.34</v>
      </c>
      <c r="L838">
        <v>0</v>
      </c>
      <c r="M838">
        <v>0</v>
      </c>
      <c r="N838">
        <v>0</v>
      </c>
      <c r="O838">
        <v>121</v>
      </c>
      <c r="P838">
        <v>780</v>
      </c>
      <c r="Q838">
        <f>Merge1[[#This Row],[VeryActiveMinutes]]+Merge1[[#This Row],[FairlyActiveMinutes]]+Merge1[[#This Row],[LightlyActiveMinutes]]</f>
        <v>121</v>
      </c>
      <c r="R838">
        <v>2660</v>
      </c>
      <c r="S838">
        <v>1</v>
      </c>
      <c r="T838">
        <v>468</v>
      </c>
      <c r="U838" s="12">
        <f>Merge1[[#This Row],[TotalMinutesAsleep]]/60</f>
        <v>7.8</v>
      </c>
      <c r="V838" s="12" t="str">
        <f>IF(Merge1[[#This Row],[SleepHours]]&lt;7,"Short", IF(Merge1[[#This Row],[SleepHours]]&lt;=9,"Normal", "Long"))</f>
        <v>Normal</v>
      </c>
      <c r="W838">
        <v>555</v>
      </c>
    </row>
    <row r="839" spans="1:23" x14ac:dyDescent="0.25">
      <c r="A839" t="s">
        <v>48</v>
      </c>
      <c r="B839" s="1">
        <v>42491</v>
      </c>
      <c r="C839" s="6" t="str">
        <f>TEXT(Merge1[[#This Row],[ActivityDate]],"dddd")</f>
        <v>Sunday</v>
      </c>
      <c r="D839">
        <v>11419</v>
      </c>
      <c r="E839" s="5">
        <f>IF(Merge1[[#This Row],[TotalSteps]]&gt;=10000,1,0)</f>
        <v>1</v>
      </c>
      <c r="F839">
        <v>9.06</v>
      </c>
      <c r="G839">
        <v>9.06</v>
      </c>
      <c r="H839">
        <v>0</v>
      </c>
      <c r="I839">
        <v>6.03</v>
      </c>
      <c r="J839">
        <v>0.56000000000000005</v>
      </c>
      <c r="K839">
        <v>2.4700000000000002</v>
      </c>
      <c r="L839">
        <v>0</v>
      </c>
      <c r="M839">
        <v>71</v>
      </c>
      <c r="N839">
        <v>10</v>
      </c>
      <c r="O839">
        <v>127</v>
      </c>
      <c r="P839">
        <v>669</v>
      </c>
      <c r="Q839">
        <f>Merge1[[#This Row],[VeryActiveMinutes]]+Merge1[[#This Row],[FairlyActiveMinutes]]+Merge1[[#This Row],[LightlyActiveMinutes]]</f>
        <v>208</v>
      </c>
      <c r="R839">
        <v>3369</v>
      </c>
      <c r="S839">
        <v>1</v>
      </c>
      <c r="T839">
        <v>475</v>
      </c>
      <c r="U839" s="12">
        <f>Merge1[[#This Row],[TotalMinutesAsleep]]/60</f>
        <v>7.916666666666667</v>
      </c>
      <c r="V839" s="12" t="str">
        <f>IF(Merge1[[#This Row],[SleepHours]]&lt;7,"Short", IF(Merge1[[#This Row],[SleepHours]]&lt;=9,"Normal", "Long"))</f>
        <v>Normal</v>
      </c>
      <c r="W839">
        <v>539</v>
      </c>
    </row>
    <row r="840" spans="1:23" x14ac:dyDescent="0.25">
      <c r="A840" t="s">
        <v>48</v>
      </c>
      <c r="B840" s="1">
        <v>42492</v>
      </c>
      <c r="C840" s="6" t="str">
        <f>TEXT(Merge1[[#This Row],[ActivityDate]],"dddd")</f>
        <v>Monday</v>
      </c>
      <c r="D840">
        <v>6064</v>
      </c>
      <c r="E840" s="5">
        <f>IF(Merge1[[#This Row],[TotalSteps]]&gt;=10000,1,0)</f>
        <v>0</v>
      </c>
      <c r="F840">
        <v>4.8099999999999996</v>
      </c>
      <c r="G840">
        <v>4.8099999999999996</v>
      </c>
      <c r="H840">
        <v>2</v>
      </c>
      <c r="I840">
        <v>0.63</v>
      </c>
      <c r="J840">
        <v>0.17</v>
      </c>
      <c r="K840">
        <v>4.01</v>
      </c>
      <c r="L840">
        <v>0</v>
      </c>
      <c r="M840">
        <v>63</v>
      </c>
      <c r="N840">
        <v>4</v>
      </c>
      <c r="O840">
        <v>142</v>
      </c>
      <c r="P840">
        <v>802</v>
      </c>
      <c r="Q840">
        <f>Merge1[[#This Row],[VeryActiveMinutes]]+Merge1[[#This Row],[FairlyActiveMinutes]]+Merge1[[#This Row],[LightlyActiveMinutes]]</f>
        <v>209</v>
      </c>
      <c r="R840">
        <v>3491</v>
      </c>
      <c r="S840">
        <v>1</v>
      </c>
      <c r="T840">
        <v>351</v>
      </c>
      <c r="U840" s="12">
        <f>Merge1[[#This Row],[TotalMinutesAsleep]]/60</f>
        <v>5.85</v>
      </c>
      <c r="V840" s="12" t="str">
        <f>IF(Merge1[[#This Row],[SleepHours]]&lt;7,"Short", IF(Merge1[[#This Row],[SleepHours]]&lt;=9,"Normal", "Long"))</f>
        <v>Short</v>
      </c>
      <c r="W840">
        <v>385</v>
      </c>
    </row>
    <row r="841" spans="1:23" x14ac:dyDescent="0.25">
      <c r="A841" t="s">
        <v>48</v>
      </c>
      <c r="B841" s="1">
        <v>42493</v>
      </c>
      <c r="C841" s="6" t="str">
        <f>TEXT(Merge1[[#This Row],[ActivityDate]],"dddd")</f>
        <v>Tuesday</v>
      </c>
      <c r="D841">
        <v>8712</v>
      </c>
      <c r="E841" s="5">
        <f>IF(Merge1[[#This Row],[TotalSteps]]&gt;=10000,1,0)</f>
        <v>0</v>
      </c>
      <c r="F841">
        <v>6.91</v>
      </c>
      <c r="G841">
        <v>6.91</v>
      </c>
      <c r="H841">
        <v>2</v>
      </c>
      <c r="I841">
        <v>1.34</v>
      </c>
      <c r="J841">
        <v>1.06</v>
      </c>
      <c r="K841">
        <v>4.5</v>
      </c>
      <c r="L841">
        <v>0</v>
      </c>
      <c r="M841">
        <v>71</v>
      </c>
      <c r="N841">
        <v>20</v>
      </c>
      <c r="O841">
        <v>195</v>
      </c>
      <c r="P841">
        <v>822</v>
      </c>
      <c r="Q841">
        <f>Merge1[[#This Row],[VeryActiveMinutes]]+Merge1[[#This Row],[FairlyActiveMinutes]]+Merge1[[#This Row],[LightlyActiveMinutes]]</f>
        <v>286</v>
      </c>
      <c r="R841">
        <v>3784</v>
      </c>
      <c r="S841">
        <v>1</v>
      </c>
      <c r="T841">
        <v>405</v>
      </c>
      <c r="U841" s="12">
        <f>Merge1[[#This Row],[TotalMinutesAsleep]]/60</f>
        <v>6.75</v>
      </c>
      <c r="V841" s="12" t="str">
        <f>IF(Merge1[[#This Row],[SleepHours]]&lt;7,"Short", IF(Merge1[[#This Row],[SleepHours]]&lt;=9,"Normal", "Long"))</f>
        <v>Short</v>
      </c>
      <c r="W841">
        <v>429</v>
      </c>
    </row>
    <row r="842" spans="1:23" x14ac:dyDescent="0.25">
      <c r="A842" t="s">
        <v>48</v>
      </c>
      <c r="B842" s="1">
        <v>42494</v>
      </c>
      <c r="C842" s="6" t="str">
        <f>TEXT(Merge1[[#This Row],[ActivityDate]],"dddd")</f>
        <v>Wednesday</v>
      </c>
      <c r="D842">
        <v>7875</v>
      </c>
      <c r="E842" s="5">
        <f>IF(Merge1[[#This Row],[TotalSteps]]&gt;=10000,1,0)</f>
        <v>0</v>
      </c>
      <c r="F842">
        <v>6.24</v>
      </c>
      <c r="G842">
        <v>6.24</v>
      </c>
      <c r="H842">
        <v>0</v>
      </c>
      <c r="I842">
        <v>1.56</v>
      </c>
      <c r="J842">
        <v>0.49</v>
      </c>
      <c r="K842">
        <v>4.2</v>
      </c>
      <c r="L842">
        <v>0</v>
      </c>
      <c r="M842">
        <v>19</v>
      </c>
      <c r="N842">
        <v>10</v>
      </c>
      <c r="O842">
        <v>167</v>
      </c>
      <c r="P842">
        <v>680</v>
      </c>
      <c r="Q842">
        <f>Merge1[[#This Row],[VeryActiveMinutes]]+Merge1[[#This Row],[FairlyActiveMinutes]]+Merge1[[#This Row],[LightlyActiveMinutes]]</f>
        <v>196</v>
      </c>
      <c r="R842">
        <v>3110</v>
      </c>
      <c r="S842">
        <v>1</v>
      </c>
      <c r="T842">
        <v>441</v>
      </c>
      <c r="U842" s="12">
        <f>Merge1[[#This Row],[TotalMinutesAsleep]]/60</f>
        <v>7.35</v>
      </c>
      <c r="V842" s="12" t="str">
        <f>IF(Merge1[[#This Row],[SleepHours]]&lt;7,"Short", IF(Merge1[[#This Row],[SleepHours]]&lt;=9,"Normal", "Long"))</f>
        <v>Normal</v>
      </c>
      <c r="W842">
        <v>477</v>
      </c>
    </row>
    <row r="843" spans="1:23" x14ac:dyDescent="0.25">
      <c r="A843" t="s">
        <v>48</v>
      </c>
      <c r="B843" s="1">
        <v>42495</v>
      </c>
      <c r="C843" s="6" t="str">
        <f>TEXT(Merge1[[#This Row],[ActivityDate]],"dddd")</f>
        <v>Thursday</v>
      </c>
      <c r="D843">
        <v>8567</v>
      </c>
      <c r="E843" s="5">
        <f>IF(Merge1[[#This Row],[TotalSteps]]&gt;=10000,1,0)</f>
        <v>0</v>
      </c>
      <c r="F843">
        <v>6.79</v>
      </c>
      <c r="G843">
        <v>6.79</v>
      </c>
      <c r="H843">
        <v>2</v>
      </c>
      <c r="I843">
        <v>0.89</v>
      </c>
      <c r="J843">
        <v>0.16</v>
      </c>
      <c r="K843">
        <v>5.74</v>
      </c>
      <c r="L843">
        <v>0</v>
      </c>
      <c r="M843">
        <v>66</v>
      </c>
      <c r="N843">
        <v>3</v>
      </c>
      <c r="O843">
        <v>214</v>
      </c>
      <c r="P843">
        <v>764</v>
      </c>
      <c r="Q843">
        <f>Merge1[[#This Row],[VeryActiveMinutes]]+Merge1[[#This Row],[FairlyActiveMinutes]]+Merge1[[#This Row],[LightlyActiveMinutes]]</f>
        <v>283</v>
      </c>
      <c r="R843">
        <v>3783</v>
      </c>
      <c r="S843">
        <v>1</v>
      </c>
      <c r="T843">
        <v>381</v>
      </c>
      <c r="U843" s="12">
        <f>Merge1[[#This Row],[TotalMinutesAsleep]]/60</f>
        <v>6.35</v>
      </c>
      <c r="V843" s="12" t="str">
        <f>IF(Merge1[[#This Row],[SleepHours]]&lt;7,"Short", IF(Merge1[[#This Row],[SleepHours]]&lt;=9,"Normal", "Long"))</f>
        <v>Short</v>
      </c>
      <c r="W843">
        <v>417</v>
      </c>
    </row>
    <row r="844" spans="1:23" x14ac:dyDescent="0.25">
      <c r="A844" t="s">
        <v>48</v>
      </c>
      <c r="B844" s="1">
        <v>42496</v>
      </c>
      <c r="C844" s="6" t="str">
        <f>TEXT(Merge1[[#This Row],[ActivityDate]],"dddd")</f>
        <v>Friday</v>
      </c>
      <c r="D844">
        <v>7045</v>
      </c>
      <c r="E844" s="5">
        <f>IF(Merge1[[#This Row],[TotalSteps]]&gt;=10000,1,0)</f>
        <v>0</v>
      </c>
      <c r="F844">
        <v>5.59</v>
      </c>
      <c r="G844">
        <v>5.59</v>
      </c>
      <c r="H844">
        <v>2</v>
      </c>
      <c r="I844">
        <v>1.55</v>
      </c>
      <c r="J844">
        <v>0.25</v>
      </c>
      <c r="K844">
        <v>3.78</v>
      </c>
      <c r="L844">
        <v>0</v>
      </c>
      <c r="M844">
        <v>74</v>
      </c>
      <c r="N844">
        <v>5</v>
      </c>
      <c r="O844">
        <v>166</v>
      </c>
      <c r="P844">
        <v>831</v>
      </c>
      <c r="Q844">
        <f>Merge1[[#This Row],[VeryActiveMinutes]]+Merge1[[#This Row],[FairlyActiveMinutes]]+Merge1[[#This Row],[LightlyActiveMinutes]]</f>
        <v>245</v>
      </c>
      <c r="R844">
        <v>3644</v>
      </c>
      <c r="S844">
        <v>1</v>
      </c>
      <c r="T844">
        <v>323</v>
      </c>
      <c r="U844" s="12">
        <f>Merge1[[#This Row],[TotalMinutesAsleep]]/60</f>
        <v>5.3833333333333337</v>
      </c>
      <c r="V844" s="12" t="str">
        <f>IF(Merge1[[#This Row],[SleepHours]]&lt;7,"Short", IF(Merge1[[#This Row],[SleepHours]]&lt;=9,"Normal", "Long"))</f>
        <v>Short</v>
      </c>
      <c r="W844">
        <v>355</v>
      </c>
    </row>
    <row r="845" spans="1:23" x14ac:dyDescent="0.25">
      <c r="A845" t="s">
        <v>48</v>
      </c>
      <c r="B845" s="1">
        <v>42497</v>
      </c>
      <c r="C845" s="6" t="str">
        <f>TEXT(Merge1[[#This Row],[ActivityDate]],"dddd")</f>
        <v>Saturday</v>
      </c>
      <c r="D845">
        <v>4468</v>
      </c>
      <c r="E845" s="5">
        <f>IF(Merge1[[#This Row],[TotalSteps]]&gt;=10000,1,0)</f>
        <v>0</v>
      </c>
      <c r="F845">
        <v>3.54</v>
      </c>
      <c r="G845">
        <v>3.54</v>
      </c>
      <c r="H845">
        <v>0</v>
      </c>
      <c r="I845">
        <v>0</v>
      </c>
      <c r="J845">
        <v>0</v>
      </c>
      <c r="K845">
        <v>3.54</v>
      </c>
      <c r="L845">
        <v>0</v>
      </c>
      <c r="M845">
        <v>0</v>
      </c>
      <c r="N845">
        <v>0</v>
      </c>
      <c r="O845">
        <v>158</v>
      </c>
      <c r="P845">
        <v>851</v>
      </c>
      <c r="Q845">
        <f>Merge1[[#This Row],[VeryActiveMinutes]]+Merge1[[#This Row],[FairlyActiveMinutes]]+Merge1[[#This Row],[LightlyActiveMinutes]]</f>
        <v>158</v>
      </c>
      <c r="R845">
        <v>2799</v>
      </c>
      <c r="S845">
        <v>2</v>
      </c>
      <c r="T845">
        <v>459</v>
      </c>
      <c r="U845" s="12">
        <f>Merge1[[#This Row],[TotalMinutesAsleep]]/60</f>
        <v>7.65</v>
      </c>
      <c r="V845" s="12" t="str">
        <f>IF(Merge1[[#This Row],[SleepHours]]&lt;7,"Short", IF(Merge1[[#This Row],[SleepHours]]&lt;=9,"Normal", "Long"))</f>
        <v>Normal</v>
      </c>
      <c r="W845">
        <v>513</v>
      </c>
    </row>
    <row r="846" spans="1:23" x14ac:dyDescent="0.25">
      <c r="A846" t="s">
        <v>48</v>
      </c>
      <c r="B846" s="1">
        <v>42498</v>
      </c>
      <c r="C846" s="6" t="str">
        <f>TEXT(Merge1[[#This Row],[ActivityDate]],"dddd")</f>
        <v>Sunday</v>
      </c>
      <c r="D846">
        <v>2943</v>
      </c>
      <c r="E846" s="5">
        <f>IF(Merge1[[#This Row],[TotalSteps]]&gt;=10000,1,0)</f>
        <v>0</v>
      </c>
      <c r="F846">
        <v>2.33</v>
      </c>
      <c r="G846">
        <v>2.33</v>
      </c>
      <c r="H846">
        <v>0</v>
      </c>
      <c r="I846">
        <v>0</v>
      </c>
      <c r="J846">
        <v>0</v>
      </c>
      <c r="K846">
        <v>2.33</v>
      </c>
      <c r="L846">
        <v>0</v>
      </c>
      <c r="M846">
        <v>0</v>
      </c>
      <c r="N846">
        <v>0</v>
      </c>
      <c r="O846">
        <v>139</v>
      </c>
      <c r="P846">
        <v>621</v>
      </c>
      <c r="Q846">
        <f>Merge1[[#This Row],[VeryActiveMinutes]]+Merge1[[#This Row],[FairlyActiveMinutes]]+Merge1[[#This Row],[LightlyActiveMinutes]]</f>
        <v>139</v>
      </c>
      <c r="R846">
        <v>2685</v>
      </c>
      <c r="S846">
        <v>1</v>
      </c>
      <c r="T846">
        <v>545</v>
      </c>
      <c r="U846" s="12">
        <f>Merge1[[#This Row],[TotalMinutesAsleep]]/60</f>
        <v>9.0833333333333339</v>
      </c>
      <c r="V846" s="12" t="str">
        <f>IF(Merge1[[#This Row],[SleepHours]]&lt;7,"Short", IF(Merge1[[#This Row],[SleepHours]]&lt;=9,"Normal", "Long"))</f>
        <v>Long</v>
      </c>
      <c r="W846">
        <v>606</v>
      </c>
    </row>
    <row r="847" spans="1:23" x14ac:dyDescent="0.25">
      <c r="A847" t="s">
        <v>48</v>
      </c>
      <c r="B847" s="1">
        <v>42499</v>
      </c>
      <c r="C847" s="6" t="str">
        <f>TEXT(Merge1[[#This Row],[ActivityDate]],"dddd")</f>
        <v>Monday</v>
      </c>
      <c r="D847">
        <v>8382</v>
      </c>
      <c r="E847" s="5">
        <f>IF(Merge1[[#This Row],[TotalSteps]]&gt;=10000,1,0)</f>
        <v>0</v>
      </c>
      <c r="F847">
        <v>6.65</v>
      </c>
      <c r="G847">
        <v>6.65</v>
      </c>
      <c r="H847">
        <v>2</v>
      </c>
      <c r="I847">
        <v>1.27</v>
      </c>
      <c r="J847">
        <v>0.66</v>
      </c>
      <c r="K847">
        <v>4.72</v>
      </c>
      <c r="L847">
        <v>0</v>
      </c>
      <c r="M847">
        <v>71</v>
      </c>
      <c r="N847">
        <v>13</v>
      </c>
      <c r="O847">
        <v>171</v>
      </c>
      <c r="P847">
        <v>772</v>
      </c>
      <c r="Q847">
        <f>Merge1[[#This Row],[VeryActiveMinutes]]+Merge1[[#This Row],[FairlyActiveMinutes]]+Merge1[[#This Row],[LightlyActiveMinutes]]</f>
        <v>255</v>
      </c>
      <c r="R847">
        <v>3721</v>
      </c>
      <c r="S847">
        <v>1</v>
      </c>
      <c r="T847">
        <v>359</v>
      </c>
      <c r="U847" s="12">
        <f>Merge1[[#This Row],[TotalMinutesAsleep]]/60</f>
        <v>5.9833333333333334</v>
      </c>
      <c r="V847" s="12" t="str">
        <f>IF(Merge1[[#This Row],[SleepHours]]&lt;7,"Short", IF(Merge1[[#This Row],[SleepHours]]&lt;=9,"Normal", "Long"))</f>
        <v>Short</v>
      </c>
      <c r="W847">
        <v>399</v>
      </c>
    </row>
    <row r="848" spans="1:23" x14ac:dyDescent="0.25">
      <c r="A848" t="s">
        <v>48</v>
      </c>
      <c r="B848" s="1">
        <v>42500</v>
      </c>
      <c r="C848" s="6" t="str">
        <f>TEXT(Merge1[[#This Row],[ActivityDate]],"dddd")</f>
        <v>Tuesday</v>
      </c>
      <c r="D848">
        <v>6582</v>
      </c>
      <c r="E848" s="5">
        <f>IF(Merge1[[#This Row],[TotalSteps]]&gt;=10000,1,0)</f>
        <v>0</v>
      </c>
      <c r="F848">
        <v>5.22</v>
      </c>
      <c r="G848">
        <v>5.22</v>
      </c>
      <c r="H848">
        <v>2</v>
      </c>
      <c r="I848">
        <v>0.66</v>
      </c>
      <c r="J848">
        <v>0.64</v>
      </c>
      <c r="K848">
        <v>3.92</v>
      </c>
      <c r="L848">
        <v>0</v>
      </c>
      <c r="M848">
        <v>63</v>
      </c>
      <c r="N848">
        <v>13</v>
      </c>
      <c r="O848">
        <v>152</v>
      </c>
      <c r="P848">
        <v>840</v>
      </c>
      <c r="Q848">
        <f>Merge1[[#This Row],[VeryActiveMinutes]]+Merge1[[#This Row],[FairlyActiveMinutes]]+Merge1[[#This Row],[LightlyActiveMinutes]]</f>
        <v>228</v>
      </c>
      <c r="R848">
        <v>3586</v>
      </c>
      <c r="S848">
        <v>1</v>
      </c>
      <c r="T848">
        <v>342</v>
      </c>
      <c r="U848" s="12">
        <f>Merge1[[#This Row],[TotalMinutesAsleep]]/60</f>
        <v>5.7</v>
      </c>
      <c r="V848" s="12" t="str">
        <f>IF(Merge1[[#This Row],[SleepHours]]&lt;7,"Short", IF(Merge1[[#This Row],[SleepHours]]&lt;=9,"Normal", "Long"))</f>
        <v>Short</v>
      </c>
      <c r="W848">
        <v>391</v>
      </c>
    </row>
    <row r="849" spans="1:23" x14ac:dyDescent="0.25">
      <c r="A849" t="s">
        <v>48</v>
      </c>
      <c r="B849" s="1">
        <v>42501</v>
      </c>
      <c r="C849" s="6" t="str">
        <f>TEXT(Merge1[[#This Row],[ActivityDate]],"dddd")</f>
        <v>Wednesday</v>
      </c>
      <c r="D849">
        <v>9143</v>
      </c>
      <c r="E849" s="5">
        <f>IF(Merge1[[#This Row],[TotalSteps]]&gt;=10000,1,0)</f>
        <v>0</v>
      </c>
      <c r="F849">
        <v>7.25</v>
      </c>
      <c r="G849">
        <v>7.25</v>
      </c>
      <c r="H849">
        <v>2</v>
      </c>
      <c r="I849">
        <v>1.39</v>
      </c>
      <c r="J849">
        <v>0.59</v>
      </c>
      <c r="K849">
        <v>5.27</v>
      </c>
      <c r="L849">
        <v>0</v>
      </c>
      <c r="M849">
        <v>72</v>
      </c>
      <c r="N849">
        <v>10</v>
      </c>
      <c r="O849">
        <v>184</v>
      </c>
      <c r="P849">
        <v>763</v>
      </c>
      <c r="Q849">
        <f>Merge1[[#This Row],[VeryActiveMinutes]]+Merge1[[#This Row],[FairlyActiveMinutes]]+Merge1[[#This Row],[LightlyActiveMinutes]]</f>
        <v>266</v>
      </c>
      <c r="R849">
        <v>3788</v>
      </c>
      <c r="S849">
        <v>1</v>
      </c>
      <c r="T849">
        <v>368</v>
      </c>
      <c r="U849" s="12">
        <f>Merge1[[#This Row],[TotalMinutesAsleep]]/60</f>
        <v>6.1333333333333337</v>
      </c>
      <c r="V849" s="12" t="str">
        <f>IF(Merge1[[#This Row],[SleepHours]]&lt;7,"Short", IF(Merge1[[#This Row],[SleepHours]]&lt;=9,"Normal", "Long"))</f>
        <v>Short</v>
      </c>
      <c r="W849">
        <v>387</v>
      </c>
    </row>
    <row r="850" spans="1:23" x14ac:dyDescent="0.25">
      <c r="A850" t="s">
        <v>48</v>
      </c>
      <c r="B850" s="1">
        <v>42502</v>
      </c>
      <c r="C850" s="6" t="str">
        <f>TEXT(Merge1[[#This Row],[ActivityDate]],"dddd")</f>
        <v>Thursday</v>
      </c>
      <c r="D850">
        <v>4561</v>
      </c>
      <c r="E850" s="5">
        <f>IF(Merge1[[#This Row],[TotalSteps]]&gt;=10000,1,0)</f>
        <v>0</v>
      </c>
      <c r="F850">
        <v>3.62</v>
      </c>
      <c r="G850">
        <v>3.62</v>
      </c>
      <c r="H850">
        <v>0</v>
      </c>
      <c r="I850">
        <v>0.65</v>
      </c>
      <c r="J850">
        <v>0.27</v>
      </c>
      <c r="K850">
        <v>2.69</v>
      </c>
      <c r="L850">
        <v>0</v>
      </c>
      <c r="M850">
        <v>8</v>
      </c>
      <c r="N850">
        <v>6</v>
      </c>
      <c r="O850">
        <v>102</v>
      </c>
      <c r="P850">
        <v>433</v>
      </c>
      <c r="Q850">
        <f>Merge1[[#This Row],[VeryActiveMinutes]]+Merge1[[#This Row],[FairlyActiveMinutes]]+Merge1[[#This Row],[LightlyActiveMinutes]]</f>
        <v>116</v>
      </c>
      <c r="R850">
        <v>1976</v>
      </c>
      <c r="S850">
        <v>1</v>
      </c>
      <c r="T850">
        <v>496</v>
      </c>
      <c r="U850" s="12">
        <f>Merge1[[#This Row],[TotalMinutesAsleep]]/60</f>
        <v>8.2666666666666675</v>
      </c>
      <c r="V850" s="12" t="str">
        <f>IF(Merge1[[#This Row],[SleepHours]]&lt;7,"Short", IF(Merge1[[#This Row],[SleepHours]]&lt;=9,"Normal", "Long"))</f>
        <v>Normal</v>
      </c>
      <c r="W850">
        <v>546</v>
      </c>
    </row>
    <row r="851" spans="1:23" x14ac:dyDescent="0.25">
      <c r="A851" t="s">
        <v>49</v>
      </c>
      <c r="B851" s="1">
        <v>42472</v>
      </c>
      <c r="C851" s="6" t="str">
        <f>TEXT(Merge1[[#This Row],[ActivityDate]],"dddd")</f>
        <v>Tuesday</v>
      </c>
      <c r="D851">
        <v>5014</v>
      </c>
      <c r="E851" s="5">
        <f>IF(Merge1[[#This Row],[TotalSteps]]&gt;=10000,1,0)</f>
        <v>0</v>
      </c>
      <c r="F851">
        <v>3.91</v>
      </c>
      <c r="G851">
        <v>3.91</v>
      </c>
      <c r="H851">
        <v>0</v>
      </c>
      <c r="I851">
        <v>0</v>
      </c>
      <c r="J851">
        <v>0.33</v>
      </c>
      <c r="K851">
        <v>3.58</v>
      </c>
      <c r="L851">
        <v>0</v>
      </c>
      <c r="M851">
        <v>0</v>
      </c>
      <c r="N851">
        <v>7</v>
      </c>
      <c r="O851">
        <v>196</v>
      </c>
      <c r="P851">
        <v>1237</v>
      </c>
      <c r="Q851">
        <f>Merge1[[#This Row],[VeryActiveMinutes]]+Merge1[[#This Row],[FairlyActiveMinutes]]+Merge1[[#This Row],[LightlyActiveMinutes]]</f>
        <v>203</v>
      </c>
      <c r="R851">
        <v>2650</v>
      </c>
      <c r="U851" s="12">
        <f>Merge1[[#This Row],[TotalMinutesAsleep]]/60</f>
        <v>0</v>
      </c>
      <c r="V851" s="12" t="str">
        <f>IF(Merge1[[#This Row],[SleepHours]]&lt;7,"Short", IF(Merge1[[#This Row],[SleepHours]]&lt;=9,"Normal", "Long"))</f>
        <v>Short</v>
      </c>
    </row>
    <row r="852" spans="1:23" x14ac:dyDescent="0.25">
      <c r="A852" t="s">
        <v>49</v>
      </c>
      <c r="B852" s="1">
        <v>42473</v>
      </c>
      <c r="C852" s="6" t="str">
        <f>TEXT(Merge1[[#This Row],[ActivityDate]],"dddd")</f>
        <v>Wednesday</v>
      </c>
      <c r="D852">
        <v>5571</v>
      </c>
      <c r="E852" s="5">
        <f>IF(Merge1[[#This Row],[TotalSteps]]&gt;=10000,1,0)</f>
        <v>0</v>
      </c>
      <c r="F852">
        <v>4.3499999999999996</v>
      </c>
      <c r="G852">
        <v>4.3499999999999996</v>
      </c>
      <c r="H852">
        <v>0</v>
      </c>
      <c r="I852">
        <v>0.15</v>
      </c>
      <c r="J852">
        <v>0.97</v>
      </c>
      <c r="K852">
        <v>3.23</v>
      </c>
      <c r="L852">
        <v>0</v>
      </c>
      <c r="M852">
        <v>2</v>
      </c>
      <c r="N852">
        <v>23</v>
      </c>
      <c r="O852">
        <v>163</v>
      </c>
      <c r="P852">
        <v>1252</v>
      </c>
      <c r="Q852">
        <f>Merge1[[#This Row],[VeryActiveMinutes]]+Merge1[[#This Row],[FairlyActiveMinutes]]+Merge1[[#This Row],[LightlyActiveMinutes]]</f>
        <v>188</v>
      </c>
      <c r="R852">
        <v>2654</v>
      </c>
      <c r="U852" s="12">
        <f>Merge1[[#This Row],[TotalMinutesAsleep]]/60</f>
        <v>0</v>
      </c>
      <c r="V852" s="12" t="str">
        <f>IF(Merge1[[#This Row],[SleepHours]]&lt;7,"Short", IF(Merge1[[#This Row],[SleepHours]]&lt;=9,"Normal", "Long"))</f>
        <v>Short</v>
      </c>
    </row>
    <row r="853" spans="1:23" x14ac:dyDescent="0.25">
      <c r="A853" t="s">
        <v>49</v>
      </c>
      <c r="B853" s="1">
        <v>42474</v>
      </c>
      <c r="C853" s="6" t="str">
        <f>TEXT(Merge1[[#This Row],[ActivityDate]],"dddd")</f>
        <v>Thursday</v>
      </c>
      <c r="D853">
        <v>3135</v>
      </c>
      <c r="E853" s="5">
        <f>IF(Merge1[[#This Row],[TotalSteps]]&gt;=10000,1,0)</f>
        <v>0</v>
      </c>
      <c r="F853">
        <v>2.4500000000000002</v>
      </c>
      <c r="G853">
        <v>2.4500000000000002</v>
      </c>
      <c r="H853">
        <v>0</v>
      </c>
      <c r="I853">
        <v>0</v>
      </c>
      <c r="J853">
        <v>0</v>
      </c>
      <c r="K853">
        <v>2.4300000000000002</v>
      </c>
      <c r="L853">
        <v>0</v>
      </c>
      <c r="M853">
        <v>0</v>
      </c>
      <c r="N853">
        <v>0</v>
      </c>
      <c r="O853">
        <v>134</v>
      </c>
      <c r="P853">
        <v>1306</v>
      </c>
      <c r="Q853">
        <f>Merge1[[#This Row],[VeryActiveMinutes]]+Merge1[[#This Row],[FairlyActiveMinutes]]+Merge1[[#This Row],[LightlyActiveMinutes]]</f>
        <v>134</v>
      </c>
      <c r="R853">
        <v>2443</v>
      </c>
      <c r="U853" s="12">
        <f>Merge1[[#This Row],[TotalMinutesAsleep]]/60</f>
        <v>0</v>
      </c>
      <c r="V853" s="12" t="str">
        <f>IF(Merge1[[#This Row],[SleepHours]]&lt;7,"Short", IF(Merge1[[#This Row],[SleepHours]]&lt;=9,"Normal", "Long"))</f>
        <v>Short</v>
      </c>
    </row>
    <row r="854" spans="1:23" x14ac:dyDescent="0.25">
      <c r="A854" t="s">
        <v>49</v>
      </c>
      <c r="B854" s="1">
        <v>42475</v>
      </c>
      <c r="C854" s="6" t="str">
        <f>TEXT(Merge1[[#This Row],[ActivityDate]],"dddd")</f>
        <v>Friday</v>
      </c>
      <c r="D854">
        <v>3430</v>
      </c>
      <c r="E854" s="5">
        <f>IF(Merge1[[#This Row],[TotalSteps]]&gt;=10000,1,0)</f>
        <v>0</v>
      </c>
      <c r="F854">
        <v>2.68</v>
      </c>
      <c r="G854">
        <v>2.68</v>
      </c>
      <c r="H854">
        <v>0</v>
      </c>
      <c r="I854">
        <v>0</v>
      </c>
      <c r="J854">
        <v>0</v>
      </c>
      <c r="K854">
        <v>0.9</v>
      </c>
      <c r="L854">
        <v>0</v>
      </c>
      <c r="M854">
        <v>0</v>
      </c>
      <c r="N854">
        <v>0</v>
      </c>
      <c r="O854">
        <v>65</v>
      </c>
      <c r="P854">
        <v>1375</v>
      </c>
      <c r="Q854">
        <f>Merge1[[#This Row],[VeryActiveMinutes]]+Merge1[[#This Row],[FairlyActiveMinutes]]+Merge1[[#This Row],[LightlyActiveMinutes]]</f>
        <v>65</v>
      </c>
      <c r="R854">
        <v>2505</v>
      </c>
      <c r="U854" s="12">
        <f>Merge1[[#This Row],[TotalMinutesAsleep]]/60</f>
        <v>0</v>
      </c>
      <c r="V854" s="12" t="str">
        <f>IF(Merge1[[#This Row],[SleepHours]]&lt;7,"Short", IF(Merge1[[#This Row],[SleepHours]]&lt;=9,"Normal", "Long"))</f>
        <v>Short</v>
      </c>
    </row>
    <row r="855" spans="1:23" x14ac:dyDescent="0.25">
      <c r="A855" t="s">
        <v>49</v>
      </c>
      <c r="B855" s="1">
        <v>42476</v>
      </c>
      <c r="C855" s="6" t="str">
        <f>TEXT(Merge1[[#This Row],[ActivityDate]],"dddd")</f>
        <v>Saturday</v>
      </c>
      <c r="D855">
        <v>5319</v>
      </c>
      <c r="E855" s="5">
        <f>IF(Merge1[[#This Row],[TotalSteps]]&gt;=10000,1,0)</f>
        <v>0</v>
      </c>
      <c r="F855">
        <v>4.1500000000000004</v>
      </c>
      <c r="G855">
        <v>4.1500000000000004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1440</v>
      </c>
      <c r="Q855">
        <f>Merge1[[#This Row],[VeryActiveMinutes]]+Merge1[[#This Row],[FairlyActiveMinutes]]+Merge1[[#This Row],[LightlyActiveMinutes]]</f>
        <v>0</v>
      </c>
      <c r="R855">
        <v>2693</v>
      </c>
      <c r="U855" s="12">
        <f>Merge1[[#This Row],[TotalMinutesAsleep]]/60</f>
        <v>0</v>
      </c>
      <c r="V855" s="12" t="str">
        <f>IF(Merge1[[#This Row],[SleepHours]]&lt;7,"Short", IF(Merge1[[#This Row],[SleepHours]]&lt;=9,"Normal", "Long"))</f>
        <v>Short</v>
      </c>
    </row>
    <row r="856" spans="1:23" x14ac:dyDescent="0.25">
      <c r="A856" t="s">
        <v>49</v>
      </c>
      <c r="B856" s="1">
        <v>42477</v>
      </c>
      <c r="C856" s="6" t="str">
        <f>TEXT(Merge1[[#This Row],[ActivityDate]],"dddd")</f>
        <v>Sunday</v>
      </c>
      <c r="D856">
        <v>3008</v>
      </c>
      <c r="E856" s="5">
        <f>IF(Merge1[[#This Row],[TotalSteps]]&gt;=10000,1,0)</f>
        <v>0</v>
      </c>
      <c r="F856">
        <v>2.35</v>
      </c>
      <c r="G856">
        <v>2.35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1440</v>
      </c>
      <c r="Q856">
        <f>Merge1[[#This Row],[VeryActiveMinutes]]+Merge1[[#This Row],[FairlyActiveMinutes]]+Merge1[[#This Row],[LightlyActiveMinutes]]</f>
        <v>0</v>
      </c>
      <c r="R856">
        <v>2439</v>
      </c>
      <c r="U856" s="12">
        <f>Merge1[[#This Row],[TotalMinutesAsleep]]/60</f>
        <v>0</v>
      </c>
      <c r="V856" s="12" t="str">
        <f>IF(Merge1[[#This Row],[SleepHours]]&lt;7,"Short", IF(Merge1[[#This Row],[SleepHours]]&lt;=9,"Normal", "Long"))</f>
        <v>Short</v>
      </c>
    </row>
    <row r="857" spans="1:23" x14ac:dyDescent="0.25">
      <c r="A857" t="s">
        <v>49</v>
      </c>
      <c r="B857" s="1">
        <v>42478</v>
      </c>
      <c r="C857" s="6" t="str">
        <f>TEXT(Merge1[[#This Row],[ActivityDate]],"dddd")</f>
        <v>Monday</v>
      </c>
      <c r="D857">
        <v>3864</v>
      </c>
      <c r="E857" s="5">
        <f>IF(Merge1[[#This Row],[TotalSteps]]&gt;=10000,1,0)</f>
        <v>0</v>
      </c>
      <c r="F857">
        <v>3.01</v>
      </c>
      <c r="G857">
        <v>3.01</v>
      </c>
      <c r="H857">
        <v>0</v>
      </c>
      <c r="I857">
        <v>0.31</v>
      </c>
      <c r="J857">
        <v>1.06</v>
      </c>
      <c r="K857">
        <v>1.35</v>
      </c>
      <c r="L857">
        <v>0</v>
      </c>
      <c r="M857">
        <v>4</v>
      </c>
      <c r="N857">
        <v>22</v>
      </c>
      <c r="O857">
        <v>105</v>
      </c>
      <c r="P857">
        <v>1309</v>
      </c>
      <c r="Q857">
        <f>Merge1[[#This Row],[VeryActiveMinutes]]+Merge1[[#This Row],[FairlyActiveMinutes]]+Merge1[[#This Row],[LightlyActiveMinutes]]</f>
        <v>131</v>
      </c>
      <c r="R857">
        <v>2536</v>
      </c>
      <c r="U857" s="12">
        <f>Merge1[[#This Row],[TotalMinutesAsleep]]/60</f>
        <v>0</v>
      </c>
      <c r="V857" s="12" t="str">
        <f>IF(Merge1[[#This Row],[SleepHours]]&lt;7,"Short", IF(Merge1[[#This Row],[SleepHours]]&lt;=9,"Normal", "Long"))</f>
        <v>Short</v>
      </c>
    </row>
    <row r="858" spans="1:23" x14ac:dyDescent="0.25">
      <c r="A858" t="s">
        <v>49</v>
      </c>
      <c r="B858" s="1">
        <v>42479</v>
      </c>
      <c r="C858" s="6" t="str">
        <f>TEXT(Merge1[[#This Row],[ActivityDate]],"dddd")</f>
        <v>Tuesday</v>
      </c>
      <c r="D858">
        <v>5697</v>
      </c>
      <c r="E858" s="5">
        <f>IF(Merge1[[#This Row],[TotalSteps]]&gt;=10000,1,0)</f>
        <v>0</v>
      </c>
      <c r="F858">
        <v>4.4400000000000004</v>
      </c>
      <c r="G858">
        <v>4.4400000000000004</v>
      </c>
      <c r="H858">
        <v>0</v>
      </c>
      <c r="I858">
        <v>0.53</v>
      </c>
      <c r="J858">
        <v>0.48</v>
      </c>
      <c r="K858">
        <v>3.44</v>
      </c>
      <c r="L858">
        <v>0</v>
      </c>
      <c r="M858">
        <v>7</v>
      </c>
      <c r="N858">
        <v>10</v>
      </c>
      <c r="O858">
        <v>166</v>
      </c>
      <c r="P858">
        <v>1257</v>
      </c>
      <c r="Q858">
        <f>Merge1[[#This Row],[VeryActiveMinutes]]+Merge1[[#This Row],[FairlyActiveMinutes]]+Merge1[[#This Row],[LightlyActiveMinutes]]</f>
        <v>183</v>
      </c>
      <c r="R858">
        <v>2668</v>
      </c>
      <c r="U858" s="12">
        <f>Merge1[[#This Row],[TotalMinutesAsleep]]/60</f>
        <v>0</v>
      </c>
      <c r="V858" s="12" t="str">
        <f>IF(Merge1[[#This Row],[SleepHours]]&lt;7,"Short", IF(Merge1[[#This Row],[SleepHours]]&lt;=9,"Normal", "Long"))</f>
        <v>Short</v>
      </c>
    </row>
    <row r="859" spans="1:23" x14ac:dyDescent="0.25">
      <c r="A859" t="s">
        <v>49</v>
      </c>
      <c r="B859" s="1">
        <v>42480</v>
      </c>
      <c r="C859" s="6" t="str">
        <f>TEXT(Merge1[[#This Row],[ActivityDate]],"dddd")</f>
        <v>Wednesday</v>
      </c>
      <c r="D859">
        <v>5273</v>
      </c>
      <c r="E859" s="5">
        <f>IF(Merge1[[#This Row],[TotalSteps]]&gt;=10000,1,0)</f>
        <v>0</v>
      </c>
      <c r="F859">
        <v>4.1100000000000003</v>
      </c>
      <c r="G859">
        <v>4.1100000000000003</v>
      </c>
      <c r="H859">
        <v>0</v>
      </c>
      <c r="I859">
        <v>0</v>
      </c>
      <c r="J859">
        <v>1.04</v>
      </c>
      <c r="K859">
        <v>3.07</v>
      </c>
      <c r="L859">
        <v>0</v>
      </c>
      <c r="M859">
        <v>0</v>
      </c>
      <c r="N859">
        <v>27</v>
      </c>
      <c r="O859">
        <v>167</v>
      </c>
      <c r="P859">
        <v>1246</v>
      </c>
      <c r="Q859">
        <f>Merge1[[#This Row],[VeryActiveMinutes]]+Merge1[[#This Row],[FairlyActiveMinutes]]+Merge1[[#This Row],[LightlyActiveMinutes]]</f>
        <v>194</v>
      </c>
      <c r="R859">
        <v>2647</v>
      </c>
      <c r="U859" s="12">
        <f>Merge1[[#This Row],[TotalMinutesAsleep]]/60</f>
        <v>0</v>
      </c>
      <c r="V859" s="12" t="str">
        <f>IF(Merge1[[#This Row],[SleepHours]]&lt;7,"Short", IF(Merge1[[#This Row],[SleepHours]]&lt;=9,"Normal", "Long"))</f>
        <v>Short</v>
      </c>
    </row>
    <row r="860" spans="1:23" x14ac:dyDescent="0.25">
      <c r="A860" t="s">
        <v>49</v>
      </c>
      <c r="B860" s="1">
        <v>42481</v>
      </c>
      <c r="C860" s="6" t="str">
        <f>TEXT(Merge1[[#This Row],[ActivityDate]],"dddd")</f>
        <v>Thursday</v>
      </c>
      <c r="D860">
        <v>8538</v>
      </c>
      <c r="E860" s="5">
        <f>IF(Merge1[[#This Row],[TotalSteps]]&gt;=10000,1,0)</f>
        <v>0</v>
      </c>
      <c r="F860">
        <v>6.66</v>
      </c>
      <c r="G860">
        <v>6.66</v>
      </c>
      <c r="H860">
        <v>0</v>
      </c>
      <c r="I860">
        <v>2.63</v>
      </c>
      <c r="J860">
        <v>1.02</v>
      </c>
      <c r="K860">
        <v>3.01</v>
      </c>
      <c r="L860">
        <v>0</v>
      </c>
      <c r="M860">
        <v>35</v>
      </c>
      <c r="N860">
        <v>18</v>
      </c>
      <c r="O860">
        <v>158</v>
      </c>
      <c r="P860">
        <v>1229</v>
      </c>
      <c r="Q860">
        <f>Merge1[[#This Row],[VeryActiveMinutes]]+Merge1[[#This Row],[FairlyActiveMinutes]]+Merge1[[#This Row],[LightlyActiveMinutes]]</f>
        <v>211</v>
      </c>
      <c r="R860">
        <v>2883</v>
      </c>
      <c r="U860" s="12">
        <f>Merge1[[#This Row],[TotalMinutesAsleep]]/60</f>
        <v>0</v>
      </c>
      <c r="V860" s="12" t="str">
        <f>IF(Merge1[[#This Row],[SleepHours]]&lt;7,"Short", IF(Merge1[[#This Row],[SleepHours]]&lt;=9,"Normal", "Long"))</f>
        <v>Short</v>
      </c>
    </row>
    <row r="861" spans="1:23" x14ac:dyDescent="0.25">
      <c r="A861" t="s">
        <v>49</v>
      </c>
      <c r="B861" s="1">
        <v>42482</v>
      </c>
      <c r="C861" s="6" t="str">
        <f>TEXT(Merge1[[#This Row],[ActivityDate]],"dddd")</f>
        <v>Friday</v>
      </c>
      <c r="D861">
        <v>8687</v>
      </c>
      <c r="E861" s="5">
        <f>IF(Merge1[[#This Row],[TotalSteps]]&gt;=10000,1,0)</f>
        <v>0</v>
      </c>
      <c r="F861">
        <v>6.78</v>
      </c>
      <c r="G861">
        <v>6.78</v>
      </c>
      <c r="H861">
        <v>0</v>
      </c>
      <c r="I861">
        <v>0.28999999999999998</v>
      </c>
      <c r="J861">
        <v>2.41</v>
      </c>
      <c r="K861">
        <v>4.08</v>
      </c>
      <c r="L861">
        <v>0</v>
      </c>
      <c r="M861">
        <v>4</v>
      </c>
      <c r="N861">
        <v>54</v>
      </c>
      <c r="O861">
        <v>212</v>
      </c>
      <c r="P861">
        <v>1170</v>
      </c>
      <c r="Q861">
        <f>Merge1[[#This Row],[VeryActiveMinutes]]+Merge1[[#This Row],[FairlyActiveMinutes]]+Merge1[[#This Row],[LightlyActiveMinutes]]</f>
        <v>270</v>
      </c>
      <c r="R861">
        <v>2944</v>
      </c>
      <c r="U861" s="12">
        <f>Merge1[[#This Row],[TotalMinutesAsleep]]/60</f>
        <v>0</v>
      </c>
      <c r="V861" s="12" t="str">
        <f>IF(Merge1[[#This Row],[SleepHours]]&lt;7,"Short", IF(Merge1[[#This Row],[SleepHours]]&lt;=9,"Normal", "Long"))</f>
        <v>Short</v>
      </c>
    </row>
    <row r="862" spans="1:23" x14ac:dyDescent="0.25">
      <c r="A862" t="s">
        <v>49</v>
      </c>
      <c r="B862" s="1">
        <v>42483</v>
      </c>
      <c r="C862" s="6" t="str">
        <f>TEXT(Merge1[[#This Row],[ActivityDate]],"dddd")</f>
        <v>Saturday</v>
      </c>
      <c r="D862">
        <v>9423</v>
      </c>
      <c r="E862" s="5">
        <f>IF(Merge1[[#This Row],[TotalSteps]]&gt;=10000,1,0)</f>
        <v>0</v>
      </c>
      <c r="F862">
        <v>7.35</v>
      </c>
      <c r="G862">
        <v>7.35</v>
      </c>
      <c r="H862">
        <v>0</v>
      </c>
      <c r="I862">
        <v>0.53</v>
      </c>
      <c r="J862">
        <v>2.0299999999999998</v>
      </c>
      <c r="K862">
        <v>4.75</v>
      </c>
      <c r="L862">
        <v>0</v>
      </c>
      <c r="M862">
        <v>7</v>
      </c>
      <c r="N862">
        <v>44</v>
      </c>
      <c r="O862">
        <v>238</v>
      </c>
      <c r="P862">
        <v>1151</v>
      </c>
      <c r="Q862">
        <f>Merge1[[#This Row],[VeryActiveMinutes]]+Merge1[[#This Row],[FairlyActiveMinutes]]+Merge1[[#This Row],[LightlyActiveMinutes]]</f>
        <v>289</v>
      </c>
      <c r="R862">
        <v>3012</v>
      </c>
      <c r="U862" s="12">
        <f>Merge1[[#This Row],[TotalMinutesAsleep]]/60</f>
        <v>0</v>
      </c>
      <c r="V862" s="12" t="str">
        <f>IF(Merge1[[#This Row],[SleepHours]]&lt;7,"Short", IF(Merge1[[#This Row],[SleepHours]]&lt;=9,"Normal", "Long"))</f>
        <v>Short</v>
      </c>
    </row>
    <row r="863" spans="1:23" x14ac:dyDescent="0.25">
      <c r="A863" t="s">
        <v>49</v>
      </c>
      <c r="B863" s="1">
        <v>42484</v>
      </c>
      <c r="C863" s="6" t="str">
        <f>TEXT(Merge1[[#This Row],[ActivityDate]],"dddd")</f>
        <v>Sunday</v>
      </c>
      <c r="D863">
        <v>8286</v>
      </c>
      <c r="E863" s="5">
        <f>IF(Merge1[[#This Row],[TotalSteps]]&gt;=10000,1,0)</f>
        <v>0</v>
      </c>
      <c r="F863">
        <v>6.46</v>
      </c>
      <c r="G863">
        <v>6.46</v>
      </c>
      <c r="H863">
        <v>0</v>
      </c>
      <c r="I863">
        <v>0.15</v>
      </c>
      <c r="J863">
        <v>2.0499999999999998</v>
      </c>
      <c r="K863">
        <v>4.2699999999999996</v>
      </c>
      <c r="L863">
        <v>0</v>
      </c>
      <c r="M863">
        <v>2</v>
      </c>
      <c r="N863">
        <v>44</v>
      </c>
      <c r="O863">
        <v>206</v>
      </c>
      <c r="P863">
        <v>1188</v>
      </c>
      <c r="Q863">
        <f>Merge1[[#This Row],[VeryActiveMinutes]]+Merge1[[#This Row],[FairlyActiveMinutes]]+Merge1[[#This Row],[LightlyActiveMinutes]]</f>
        <v>252</v>
      </c>
      <c r="R863">
        <v>2889</v>
      </c>
      <c r="U863" s="12">
        <f>Merge1[[#This Row],[TotalMinutesAsleep]]/60</f>
        <v>0</v>
      </c>
      <c r="V863" s="12" t="str">
        <f>IF(Merge1[[#This Row],[SleepHours]]&lt;7,"Short", IF(Merge1[[#This Row],[SleepHours]]&lt;=9,"Normal", "Long"))</f>
        <v>Short</v>
      </c>
    </row>
    <row r="864" spans="1:23" x14ac:dyDescent="0.25">
      <c r="A864" t="s">
        <v>49</v>
      </c>
      <c r="B864" s="1">
        <v>42485</v>
      </c>
      <c r="C864" s="6" t="str">
        <f>TEXT(Merge1[[#This Row],[ActivityDate]],"dddd")</f>
        <v>Monday</v>
      </c>
      <c r="D864">
        <v>4503</v>
      </c>
      <c r="E864" s="5">
        <f>IF(Merge1[[#This Row],[TotalSteps]]&gt;=10000,1,0)</f>
        <v>0</v>
      </c>
      <c r="F864">
        <v>3.51</v>
      </c>
      <c r="G864">
        <v>3.51</v>
      </c>
      <c r="H864">
        <v>0</v>
      </c>
      <c r="I864">
        <v>1.47</v>
      </c>
      <c r="J864">
        <v>0.24</v>
      </c>
      <c r="K864">
        <v>1.81</v>
      </c>
      <c r="L864">
        <v>0</v>
      </c>
      <c r="M864">
        <v>18</v>
      </c>
      <c r="N864">
        <v>6</v>
      </c>
      <c r="O864">
        <v>122</v>
      </c>
      <c r="P864">
        <v>1294</v>
      </c>
      <c r="Q864">
        <f>Merge1[[#This Row],[VeryActiveMinutes]]+Merge1[[#This Row],[FairlyActiveMinutes]]+Merge1[[#This Row],[LightlyActiveMinutes]]</f>
        <v>146</v>
      </c>
      <c r="R864">
        <v>2547</v>
      </c>
      <c r="U864" s="12">
        <f>Merge1[[#This Row],[TotalMinutesAsleep]]/60</f>
        <v>0</v>
      </c>
      <c r="V864" s="12" t="str">
        <f>IF(Merge1[[#This Row],[SleepHours]]&lt;7,"Short", IF(Merge1[[#This Row],[SleepHours]]&lt;=9,"Normal", "Long"))</f>
        <v>Short</v>
      </c>
    </row>
    <row r="865" spans="1:22" x14ac:dyDescent="0.25">
      <c r="A865" t="s">
        <v>49</v>
      </c>
      <c r="B865" s="1">
        <v>42486</v>
      </c>
      <c r="C865" s="6" t="str">
        <f>TEXT(Merge1[[#This Row],[ActivityDate]],"dddd")</f>
        <v>Tuesday</v>
      </c>
      <c r="D865">
        <v>10499</v>
      </c>
      <c r="E865" s="5">
        <f>IF(Merge1[[#This Row],[TotalSteps]]&gt;=10000,1,0)</f>
        <v>1</v>
      </c>
      <c r="F865">
        <v>8.19</v>
      </c>
      <c r="G865">
        <v>8.19</v>
      </c>
      <c r="H865">
        <v>0</v>
      </c>
      <c r="I865">
        <v>7.0000000000000007E-2</v>
      </c>
      <c r="J865">
        <v>4.22</v>
      </c>
      <c r="K865">
        <v>3.89</v>
      </c>
      <c r="L865">
        <v>0</v>
      </c>
      <c r="M865">
        <v>1</v>
      </c>
      <c r="N865">
        <v>91</v>
      </c>
      <c r="O865">
        <v>214</v>
      </c>
      <c r="P865">
        <v>1134</v>
      </c>
      <c r="Q865">
        <f>Merge1[[#This Row],[VeryActiveMinutes]]+Merge1[[#This Row],[FairlyActiveMinutes]]+Merge1[[#This Row],[LightlyActiveMinutes]]</f>
        <v>306</v>
      </c>
      <c r="R865">
        <v>3093</v>
      </c>
      <c r="U865" s="12">
        <f>Merge1[[#This Row],[TotalMinutesAsleep]]/60</f>
        <v>0</v>
      </c>
      <c r="V865" s="12" t="str">
        <f>IF(Merge1[[#This Row],[SleepHours]]&lt;7,"Short", IF(Merge1[[#This Row],[SleepHours]]&lt;=9,"Normal", "Long"))</f>
        <v>Short</v>
      </c>
    </row>
    <row r="866" spans="1:22" x14ac:dyDescent="0.25">
      <c r="A866" t="s">
        <v>49</v>
      </c>
      <c r="B866" s="1">
        <v>42487</v>
      </c>
      <c r="C866" s="6" t="str">
        <f>TEXT(Merge1[[#This Row],[ActivityDate]],"dddd")</f>
        <v>Wednesday</v>
      </c>
      <c r="D866">
        <v>12474</v>
      </c>
      <c r="E866" s="5">
        <f>IF(Merge1[[#This Row],[TotalSteps]]&gt;=10000,1,0)</f>
        <v>1</v>
      </c>
      <c r="F866">
        <v>9.73</v>
      </c>
      <c r="G866">
        <v>9.73</v>
      </c>
      <c r="H866">
        <v>0</v>
      </c>
      <c r="I866">
        <v>6.6</v>
      </c>
      <c r="J866">
        <v>0.27</v>
      </c>
      <c r="K866">
        <v>2.87</v>
      </c>
      <c r="L866">
        <v>0</v>
      </c>
      <c r="M866">
        <v>77</v>
      </c>
      <c r="N866">
        <v>5</v>
      </c>
      <c r="O866">
        <v>129</v>
      </c>
      <c r="P866">
        <v>1229</v>
      </c>
      <c r="Q866">
        <f>Merge1[[#This Row],[VeryActiveMinutes]]+Merge1[[#This Row],[FairlyActiveMinutes]]+Merge1[[#This Row],[LightlyActiveMinutes]]</f>
        <v>211</v>
      </c>
      <c r="R866">
        <v>3142</v>
      </c>
      <c r="U866" s="12">
        <f>Merge1[[#This Row],[TotalMinutesAsleep]]/60</f>
        <v>0</v>
      </c>
      <c r="V866" s="12" t="str">
        <f>IF(Merge1[[#This Row],[SleepHours]]&lt;7,"Short", IF(Merge1[[#This Row],[SleepHours]]&lt;=9,"Normal", "Long"))</f>
        <v>Short</v>
      </c>
    </row>
    <row r="867" spans="1:22" x14ac:dyDescent="0.25">
      <c r="A867" t="s">
        <v>49</v>
      </c>
      <c r="B867" s="1">
        <v>42488</v>
      </c>
      <c r="C867" s="6" t="str">
        <f>TEXT(Merge1[[#This Row],[ActivityDate]],"dddd")</f>
        <v>Thursday</v>
      </c>
      <c r="D867">
        <v>6174</v>
      </c>
      <c r="E867" s="5">
        <f>IF(Merge1[[#This Row],[TotalSteps]]&gt;=10000,1,0)</f>
        <v>0</v>
      </c>
      <c r="F867">
        <v>4.82</v>
      </c>
      <c r="G867">
        <v>4.82</v>
      </c>
      <c r="H867">
        <v>0</v>
      </c>
      <c r="I867">
        <v>0</v>
      </c>
      <c r="J867">
        <v>1.2</v>
      </c>
      <c r="K867">
        <v>3.61</v>
      </c>
      <c r="L867">
        <v>0</v>
      </c>
      <c r="M867">
        <v>0</v>
      </c>
      <c r="N867">
        <v>28</v>
      </c>
      <c r="O867">
        <v>203</v>
      </c>
      <c r="P867">
        <v>1209</v>
      </c>
      <c r="Q867">
        <f>Merge1[[#This Row],[VeryActiveMinutes]]+Merge1[[#This Row],[FairlyActiveMinutes]]+Merge1[[#This Row],[LightlyActiveMinutes]]</f>
        <v>231</v>
      </c>
      <c r="R867">
        <v>2757</v>
      </c>
      <c r="U867" s="12">
        <f>Merge1[[#This Row],[TotalMinutesAsleep]]/60</f>
        <v>0</v>
      </c>
      <c r="V867" s="12" t="str">
        <f>IF(Merge1[[#This Row],[SleepHours]]&lt;7,"Short", IF(Merge1[[#This Row],[SleepHours]]&lt;=9,"Normal", "Long"))</f>
        <v>Short</v>
      </c>
    </row>
    <row r="868" spans="1:22" x14ac:dyDescent="0.25">
      <c r="A868" t="s">
        <v>49</v>
      </c>
      <c r="B868" s="1">
        <v>42489</v>
      </c>
      <c r="C868" s="6" t="str">
        <f>TEXT(Merge1[[#This Row],[ActivityDate]],"dddd")</f>
        <v>Friday</v>
      </c>
      <c r="D868">
        <v>15168</v>
      </c>
      <c r="E868" s="5">
        <f>IF(Merge1[[#This Row],[TotalSteps]]&gt;=10000,1,0)</f>
        <v>1</v>
      </c>
      <c r="F868">
        <v>11.83</v>
      </c>
      <c r="G868">
        <v>11.83</v>
      </c>
      <c r="H868">
        <v>0</v>
      </c>
      <c r="I868">
        <v>3.9</v>
      </c>
      <c r="J868">
        <v>3</v>
      </c>
      <c r="K868">
        <v>4.92</v>
      </c>
      <c r="L868">
        <v>0</v>
      </c>
      <c r="M868">
        <v>46</v>
      </c>
      <c r="N868">
        <v>67</v>
      </c>
      <c r="O868">
        <v>258</v>
      </c>
      <c r="P868">
        <v>1069</v>
      </c>
      <c r="Q868">
        <f>Merge1[[#This Row],[VeryActiveMinutes]]+Merge1[[#This Row],[FairlyActiveMinutes]]+Merge1[[#This Row],[LightlyActiveMinutes]]</f>
        <v>371</v>
      </c>
      <c r="R868">
        <v>3513</v>
      </c>
      <c r="U868" s="12">
        <f>Merge1[[#This Row],[TotalMinutesAsleep]]/60</f>
        <v>0</v>
      </c>
      <c r="V868" s="12" t="str">
        <f>IF(Merge1[[#This Row],[SleepHours]]&lt;7,"Short", IF(Merge1[[#This Row],[SleepHours]]&lt;=9,"Normal", "Long"))</f>
        <v>Short</v>
      </c>
    </row>
    <row r="869" spans="1:22" x14ac:dyDescent="0.25">
      <c r="A869" t="s">
        <v>49</v>
      </c>
      <c r="B869" s="1">
        <v>42490</v>
      </c>
      <c r="C869" s="6" t="str">
        <f>TEXT(Merge1[[#This Row],[ActivityDate]],"dddd")</f>
        <v>Saturday</v>
      </c>
      <c r="D869">
        <v>10085</v>
      </c>
      <c r="E869" s="5">
        <f>IF(Merge1[[#This Row],[TotalSteps]]&gt;=10000,1,0)</f>
        <v>1</v>
      </c>
      <c r="F869">
        <v>7.87</v>
      </c>
      <c r="G869">
        <v>7.87</v>
      </c>
      <c r="H869">
        <v>0</v>
      </c>
      <c r="I869">
        <v>0.15</v>
      </c>
      <c r="J869">
        <v>1.28</v>
      </c>
      <c r="K869">
        <v>6.43</v>
      </c>
      <c r="L869">
        <v>0</v>
      </c>
      <c r="M869">
        <v>2</v>
      </c>
      <c r="N869">
        <v>28</v>
      </c>
      <c r="O869">
        <v>317</v>
      </c>
      <c r="P869">
        <v>1093</v>
      </c>
      <c r="Q869">
        <f>Merge1[[#This Row],[VeryActiveMinutes]]+Merge1[[#This Row],[FairlyActiveMinutes]]+Merge1[[#This Row],[LightlyActiveMinutes]]</f>
        <v>347</v>
      </c>
      <c r="R869">
        <v>3164</v>
      </c>
      <c r="U869" s="12">
        <f>Merge1[[#This Row],[TotalMinutesAsleep]]/60</f>
        <v>0</v>
      </c>
      <c r="V869" s="12" t="str">
        <f>IF(Merge1[[#This Row],[SleepHours]]&lt;7,"Short", IF(Merge1[[#This Row],[SleepHours]]&lt;=9,"Normal", "Long"))</f>
        <v>Short</v>
      </c>
    </row>
    <row r="870" spans="1:22" x14ac:dyDescent="0.25">
      <c r="A870" t="s">
        <v>49</v>
      </c>
      <c r="B870" s="1">
        <v>42491</v>
      </c>
      <c r="C870" s="6" t="str">
        <f>TEXT(Merge1[[#This Row],[ActivityDate]],"dddd")</f>
        <v>Sunday</v>
      </c>
      <c r="D870">
        <v>4512</v>
      </c>
      <c r="E870" s="5">
        <f>IF(Merge1[[#This Row],[TotalSteps]]&gt;=10000,1,0)</f>
        <v>0</v>
      </c>
      <c r="F870">
        <v>3.52</v>
      </c>
      <c r="G870">
        <v>3.52</v>
      </c>
      <c r="H870">
        <v>0</v>
      </c>
      <c r="I870">
        <v>0.78</v>
      </c>
      <c r="J870">
        <v>0.12</v>
      </c>
      <c r="K870">
        <v>2.04</v>
      </c>
      <c r="L870">
        <v>0</v>
      </c>
      <c r="M870">
        <v>10</v>
      </c>
      <c r="N870">
        <v>2</v>
      </c>
      <c r="O870">
        <v>117</v>
      </c>
      <c r="P870">
        <v>1311</v>
      </c>
      <c r="Q870">
        <f>Merge1[[#This Row],[VeryActiveMinutes]]+Merge1[[#This Row],[FairlyActiveMinutes]]+Merge1[[#This Row],[LightlyActiveMinutes]]</f>
        <v>129</v>
      </c>
      <c r="R870">
        <v>2596</v>
      </c>
      <c r="U870" s="12">
        <f>Merge1[[#This Row],[TotalMinutesAsleep]]/60</f>
        <v>0</v>
      </c>
      <c r="V870" s="12" t="str">
        <f>IF(Merge1[[#This Row],[SleepHours]]&lt;7,"Short", IF(Merge1[[#This Row],[SleepHours]]&lt;=9,"Normal", "Long"))</f>
        <v>Short</v>
      </c>
    </row>
    <row r="871" spans="1:22" x14ac:dyDescent="0.25">
      <c r="A871" t="s">
        <v>49</v>
      </c>
      <c r="B871" s="1">
        <v>42492</v>
      </c>
      <c r="C871" s="6" t="str">
        <f>TEXT(Merge1[[#This Row],[ActivityDate]],"dddd")</f>
        <v>Monday</v>
      </c>
      <c r="D871">
        <v>8469</v>
      </c>
      <c r="E871" s="5">
        <f>IF(Merge1[[#This Row],[TotalSteps]]&gt;=10000,1,0)</f>
        <v>0</v>
      </c>
      <c r="F871">
        <v>6.61</v>
      </c>
      <c r="G871">
        <v>6.61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1440</v>
      </c>
      <c r="Q871">
        <f>Merge1[[#This Row],[VeryActiveMinutes]]+Merge1[[#This Row],[FairlyActiveMinutes]]+Merge1[[#This Row],[LightlyActiveMinutes]]</f>
        <v>0</v>
      </c>
      <c r="R871">
        <v>2894</v>
      </c>
      <c r="U871" s="12">
        <f>Merge1[[#This Row],[TotalMinutesAsleep]]/60</f>
        <v>0</v>
      </c>
      <c r="V871" s="12" t="str">
        <f>IF(Merge1[[#This Row],[SleepHours]]&lt;7,"Short", IF(Merge1[[#This Row],[SleepHours]]&lt;=9,"Normal", "Long"))</f>
        <v>Short</v>
      </c>
    </row>
    <row r="872" spans="1:22" x14ac:dyDescent="0.25">
      <c r="A872" t="s">
        <v>49</v>
      </c>
      <c r="B872" s="1">
        <v>42493</v>
      </c>
      <c r="C872" s="6" t="str">
        <f>TEXT(Merge1[[#This Row],[ActivityDate]],"dddd")</f>
        <v>Tuesday</v>
      </c>
      <c r="D872">
        <v>12015</v>
      </c>
      <c r="E872" s="5">
        <f>IF(Merge1[[#This Row],[TotalSteps]]&gt;=10000,1,0)</f>
        <v>1</v>
      </c>
      <c r="F872">
        <v>9.3699999999999992</v>
      </c>
      <c r="G872">
        <v>9.3699999999999992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1440</v>
      </c>
      <c r="Q872">
        <f>Merge1[[#This Row],[VeryActiveMinutes]]+Merge1[[#This Row],[FairlyActiveMinutes]]+Merge1[[#This Row],[LightlyActiveMinutes]]</f>
        <v>0</v>
      </c>
      <c r="R872">
        <v>3212</v>
      </c>
      <c r="U872" s="12">
        <f>Merge1[[#This Row],[TotalMinutesAsleep]]/60</f>
        <v>0</v>
      </c>
      <c r="V872" s="12" t="str">
        <f>IF(Merge1[[#This Row],[SleepHours]]&lt;7,"Short", IF(Merge1[[#This Row],[SleepHours]]&lt;=9,"Normal", "Long"))</f>
        <v>Short</v>
      </c>
    </row>
    <row r="873" spans="1:22" x14ac:dyDescent="0.25">
      <c r="A873" t="s">
        <v>49</v>
      </c>
      <c r="B873" s="1">
        <v>42494</v>
      </c>
      <c r="C873" s="6" t="str">
        <f>TEXT(Merge1[[#This Row],[ActivityDate]],"dddd")</f>
        <v>Wednesday</v>
      </c>
      <c r="D873">
        <v>3588</v>
      </c>
      <c r="E873" s="5">
        <f>IF(Merge1[[#This Row],[TotalSteps]]&gt;=10000,1,0)</f>
        <v>0</v>
      </c>
      <c r="F873">
        <v>2.8</v>
      </c>
      <c r="G873">
        <v>2.8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1440</v>
      </c>
      <c r="Q873">
        <f>Merge1[[#This Row],[VeryActiveMinutes]]+Merge1[[#This Row],[FairlyActiveMinutes]]+Merge1[[#This Row],[LightlyActiveMinutes]]</f>
        <v>0</v>
      </c>
      <c r="R873">
        <v>2516</v>
      </c>
      <c r="U873" s="12">
        <f>Merge1[[#This Row],[TotalMinutesAsleep]]/60</f>
        <v>0</v>
      </c>
      <c r="V873" s="12" t="str">
        <f>IF(Merge1[[#This Row],[SleepHours]]&lt;7,"Short", IF(Merge1[[#This Row],[SleepHours]]&lt;=9,"Normal", "Long"))</f>
        <v>Short</v>
      </c>
    </row>
    <row r="874" spans="1:22" x14ac:dyDescent="0.25">
      <c r="A874" t="s">
        <v>49</v>
      </c>
      <c r="B874" s="1">
        <v>42495</v>
      </c>
      <c r="C874" s="6" t="str">
        <f>TEXT(Merge1[[#This Row],[ActivityDate]],"dddd")</f>
        <v>Thursday</v>
      </c>
      <c r="D874">
        <v>12427</v>
      </c>
      <c r="E874" s="5">
        <f>IF(Merge1[[#This Row],[TotalSteps]]&gt;=10000,1,0)</f>
        <v>1</v>
      </c>
      <c r="F874">
        <v>9.69</v>
      </c>
      <c r="G874">
        <v>9.69</v>
      </c>
      <c r="H874">
        <v>0</v>
      </c>
      <c r="I874">
        <v>0</v>
      </c>
      <c r="J874">
        <v>0</v>
      </c>
      <c r="K874">
        <v>1.18</v>
      </c>
      <c r="L874">
        <v>0</v>
      </c>
      <c r="M874">
        <v>0</v>
      </c>
      <c r="N874">
        <v>0</v>
      </c>
      <c r="O874">
        <v>70</v>
      </c>
      <c r="P874">
        <v>1370</v>
      </c>
      <c r="Q874">
        <f>Merge1[[#This Row],[VeryActiveMinutes]]+Merge1[[#This Row],[FairlyActiveMinutes]]+Merge1[[#This Row],[LightlyActiveMinutes]]</f>
        <v>70</v>
      </c>
      <c r="R874">
        <v>3266</v>
      </c>
      <c r="U874" s="12">
        <f>Merge1[[#This Row],[TotalMinutesAsleep]]/60</f>
        <v>0</v>
      </c>
      <c r="V874" s="12" t="str">
        <f>IF(Merge1[[#This Row],[SleepHours]]&lt;7,"Short", IF(Merge1[[#This Row],[SleepHours]]&lt;=9,"Normal", "Long"))</f>
        <v>Short</v>
      </c>
    </row>
    <row r="875" spans="1:22" x14ac:dyDescent="0.25">
      <c r="A875" t="s">
        <v>49</v>
      </c>
      <c r="B875" s="1">
        <v>42496</v>
      </c>
      <c r="C875" s="6" t="str">
        <f>TEXT(Merge1[[#This Row],[ActivityDate]],"dddd")</f>
        <v>Friday</v>
      </c>
      <c r="D875">
        <v>5843</v>
      </c>
      <c r="E875" s="5">
        <f>IF(Merge1[[#This Row],[TotalSteps]]&gt;=10000,1,0)</f>
        <v>0</v>
      </c>
      <c r="F875">
        <v>4.5599999999999996</v>
      </c>
      <c r="G875">
        <v>4.5599999999999996</v>
      </c>
      <c r="H875">
        <v>0</v>
      </c>
      <c r="I875">
        <v>0.14000000000000001</v>
      </c>
      <c r="J875">
        <v>1.19</v>
      </c>
      <c r="K875">
        <v>3.23</v>
      </c>
      <c r="L875">
        <v>0</v>
      </c>
      <c r="M875">
        <v>2</v>
      </c>
      <c r="N875">
        <v>22</v>
      </c>
      <c r="O875">
        <v>166</v>
      </c>
      <c r="P875">
        <v>1250</v>
      </c>
      <c r="Q875">
        <f>Merge1[[#This Row],[VeryActiveMinutes]]+Merge1[[#This Row],[FairlyActiveMinutes]]+Merge1[[#This Row],[LightlyActiveMinutes]]</f>
        <v>190</v>
      </c>
      <c r="R875">
        <v>2683</v>
      </c>
      <c r="U875" s="12">
        <f>Merge1[[#This Row],[TotalMinutesAsleep]]/60</f>
        <v>0</v>
      </c>
      <c r="V875" s="12" t="str">
        <f>IF(Merge1[[#This Row],[SleepHours]]&lt;7,"Short", IF(Merge1[[#This Row],[SleepHours]]&lt;=9,"Normal", "Long"))</f>
        <v>Short</v>
      </c>
    </row>
    <row r="876" spans="1:22" x14ac:dyDescent="0.25">
      <c r="A876" t="s">
        <v>49</v>
      </c>
      <c r="B876" s="1">
        <v>42497</v>
      </c>
      <c r="C876" s="6" t="str">
        <f>TEXT(Merge1[[#This Row],[ActivityDate]],"dddd")</f>
        <v>Saturday</v>
      </c>
      <c r="D876">
        <v>6117</v>
      </c>
      <c r="E876" s="5">
        <f>IF(Merge1[[#This Row],[TotalSteps]]&gt;=10000,1,0)</f>
        <v>0</v>
      </c>
      <c r="F876">
        <v>4.7699999999999996</v>
      </c>
      <c r="G876">
        <v>4.7699999999999996</v>
      </c>
      <c r="H876">
        <v>0</v>
      </c>
      <c r="I876">
        <v>0</v>
      </c>
      <c r="J876">
        <v>0</v>
      </c>
      <c r="K876">
        <v>4.7699999999999996</v>
      </c>
      <c r="L876">
        <v>0</v>
      </c>
      <c r="M876">
        <v>0</v>
      </c>
      <c r="N876">
        <v>0</v>
      </c>
      <c r="O876">
        <v>250</v>
      </c>
      <c r="P876">
        <v>1190</v>
      </c>
      <c r="Q876">
        <f>Merge1[[#This Row],[VeryActiveMinutes]]+Merge1[[#This Row],[FairlyActiveMinutes]]+Merge1[[#This Row],[LightlyActiveMinutes]]</f>
        <v>250</v>
      </c>
      <c r="R876">
        <v>2810</v>
      </c>
      <c r="U876" s="12">
        <f>Merge1[[#This Row],[TotalMinutesAsleep]]/60</f>
        <v>0</v>
      </c>
      <c r="V876" s="12" t="str">
        <f>IF(Merge1[[#This Row],[SleepHours]]&lt;7,"Short", IF(Merge1[[#This Row],[SleepHours]]&lt;=9,"Normal", "Long"))</f>
        <v>Short</v>
      </c>
    </row>
    <row r="877" spans="1:22" x14ac:dyDescent="0.25">
      <c r="A877" t="s">
        <v>49</v>
      </c>
      <c r="B877" s="1">
        <v>42498</v>
      </c>
      <c r="C877" s="6" t="str">
        <f>TEXT(Merge1[[#This Row],[ActivityDate]],"dddd")</f>
        <v>Sunday</v>
      </c>
      <c r="D877">
        <v>9217</v>
      </c>
      <c r="E877" s="5">
        <f>IF(Merge1[[#This Row],[TotalSteps]]&gt;=10000,1,0)</f>
        <v>0</v>
      </c>
      <c r="F877">
        <v>7.19</v>
      </c>
      <c r="G877">
        <v>7.19</v>
      </c>
      <c r="H877">
        <v>0</v>
      </c>
      <c r="I877">
        <v>0.22</v>
      </c>
      <c r="J877">
        <v>3.31</v>
      </c>
      <c r="K877">
        <v>3.66</v>
      </c>
      <c r="L877">
        <v>0</v>
      </c>
      <c r="M877">
        <v>3</v>
      </c>
      <c r="N877">
        <v>72</v>
      </c>
      <c r="O877">
        <v>182</v>
      </c>
      <c r="P877">
        <v>1183</v>
      </c>
      <c r="Q877">
        <f>Merge1[[#This Row],[VeryActiveMinutes]]+Merge1[[#This Row],[FairlyActiveMinutes]]+Merge1[[#This Row],[LightlyActiveMinutes]]</f>
        <v>257</v>
      </c>
      <c r="R877">
        <v>2940</v>
      </c>
      <c r="U877" s="12">
        <f>Merge1[[#This Row],[TotalMinutesAsleep]]/60</f>
        <v>0</v>
      </c>
      <c r="V877" s="12" t="str">
        <f>IF(Merge1[[#This Row],[SleepHours]]&lt;7,"Short", IF(Merge1[[#This Row],[SleepHours]]&lt;=9,"Normal", "Long"))</f>
        <v>Short</v>
      </c>
    </row>
    <row r="878" spans="1:22" x14ac:dyDescent="0.25">
      <c r="A878" t="s">
        <v>49</v>
      </c>
      <c r="B878" s="1">
        <v>42499</v>
      </c>
      <c r="C878" s="6" t="str">
        <f>TEXT(Merge1[[#This Row],[ActivityDate]],"dddd")</f>
        <v>Monday</v>
      </c>
      <c r="D878">
        <v>9877</v>
      </c>
      <c r="E878" s="5">
        <f>IF(Merge1[[#This Row],[TotalSteps]]&gt;=10000,1,0)</f>
        <v>0</v>
      </c>
      <c r="F878">
        <v>7.7</v>
      </c>
      <c r="G878">
        <v>7.7</v>
      </c>
      <c r="H878">
        <v>0</v>
      </c>
      <c r="I878">
        <v>5.76</v>
      </c>
      <c r="J878">
        <v>0.17</v>
      </c>
      <c r="K878">
        <v>1.73</v>
      </c>
      <c r="L878">
        <v>0</v>
      </c>
      <c r="M878">
        <v>66</v>
      </c>
      <c r="N878">
        <v>4</v>
      </c>
      <c r="O878">
        <v>110</v>
      </c>
      <c r="P878">
        <v>1260</v>
      </c>
      <c r="Q878">
        <f>Merge1[[#This Row],[VeryActiveMinutes]]+Merge1[[#This Row],[FairlyActiveMinutes]]+Merge1[[#This Row],[LightlyActiveMinutes]]</f>
        <v>180</v>
      </c>
      <c r="R878">
        <v>2947</v>
      </c>
      <c r="U878" s="12">
        <f>Merge1[[#This Row],[TotalMinutesAsleep]]/60</f>
        <v>0</v>
      </c>
      <c r="V878" s="12" t="str">
        <f>IF(Merge1[[#This Row],[SleepHours]]&lt;7,"Short", IF(Merge1[[#This Row],[SleepHours]]&lt;=9,"Normal", "Long"))</f>
        <v>Short</v>
      </c>
    </row>
    <row r="879" spans="1:22" x14ac:dyDescent="0.25">
      <c r="A879" t="s">
        <v>49</v>
      </c>
      <c r="B879" s="1">
        <v>42500</v>
      </c>
      <c r="C879" s="6" t="str">
        <f>TEXT(Merge1[[#This Row],[ActivityDate]],"dddd")</f>
        <v>Tuesday</v>
      </c>
      <c r="D879">
        <v>8240</v>
      </c>
      <c r="E879" s="5">
        <f>IF(Merge1[[#This Row],[TotalSteps]]&gt;=10000,1,0)</f>
        <v>0</v>
      </c>
      <c r="F879">
        <v>6.43</v>
      </c>
      <c r="G879">
        <v>6.43</v>
      </c>
      <c r="H879">
        <v>0</v>
      </c>
      <c r="I879">
        <v>0.69</v>
      </c>
      <c r="J879">
        <v>2.0099999999999998</v>
      </c>
      <c r="K879">
        <v>3.72</v>
      </c>
      <c r="L879">
        <v>0</v>
      </c>
      <c r="M879">
        <v>9</v>
      </c>
      <c r="N879">
        <v>43</v>
      </c>
      <c r="O879">
        <v>162</v>
      </c>
      <c r="P879">
        <v>1226</v>
      </c>
      <c r="Q879">
        <f>Merge1[[#This Row],[VeryActiveMinutes]]+Merge1[[#This Row],[FairlyActiveMinutes]]+Merge1[[#This Row],[LightlyActiveMinutes]]</f>
        <v>214</v>
      </c>
      <c r="R879">
        <v>2846</v>
      </c>
      <c r="U879" s="12">
        <f>Merge1[[#This Row],[TotalMinutesAsleep]]/60</f>
        <v>0</v>
      </c>
      <c r="V879" s="12" t="str">
        <f>IF(Merge1[[#This Row],[SleepHours]]&lt;7,"Short", IF(Merge1[[#This Row],[SleepHours]]&lt;=9,"Normal", "Long"))</f>
        <v>Short</v>
      </c>
    </row>
    <row r="880" spans="1:22" x14ac:dyDescent="0.25">
      <c r="A880" t="s">
        <v>49</v>
      </c>
      <c r="B880" s="1">
        <v>42501</v>
      </c>
      <c r="C880" s="6" t="str">
        <f>TEXT(Merge1[[#This Row],[ActivityDate]],"dddd")</f>
        <v>Wednesday</v>
      </c>
      <c r="D880">
        <v>8701</v>
      </c>
      <c r="E880" s="5">
        <f>IF(Merge1[[#This Row],[TotalSteps]]&gt;=10000,1,0)</f>
        <v>0</v>
      </c>
      <c r="F880">
        <v>6.79</v>
      </c>
      <c r="G880">
        <v>6.79</v>
      </c>
      <c r="H880">
        <v>0</v>
      </c>
      <c r="I880">
        <v>0.37</v>
      </c>
      <c r="J880">
        <v>3.24</v>
      </c>
      <c r="K880">
        <v>3.17</v>
      </c>
      <c r="L880">
        <v>0</v>
      </c>
      <c r="M880">
        <v>5</v>
      </c>
      <c r="N880">
        <v>71</v>
      </c>
      <c r="O880">
        <v>177</v>
      </c>
      <c r="P880">
        <v>1106</v>
      </c>
      <c r="Q880">
        <f>Merge1[[#This Row],[VeryActiveMinutes]]+Merge1[[#This Row],[FairlyActiveMinutes]]+Merge1[[#This Row],[LightlyActiveMinutes]]</f>
        <v>253</v>
      </c>
      <c r="R880">
        <v>2804</v>
      </c>
      <c r="U880" s="12">
        <f>Merge1[[#This Row],[TotalMinutesAsleep]]/60</f>
        <v>0</v>
      </c>
      <c r="V880" s="12" t="str">
        <f>IF(Merge1[[#This Row],[SleepHours]]&lt;7,"Short", IF(Merge1[[#This Row],[SleepHours]]&lt;=9,"Normal", "Long"))</f>
        <v>Short</v>
      </c>
    </row>
    <row r="881" spans="1:23" x14ac:dyDescent="0.25">
      <c r="A881" t="s">
        <v>49</v>
      </c>
      <c r="B881" s="1">
        <v>42502</v>
      </c>
      <c r="C881" s="6" t="str">
        <f>TEXT(Merge1[[#This Row],[ActivityDate]],"dddd")</f>
        <v>Thursday</v>
      </c>
      <c r="D881">
        <v>0</v>
      </c>
      <c r="E881" s="5">
        <f>IF(Merge1[[#This Row],[TotalSteps]]&gt;=10000,1,0)</f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1440</v>
      </c>
      <c r="Q881">
        <f>Merge1[[#This Row],[VeryActiveMinutes]]+Merge1[[#This Row],[FairlyActiveMinutes]]+Merge1[[#This Row],[LightlyActiveMinutes]]</f>
        <v>0</v>
      </c>
      <c r="R881">
        <v>0</v>
      </c>
      <c r="U881" s="12">
        <f>Merge1[[#This Row],[TotalMinutesAsleep]]/60</f>
        <v>0</v>
      </c>
      <c r="V881" s="12" t="str">
        <f>IF(Merge1[[#This Row],[SleepHours]]&lt;7,"Short", IF(Merge1[[#This Row],[SleepHours]]&lt;=9,"Normal", "Long"))</f>
        <v>Short</v>
      </c>
    </row>
    <row r="882" spans="1:23" x14ac:dyDescent="0.25">
      <c r="A882" t="s">
        <v>50</v>
      </c>
      <c r="B882" s="1">
        <v>42472</v>
      </c>
      <c r="C882" s="6" t="str">
        <f>TEXT(Merge1[[#This Row],[ActivityDate]],"dddd")</f>
        <v>Tuesday</v>
      </c>
      <c r="D882">
        <v>2564</v>
      </c>
      <c r="E882" s="5">
        <f>IF(Merge1[[#This Row],[TotalSteps]]&gt;=10000,1,0)</f>
        <v>0</v>
      </c>
      <c r="F882">
        <v>1.64</v>
      </c>
      <c r="G882">
        <v>1.64</v>
      </c>
      <c r="H882">
        <v>0</v>
      </c>
      <c r="I882">
        <v>0</v>
      </c>
      <c r="J882">
        <v>0</v>
      </c>
      <c r="K882">
        <v>1.64</v>
      </c>
      <c r="L882">
        <v>0</v>
      </c>
      <c r="M882">
        <v>0</v>
      </c>
      <c r="N882">
        <v>0</v>
      </c>
      <c r="O882">
        <v>116</v>
      </c>
      <c r="P882">
        <v>831</v>
      </c>
      <c r="Q882">
        <f>Merge1[[#This Row],[VeryActiveMinutes]]+Merge1[[#This Row],[FairlyActiveMinutes]]+Merge1[[#This Row],[LightlyActiveMinutes]]</f>
        <v>116</v>
      </c>
      <c r="R882">
        <v>2044</v>
      </c>
      <c r="S882">
        <v>1</v>
      </c>
      <c r="T882">
        <v>458</v>
      </c>
      <c r="U882" s="12">
        <f>Merge1[[#This Row],[TotalMinutesAsleep]]/60</f>
        <v>7.6333333333333337</v>
      </c>
      <c r="V882" s="12" t="str">
        <f>IF(Merge1[[#This Row],[SleepHours]]&lt;7,"Short", IF(Merge1[[#This Row],[SleepHours]]&lt;=9,"Normal", "Long"))</f>
        <v>Normal</v>
      </c>
      <c r="W882">
        <v>493</v>
      </c>
    </row>
    <row r="883" spans="1:23" x14ac:dyDescent="0.25">
      <c r="A883" t="s">
        <v>50</v>
      </c>
      <c r="B883" s="1">
        <v>42473</v>
      </c>
      <c r="C883" s="6" t="str">
        <f>TEXT(Merge1[[#This Row],[ActivityDate]],"dddd")</f>
        <v>Wednesday</v>
      </c>
      <c r="D883">
        <v>1320</v>
      </c>
      <c r="E883" s="5">
        <f>IF(Merge1[[#This Row],[TotalSteps]]&gt;=10000,1,0)</f>
        <v>0</v>
      </c>
      <c r="F883">
        <v>0.84</v>
      </c>
      <c r="G883">
        <v>0.84</v>
      </c>
      <c r="H883">
        <v>0</v>
      </c>
      <c r="I883">
        <v>0</v>
      </c>
      <c r="J883">
        <v>0</v>
      </c>
      <c r="K883">
        <v>0.84</v>
      </c>
      <c r="L883">
        <v>0</v>
      </c>
      <c r="M883">
        <v>0</v>
      </c>
      <c r="N883">
        <v>0</v>
      </c>
      <c r="O883">
        <v>82</v>
      </c>
      <c r="P883">
        <v>806</v>
      </c>
      <c r="Q883">
        <f>Merge1[[#This Row],[VeryActiveMinutes]]+Merge1[[#This Row],[FairlyActiveMinutes]]+Merge1[[#This Row],[LightlyActiveMinutes]]</f>
        <v>82</v>
      </c>
      <c r="R883">
        <v>1934</v>
      </c>
      <c r="S883">
        <v>1</v>
      </c>
      <c r="T883">
        <v>531</v>
      </c>
      <c r="U883" s="12">
        <f>Merge1[[#This Row],[TotalMinutesAsleep]]/60</f>
        <v>8.85</v>
      </c>
      <c r="V883" s="12" t="str">
        <f>IF(Merge1[[#This Row],[SleepHours]]&lt;7,"Short", IF(Merge1[[#This Row],[SleepHours]]&lt;=9,"Normal", "Long"))</f>
        <v>Normal</v>
      </c>
      <c r="W883">
        <v>552</v>
      </c>
    </row>
    <row r="884" spans="1:23" x14ac:dyDescent="0.25">
      <c r="A884" t="s">
        <v>50</v>
      </c>
      <c r="B884" s="1">
        <v>42474</v>
      </c>
      <c r="C884" s="6" t="str">
        <f>TEXT(Merge1[[#This Row],[ActivityDate]],"dddd")</f>
        <v>Thursday</v>
      </c>
      <c r="D884">
        <v>1219</v>
      </c>
      <c r="E884" s="5">
        <f>IF(Merge1[[#This Row],[TotalSteps]]&gt;=10000,1,0)</f>
        <v>0</v>
      </c>
      <c r="F884">
        <v>0.78</v>
      </c>
      <c r="G884">
        <v>0.78</v>
      </c>
      <c r="H884">
        <v>0</v>
      </c>
      <c r="I884">
        <v>0</v>
      </c>
      <c r="J884">
        <v>0</v>
      </c>
      <c r="K884">
        <v>0.78</v>
      </c>
      <c r="L884">
        <v>0</v>
      </c>
      <c r="M884">
        <v>0</v>
      </c>
      <c r="N884">
        <v>0</v>
      </c>
      <c r="O884">
        <v>84</v>
      </c>
      <c r="P884">
        <v>853</v>
      </c>
      <c r="Q884">
        <f>Merge1[[#This Row],[VeryActiveMinutes]]+Merge1[[#This Row],[FairlyActiveMinutes]]+Merge1[[#This Row],[LightlyActiveMinutes]]</f>
        <v>84</v>
      </c>
      <c r="R884">
        <v>1963</v>
      </c>
      <c r="S884">
        <v>1</v>
      </c>
      <c r="T884">
        <v>486</v>
      </c>
      <c r="U884" s="12">
        <f>Merge1[[#This Row],[TotalMinutesAsleep]]/60</f>
        <v>8.1</v>
      </c>
      <c r="V884" s="12" t="str">
        <f>IF(Merge1[[#This Row],[SleepHours]]&lt;7,"Short", IF(Merge1[[#This Row],[SleepHours]]&lt;=9,"Normal", "Long"))</f>
        <v>Normal</v>
      </c>
      <c r="W884">
        <v>503</v>
      </c>
    </row>
    <row r="885" spans="1:23" x14ac:dyDescent="0.25">
      <c r="A885" t="s">
        <v>50</v>
      </c>
      <c r="B885" s="1">
        <v>42475</v>
      </c>
      <c r="C885" s="6" t="str">
        <f>TEXT(Merge1[[#This Row],[ActivityDate]],"dddd")</f>
        <v>Friday</v>
      </c>
      <c r="D885">
        <v>2483</v>
      </c>
      <c r="E885" s="5">
        <f>IF(Merge1[[#This Row],[TotalSteps]]&gt;=10000,1,0)</f>
        <v>0</v>
      </c>
      <c r="F885">
        <v>1.59</v>
      </c>
      <c r="G885">
        <v>1.59</v>
      </c>
      <c r="H885">
        <v>0</v>
      </c>
      <c r="I885">
        <v>0</v>
      </c>
      <c r="J885">
        <v>0</v>
      </c>
      <c r="K885">
        <v>1.59</v>
      </c>
      <c r="L885">
        <v>0</v>
      </c>
      <c r="M885">
        <v>0</v>
      </c>
      <c r="N885">
        <v>0</v>
      </c>
      <c r="O885">
        <v>126</v>
      </c>
      <c r="P885">
        <v>937</v>
      </c>
      <c r="Q885">
        <f>Merge1[[#This Row],[VeryActiveMinutes]]+Merge1[[#This Row],[FairlyActiveMinutes]]+Merge1[[#This Row],[LightlyActiveMinutes]]</f>
        <v>126</v>
      </c>
      <c r="R885">
        <v>2009</v>
      </c>
      <c r="S885">
        <v>1</v>
      </c>
      <c r="T885">
        <v>363</v>
      </c>
      <c r="U885" s="12">
        <f>Merge1[[#This Row],[TotalMinutesAsleep]]/60</f>
        <v>6.05</v>
      </c>
      <c r="V885" s="12" t="str">
        <f>IF(Merge1[[#This Row],[SleepHours]]&lt;7,"Short", IF(Merge1[[#This Row],[SleepHours]]&lt;=9,"Normal", "Long"))</f>
        <v>Short</v>
      </c>
      <c r="W885">
        <v>377</v>
      </c>
    </row>
    <row r="886" spans="1:23" x14ac:dyDescent="0.25">
      <c r="A886" t="s">
        <v>50</v>
      </c>
      <c r="B886" s="1">
        <v>42476</v>
      </c>
      <c r="C886" s="6" t="str">
        <f>TEXT(Merge1[[#This Row],[ActivityDate]],"dddd")</f>
        <v>Saturday</v>
      </c>
      <c r="D886">
        <v>244</v>
      </c>
      <c r="E886" s="5">
        <f>IF(Merge1[[#This Row],[TotalSteps]]&gt;=10000,1,0)</f>
        <v>0</v>
      </c>
      <c r="F886">
        <v>0.16</v>
      </c>
      <c r="G886">
        <v>0.16</v>
      </c>
      <c r="H886">
        <v>0</v>
      </c>
      <c r="I886">
        <v>0</v>
      </c>
      <c r="J886">
        <v>0</v>
      </c>
      <c r="K886">
        <v>0.16</v>
      </c>
      <c r="L886">
        <v>0</v>
      </c>
      <c r="M886">
        <v>0</v>
      </c>
      <c r="N886">
        <v>0</v>
      </c>
      <c r="O886">
        <v>12</v>
      </c>
      <c r="P886">
        <v>1428</v>
      </c>
      <c r="Q886">
        <f>Merge1[[#This Row],[VeryActiveMinutes]]+Merge1[[#This Row],[FairlyActiveMinutes]]+Merge1[[#This Row],[LightlyActiveMinutes]]</f>
        <v>12</v>
      </c>
      <c r="R886">
        <v>1721</v>
      </c>
      <c r="U886" s="12">
        <f>Merge1[[#This Row],[TotalMinutesAsleep]]/60</f>
        <v>0</v>
      </c>
      <c r="V886" s="12" t="str">
        <f>IF(Merge1[[#This Row],[SleepHours]]&lt;7,"Short", IF(Merge1[[#This Row],[SleepHours]]&lt;=9,"Normal", "Long"))</f>
        <v>Short</v>
      </c>
    </row>
    <row r="887" spans="1:23" x14ac:dyDescent="0.25">
      <c r="A887" t="s">
        <v>50</v>
      </c>
      <c r="B887" s="1">
        <v>42477</v>
      </c>
      <c r="C887" s="6" t="str">
        <f>TEXT(Merge1[[#This Row],[ActivityDate]],"dddd")</f>
        <v>Sunday</v>
      </c>
      <c r="D887">
        <v>0</v>
      </c>
      <c r="E887" s="5">
        <f>IF(Merge1[[#This Row],[TotalSteps]]&gt;=10000,1,0)</f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1440</v>
      </c>
      <c r="Q887">
        <f>Merge1[[#This Row],[VeryActiveMinutes]]+Merge1[[#This Row],[FairlyActiveMinutes]]+Merge1[[#This Row],[LightlyActiveMinutes]]</f>
        <v>0</v>
      </c>
      <c r="R887">
        <v>1688</v>
      </c>
      <c r="U887" s="12">
        <f>Merge1[[#This Row],[TotalMinutesAsleep]]/60</f>
        <v>0</v>
      </c>
      <c r="V887" s="12" t="str">
        <f>IF(Merge1[[#This Row],[SleepHours]]&lt;7,"Short", IF(Merge1[[#This Row],[SleepHours]]&lt;=9,"Normal", "Long"))</f>
        <v>Short</v>
      </c>
    </row>
    <row r="888" spans="1:23" x14ac:dyDescent="0.25">
      <c r="A888" t="s">
        <v>50</v>
      </c>
      <c r="B888" s="1">
        <v>42478</v>
      </c>
      <c r="C888" s="6" t="str">
        <f>TEXT(Merge1[[#This Row],[ActivityDate]],"dddd")</f>
        <v>Monday</v>
      </c>
      <c r="D888">
        <v>0</v>
      </c>
      <c r="E888" s="5">
        <f>IF(Merge1[[#This Row],[TotalSteps]]&gt;=10000,1,0)</f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1440</v>
      </c>
      <c r="Q888">
        <f>Merge1[[#This Row],[VeryActiveMinutes]]+Merge1[[#This Row],[FairlyActiveMinutes]]+Merge1[[#This Row],[LightlyActiveMinutes]]</f>
        <v>0</v>
      </c>
      <c r="R888">
        <v>1688</v>
      </c>
      <c r="U888" s="12">
        <f>Merge1[[#This Row],[TotalMinutesAsleep]]/60</f>
        <v>0</v>
      </c>
      <c r="V888" s="12" t="str">
        <f>IF(Merge1[[#This Row],[SleepHours]]&lt;7,"Short", IF(Merge1[[#This Row],[SleepHours]]&lt;=9,"Normal", "Long"))</f>
        <v>Short</v>
      </c>
    </row>
    <row r="889" spans="1:23" x14ac:dyDescent="0.25">
      <c r="A889" t="s">
        <v>50</v>
      </c>
      <c r="B889" s="1">
        <v>42479</v>
      </c>
      <c r="C889" s="6" t="str">
        <f>TEXT(Merge1[[#This Row],[ActivityDate]],"dddd")</f>
        <v>Tuesday</v>
      </c>
      <c r="D889">
        <v>0</v>
      </c>
      <c r="E889" s="5">
        <f>IF(Merge1[[#This Row],[TotalSteps]]&gt;=10000,1,0)</f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1440</v>
      </c>
      <c r="Q889">
        <f>Merge1[[#This Row],[VeryActiveMinutes]]+Merge1[[#This Row],[FairlyActiveMinutes]]+Merge1[[#This Row],[LightlyActiveMinutes]]</f>
        <v>0</v>
      </c>
      <c r="R889">
        <v>1688</v>
      </c>
      <c r="U889" s="12">
        <f>Merge1[[#This Row],[TotalMinutesAsleep]]/60</f>
        <v>0</v>
      </c>
      <c r="V889" s="12" t="str">
        <f>IF(Merge1[[#This Row],[SleepHours]]&lt;7,"Short", IF(Merge1[[#This Row],[SleepHours]]&lt;=9,"Normal", "Long"))</f>
        <v>Short</v>
      </c>
    </row>
    <row r="890" spans="1:23" x14ac:dyDescent="0.25">
      <c r="A890" t="s">
        <v>50</v>
      </c>
      <c r="B890" s="1">
        <v>42480</v>
      </c>
      <c r="C890" s="6" t="str">
        <f>TEXT(Merge1[[#This Row],[ActivityDate]],"dddd")</f>
        <v>Wednesday</v>
      </c>
      <c r="D890">
        <v>3147</v>
      </c>
      <c r="E890" s="5">
        <f>IF(Merge1[[#This Row],[TotalSteps]]&gt;=10000,1,0)</f>
        <v>0</v>
      </c>
      <c r="F890">
        <v>2.0099999999999998</v>
      </c>
      <c r="G890">
        <v>2.0099999999999998</v>
      </c>
      <c r="H890">
        <v>0</v>
      </c>
      <c r="I890">
        <v>0</v>
      </c>
      <c r="J890">
        <v>0.28000000000000003</v>
      </c>
      <c r="K890">
        <v>1.74</v>
      </c>
      <c r="L890">
        <v>0</v>
      </c>
      <c r="M890">
        <v>0</v>
      </c>
      <c r="N890">
        <v>10</v>
      </c>
      <c r="O890">
        <v>139</v>
      </c>
      <c r="P890">
        <v>744</v>
      </c>
      <c r="Q890">
        <f>Merge1[[#This Row],[VeryActiveMinutes]]+Merge1[[#This Row],[FairlyActiveMinutes]]+Merge1[[#This Row],[LightlyActiveMinutes]]</f>
        <v>149</v>
      </c>
      <c r="R890">
        <v>2188</v>
      </c>
      <c r="S890">
        <v>1</v>
      </c>
      <c r="T890">
        <v>528</v>
      </c>
      <c r="U890" s="12">
        <f>Merge1[[#This Row],[TotalMinutesAsleep]]/60</f>
        <v>8.8000000000000007</v>
      </c>
      <c r="V890" s="12" t="str">
        <f>IF(Merge1[[#This Row],[SleepHours]]&lt;7,"Short", IF(Merge1[[#This Row],[SleepHours]]&lt;=9,"Normal", "Long"))</f>
        <v>Normal</v>
      </c>
      <c r="W890">
        <v>547</v>
      </c>
    </row>
    <row r="891" spans="1:23" x14ac:dyDescent="0.25">
      <c r="A891" t="s">
        <v>50</v>
      </c>
      <c r="B891" s="1">
        <v>42481</v>
      </c>
      <c r="C891" s="6" t="str">
        <f>TEXT(Merge1[[#This Row],[ActivityDate]],"dddd")</f>
        <v>Thursday</v>
      </c>
      <c r="D891">
        <v>144</v>
      </c>
      <c r="E891" s="5">
        <f>IF(Merge1[[#This Row],[TotalSteps]]&gt;=10000,1,0)</f>
        <v>0</v>
      </c>
      <c r="F891">
        <v>0.09</v>
      </c>
      <c r="G891">
        <v>0.09</v>
      </c>
      <c r="H891">
        <v>0</v>
      </c>
      <c r="I891">
        <v>0</v>
      </c>
      <c r="J891">
        <v>0</v>
      </c>
      <c r="K891">
        <v>0.09</v>
      </c>
      <c r="L891">
        <v>0</v>
      </c>
      <c r="M891">
        <v>0</v>
      </c>
      <c r="N891">
        <v>0</v>
      </c>
      <c r="O891">
        <v>9</v>
      </c>
      <c r="P891">
        <v>1431</v>
      </c>
      <c r="Q891">
        <f>Merge1[[#This Row],[VeryActiveMinutes]]+Merge1[[#This Row],[FairlyActiveMinutes]]+Merge1[[#This Row],[LightlyActiveMinutes]]</f>
        <v>9</v>
      </c>
      <c r="R891">
        <v>1720</v>
      </c>
      <c r="U891" s="12">
        <f>Merge1[[#This Row],[TotalMinutesAsleep]]/60</f>
        <v>0</v>
      </c>
      <c r="V891" s="12" t="str">
        <f>IF(Merge1[[#This Row],[SleepHours]]&lt;7,"Short", IF(Merge1[[#This Row],[SleepHours]]&lt;=9,"Normal", "Long"))</f>
        <v>Short</v>
      </c>
    </row>
    <row r="892" spans="1:23" x14ac:dyDescent="0.25">
      <c r="A892" t="s">
        <v>50</v>
      </c>
      <c r="B892" s="1">
        <v>42482</v>
      </c>
      <c r="C892" s="6" t="str">
        <f>TEXT(Merge1[[#This Row],[ActivityDate]],"dddd")</f>
        <v>Friday</v>
      </c>
      <c r="D892">
        <v>4068</v>
      </c>
      <c r="E892" s="5">
        <f>IF(Merge1[[#This Row],[TotalSteps]]&gt;=10000,1,0)</f>
        <v>0</v>
      </c>
      <c r="F892">
        <v>2.6</v>
      </c>
      <c r="G892">
        <v>2.6</v>
      </c>
      <c r="H892">
        <v>0</v>
      </c>
      <c r="I892">
        <v>0.05</v>
      </c>
      <c r="J892">
        <v>0.28000000000000003</v>
      </c>
      <c r="K892">
        <v>2.27</v>
      </c>
      <c r="L892">
        <v>0</v>
      </c>
      <c r="M892">
        <v>1</v>
      </c>
      <c r="N892">
        <v>20</v>
      </c>
      <c r="O892">
        <v>195</v>
      </c>
      <c r="P892">
        <v>817</v>
      </c>
      <c r="Q892">
        <f>Merge1[[#This Row],[VeryActiveMinutes]]+Merge1[[#This Row],[FairlyActiveMinutes]]+Merge1[[#This Row],[LightlyActiveMinutes]]</f>
        <v>216</v>
      </c>
      <c r="R892">
        <v>2419</v>
      </c>
      <c r="S892">
        <v>1</v>
      </c>
      <c r="T892">
        <v>391</v>
      </c>
      <c r="U892" s="12">
        <f>Merge1[[#This Row],[TotalMinutesAsleep]]/60</f>
        <v>6.5166666666666666</v>
      </c>
      <c r="V892" s="12" t="str">
        <f>IF(Merge1[[#This Row],[SleepHours]]&lt;7,"Short", IF(Merge1[[#This Row],[SleepHours]]&lt;=9,"Normal", "Long"))</f>
        <v>Short</v>
      </c>
      <c r="W892">
        <v>407</v>
      </c>
    </row>
    <row r="893" spans="1:23" x14ac:dyDescent="0.25">
      <c r="A893" t="s">
        <v>50</v>
      </c>
      <c r="B893" s="1">
        <v>42483</v>
      </c>
      <c r="C893" s="6" t="str">
        <f>TEXT(Merge1[[#This Row],[ActivityDate]],"dddd")</f>
        <v>Saturday</v>
      </c>
      <c r="D893">
        <v>5245</v>
      </c>
      <c r="E893" s="5">
        <f>IF(Merge1[[#This Row],[TotalSteps]]&gt;=10000,1,0)</f>
        <v>0</v>
      </c>
      <c r="F893">
        <v>3.36</v>
      </c>
      <c r="G893">
        <v>3.36</v>
      </c>
      <c r="H893">
        <v>0</v>
      </c>
      <c r="I893">
        <v>0.16</v>
      </c>
      <c r="J893">
        <v>0.44</v>
      </c>
      <c r="K893">
        <v>2.75</v>
      </c>
      <c r="L893">
        <v>0</v>
      </c>
      <c r="M893">
        <v>8</v>
      </c>
      <c r="N893">
        <v>45</v>
      </c>
      <c r="O893">
        <v>232</v>
      </c>
      <c r="P893">
        <v>795</v>
      </c>
      <c r="Q893">
        <f>Merge1[[#This Row],[VeryActiveMinutes]]+Merge1[[#This Row],[FairlyActiveMinutes]]+Merge1[[#This Row],[LightlyActiveMinutes]]</f>
        <v>285</v>
      </c>
      <c r="R893">
        <v>2748</v>
      </c>
      <c r="S893">
        <v>1</v>
      </c>
      <c r="T893">
        <v>339</v>
      </c>
      <c r="U893" s="12">
        <f>Merge1[[#This Row],[TotalMinutesAsleep]]/60</f>
        <v>5.65</v>
      </c>
      <c r="V893" s="12" t="str">
        <f>IF(Merge1[[#This Row],[SleepHours]]&lt;7,"Short", IF(Merge1[[#This Row],[SleepHours]]&lt;=9,"Normal", "Long"))</f>
        <v>Short</v>
      </c>
      <c r="W893">
        <v>360</v>
      </c>
    </row>
    <row r="894" spans="1:23" x14ac:dyDescent="0.25">
      <c r="A894" t="s">
        <v>50</v>
      </c>
      <c r="B894" s="1">
        <v>42484</v>
      </c>
      <c r="C894" s="6" t="str">
        <f>TEXT(Merge1[[#This Row],[ActivityDate]],"dddd")</f>
        <v>Sunday</v>
      </c>
      <c r="D894">
        <v>400</v>
      </c>
      <c r="E894" s="5">
        <f>IF(Merge1[[#This Row],[TotalSteps]]&gt;=10000,1,0)</f>
        <v>0</v>
      </c>
      <c r="F894">
        <v>0.26</v>
      </c>
      <c r="G894">
        <v>0.26</v>
      </c>
      <c r="H894">
        <v>0</v>
      </c>
      <c r="I894">
        <v>0.04</v>
      </c>
      <c r="J894">
        <v>0.05</v>
      </c>
      <c r="K894">
        <v>0.16</v>
      </c>
      <c r="L894">
        <v>0</v>
      </c>
      <c r="M894">
        <v>3</v>
      </c>
      <c r="N894">
        <v>8</v>
      </c>
      <c r="O894">
        <v>19</v>
      </c>
      <c r="P894">
        <v>1410</v>
      </c>
      <c r="Q894">
        <f>Merge1[[#This Row],[VeryActiveMinutes]]+Merge1[[#This Row],[FairlyActiveMinutes]]+Merge1[[#This Row],[LightlyActiveMinutes]]</f>
        <v>30</v>
      </c>
      <c r="R894">
        <v>1799</v>
      </c>
      <c r="U894" s="12">
        <f>Merge1[[#This Row],[TotalMinutesAsleep]]/60</f>
        <v>0</v>
      </c>
      <c r="V894" s="12" t="str">
        <f>IF(Merge1[[#This Row],[SleepHours]]&lt;7,"Short", IF(Merge1[[#This Row],[SleepHours]]&lt;=9,"Normal", "Long"))</f>
        <v>Short</v>
      </c>
    </row>
    <row r="895" spans="1:23" x14ac:dyDescent="0.25">
      <c r="A895" t="s">
        <v>50</v>
      </c>
      <c r="B895" s="1">
        <v>42485</v>
      </c>
      <c r="C895" s="6" t="str">
        <f>TEXT(Merge1[[#This Row],[ActivityDate]],"dddd")</f>
        <v>Monday</v>
      </c>
      <c r="D895">
        <v>0</v>
      </c>
      <c r="E895" s="5">
        <f>IF(Merge1[[#This Row],[TotalSteps]]&gt;=10000,1,0)</f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1440</v>
      </c>
      <c r="Q895">
        <f>Merge1[[#This Row],[VeryActiveMinutes]]+Merge1[[#This Row],[FairlyActiveMinutes]]+Merge1[[#This Row],[LightlyActiveMinutes]]</f>
        <v>0</v>
      </c>
      <c r="R895">
        <v>1688</v>
      </c>
      <c r="U895" s="12">
        <f>Merge1[[#This Row],[TotalMinutesAsleep]]/60</f>
        <v>0</v>
      </c>
      <c r="V895" s="12" t="str">
        <f>IF(Merge1[[#This Row],[SleepHours]]&lt;7,"Short", IF(Merge1[[#This Row],[SleepHours]]&lt;=9,"Normal", "Long"))</f>
        <v>Short</v>
      </c>
    </row>
    <row r="896" spans="1:23" x14ac:dyDescent="0.25">
      <c r="A896" t="s">
        <v>50</v>
      </c>
      <c r="B896" s="1">
        <v>42486</v>
      </c>
      <c r="C896" s="6" t="str">
        <f>TEXT(Merge1[[#This Row],[ActivityDate]],"dddd")</f>
        <v>Tuesday</v>
      </c>
      <c r="D896">
        <v>1321</v>
      </c>
      <c r="E896" s="5">
        <f>IF(Merge1[[#This Row],[TotalSteps]]&gt;=10000,1,0)</f>
        <v>0</v>
      </c>
      <c r="F896">
        <v>0.85</v>
      </c>
      <c r="G896">
        <v>0.85</v>
      </c>
      <c r="H896">
        <v>0</v>
      </c>
      <c r="I896">
        <v>0</v>
      </c>
      <c r="J896">
        <v>0</v>
      </c>
      <c r="K896">
        <v>0.85</v>
      </c>
      <c r="L896">
        <v>0</v>
      </c>
      <c r="M896">
        <v>0</v>
      </c>
      <c r="N896">
        <v>0</v>
      </c>
      <c r="O896">
        <v>80</v>
      </c>
      <c r="P896">
        <v>1360</v>
      </c>
      <c r="Q896">
        <f>Merge1[[#This Row],[VeryActiveMinutes]]+Merge1[[#This Row],[FairlyActiveMinutes]]+Merge1[[#This Row],[LightlyActiveMinutes]]</f>
        <v>80</v>
      </c>
      <c r="R896">
        <v>1928</v>
      </c>
      <c r="U896" s="12">
        <f>Merge1[[#This Row],[TotalMinutesAsleep]]/60</f>
        <v>0</v>
      </c>
      <c r="V896" s="12" t="str">
        <f>IF(Merge1[[#This Row],[SleepHours]]&lt;7,"Short", IF(Merge1[[#This Row],[SleepHours]]&lt;=9,"Normal", "Long"))</f>
        <v>Short</v>
      </c>
    </row>
    <row r="897" spans="1:23" x14ac:dyDescent="0.25">
      <c r="A897" t="s">
        <v>50</v>
      </c>
      <c r="B897" s="1">
        <v>42487</v>
      </c>
      <c r="C897" s="6" t="str">
        <f>TEXT(Merge1[[#This Row],[ActivityDate]],"dddd")</f>
        <v>Wednesday</v>
      </c>
      <c r="D897">
        <v>1758</v>
      </c>
      <c r="E897" s="5">
        <f>IF(Merge1[[#This Row],[TotalSteps]]&gt;=10000,1,0)</f>
        <v>0</v>
      </c>
      <c r="F897">
        <v>1.1299999999999999</v>
      </c>
      <c r="G897">
        <v>1.1299999999999999</v>
      </c>
      <c r="H897">
        <v>0</v>
      </c>
      <c r="I897">
        <v>0</v>
      </c>
      <c r="J897">
        <v>0</v>
      </c>
      <c r="K897">
        <v>1.1299999999999999</v>
      </c>
      <c r="L897">
        <v>0</v>
      </c>
      <c r="M897">
        <v>0</v>
      </c>
      <c r="N897">
        <v>0</v>
      </c>
      <c r="O897">
        <v>112</v>
      </c>
      <c r="P897">
        <v>900</v>
      </c>
      <c r="Q897">
        <f>Merge1[[#This Row],[VeryActiveMinutes]]+Merge1[[#This Row],[FairlyActiveMinutes]]+Merge1[[#This Row],[LightlyActiveMinutes]]</f>
        <v>112</v>
      </c>
      <c r="R897">
        <v>2067</v>
      </c>
      <c r="S897">
        <v>1</v>
      </c>
      <c r="T897">
        <v>423</v>
      </c>
      <c r="U897" s="12">
        <f>Merge1[[#This Row],[TotalMinutesAsleep]]/60</f>
        <v>7.05</v>
      </c>
      <c r="V897" s="12" t="str">
        <f>IF(Merge1[[#This Row],[SleepHours]]&lt;7,"Short", IF(Merge1[[#This Row],[SleepHours]]&lt;=9,"Normal", "Long"))</f>
        <v>Normal</v>
      </c>
      <c r="W897">
        <v>428</v>
      </c>
    </row>
    <row r="898" spans="1:23" x14ac:dyDescent="0.25">
      <c r="A898" t="s">
        <v>50</v>
      </c>
      <c r="B898" s="1">
        <v>42488</v>
      </c>
      <c r="C898" s="6" t="str">
        <f>TEXT(Merge1[[#This Row],[ActivityDate]],"dddd")</f>
        <v>Thursday</v>
      </c>
      <c r="D898">
        <v>6157</v>
      </c>
      <c r="E898" s="5">
        <f>IF(Merge1[[#This Row],[TotalSteps]]&gt;=10000,1,0)</f>
        <v>0</v>
      </c>
      <c r="F898">
        <v>3.94</v>
      </c>
      <c r="G898">
        <v>3.94</v>
      </c>
      <c r="H898">
        <v>0</v>
      </c>
      <c r="I898">
        <v>0</v>
      </c>
      <c r="J898">
        <v>0</v>
      </c>
      <c r="K898">
        <v>3.94</v>
      </c>
      <c r="L898">
        <v>0</v>
      </c>
      <c r="M898">
        <v>0</v>
      </c>
      <c r="N898">
        <v>0</v>
      </c>
      <c r="O898">
        <v>310</v>
      </c>
      <c r="P898">
        <v>714</v>
      </c>
      <c r="Q898">
        <f>Merge1[[#This Row],[VeryActiveMinutes]]+Merge1[[#This Row],[FairlyActiveMinutes]]+Merge1[[#This Row],[LightlyActiveMinutes]]</f>
        <v>310</v>
      </c>
      <c r="R898">
        <v>2780</v>
      </c>
      <c r="S898">
        <v>1</v>
      </c>
      <c r="T898">
        <v>402</v>
      </c>
      <c r="U898" s="12">
        <f>Merge1[[#This Row],[TotalMinutesAsleep]]/60</f>
        <v>6.7</v>
      </c>
      <c r="V898" s="12" t="str">
        <f>IF(Merge1[[#This Row],[SleepHours]]&lt;7,"Short", IF(Merge1[[#This Row],[SleepHours]]&lt;=9,"Normal", "Long"))</f>
        <v>Short</v>
      </c>
      <c r="W898">
        <v>416</v>
      </c>
    </row>
    <row r="899" spans="1:23" x14ac:dyDescent="0.25">
      <c r="A899" t="s">
        <v>50</v>
      </c>
      <c r="B899" s="1">
        <v>42489</v>
      </c>
      <c r="C899" s="6" t="str">
        <f>TEXT(Merge1[[#This Row],[ActivityDate]],"dddd")</f>
        <v>Friday</v>
      </c>
      <c r="D899">
        <v>8360</v>
      </c>
      <c r="E899" s="5">
        <f>IF(Merge1[[#This Row],[TotalSteps]]&gt;=10000,1,0)</f>
        <v>0</v>
      </c>
      <c r="F899">
        <v>5.35</v>
      </c>
      <c r="G899">
        <v>5.35</v>
      </c>
      <c r="H899">
        <v>0</v>
      </c>
      <c r="I899">
        <v>0.14000000000000001</v>
      </c>
      <c r="J899">
        <v>0.28000000000000003</v>
      </c>
      <c r="K899">
        <v>4.93</v>
      </c>
      <c r="L899">
        <v>0</v>
      </c>
      <c r="M899">
        <v>6</v>
      </c>
      <c r="N899">
        <v>14</v>
      </c>
      <c r="O899">
        <v>380</v>
      </c>
      <c r="P899">
        <v>634</v>
      </c>
      <c r="Q899">
        <f>Merge1[[#This Row],[VeryActiveMinutes]]+Merge1[[#This Row],[FairlyActiveMinutes]]+Merge1[[#This Row],[LightlyActiveMinutes]]</f>
        <v>400</v>
      </c>
      <c r="R899">
        <v>3101</v>
      </c>
      <c r="S899">
        <v>1</v>
      </c>
      <c r="T899">
        <v>398</v>
      </c>
      <c r="U899" s="12">
        <f>Merge1[[#This Row],[TotalMinutesAsleep]]/60</f>
        <v>6.6333333333333337</v>
      </c>
      <c r="V899" s="12" t="str">
        <f>IF(Merge1[[#This Row],[SleepHours]]&lt;7,"Short", IF(Merge1[[#This Row],[SleepHours]]&lt;=9,"Normal", "Long"))</f>
        <v>Short</v>
      </c>
      <c r="W899">
        <v>406</v>
      </c>
    </row>
    <row r="900" spans="1:23" x14ac:dyDescent="0.25">
      <c r="A900" t="s">
        <v>50</v>
      </c>
      <c r="B900" s="1">
        <v>42490</v>
      </c>
      <c r="C900" s="6" t="str">
        <f>TEXT(Merge1[[#This Row],[ActivityDate]],"dddd")</f>
        <v>Saturday</v>
      </c>
      <c r="D900">
        <v>7174</v>
      </c>
      <c r="E900" s="5">
        <f>IF(Merge1[[#This Row],[TotalSteps]]&gt;=10000,1,0)</f>
        <v>0</v>
      </c>
      <c r="F900">
        <v>4.59</v>
      </c>
      <c r="G900">
        <v>4.59</v>
      </c>
      <c r="H900">
        <v>0</v>
      </c>
      <c r="I900">
        <v>0.33</v>
      </c>
      <c r="J900">
        <v>0.36</v>
      </c>
      <c r="K900">
        <v>3.91</v>
      </c>
      <c r="L900">
        <v>0</v>
      </c>
      <c r="M900">
        <v>10</v>
      </c>
      <c r="N900">
        <v>20</v>
      </c>
      <c r="O900">
        <v>301</v>
      </c>
      <c r="P900">
        <v>749</v>
      </c>
      <c r="Q900">
        <f>Merge1[[#This Row],[VeryActiveMinutes]]+Merge1[[#This Row],[FairlyActiveMinutes]]+Merge1[[#This Row],[LightlyActiveMinutes]]</f>
        <v>331</v>
      </c>
      <c r="R900">
        <v>2896</v>
      </c>
      <c r="S900">
        <v>1</v>
      </c>
      <c r="T900">
        <v>343</v>
      </c>
      <c r="U900" s="12">
        <f>Merge1[[#This Row],[TotalMinutesAsleep]]/60</f>
        <v>5.7166666666666668</v>
      </c>
      <c r="V900" s="12" t="str">
        <f>IF(Merge1[[#This Row],[SleepHours]]&lt;7,"Short", IF(Merge1[[#This Row],[SleepHours]]&lt;=9,"Normal", "Long"))</f>
        <v>Short</v>
      </c>
      <c r="W900">
        <v>360</v>
      </c>
    </row>
    <row r="901" spans="1:23" x14ac:dyDescent="0.25">
      <c r="A901" t="s">
        <v>50</v>
      </c>
      <c r="B901" s="1">
        <v>42491</v>
      </c>
      <c r="C901" s="6" t="str">
        <f>TEXT(Merge1[[#This Row],[ActivityDate]],"dddd")</f>
        <v>Sunday</v>
      </c>
      <c r="D901">
        <v>1619</v>
      </c>
      <c r="E901" s="5">
        <f>IF(Merge1[[#This Row],[TotalSteps]]&gt;=10000,1,0)</f>
        <v>0</v>
      </c>
      <c r="F901">
        <v>1.04</v>
      </c>
      <c r="G901">
        <v>1.04</v>
      </c>
      <c r="H901">
        <v>0</v>
      </c>
      <c r="I901">
        <v>0</v>
      </c>
      <c r="J901">
        <v>0</v>
      </c>
      <c r="K901">
        <v>1.04</v>
      </c>
      <c r="L901">
        <v>0</v>
      </c>
      <c r="M901">
        <v>0</v>
      </c>
      <c r="N901">
        <v>0</v>
      </c>
      <c r="O901">
        <v>79</v>
      </c>
      <c r="P901">
        <v>834</v>
      </c>
      <c r="Q901">
        <f>Merge1[[#This Row],[VeryActiveMinutes]]+Merge1[[#This Row],[FairlyActiveMinutes]]+Merge1[[#This Row],[LightlyActiveMinutes]]</f>
        <v>79</v>
      </c>
      <c r="R901">
        <v>1962</v>
      </c>
      <c r="S901">
        <v>1</v>
      </c>
      <c r="T901">
        <v>503</v>
      </c>
      <c r="U901" s="12">
        <f>Merge1[[#This Row],[TotalMinutesAsleep]]/60</f>
        <v>8.3833333333333329</v>
      </c>
      <c r="V901" s="12" t="str">
        <f>IF(Merge1[[#This Row],[SleepHours]]&lt;7,"Short", IF(Merge1[[#This Row],[SleepHours]]&lt;=9,"Normal", "Long"))</f>
        <v>Normal</v>
      </c>
      <c r="W901">
        <v>527</v>
      </c>
    </row>
    <row r="902" spans="1:23" x14ac:dyDescent="0.25">
      <c r="A902" t="s">
        <v>50</v>
      </c>
      <c r="B902" s="1">
        <v>42492</v>
      </c>
      <c r="C902" s="6" t="str">
        <f>TEXT(Merge1[[#This Row],[ActivityDate]],"dddd")</f>
        <v>Monday</v>
      </c>
      <c r="D902">
        <v>1831</v>
      </c>
      <c r="E902" s="5">
        <f>IF(Merge1[[#This Row],[TotalSteps]]&gt;=10000,1,0)</f>
        <v>0</v>
      </c>
      <c r="F902">
        <v>1.17</v>
      </c>
      <c r="G902">
        <v>1.17</v>
      </c>
      <c r="H902">
        <v>0</v>
      </c>
      <c r="I902">
        <v>0</v>
      </c>
      <c r="J902">
        <v>0</v>
      </c>
      <c r="K902">
        <v>1.17</v>
      </c>
      <c r="L902">
        <v>0</v>
      </c>
      <c r="M902">
        <v>0</v>
      </c>
      <c r="N902">
        <v>0</v>
      </c>
      <c r="O902">
        <v>101</v>
      </c>
      <c r="P902">
        <v>916</v>
      </c>
      <c r="Q902">
        <f>Merge1[[#This Row],[VeryActiveMinutes]]+Merge1[[#This Row],[FairlyActiveMinutes]]+Merge1[[#This Row],[LightlyActiveMinutes]]</f>
        <v>101</v>
      </c>
      <c r="R902">
        <v>2015</v>
      </c>
      <c r="S902">
        <v>1</v>
      </c>
      <c r="T902">
        <v>415</v>
      </c>
      <c r="U902" s="12">
        <f>Merge1[[#This Row],[TotalMinutesAsleep]]/60</f>
        <v>6.916666666666667</v>
      </c>
      <c r="V902" s="12" t="str">
        <f>IF(Merge1[[#This Row],[SleepHours]]&lt;7,"Short", IF(Merge1[[#This Row],[SleepHours]]&lt;=9,"Normal", "Long"))</f>
        <v>Short</v>
      </c>
      <c r="W902">
        <v>423</v>
      </c>
    </row>
    <row r="903" spans="1:23" x14ac:dyDescent="0.25">
      <c r="A903" t="s">
        <v>50</v>
      </c>
      <c r="B903" s="1">
        <v>42493</v>
      </c>
      <c r="C903" s="6" t="str">
        <f>TEXT(Merge1[[#This Row],[ActivityDate]],"dddd")</f>
        <v>Tuesday</v>
      </c>
      <c r="D903">
        <v>2421</v>
      </c>
      <c r="E903" s="5">
        <f>IF(Merge1[[#This Row],[TotalSteps]]&gt;=10000,1,0)</f>
        <v>0</v>
      </c>
      <c r="F903">
        <v>1.55</v>
      </c>
      <c r="G903">
        <v>1.55</v>
      </c>
      <c r="H903">
        <v>0</v>
      </c>
      <c r="I903">
        <v>0</v>
      </c>
      <c r="J903">
        <v>0</v>
      </c>
      <c r="K903">
        <v>1.55</v>
      </c>
      <c r="L903">
        <v>0</v>
      </c>
      <c r="M903">
        <v>0</v>
      </c>
      <c r="N903">
        <v>0</v>
      </c>
      <c r="O903">
        <v>156</v>
      </c>
      <c r="P903">
        <v>739</v>
      </c>
      <c r="Q903">
        <f>Merge1[[#This Row],[VeryActiveMinutes]]+Merge1[[#This Row],[FairlyActiveMinutes]]+Merge1[[#This Row],[LightlyActiveMinutes]]</f>
        <v>156</v>
      </c>
      <c r="R903">
        <v>2297</v>
      </c>
      <c r="S903">
        <v>1</v>
      </c>
      <c r="T903">
        <v>516</v>
      </c>
      <c r="U903" s="12">
        <f>Merge1[[#This Row],[TotalMinutesAsleep]]/60</f>
        <v>8.6</v>
      </c>
      <c r="V903" s="12" t="str">
        <f>IF(Merge1[[#This Row],[SleepHours]]&lt;7,"Short", IF(Merge1[[#This Row],[SleepHours]]&lt;=9,"Normal", "Long"))</f>
        <v>Normal</v>
      </c>
      <c r="W903">
        <v>545</v>
      </c>
    </row>
    <row r="904" spans="1:23" x14ac:dyDescent="0.25">
      <c r="A904" t="s">
        <v>50</v>
      </c>
      <c r="B904" s="1">
        <v>42494</v>
      </c>
      <c r="C904" s="6" t="str">
        <f>TEXT(Merge1[[#This Row],[ActivityDate]],"dddd")</f>
        <v>Wednesday</v>
      </c>
      <c r="D904">
        <v>2283</v>
      </c>
      <c r="E904" s="5">
        <f>IF(Merge1[[#This Row],[TotalSteps]]&gt;=10000,1,0)</f>
        <v>0</v>
      </c>
      <c r="F904">
        <v>1.46</v>
      </c>
      <c r="G904">
        <v>1.46</v>
      </c>
      <c r="H904">
        <v>0</v>
      </c>
      <c r="I904">
        <v>0</v>
      </c>
      <c r="J904">
        <v>0</v>
      </c>
      <c r="K904">
        <v>1.46</v>
      </c>
      <c r="L904">
        <v>0</v>
      </c>
      <c r="M904">
        <v>0</v>
      </c>
      <c r="N904">
        <v>0</v>
      </c>
      <c r="O904">
        <v>129</v>
      </c>
      <c r="P904">
        <v>848</v>
      </c>
      <c r="Q904">
        <f>Merge1[[#This Row],[VeryActiveMinutes]]+Merge1[[#This Row],[FairlyActiveMinutes]]+Merge1[[#This Row],[LightlyActiveMinutes]]</f>
        <v>129</v>
      </c>
      <c r="R904">
        <v>2067</v>
      </c>
      <c r="S904">
        <v>1</v>
      </c>
      <c r="T904">
        <v>439</v>
      </c>
      <c r="U904" s="12">
        <f>Merge1[[#This Row],[TotalMinutesAsleep]]/60</f>
        <v>7.3166666666666664</v>
      </c>
      <c r="V904" s="12" t="str">
        <f>IF(Merge1[[#This Row],[SleepHours]]&lt;7,"Short", IF(Merge1[[#This Row],[SleepHours]]&lt;=9,"Normal", "Long"))</f>
        <v>Normal</v>
      </c>
      <c r="W904">
        <v>463</v>
      </c>
    </row>
    <row r="905" spans="1:23" x14ac:dyDescent="0.25">
      <c r="A905" t="s">
        <v>50</v>
      </c>
      <c r="B905" s="1">
        <v>42495</v>
      </c>
      <c r="C905" s="6" t="str">
        <f>TEXT(Merge1[[#This Row],[ActivityDate]],"dddd")</f>
        <v>Thursday</v>
      </c>
      <c r="D905">
        <v>0</v>
      </c>
      <c r="E905" s="5">
        <f>IF(Merge1[[#This Row],[TotalSteps]]&gt;=10000,1,0)</f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1440</v>
      </c>
      <c r="Q905">
        <f>Merge1[[#This Row],[VeryActiveMinutes]]+Merge1[[#This Row],[FairlyActiveMinutes]]+Merge1[[#This Row],[LightlyActiveMinutes]]</f>
        <v>0</v>
      </c>
      <c r="R905">
        <v>1688</v>
      </c>
      <c r="U905" s="12">
        <f>Merge1[[#This Row],[TotalMinutesAsleep]]/60</f>
        <v>0</v>
      </c>
      <c r="V905" s="12" t="str">
        <f>IF(Merge1[[#This Row],[SleepHours]]&lt;7,"Short", IF(Merge1[[#This Row],[SleepHours]]&lt;=9,"Normal", "Long"))</f>
        <v>Short</v>
      </c>
    </row>
    <row r="906" spans="1:23" x14ac:dyDescent="0.25">
      <c r="A906" t="s">
        <v>50</v>
      </c>
      <c r="B906" s="1">
        <v>42496</v>
      </c>
      <c r="C906" s="6" t="str">
        <f>TEXT(Merge1[[#This Row],[ActivityDate]],"dddd")</f>
        <v>Friday</v>
      </c>
      <c r="D906">
        <v>0</v>
      </c>
      <c r="E906" s="5">
        <f>IF(Merge1[[#This Row],[TotalSteps]]&gt;=10000,1,0)</f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1440</v>
      </c>
      <c r="Q906">
        <f>Merge1[[#This Row],[VeryActiveMinutes]]+Merge1[[#This Row],[FairlyActiveMinutes]]+Merge1[[#This Row],[LightlyActiveMinutes]]</f>
        <v>0</v>
      </c>
      <c r="R906">
        <v>1688</v>
      </c>
      <c r="U906" s="12">
        <f>Merge1[[#This Row],[TotalMinutesAsleep]]/60</f>
        <v>0</v>
      </c>
      <c r="V906" s="12" t="str">
        <f>IF(Merge1[[#This Row],[SleepHours]]&lt;7,"Short", IF(Merge1[[#This Row],[SleepHours]]&lt;=9,"Normal", "Long"))</f>
        <v>Short</v>
      </c>
    </row>
    <row r="907" spans="1:23" x14ac:dyDescent="0.25">
      <c r="A907" t="s">
        <v>50</v>
      </c>
      <c r="B907" s="1">
        <v>42497</v>
      </c>
      <c r="C907" s="6" t="str">
        <f>TEXT(Merge1[[#This Row],[ActivityDate]],"dddd")</f>
        <v>Saturday</v>
      </c>
      <c r="D907">
        <v>0</v>
      </c>
      <c r="E907" s="5">
        <f>IF(Merge1[[#This Row],[TotalSteps]]&gt;=10000,1,0)</f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1440</v>
      </c>
      <c r="Q907">
        <f>Merge1[[#This Row],[VeryActiveMinutes]]+Merge1[[#This Row],[FairlyActiveMinutes]]+Merge1[[#This Row],[LightlyActiveMinutes]]</f>
        <v>0</v>
      </c>
      <c r="R907">
        <v>1688</v>
      </c>
      <c r="U907" s="12">
        <f>Merge1[[#This Row],[TotalMinutesAsleep]]/60</f>
        <v>0</v>
      </c>
      <c r="V907" s="12" t="str">
        <f>IF(Merge1[[#This Row],[SleepHours]]&lt;7,"Short", IF(Merge1[[#This Row],[SleepHours]]&lt;=9,"Normal", "Long"))</f>
        <v>Short</v>
      </c>
    </row>
    <row r="908" spans="1:23" x14ac:dyDescent="0.25">
      <c r="A908" t="s">
        <v>50</v>
      </c>
      <c r="B908" s="1">
        <v>42498</v>
      </c>
      <c r="C908" s="6" t="str">
        <f>TEXT(Merge1[[#This Row],[ActivityDate]],"dddd")</f>
        <v>Sunday</v>
      </c>
      <c r="D908">
        <v>0</v>
      </c>
      <c r="E908" s="5">
        <f>IF(Merge1[[#This Row],[TotalSteps]]&gt;=10000,1,0)</f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1440</v>
      </c>
      <c r="Q908">
        <f>Merge1[[#This Row],[VeryActiveMinutes]]+Merge1[[#This Row],[FairlyActiveMinutes]]+Merge1[[#This Row],[LightlyActiveMinutes]]</f>
        <v>0</v>
      </c>
      <c r="R908">
        <v>1688</v>
      </c>
      <c r="U908" s="12">
        <f>Merge1[[#This Row],[TotalMinutesAsleep]]/60</f>
        <v>0</v>
      </c>
      <c r="V908" s="12" t="str">
        <f>IF(Merge1[[#This Row],[SleepHours]]&lt;7,"Short", IF(Merge1[[#This Row],[SleepHours]]&lt;=9,"Normal", "Long"))</f>
        <v>Short</v>
      </c>
    </row>
    <row r="909" spans="1:23" x14ac:dyDescent="0.25">
      <c r="A909" t="s">
        <v>50</v>
      </c>
      <c r="B909" s="1">
        <v>42499</v>
      </c>
      <c r="C909" s="6" t="str">
        <f>TEXT(Merge1[[#This Row],[ActivityDate]],"dddd")</f>
        <v>Monday</v>
      </c>
      <c r="D909">
        <v>0</v>
      </c>
      <c r="E909" s="5">
        <f>IF(Merge1[[#This Row],[TotalSteps]]&gt;=10000,1,0)</f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1440</v>
      </c>
      <c r="Q909">
        <f>Merge1[[#This Row],[VeryActiveMinutes]]+Merge1[[#This Row],[FairlyActiveMinutes]]+Merge1[[#This Row],[LightlyActiveMinutes]]</f>
        <v>0</v>
      </c>
      <c r="R909">
        <v>1688</v>
      </c>
      <c r="U909" s="12">
        <f>Merge1[[#This Row],[TotalMinutesAsleep]]/60</f>
        <v>0</v>
      </c>
      <c r="V909" s="12" t="str">
        <f>IF(Merge1[[#This Row],[SleepHours]]&lt;7,"Short", IF(Merge1[[#This Row],[SleepHours]]&lt;=9,"Normal", "Long"))</f>
        <v>Short</v>
      </c>
    </row>
    <row r="910" spans="1:23" x14ac:dyDescent="0.25">
      <c r="A910" t="s">
        <v>50</v>
      </c>
      <c r="B910" s="1">
        <v>42500</v>
      </c>
      <c r="C910" s="6" t="str">
        <f>TEXT(Merge1[[#This Row],[ActivityDate]],"dddd")</f>
        <v>Tuesday</v>
      </c>
      <c r="D910">
        <v>0</v>
      </c>
      <c r="E910" s="5">
        <f>IF(Merge1[[#This Row],[TotalSteps]]&gt;=10000,1,0)</f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48</v>
      </c>
      <c r="Q910">
        <f>Merge1[[#This Row],[VeryActiveMinutes]]+Merge1[[#This Row],[FairlyActiveMinutes]]+Merge1[[#This Row],[LightlyActiveMinutes]]</f>
        <v>0</v>
      </c>
      <c r="R910">
        <v>57</v>
      </c>
      <c r="U910" s="12">
        <f>Merge1[[#This Row],[TotalMinutesAsleep]]/60</f>
        <v>0</v>
      </c>
      <c r="V910" s="12" t="str">
        <f>IF(Merge1[[#This Row],[SleepHours]]&lt;7,"Short", IF(Merge1[[#This Row],[SleepHours]]&lt;=9,"Normal", "Long"))</f>
        <v>Short</v>
      </c>
    </row>
    <row r="911" spans="1:23" x14ac:dyDescent="0.25">
      <c r="A911" t="s">
        <v>51</v>
      </c>
      <c r="B911" s="1">
        <v>42472</v>
      </c>
      <c r="C911" s="6" t="str">
        <f>TEXT(Merge1[[#This Row],[ActivityDate]],"dddd")</f>
        <v>Tuesday</v>
      </c>
      <c r="D911">
        <v>23186</v>
      </c>
      <c r="E911" s="5">
        <f>IF(Merge1[[#This Row],[TotalSteps]]&gt;=10000,1,0)</f>
        <v>1</v>
      </c>
      <c r="F911">
        <v>20.399999999999999</v>
      </c>
      <c r="G911">
        <v>20.399999999999999</v>
      </c>
      <c r="H911">
        <v>0</v>
      </c>
      <c r="I911">
        <v>12.22</v>
      </c>
      <c r="J911">
        <v>0.34</v>
      </c>
      <c r="K911">
        <v>7.82</v>
      </c>
      <c r="L911">
        <v>0</v>
      </c>
      <c r="M911">
        <v>85</v>
      </c>
      <c r="N911">
        <v>7</v>
      </c>
      <c r="O911">
        <v>312</v>
      </c>
      <c r="P911">
        <v>1036</v>
      </c>
      <c r="Q911">
        <f>Merge1[[#This Row],[VeryActiveMinutes]]+Merge1[[#This Row],[FairlyActiveMinutes]]+Merge1[[#This Row],[LightlyActiveMinutes]]</f>
        <v>404</v>
      </c>
      <c r="R911">
        <v>3921</v>
      </c>
      <c r="U911" s="12">
        <f>Merge1[[#This Row],[TotalMinutesAsleep]]/60</f>
        <v>0</v>
      </c>
      <c r="V911" s="12" t="str">
        <f>IF(Merge1[[#This Row],[SleepHours]]&lt;7,"Short", IF(Merge1[[#This Row],[SleepHours]]&lt;=9,"Normal", "Long"))</f>
        <v>Short</v>
      </c>
    </row>
    <row r="912" spans="1:23" x14ac:dyDescent="0.25">
      <c r="A912" t="s">
        <v>51</v>
      </c>
      <c r="B912" s="1">
        <v>42473</v>
      </c>
      <c r="C912" s="6" t="str">
        <f>TEXT(Merge1[[#This Row],[ActivityDate]],"dddd")</f>
        <v>Wednesday</v>
      </c>
      <c r="D912">
        <v>15337</v>
      </c>
      <c r="E912" s="5">
        <f>IF(Merge1[[#This Row],[TotalSteps]]&gt;=10000,1,0)</f>
        <v>1</v>
      </c>
      <c r="F912">
        <v>9.58</v>
      </c>
      <c r="G912">
        <v>9.58</v>
      </c>
      <c r="H912">
        <v>0</v>
      </c>
      <c r="I912">
        <v>3.55</v>
      </c>
      <c r="J912">
        <v>0.38</v>
      </c>
      <c r="K912">
        <v>5.64</v>
      </c>
      <c r="L912">
        <v>0</v>
      </c>
      <c r="M912">
        <v>108</v>
      </c>
      <c r="N912">
        <v>18</v>
      </c>
      <c r="O912">
        <v>216</v>
      </c>
      <c r="P912">
        <v>1098</v>
      </c>
      <c r="Q912">
        <f>Merge1[[#This Row],[VeryActiveMinutes]]+Merge1[[#This Row],[FairlyActiveMinutes]]+Merge1[[#This Row],[LightlyActiveMinutes]]</f>
        <v>342</v>
      </c>
      <c r="R912">
        <v>3566</v>
      </c>
      <c r="U912" s="12">
        <f>Merge1[[#This Row],[TotalMinutesAsleep]]/60</f>
        <v>0</v>
      </c>
      <c r="V912" s="12" t="str">
        <f>IF(Merge1[[#This Row],[SleepHours]]&lt;7,"Short", IF(Merge1[[#This Row],[SleepHours]]&lt;=9,"Normal", "Long"))</f>
        <v>Short</v>
      </c>
    </row>
    <row r="913" spans="1:22" x14ac:dyDescent="0.25">
      <c r="A913" t="s">
        <v>51</v>
      </c>
      <c r="B913" s="1">
        <v>42474</v>
      </c>
      <c r="C913" s="6" t="str">
        <f>TEXT(Merge1[[#This Row],[ActivityDate]],"dddd")</f>
        <v>Thursday</v>
      </c>
      <c r="D913">
        <v>21129</v>
      </c>
      <c r="E913" s="5">
        <f>IF(Merge1[[#This Row],[TotalSteps]]&gt;=10000,1,0)</f>
        <v>1</v>
      </c>
      <c r="F913">
        <v>18.98</v>
      </c>
      <c r="G913">
        <v>18.98</v>
      </c>
      <c r="H913">
        <v>0</v>
      </c>
      <c r="I913">
        <v>10.55</v>
      </c>
      <c r="J913">
        <v>0.59</v>
      </c>
      <c r="K913">
        <v>7.75</v>
      </c>
      <c r="L913">
        <v>0.02</v>
      </c>
      <c r="M913">
        <v>68</v>
      </c>
      <c r="N913">
        <v>13</v>
      </c>
      <c r="O913">
        <v>298</v>
      </c>
      <c r="P913">
        <v>1061</v>
      </c>
      <c r="Q913">
        <f>Merge1[[#This Row],[VeryActiveMinutes]]+Merge1[[#This Row],[FairlyActiveMinutes]]+Merge1[[#This Row],[LightlyActiveMinutes]]</f>
        <v>379</v>
      </c>
      <c r="R913">
        <v>3793</v>
      </c>
      <c r="U913" s="12">
        <f>Merge1[[#This Row],[TotalMinutesAsleep]]/60</f>
        <v>0</v>
      </c>
      <c r="V913" s="12" t="str">
        <f>IF(Merge1[[#This Row],[SleepHours]]&lt;7,"Short", IF(Merge1[[#This Row],[SleepHours]]&lt;=9,"Normal", "Long"))</f>
        <v>Short</v>
      </c>
    </row>
    <row r="914" spans="1:22" x14ac:dyDescent="0.25">
      <c r="A914" t="s">
        <v>51</v>
      </c>
      <c r="B914" s="1">
        <v>42475</v>
      </c>
      <c r="C914" s="6" t="str">
        <f>TEXT(Merge1[[#This Row],[ActivityDate]],"dddd")</f>
        <v>Friday</v>
      </c>
      <c r="D914">
        <v>13422</v>
      </c>
      <c r="E914" s="5">
        <f>IF(Merge1[[#This Row],[TotalSteps]]&gt;=10000,1,0)</f>
        <v>1</v>
      </c>
      <c r="F914">
        <v>7.17</v>
      </c>
      <c r="G914">
        <v>7.17</v>
      </c>
      <c r="H914">
        <v>0</v>
      </c>
      <c r="I914">
        <v>0.05</v>
      </c>
      <c r="J914">
        <v>0.05</v>
      </c>
      <c r="K914">
        <v>7.01</v>
      </c>
      <c r="L914">
        <v>0.01</v>
      </c>
      <c r="M914">
        <v>106</v>
      </c>
      <c r="N914">
        <v>1</v>
      </c>
      <c r="O914">
        <v>281</v>
      </c>
      <c r="P914">
        <v>1052</v>
      </c>
      <c r="Q914">
        <f>Merge1[[#This Row],[VeryActiveMinutes]]+Merge1[[#This Row],[FairlyActiveMinutes]]+Merge1[[#This Row],[LightlyActiveMinutes]]</f>
        <v>388</v>
      </c>
      <c r="R914">
        <v>3934</v>
      </c>
      <c r="U914" s="12">
        <f>Merge1[[#This Row],[TotalMinutesAsleep]]/60</f>
        <v>0</v>
      </c>
      <c r="V914" s="12" t="str">
        <f>IF(Merge1[[#This Row],[SleepHours]]&lt;7,"Short", IF(Merge1[[#This Row],[SleepHours]]&lt;=9,"Normal", "Long"))</f>
        <v>Short</v>
      </c>
    </row>
    <row r="915" spans="1:22" x14ac:dyDescent="0.25">
      <c r="A915" t="s">
        <v>51</v>
      </c>
      <c r="B915" s="1">
        <v>42476</v>
      </c>
      <c r="C915" s="6" t="str">
        <f>TEXT(Merge1[[#This Row],[ActivityDate]],"dddd")</f>
        <v>Saturday</v>
      </c>
      <c r="D915">
        <v>29326</v>
      </c>
      <c r="E915" s="5">
        <f>IF(Merge1[[#This Row],[TotalSteps]]&gt;=10000,1,0)</f>
        <v>1</v>
      </c>
      <c r="F915">
        <v>25.29</v>
      </c>
      <c r="G915">
        <v>25.29</v>
      </c>
      <c r="H915">
        <v>0</v>
      </c>
      <c r="I915">
        <v>13.24</v>
      </c>
      <c r="J915">
        <v>1.21</v>
      </c>
      <c r="K915">
        <v>10.71</v>
      </c>
      <c r="L915">
        <v>0</v>
      </c>
      <c r="M915">
        <v>94</v>
      </c>
      <c r="N915">
        <v>29</v>
      </c>
      <c r="O915">
        <v>429</v>
      </c>
      <c r="P915">
        <v>888</v>
      </c>
      <c r="Q915">
        <f>Merge1[[#This Row],[VeryActiveMinutes]]+Merge1[[#This Row],[FairlyActiveMinutes]]+Merge1[[#This Row],[LightlyActiveMinutes]]</f>
        <v>552</v>
      </c>
      <c r="R915">
        <v>4547</v>
      </c>
      <c r="U915" s="12">
        <f>Merge1[[#This Row],[TotalMinutesAsleep]]/60</f>
        <v>0</v>
      </c>
      <c r="V915" s="12" t="str">
        <f>IF(Merge1[[#This Row],[SleepHours]]&lt;7,"Short", IF(Merge1[[#This Row],[SleepHours]]&lt;=9,"Normal", "Long"))</f>
        <v>Short</v>
      </c>
    </row>
    <row r="916" spans="1:22" x14ac:dyDescent="0.25">
      <c r="A916" t="s">
        <v>51</v>
      </c>
      <c r="B916" s="1">
        <v>42477</v>
      </c>
      <c r="C916" s="6" t="str">
        <f>TEXT(Merge1[[#This Row],[ActivityDate]],"dddd")</f>
        <v>Sunday</v>
      </c>
      <c r="D916">
        <v>15118</v>
      </c>
      <c r="E916" s="5">
        <f>IF(Merge1[[#This Row],[TotalSteps]]&gt;=10000,1,0)</f>
        <v>1</v>
      </c>
      <c r="F916">
        <v>8.8699999999999992</v>
      </c>
      <c r="G916">
        <v>8.8699999999999992</v>
      </c>
      <c r="H916">
        <v>0</v>
      </c>
      <c r="I916">
        <v>0</v>
      </c>
      <c r="J916">
        <v>7.0000000000000007E-2</v>
      </c>
      <c r="K916">
        <v>8.7899999999999991</v>
      </c>
      <c r="L916">
        <v>0</v>
      </c>
      <c r="M916">
        <v>58</v>
      </c>
      <c r="N916">
        <v>15</v>
      </c>
      <c r="O916">
        <v>307</v>
      </c>
      <c r="P916">
        <v>1060</v>
      </c>
      <c r="Q916">
        <f>Merge1[[#This Row],[VeryActiveMinutes]]+Merge1[[#This Row],[FairlyActiveMinutes]]+Merge1[[#This Row],[LightlyActiveMinutes]]</f>
        <v>380</v>
      </c>
      <c r="R916">
        <v>3545</v>
      </c>
      <c r="U916" s="12">
        <f>Merge1[[#This Row],[TotalMinutesAsleep]]/60</f>
        <v>0</v>
      </c>
      <c r="V916" s="12" t="str">
        <f>IF(Merge1[[#This Row],[SleepHours]]&lt;7,"Short", IF(Merge1[[#This Row],[SleepHours]]&lt;=9,"Normal", "Long"))</f>
        <v>Short</v>
      </c>
    </row>
    <row r="917" spans="1:22" x14ac:dyDescent="0.25">
      <c r="A917" t="s">
        <v>51</v>
      </c>
      <c r="B917" s="1">
        <v>42478</v>
      </c>
      <c r="C917" s="6" t="str">
        <f>TEXT(Merge1[[#This Row],[ActivityDate]],"dddd")</f>
        <v>Monday</v>
      </c>
      <c r="D917">
        <v>11423</v>
      </c>
      <c r="E917" s="5">
        <f>IF(Merge1[[#This Row],[TotalSteps]]&gt;=10000,1,0)</f>
        <v>1</v>
      </c>
      <c r="F917">
        <v>8.67</v>
      </c>
      <c r="G917">
        <v>8.67</v>
      </c>
      <c r="H917">
        <v>0</v>
      </c>
      <c r="I917">
        <v>2.44</v>
      </c>
      <c r="J917">
        <v>0.27</v>
      </c>
      <c r="K917">
        <v>5.94</v>
      </c>
      <c r="L917">
        <v>0</v>
      </c>
      <c r="M917">
        <v>29</v>
      </c>
      <c r="N917">
        <v>5</v>
      </c>
      <c r="O917">
        <v>191</v>
      </c>
      <c r="P917">
        <v>1215</v>
      </c>
      <c r="Q917">
        <f>Merge1[[#This Row],[VeryActiveMinutes]]+Merge1[[#This Row],[FairlyActiveMinutes]]+Merge1[[#This Row],[LightlyActiveMinutes]]</f>
        <v>225</v>
      </c>
      <c r="R917">
        <v>2761</v>
      </c>
      <c r="U917" s="12">
        <f>Merge1[[#This Row],[TotalMinutesAsleep]]/60</f>
        <v>0</v>
      </c>
      <c r="V917" s="12" t="str">
        <f>IF(Merge1[[#This Row],[SleepHours]]&lt;7,"Short", IF(Merge1[[#This Row],[SleepHours]]&lt;=9,"Normal", "Long"))</f>
        <v>Short</v>
      </c>
    </row>
    <row r="918" spans="1:22" x14ac:dyDescent="0.25">
      <c r="A918" t="s">
        <v>51</v>
      </c>
      <c r="B918" s="1">
        <v>42479</v>
      </c>
      <c r="C918" s="6" t="str">
        <f>TEXT(Merge1[[#This Row],[ActivityDate]],"dddd")</f>
        <v>Tuesday</v>
      </c>
      <c r="D918">
        <v>18785</v>
      </c>
      <c r="E918" s="5">
        <f>IF(Merge1[[#This Row],[TotalSteps]]&gt;=10000,1,0)</f>
        <v>1</v>
      </c>
      <c r="F918">
        <v>17.399999999999999</v>
      </c>
      <c r="G918">
        <v>17.399999999999999</v>
      </c>
      <c r="H918">
        <v>0</v>
      </c>
      <c r="I918">
        <v>12.15</v>
      </c>
      <c r="J918">
        <v>0.18</v>
      </c>
      <c r="K918">
        <v>5.03</v>
      </c>
      <c r="L918">
        <v>0</v>
      </c>
      <c r="M918">
        <v>82</v>
      </c>
      <c r="N918">
        <v>13</v>
      </c>
      <c r="O918">
        <v>214</v>
      </c>
      <c r="P918">
        <v>1131</v>
      </c>
      <c r="Q918">
        <f>Merge1[[#This Row],[VeryActiveMinutes]]+Merge1[[#This Row],[FairlyActiveMinutes]]+Merge1[[#This Row],[LightlyActiveMinutes]]</f>
        <v>309</v>
      </c>
      <c r="R918">
        <v>3676</v>
      </c>
      <c r="U918" s="12">
        <f>Merge1[[#This Row],[TotalMinutesAsleep]]/60</f>
        <v>0</v>
      </c>
      <c r="V918" s="12" t="str">
        <f>IF(Merge1[[#This Row],[SleepHours]]&lt;7,"Short", IF(Merge1[[#This Row],[SleepHours]]&lt;=9,"Normal", "Long"))</f>
        <v>Short</v>
      </c>
    </row>
    <row r="919" spans="1:22" x14ac:dyDescent="0.25">
      <c r="A919" t="s">
        <v>51</v>
      </c>
      <c r="B919" s="1">
        <v>42480</v>
      </c>
      <c r="C919" s="6" t="str">
        <f>TEXT(Merge1[[#This Row],[ActivityDate]],"dddd")</f>
        <v>Wednesday</v>
      </c>
      <c r="D919">
        <v>19948</v>
      </c>
      <c r="E919" s="5">
        <f>IF(Merge1[[#This Row],[TotalSteps]]&gt;=10000,1,0)</f>
        <v>1</v>
      </c>
      <c r="F919">
        <v>18.11</v>
      </c>
      <c r="G919">
        <v>18.11</v>
      </c>
      <c r="H919">
        <v>0</v>
      </c>
      <c r="I919">
        <v>11.02</v>
      </c>
      <c r="J919">
        <v>0.69</v>
      </c>
      <c r="K919">
        <v>6.34</v>
      </c>
      <c r="L919">
        <v>0</v>
      </c>
      <c r="M919">
        <v>73</v>
      </c>
      <c r="N919">
        <v>19</v>
      </c>
      <c r="O919">
        <v>225</v>
      </c>
      <c r="P919">
        <v>1123</v>
      </c>
      <c r="Q919">
        <f>Merge1[[#This Row],[VeryActiveMinutes]]+Merge1[[#This Row],[FairlyActiveMinutes]]+Merge1[[#This Row],[LightlyActiveMinutes]]</f>
        <v>317</v>
      </c>
      <c r="R919">
        <v>3679</v>
      </c>
      <c r="U919" s="12">
        <f>Merge1[[#This Row],[TotalMinutesAsleep]]/60</f>
        <v>0</v>
      </c>
      <c r="V919" s="12" t="str">
        <f>IF(Merge1[[#This Row],[SleepHours]]&lt;7,"Short", IF(Merge1[[#This Row],[SleepHours]]&lt;=9,"Normal", "Long"))</f>
        <v>Short</v>
      </c>
    </row>
    <row r="920" spans="1:22" x14ac:dyDescent="0.25">
      <c r="A920" t="s">
        <v>51</v>
      </c>
      <c r="B920" s="1">
        <v>42481</v>
      </c>
      <c r="C920" s="6" t="str">
        <f>TEXT(Merge1[[#This Row],[ActivityDate]],"dddd")</f>
        <v>Thursday</v>
      </c>
      <c r="D920">
        <v>19377</v>
      </c>
      <c r="E920" s="5">
        <f>IF(Merge1[[#This Row],[TotalSteps]]&gt;=10000,1,0)</f>
        <v>1</v>
      </c>
      <c r="F920">
        <v>17.62</v>
      </c>
      <c r="G920">
        <v>17.62</v>
      </c>
      <c r="H920">
        <v>0</v>
      </c>
      <c r="I920">
        <v>12.29</v>
      </c>
      <c r="J920">
        <v>0.42</v>
      </c>
      <c r="K920">
        <v>4.8899999999999997</v>
      </c>
      <c r="L920">
        <v>0</v>
      </c>
      <c r="M920">
        <v>82</v>
      </c>
      <c r="N920">
        <v>13</v>
      </c>
      <c r="O920">
        <v>226</v>
      </c>
      <c r="P920">
        <v>1119</v>
      </c>
      <c r="Q920">
        <f>Merge1[[#This Row],[VeryActiveMinutes]]+Merge1[[#This Row],[FairlyActiveMinutes]]+Merge1[[#This Row],[LightlyActiveMinutes]]</f>
        <v>321</v>
      </c>
      <c r="R920">
        <v>3659</v>
      </c>
      <c r="U920" s="12">
        <f>Merge1[[#This Row],[TotalMinutesAsleep]]/60</f>
        <v>0</v>
      </c>
      <c r="V920" s="12" t="str">
        <f>IF(Merge1[[#This Row],[SleepHours]]&lt;7,"Short", IF(Merge1[[#This Row],[SleepHours]]&lt;=9,"Normal", "Long"))</f>
        <v>Short</v>
      </c>
    </row>
    <row r="921" spans="1:22" x14ac:dyDescent="0.25">
      <c r="A921" t="s">
        <v>51</v>
      </c>
      <c r="B921" s="1">
        <v>42482</v>
      </c>
      <c r="C921" s="6" t="str">
        <f>TEXT(Merge1[[#This Row],[ActivityDate]],"dddd")</f>
        <v>Friday</v>
      </c>
      <c r="D921">
        <v>18258</v>
      </c>
      <c r="E921" s="5">
        <f>IF(Merge1[[#This Row],[TotalSteps]]&gt;=10000,1,0)</f>
        <v>1</v>
      </c>
      <c r="F921">
        <v>16.309999999999999</v>
      </c>
      <c r="G921">
        <v>16.309999999999999</v>
      </c>
      <c r="H921">
        <v>0</v>
      </c>
      <c r="I921">
        <v>10.23</v>
      </c>
      <c r="J921">
        <v>0.03</v>
      </c>
      <c r="K921">
        <v>5.97</v>
      </c>
      <c r="L921">
        <v>0.05</v>
      </c>
      <c r="M921">
        <v>61</v>
      </c>
      <c r="N921">
        <v>2</v>
      </c>
      <c r="O921">
        <v>236</v>
      </c>
      <c r="P921">
        <v>1141</v>
      </c>
      <c r="Q921">
        <f>Merge1[[#This Row],[VeryActiveMinutes]]+Merge1[[#This Row],[FairlyActiveMinutes]]+Merge1[[#This Row],[LightlyActiveMinutes]]</f>
        <v>299</v>
      </c>
      <c r="R921">
        <v>3427</v>
      </c>
      <c r="U921" s="12">
        <f>Merge1[[#This Row],[TotalMinutesAsleep]]/60</f>
        <v>0</v>
      </c>
      <c r="V921" s="12" t="str">
        <f>IF(Merge1[[#This Row],[SleepHours]]&lt;7,"Short", IF(Merge1[[#This Row],[SleepHours]]&lt;=9,"Normal", "Long"))</f>
        <v>Short</v>
      </c>
    </row>
    <row r="922" spans="1:22" x14ac:dyDescent="0.25">
      <c r="A922" t="s">
        <v>51</v>
      </c>
      <c r="B922" s="1">
        <v>42483</v>
      </c>
      <c r="C922" s="6" t="str">
        <f>TEXT(Merge1[[#This Row],[ActivityDate]],"dddd")</f>
        <v>Saturday</v>
      </c>
      <c r="D922">
        <v>11200</v>
      </c>
      <c r="E922" s="5">
        <f>IF(Merge1[[#This Row],[TotalSteps]]&gt;=10000,1,0)</f>
        <v>1</v>
      </c>
      <c r="F922">
        <v>7.43</v>
      </c>
      <c r="G922">
        <v>7.43</v>
      </c>
      <c r="H922">
        <v>0</v>
      </c>
      <c r="I922">
        <v>0</v>
      </c>
      <c r="J922">
        <v>0</v>
      </c>
      <c r="K922">
        <v>7.4</v>
      </c>
      <c r="L922">
        <v>0.01</v>
      </c>
      <c r="M922">
        <v>102</v>
      </c>
      <c r="N922">
        <v>6</v>
      </c>
      <c r="O922">
        <v>300</v>
      </c>
      <c r="P922">
        <v>1032</v>
      </c>
      <c r="Q922">
        <f>Merge1[[#This Row],[VeryActiveMinutes]]+Merge1[[#This Row],[FairlyActiveMinutes]]+Merge1[[#This Row],[LightlyActiveMinutes]]</f>
        <v>408</v>
      </c>
      <c r="R922">
        <v>3891</v>
      </c>
      <c r="U922" s="12">
        <f>Merge1[[#This Row],[TotalMinutesAsleep]]/60</f>
        <v>0</v>
      </c>
      <c r="V922" s="12" t="str">
        <f>IF(Merge1[[#This Row],[SleepHours]]&lt;7,"Short", IF(Merge1[[#This Row],[SleepHours]]&lt;=9,"Normal", "Long"))</f>
        <v>Short</v>
      </c>
    </row>
    <row r="923" spans="1:22" x14ac:dyDescent="0.25">
      <c r="A923" t="s">
        <v>51</v>
      </c>
      <c r="B923" s="1">
        <v>42484</v>
      </c>
      <c r="C923" s="6" t="str">
        <f>TEXT(Merge1[[#This Row],[ActivityDate]],"dddd")</f>
        <v>Sunday</v>
      </c>
      <c r="D923">
        <v>16674</v>
      </c>
      <c r="E923" s="5">
        <f>IF(Merge1[[#This Row],[TotalSteps]]&gt;=10000,1,0)</f>
        <v>1</v>
      </c>
      <c r="F923">
        <v>15.74</v>
      </c>
      <c r="G923">
        <v>15.74</v>
      </c>
      <c r="H923">
        <v>0</v>
      </c>
      <c r="I923">
        <v>11.01</v>
      </c>
      <c r="J923">
        <v>0.01</v>
      </c>
      <c r="K923">
        <v>4.6900000000000004</v>
      </c>
      <c r="L923">
        <v>0</v>
      </c>
      <c r="M923">
        <v>64</v>
      </c>
      <c r="N923">
        <v>1</v>
      </c>
      <c r="O923">
        <v>227</v>
      </c>
      <c r="P923">
        <v>1148</v>
      </c>
      <c r="Q923">
        <f>Merge1[[#This Row],[VeryActiveMinutes]]+Merge1[[#This Row],[FairlyActiveMinutes]]+Merge1[[#This Row],[LightlyActiveMinutes]]</f>
        <v>292</v>
      </c>
      <c r="R923">
        <v>3455</v>
      </c>
      <c r="U923" s="12">
        <f>Merge1[[#This Row],[TotalMinutesAsleep]]/60</f>
        <v>0</v>
      </c>
      <c r="V923" s="12" t="str">
        <f>IF(Merge1[[#This Row],[SleepHours]]&lt;7,"Short", IF(Merge1[[#This Row],[SleepHours]]&lt;=9,"Normal", "Long"))</f>
        <v>Short</v>
      </c>
    </row>
    <row r="924" spans="1:22" x14ac:dyDescent="0.25">
      <c r="A924" t="s">
        <v>51</v>
      </c>
      <c r="B924" s="1">
        <v>42485</v>
      </c>
      <c r="C924" s="6" t="str">
        <f>TEXT(Merge1[[#This Row],[ActivityDate]],"dddd")</f>
        <v>Monday</v>
      </c>
      <c r="D924">
        <v>12986</v>
      </c>
      <c r="E924" s="5">
        <f>IF(Merge1[[#This Row],[TotalSteps]]&gt;=10000,1,0)</f>
        <v>1</v>
      </c>
      <c r="F924">
        <v>8.74</v>
      </c>
      <c r="G924">
        <v>8.74</v>
      </c>
      <c r="H924">
        <v>0</v>
      </c>
      <c r="I924">
        <v>2.37</v>
      </c>
      <c r="J924">
        <v>7.0000000000000007E-2</v>
      </c>
      <c r="K924">
        <v>6.27</v>
      </c>
      <c r="L924">
        <v>0.01</v>
      </c>
      <c r="M924">
        <v>113</v>
      </c>
      <c r="N924">
        <v>8</v>
      </c>
      <c r="O924">
        <v>218</v>
      </c>
      <c r="P924">
        <v>1101</v>
      </c>
      <c r="Q924">
        <f>Merge1[[#This Row],[VeryActiveMinutes]]+Merge1[[#This Row],[FairlyActiveMinutes]]+Merge1[[#This Row],[LightlyActiveMinutes]]</f>
        <v>339</v>
      </c>
      <c r="R924">
        <v>3802</v>
      </c>
      <c r="U924" s="12">
        <f>Merge1[[#This Row],[TotalMinutesAsleep]]/60</f>
        <v>0</v>
      </c>
      <c r="V924" s="12" t="str">
        <f>IF(Merge1[[#This Row],[SleepHours]]&lt;7,"Short", IF(Merge1[[#This Row],[SleepHours]]&lt;=9,"Normal", "Long"))</f>
        <v>Short</v>
      </c>
    </row>
    <row r="925" spans="1:22" x14ac:dyDescent="0.25">
      <c r="A925" t="s">
        <v>51</v>
      </c>
      <c r="B925" s="1">
        <v>42486</v>
      </c>
      <c r="C925" s="6" t="str">
        <f>TEXT(Merge1[[#This Row],[ActivityDate]],"dddd")</f>
        <v>Tuesday</v>
      </c>
      <c r="D925">
        <v>11101</v>
      </c>
      <c r="E925" s="5">
        <f>IF(Merge1[[#This Row],[TotalSteps]]&gt;=10000,1,0)</f>
        <v>1</v>
      </c>
      <c r="F925">
        <v>8.43</v>
      </c>
      <c r="G925">
        <v>8.43</v>
      </c>
      <c r="H925">
        <v>0</v>
      </c>
      <c r="I925">
        <v>1.76</v>
      </c>
      <c r="J925">
        <v>0.13</v>
      </c>
      <c r="K925">
        <v>6.5</v>
      </c>
      <c r="L925">
        <v>0</v>
      </c>
      <c r="M925">
        <v>22</v>
      </c>
      <c r="N925">
        <v>3</v>
      </c>
      <c r="O925">
        <v>258</v>
      </c>
      <c r="P925">
        <v>1157</v>
      </c>
      <c r="Q925">
        <f>Merge1[[#This Row],[VeryActiveMinutes]]+Merge1[[#This Row],[FairlyActiveMinutes]]+Merge1[[#This Row],[LightlyActiveMinutes]]</f>
        <v>283</v>
      </c>
      <c r="R925">
        <v>2860</v>
      </c>
      <c r="U925" s="12">
        <f>Merge1[[#This Row],[TotalMinutesAsleep]]/60</f>
        <v>0</v>
      </c>
      <c r="V925" s="12" t="str">
        <f>IF(Merge1[[#This Row],[SleepHours]]&lt;7,"Short", IF(Merge1[[#This Row],[SleepHours]]&lt;=9,"Normal", "Long"))</f>
        <v>Short</v>
      </c>
    </row>
    <row r="926" spans="1:22" x14ac:dyDescent="0.25">
      <c r="A926" t="s">
        <v>51</v>
      </c>
      <c r="B926" s="1">
        <v>42487</v>
      </c>
      <c r="C926" s="6" t="str">
        <f>TEXT(Merge1[[#This Row],[ActivityDate]],"dddd")</f>
        <v>Wednesday</v>
      </c>
      <c r="D926">
        <v>23629</v>
      </c>
      <c r="E926" s="5">
        <f>IF(Merge1[[#This Row],[TotalSteps]]&gt;=10000,1,0)</f>
        <v>1</v>
      </c>
      <c r="F926">
        <v>20.65</v>
      </c>
      <c r="G926">
        <v>20.65</v>
      </c>
      <c r="H926">
        <v>0</v>
      </c>
      <c r="I926">
        <v>13.07</v>
      </c>
      <c r="J926">
        <v>0.44</v>
      </c>
      <c r="K926">
        <v>7.1</v>
      </c>
      <c r="L926">
        <v>0</v>
      </c>
      <c r="M926">
        <v>93</v>
      </c>
      <c r="N926">
        <v>8</v>
      </c>
      <c r="O926">
        <v>235</v>
      </c>
      <c r="P926">
        <v>1104</v>
      </c>
      <c r="Q926">
        <f>Merge1[[#This Row],[VeryActiveMinutes]]+Merge1[[#This Row],[FairlyActiveMinutes]]+Merge1[[#This Row],[LightlyActiveMinutes]]</f>
        <v>336</v>
      </c>
      <c r="R926">
        <v>3808</v>
      </c>
      <c r="U926" s="12">
        <f>Merge1[[#This Row],[TotalMinutesAsleep]]/60</f>
        <v>0</v>
      </c>
      <c r="V926" s="12" t="str">
        <f>IF(Merge1[[#This Row],[SleepHours]]&lt;7,"Short", IF(Merge1[[#This Row],[SleepHours]]&lt;=9,"Normal", "Long"))</f>
        <v>Short</v>
      </c>
    </row>
    <row r="927" spans="1:22" x14ac:dyDescent="0.25">
      <c r="A927" t="s">
        <v>51</v>
      </c>
      <c r="B927" s="1">
        <v>42488</v>
      </c>
      <c r="C927" s="6" t="str">
        <f>TEXT(Merge1[[#This Row],[ActivityDate]],"dddd")</f>
        <v>Thursday</v>
      </c>
      <c r="D927">
        <v>14890</v>
      </c>
      <c r="E927" s="5">
        <f>IF(Merge1[[#This Row],[TotalSteps]]&gt;=10000,1,0)</f>
        <v>1</v>
      </c>
      <c r="F927">
        <v>11.3</v>
      </c>
      <c r="G927">
        <v>11.3</v>
      </c>
      <c r="H927">
        <v>0</v>
      </c>
      <c r="I927">
        <v>4.93</v>
      </c>
      <c r="J927">
        <v>0.38</v>
      </c>
      <c r="K927">
        <v>5.97</v>
      </c>
      <c r="L927">
        <v>0</v>
      </c>
      <c r="M927">
        <v>58</v>
      </c>
      <c r="N927">
        <v>8</v>
      </c>
      <c r="O927">
        <v>231</v>
      </c>
      <c r="P927">
        <v>1143</v>
      </c>
      <c r="Q927">
        <f>Merge1[[#This Row],[VeryActiveMinutes]]+Merge1[[#This Row],[FairlyActiveMinutes]]+Merge1[[#This Row],[LightlyActiveMinutes]]</f>
        <v>297</v>
      </c>
      <c r="R927">
        <v>3060</v>
      </c>
      <c r="U927" s="12">
        <f>Merge1[[#This Row],[TotalMinutesAsleep]]/60</f>
        <v>0</v>
      </c>
      <c r="V927" s="12" t="str">
        <f>IF(Merge1[[#This Row],[SleepHours]]&lt;7,"Short", IF(Merge1[[#This Row],[SleepHours]]&lt;=9,"Normal", "Long"))</f>
        <v>Short</v>
      </c>
    </row>
    <row r="928" spans="1:22" x14ac:dyDescent="0.25">
      <c r="A928" t="s">
        <v>51</v>
      </c>
      <c r="B928" s="1">
        <v>42489</v>
      </c>
      <c r="C928" s="6" t="str">
        <f>TEXT(Merge1[[#This Row],[ActivityDate]],"dddd")</f>
        <v>Friday</v>
      </c>
      <c r="D928">
        <v>9733</v>
      </c>
      <c r="E928" s="5">
        <f>IF(Merge1[[#This Row],[TotalSteps]]&gt;=10000,1,0)</f>
        <v>0</v>
      </c>
      <c r="F928">
        <v>7.39</v>
      </c>
      <c r="G928">
        <v>7.39</v>
      </c>
      <c r="H928">
        <v>0</v>
      </c>
      <c r="I928">
        <v>1.38</v>
      </c>
      <c r="J928">
        <v>0.17</v>
      </c>
      <c r="K928">
        <v>5.79</v>
      </c>
      <c r="L928">
        <v>0</v>
      </c>
      <c r="M928">
        <v>18</v>
      </c>
      <c r="N928">
        <v>5</v>
      </c>
      <c r="O928">
        <v>210</v>
      </c>
      <c r="P928">
        <v>1207</v>
      </c>
      <c r="Q928">
        <f>Merge1[[#This Row],[VeryActiveMinutes]]+Merge1[[#This Row],[FairlyActiveMinutes]]+Merge1[[#This Row],[LightlyActiveMinutes]]</f>
        <v>233</v>
      </c>
      <c r="R928">
        <v>2698</v>
      </c>
      <c r="U928" s="12">
        <f>Merge1[[#This Row],[TotalMinutesAsleep]]/60</f>
        <v>0</v>
      </c>
      <c r="V928" s="12" t="str">
        <f>IF(Merge1[[#This Row],[SleepHours]]&lt;7,"Short", IF(Merge1[[#This Row],[SleepHours]]&lt;=9,"Normal", "Long"))</f>
        <v>Short</v>
      </c>
    </row>
    <row r="929" spans="1:22" x14ac:dyDescent="0.25">
      <c r="A929" t="s">
        <v>51</v>
      </c>
      <c r="B929" s="1">
        <v>42490</v>
      </c>
      <c r="C929" s="6" t="str">
        <f>TEXT(Merge1[[#This Row],[ActivityDate]],"dddd")</f>
        <v>Saturday</v>
      </c>
      <c r="D929">
        <v>27745</v>
      </c>
      <c r="E929" s="5">
        <f>IF(Merge1[[#This Row],[TotalSteps]]&gt;=10000,1,0)</f>
        <v>1</v>
      </c>
      <c r="F929">
        <v>26.72</v>
      </c>
      <c r="G929">
        <v>26.72</v>
      </c>
      <c r="H929">
        <v>0</v>
      </c>
      <c r="I929">
        <v>21.66</v>
      </c>
      <c r="J929">
        <v>0.08</v>
      </c>
      <c r="K929">
        <v>4.93</v>
      </c>
      <c r="L929">
        <v>0</v>
      </c>
      <c r="M929">
        <v>124</v>
      </c>
      <c r="N929">
        <v>4</v>
      </c>
      <c r="O929">
        <v>223</v>
      </c>
      <c r="P929">
        <v>1089</v>
      </c>
      <c r="Q929">
        <f>Merge1[[#This Row],[VeryActiveMinutes]]+Merge1[[#This Row],[FairlyActiveMinutes]]+Merge1[[#This Row],[LightlyActiveMinutes]]</f>
        <v>351</v>
      </c>
      <c r="R929">
        <v>4398</v>
      </c>
      <c r="U929" s="12">
        <f>Merge1[[#This Row],[TotalMinutesAsleep]]/60</f>
        <v>0</v>
      </c>
      <c r="V929" s="12" t="str">
        <f>IF(Merge1[[#This Row],[SleepHours]]&lt;7,"Short", IF(Merge1[[#This Row],[SleepHours]]&lt;=9,"Normal", "Long"))</f>
        <v>Short</v>
      </c>
    </row>
    <row r="930" spans="1:22" x14ac:dyDescent="0.25">
      <c r="A930" t="s">
        <v>51</v>
      </c>
      <c r="B930" s="1">
        <v>42491</v>
      </c>
      <c r="C930" s="6" t="str">
        <f>TEXT(Merge1[[#This Row],[ActivityDate]],"dddd")</f>
        <v>Sunday</v>
      </c>
      <c r="D930">
        <v>10930</v>
      </c>
      <c r="E930" s="5">
        <f>IF(Merge1[[#This Row],[TotalSteps]]&gt;=10000,1,0)</f>
        <v>1</v>
      </c>
      <c r="F930">
        <v>8.32</v>
      </c>
      <c r="G930">
        <v>8.32</v>
      </c>
      <c r="H930">
        <v>0</v>
      </c>
      <c r="I930">
        <v>3.13</v>
      </c>
      <c r="J930">
        <v>0.56999999999999995</v>
      </c>
      <c r="K930">
        <v>4.57</v>
      </c>
      <c r="L930">
        <v>0</v>
      </c>
      <c r="M930">
        <v>36</v>
      </c>
      <c r="N930">
        <v>12</v>
      </c>
      <c r="O930">
        <v>166</v>
      </c>
      <c r="P930">
        <v>1226</v>
      </c>
      <c r="Q930">
        <f>Merge1[[#This Row],[VeryActiveMinutes]]+Merge1[[#This Row],[FairlyActiveMinutes]]+Merge1[[#This Row],[LightlyActiveMinutes]]</f>
        <v>214</v>
      </c>
      <c r="R930">
        <v>2786</v>
      </c>
      <c r="U930" s="12">
        <f>Merge1[[#This Row],[TotalMinutesAsleep]]/60</f>
        <v>0</v>
      </c>
      <c r="V930" s="12" t="str">
        <f>IF(Merge1[[#This Row],[SleepHours]]&lt;7,"Short", IF(Merge1[[#This Row],[SleepHours]]&lt;=9,"Normal", "Long"))</f>
        <v>Short</v>
      </c>
    </row>
    <row r="931" spans="1:22" x14ac:dyDescent="0.25">
      <c r="A931" t="s">
        <v>51</v>
      </c>
      <c r="B931" s="1">
        <v>42492</v>
      </c>
      <c r="C931" s="6" t="str">
        <f>TEXT(Merge1[[#This Row],[ActivityDate]],"dddd")</f>
        <v>Monday</v>
      </c>
      <c r="D931">
        <v>4790</v>
      </c>
      <c r="E931" s="5">
        <f>IF(Merge1[[#This Row],[TotalSteps]]&gt;=10000,1,0)</f>
        <v>0</v>
      </c>
      <c r="F931">
        <v>3.64</v>
      </c>
      <c r="G931">
        <v>3.64</v>
      </c>
      <c r="H931">
        <v>0</v>
      </c>
      <c r="I931">
        <v>0</v>
      </c>
      <c r="J931">
        <v>0</v>
      </c>
      <c r="K931">
        <v>3.56</v>
      </c>
      <c r="L931">
        <v>0</v>
      </c>
      <c r="M931">
        <v>0</v>
      </c>
      <c r="N931">
        <v>0</v>
      </c>
      <c r="O931">
        <v>105</v>
      </c>
      <c r="P931">
        <v>1335</v>
      </c>
      <c r="Q931">
        <f>Merge1[[#This Row],[VeryActiveMinutes]]+Merge1[[#This Row],[FairlyActiveMinutes]]+Merge1[[#This Row],[LightlyActiveMinutes]]</f>
        <v>105</v>
      </c>
      <c r="R931">
        <v>2189</v>
      </c>
      <c r="U931" s="12">
        <f>Merge1[[#This Row],[TotalMinutesAsleep]]/60</f>
        <v>0</v>
      </c>
      <c r="V931" s="12" t="str">
        <f>IF(Merge1[[#This Row],[SleepHours]]&lt;7,"Short", IF(Merge1[[#This Row],[SleepHours]]&lt;=9,"Normal", "Long"))</f>
        <v>Short</v>
      </c>
    </row>
    <row r="932" spans="1:22" x14ac:dyDescent="0.25">
      <c r="A932" t="s">
        <v>51</v>
      </c>
      <c r="B932" s="1">
        <v>42493</v>
      </c>
      <c r="C932" s="6" t="str">
        <f>TEXT(Merge1[[#This Row],[ActivityDate]],"dddd")</f>
        <v>Tuesday</v>
      </c>
      <c r="D932">
        <v>10818</v>
      </c>
      <c r="E932" s="5">
        <f>IF(Merge1[[#This Row],[TotalSteps]]&gt;=10000,1,0)</f>
        <v>1</v>
      </c>
      <c r="F932">
        <v>8.2100000000000009</v>
      </c>
      <c r="G932">
        <v>8.2100000000000009</v>
      </c>
      <c r="H932">
        <v>0</v>
      </c>
      <c r="I932">
        <v>1.39</v>
      </c>
      <c r="J932">
        <v>0.1</v>
      </c>
      <c r="K932">
        <v>6.67</v>
      </c>
      <c r="L932">
        <v>0.01</v>
      </c>
      <c r="M932">
        <v>19</v>
      </c>
      <c r="N932">
        <v>3</v>
      </c>
      <c r="O932">
        <v>229</v>
      </c>
      <c r="P932">
        <v>1189</v>
      </c>
      <c r="Q932">
        <f>Merge1[[#This Row],[VeryActiveMinutes]]+Merge1[[#This Row],[FairlyActiveMinutes]]+Merge1[[#This Row],[LightlyActiveMinutes]]</f>
        <v>251</v>
      </c>
      <c r="R932">
        <v>2817</v>
      </c>
      <c r="U932" s="12">
        <f>Merge1[[#This Row],[TotalMinutesAsleep]]/60</f>
        <v>0</v>
      </c>
      <c r="V932" s="12" t="str">
        <f>IF(Merge1[[#This Row],[SleepHours]]&lt;7,"Short", IF(Merge1[[#This Row],[SleepHours]]&lt;=9,"Normal", "Long"))</f>
        <v>Short</v>
      </c>
    </row>
    <row r="933" spans="1:22" x14ac:dyDescent="0.25">
      <c r="A933" t="s">
        <v>51</v>
      </c>
      <c r="B933" s="1">
        <v>42494</v>
      </c>
      <c r="C933" s="6" t="str">
        <f>TEXT(Merge1[[#This Row],[ActivityDate]],"dddd")</f>
        <v>Wednesday</v>
      </c>
      <c r="D933">
        <v>18193</v>
      </c>
      <c r="E933" s="5">
        <f>IF(Merge1[[#This Row],[TotalSteps]]&gt;=10000,1,0)</f>
        <v>1</v>
      </c>
      <c r="F933">
        <v>16.3</v>
      </c>
      <c r="G933">
        <v>16.3</v>
      </c>
      <c r="H933">
        <v>0</v>
      </c>
      <c r="I933">
        <v>10.42</v>
      </c>
      <c r="J933">
        <v>0.31</v>
      </c>
      <c r="K933">
        <v>5.53</v>
      </c>
      <c r="L933">
        <v>0</v>
      </c>
      <c r="M933">
        <v>66</v>
      </c>
      <c r="N933">
        <v>8</v>
      </c>
      <c r="O933">
        <v>212</v>
      </c>
      <c r="P933">
        <v>1154</v>
      </c>
      <c r="Q933">
        <f>Merge1[[#This Row],[VeryActiveMinutes]]+Merge1[[#This Row],[FairlyActiveMinutes]]+Merge1[[#This Row],[LightlyActiveMinutes]]</f>
        <v>286</v>
      </c>
      <c r="R933">
        <v>3477</v>
      </c>
      <c r="U933" s="12">
        <f>Merge1[[#This Row],[TotalMinutesAsleep]]/60</f>
        <v>0</v>
      </c>
      <c r="V933" s="12" t="str">
        <f>IF(Merge1[[#This Row],[SleepHours]]&lt;7,"Short", IF(Merge1[[#This Row],[SleepHours]]&lt;=9,"Normal", "Long"))</f>
        <v>Short</v>
      </c>
    </row>
    <row r="934" spans="1:22" x14ac:dyDescent="0.25">
      <c r="A934" t="s">
        <v>51</v>
      </c>
      <c r="B934" s="1">
        <v>42495</v>
      </c>
      <c r="C934" s="6" t="str">
        <f>TEXT(Merge1[[#This Row],[ActivityDate]],"dddd")</f>
        <v>Thursday</v>
      </c>
      <c r="D934">
        <v>14055</v>
      </c>
      <c r="E934" s="5">
        <f>IF(Merge1[[#This Row],[TotalSteps]]&gt;=10000,1,0)</f>
        <v>1</v>
      </c>
      <c r="F934">
        <v>10.67</v>
      </c>
      <c r="G934">
        <v>10.67</v>
      </c>
      <c r="H934">
        <v>0</v>
      </c>
      <c r="I934">
        <v>5.46</v>
      </c>
      <c r="J934">
        <v>0.82</v>
      </c>
      <c r="K934">
        <v>4.37</v>
      </c>
      <c r="L934">
        <v>0</v>
      </c>
      <c r="M934">
        <v>67</v>
      </c>
      <c r="N934">
        <v>15</v>
      </c>
      <c r="O934">
        <v>188</v>
      </c>
      <c r="P934">
        <v>1170</v>
      </c>
      <c r="Q934">
        <f>Merge1[[#This Row],[VeryActiveMinutes]]+Merge1[[#This Row],[FairlyActiveMinutes]]+Merge1[[#This Row],[LightlyActiveMinutes]]</f>
        <v>270</v>
      </c>
      <c r="R934">
        <v>3052</v>
      </c>
      <c r="U934" s="12">
        <f>Merge1[[#This Row],[TotalMinutesAsleep]]/60</f>
        <v>0</v>
      </c>
      <c r="V934" s="12" t="str">
        <f>IF(Merge1[[#This Row],[SleepHours]]&lt;7,"Short", IF(Merge1[[#This Row],[SleepHours]]&lt;=9,"Normal", "Long"))</f>
        <v>Short</v>
      </c>
    </row>
    <row r="935" spans="1:22" x14ac:dyDescent="0.25">
      <c r="A935" t="s">
        <v>51</v>
      </c>
      <c r="B935" s="1">
        <v>42496</v>
      </c>
      <c r="C935" s="6" t="str">
        <f>TEXT(Merge1[[#This Row],[ActivityDate]],"dddd")</f>
        <v>Friday</v>
      </c>
      <c r="D935">
        <v>21727</v>
      </c>
      <c r="E935" s="5">
        <f>IF(Merge1[[#This Row],[TotalSteps]]&gt;=10000,1,0)</f>
        <v>1</v>
      </c>
      <c r="F935">
        <v>19.34</v>
      </c>
      <c r="G935">
        <v>19.34</v>
      </c>
      <c r="H935">
        <v>0</v>
      </c>
      <c r="I935">
        <v>12.79</v>
      </c>
      <c r="J935">
        <v>0.28999999999999998</v>
      </c>
      <c r="K935">
        <v>6.16</v>
      </c>
      <c r="L935">
        <v>0</v>
      </c>
      <c r="M935">
        <v>96</v>
      </c>
      <c r="N935">
        <v>17</v>
      </c>
      <c r="O935">
        <v>232</v>
      </c>
      <c r="P935">
        <v>1095</v>
      </c>
      <c r="Q935">
        <f>Merge1[[#This Row],[VeryActiveMinutes]]+Merge1[[#This Row],[FairlyActiveMinutes]]+Merge1[[#This Row],[LightlyActiveMinutes]]</f>
        <v>345</v>
      </c>
      <c r="R935">
        <v>4015</v>
      </c>
      <c r="U935" s="12">
        <f>Merge1[[#This Row],[TotalMinutesAsleep]]/60</f>
        <v>0</v>
      </c>
      <c r="V935" s="12" t="str">
        <f>IF(Merge1[[#This Row],[SleepHours]]&lt;7,"Short", IF(Merge1[[#This Row],[SleepHours]]&lt;=9,"Normal", "Long"))</f>
        <v>Short</v>
      </c>
    </row>
    <row r="936" spans="1:22" x14ac:dyDescent="0.25">
      <c r="A936" t="s">
        <v>51</v>
      </c>
      <c r="B936" s="1">
        <v>42497</v>
      </c>
      <c r="C936" s="6" t="str">
        <f>TEXT(Merge1[[#This Row],[ActivityDate]],"dddd")</f>
        <v>Saturday</v>
      </c>
      <c r="D936">
        <v>12332</v>
      </c>
      <c r="E936" s="5">
        <f>IF(Merge1[[#This Row],[TotalSteps]]&gt;=10000,1,0)</f>
        <v>1</v>
      </c>
      <c r="F936">
        <v>8.1300000000000008</v>
      </c>
      <c r="G936">
        <v>8.1300000000000008</v>
      </c>
      <c r="H936">
        <v>0</v>
      </c>
      <c r="I936">
        <v>0.08</v>
      </c>
      <c r="J936">
        <v>0.96</v>
      </c>
      <c r="K936">
        <v>6.99</v>
      </c>
      <c r="L936">
        <v>0</v>
      </c>
      <c r="M936">
        <v>105</v>
      </c>
      <c r="N936">
        <v>28</v>
      </c>
      <c r="O936">
        <v>271</v>
      </c>
      <c r="P936">
        <v>1036</v>
      </c>
      <c r="Q936">
        <f>Merge1[[#This Row],[VeryActiveMinutes]]+Merge1[[#This Row],[FairlyActiveMinutes]]+Merge1[[#This Row],[LightlyActiveMinutes]]</f>
        <v>404</v>
      </c>
      <c r="R936">
        <v>4142</v>
      </c>
      <c r="U936" s="12">
        <f>Merge1[[#This Row],[TotalMinutesAsleep]]/60</f>
        <v>0</v>
      </c>
      <c r="V936" s="12" t="str">
        <f>IF(Merge1[[#This Row],[SleepHours]]&lt;7,"Short", IF(Merge1[[#This Row],[SleepHours]]&lt;=9,"Normal", "Long"))</f>
        <v>Short</v>
      </c>
    </row>
    <row r="937" spans="1:22" x14ac:dyDescent="0.25">
      <c r="A937" t="s">
        <v>51</v>
      </c>
      <c r="B937" s="1">
        <v>42498</v>
      </c>
      <c r="C937" s="6" t="str">
        <f>TEXT(Merge1[[#This Row],[ActivityDate]],"dddd")</f>
        <v>Sunday</v>
      </c>
      <c r="D937">
        <v>10686</v>
      </c>
      <c r="E937" s="5">
        <f>IF(Merge1[[#This Row],[TotalSteps]]&gt;=10000,1,0)</f>
        <v>1</v>
      </c>
      <c r="F937">
        <v>8.11</v>
      </c>
      <c r="G937">
        <v>8.11</v>
      </c>
      <c r="H937">
        <v>0</v>
      </c>
      <c r="I937">
        <v>1.08</v>
      </c>
      <c r="J937">
        <v>0.2</v>
      </c>
      <c r="K937">
        <v>6.8</v>
      </c>
      <c r="L937">
        <v>0</v>
      </c>
      <c r="M937">
        <v>17</v>
      </c>
      <c r="N937">
        <v>4</v>
      </c>
      <c r="O937">
        <v>245</v>
      </c>
      <c r="P937">
        <v>1174</v>
      </c>
      <c r="Q937">
        <f>Merge1[[#This Row],[VeryActiveMinutes]]+Merge1[[#This Row],[FairlyActiveMinutes]]+Merge1[[#This Row],[LightlyActiveMinutes]]</f>
        <v>266</v>
      </c>
      <c r="R937">
        <v>2847</v>
      </c>
      <c r="U937" s="12">
        <f>Merge1[[#This Row],[TotalMinutesAsleep]]/60</f>
        <v>0</v>
      </c>
      <c r="V937" s="12" t="str">
        <f>IF(Merge1[[#This Row],[SleepHours]]&lt;7,"Short", IF(Merge1[[#This Row],[SleepHours]]&lt;=9,"Normal", "Long"))</f>
        <v>Short</v>
      </c>
    </row>
    <row r="938" spans="1:22" x14ac:dyDescent="0.25">
      <c r="A938" t="s">
        <v>51</v>
      </c>
      <c r="B938" s="1">
        <v>42499</v>
      </c>
      <c r="C938" s="6" t="str">
        <f>TEXT(Merge1[[#This Row],[ActivityDate]],"dddd")</f>
        <v>Monday</v>
      </c>
      <c r="D938">
        <v>20226</v>
      </c>
      <c r="E938" s="5">
        <f>IF(Merge1[[#This Row],[TotalSteps]]&gt;=10000,1,0)</f>
        <v>1</v>
      </c>
      <c r="F938">
        <v>18.25</v>
      </c>
      <c r="G938">
        <v>18.25</v>
      </c>
      <c r="H938">
        <v>0</v>
      </c>
      <c r="I938">
        <v>11.1</v>
      </c>
      <c r="J938">
        <v>0.8</v>
      </c>
      <c r="K938">
        <v>6.24</v>
      </c>
      <c r="L938">
        <v>0.05</v>
      </c>
      <c r="M938">
        <v>73</v>
      </c>
      <c r="N938">
        <v>19</v>
      </c>
      <c r="O938">
        <v>217</v>
      </c>
      <c r="P938">
        <v>1131</v>
      </c>
      <c r="Q938">
        <f>Merge1[[#This Row],[VeryActiveMinutes]]+Merge1[[#This Row],[FairlyActiveMinutes]]+Merge1[[#This Row],[LightlyActiveMinutes]]</f>
        <v>309</v>
      </c>
      <c r="R938">
        <v>3710</v>
      </c>
      <c r="U938" s="12">
        <f>Merge1[[#This Row],[TotalMinutesAsleep]]/60</f>
        <v>0</v>
      </c>
      <c r="V938" s="12" t="str">
        <f>IF(Merge1[[#This Row],[SleepHours]]&lt;7,"Short", IF(Merge1[[#This Row],[SleepHours]]&lt;=9,"Normal", "Long"))</f>
        <v>Short</v>
      </c>
    </row>
    <row r="939" spans="1:22" x14ac:dyDescent="0.25">
      <c r="A939" t="s">
        <v>51</v>
      </c>
      <c r="B939" s="1">
        <v>42500</v>
      </c>
      <c r="C939" s="6" t="str">
        <f>TEXT(Merge1[[#This Row],[ActivityDate]],"dddd")</f>
        <v>Tuesday</v>
      </c>
      <c r="D939">
        <v>10733</v>
      </c>
      <c r="E939" s="5">
        <f>IF(Merge1[[#This Row],[TotalSteps]]&gt;=10000,1,0)</f>
        <v>1</v>
      </c>
      <c r="F939">
        <v>8.15</v>
      </c>
      <c r="G939">
        <v>8.15</v>
      </c>
      <c r="H939">
        <v>0</v>
      </c>
      <c r="I939">
        <v>1.35</v>
      </c>
      <c r="J939">
        <v>0.46</v>
      </c>
      <c r="K939">
        <v>6.28</v>
      </c>
      <c r="L939">
        <v>0</v>
      </c>
      <c r="M939">
        <v>18</v>
      </c>
      <c r="N939">
        <v>11</v>
      </c>
      <c r="O939">
        <v>224</v>
      </c>
      <c r="P939">
        <v>1187</v>
      </c>
      <c r="Q939">
        <f>Merge1[[#This Row],[VeryActiveMinutes]]+Merge1[[#This Row],[FairlyActiveMinutes]]+Merge1[[#This Row],[LightlyActiveMinutes]]</f>
        <v>253</v>
      </c>
      <c r="R939">
        <v>2832</v>
      </c>
      <c r="U939" s="12">
        <f>Merge1[[#This Row],[TotalMinutesAsleep]]/60</f>
        <v>0</v>
      </c>
      <c r="V939" s="12" t="str">
        <f>IF(Merge1[[#This Row],[SleepHours]]&lt;7,"Short", IF(Merge1[[#This Row],[SleepHours]]&lt;=9,"Normal", "Long"))</f>
        <v>Short</v>
      </c>
    </row>
    <row r="940" spans="1:22" x14ac:dyDescent="0.25">
      <c r="A940" t="s">
        <v>51</v>
      </c>
      <c r="B940" s="1">
        <v>42501</v>
      </c>
      <c r="C940" s="6" t="str">
        <f>TEXT(Merge1[[#This Row],[ActivityDate]],"dddd")</f>
        <v>Wednesday</v>
      </c>
      <c r="D940">
        <v>21420</v>
      </c>
      <c r="E940" s="5">
        <f>IF(Merge1[[#This Row],[TotalSteps]]&gt;=10000,1,0)</f>
        <v>1</v>
      </c>
      <c r="F940">
        <v>19.559999999999999</v>
      </c>
      <c r="G940">
        <v>19.559999999999999</v>
      </c>
      <c r="H940">
        <v>0</v>
      </c>
      <c r="I940">
        <v>13.22</v>
      </c>
      <c r="J940">
        <v>0.41</v>
      </c>
      <c r="K940">
        <v>5.89</v>
      </c>
      <c r="L940">
        <v>0</v>
      </c>
      <c r="M940">
        <v>88</v>
      </c>
      <c r="N940">
        <v>12</v>
      </c>
      <c r="O940">
        <v>213</v>
      </c>
      <c r="P940">
        <v>1127</v>
      </c>
      <c r="Q940">
        <f>Merge1[[#This Row],[VeryActiveMinutes]]+Merge1[[#This Row],[FairlyActiveMinutes]]+Merge1[[#This Row],[LightlyActiveMinutes]]</f>
        <v>313</v>
      </c>
      <c r="R940">
        <v>3832</v>
      </c>
      <c r="U940" s="12">
        <f>Merge1[[#This Row],[TotalMinutesAsleep]]/60</f>
        <v>0</v>
      </c>
      <c r="V940" s="12" t="str">
        <f>IF(Merge1[[#This Row],[SleepHours]]&lt;7,"Short", IF(Merge1[[#This Row],[SleepHours]]&lt;=9,"Normal", "Long"))</f>
        <v>Short</v>
      </c>
    </row>
    <row r="941" spans="1:22" x14ac:dyDescent="0.25">
      <c r="A941" t="s">
        <v>51</v>
      </c>
      <c r="B941" s="1">
        <v>42502</v>
      </c>
      <c r="C941" s="6" t="str">
        <f>TEXT(Merge1[[#This Row],[ActivityDate]],"dddd")</f>
        <v>Thursday</v>
      </c>
      <c r="D941">
        <v>8064</v>
      </c>
      <c r="E941" s="5">
        <f>IF(Merge1[[#This Row],[TotalSteps]]&gt;=10000,1,0)</f>
        <v>0</v>
      </c>
      <c r="F941">
        <v>6.12</v>
      </c>
      <c r="G941">
        <v>6.12</v>
      </c>
      <c r="H941">
        <v>0</v>
      </c>
      <c r="I941">
        <v>1.82</v>
      </c>
      <c r="J941">
        <v>0.04</v>
      </c>
      <c r="K941">
        <v>4.25</v>
      </c>
      <c r="L941">
        <v>0</v>
      </c>
      <c r="M941">
        <v>23</v>
      </c>
      <c r="N941">
        <v>1</v>
      </c>
      <c r="O941">
        <v>137</v>
      </c>
      <c r="P941">
        <v>770</v>
      </c>
      <c r="Q941">
        <f>Merge1[[#This Row],[VeryActiveMinutes]]+Merge1[[#This Row],[FairlyActiveMinutes]]+Merge1[[#This Row],[LightlyActiveMinutes]]</f>
        <v>161</v>
      </c>
      <c r="R941">
        <v>1849</v>
      </c>
      <c r="U941" s="12">
        <f>Merge1[[#This Row],[TotalMinutesAsleep]]/60</f>
        <v>0</v>
      </c>
      <c r="V941" s="12" t="str">
        <f>IF(Merge1[[#This Row],[SleepHours]]&lt;7,"Short", IF(Merge1[[#This Row],[SleepHours]]&lt;=9,"Normal", "Long"))</f>
        <v>Short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6E4FB-14E7-4E86-B819-5BA2A2C921EA}">
  <dimension ref="A3:F37"/>
  <sheetViews>
    <sheetView topLeftCell="A2" workbookViewId="0">
      <selection activeCell="J6" sqref="J6"/>
    </sheetView>
  </sheetViews>
  <sheetFormatPr defaultRowHeight="15" x14ac:dyDescent="0.25"/>
  <cols>
    <col min="1" max="1" width="13.140625" bestFit="1" customWidth="1"/>
    <col min="2" max="2" width="23.28515625" style="10" bestFit="1" customWidth="1"/>
    <col min="5" max="5" width="13.140625" customWidth="1"/>
  </cols>
  <sheetData>
    <row r="3" spans="1:6" x14ac:dyDescent="0.25">
      <c r="A3" s="3" t="s">
        <v>54</v>
      </c>
      <c r="B3" s="10" t="s">
        <v>56</v>
      </c>
    </row>
    <row r="4" spans="1:6" x14ac:dyDescent="0.25">
      <c r="A4" s="4" t="s">
        <v>19</v>
      </c>
      <c r="B4" s="10">
        <v>0.87096774193548387</v>
      </c>
      <c r="E4" t="s">
        <v>65</v>
      </c>
      <c r="F4" s="11">
        <v>0.32</v>
      </c>
    </row>
    <row r="5" spans="1:6" x14ac:dyDescent="0.25">
      <c r="A5" s="4" t="s">
        <v>22</v>
      </c>
      <c r="B5" s="10">
        <v>6.4516129032258063E-2</v>
      </c>
      <c r="E5" t="s">
        <v>66</v>
      </c>
      <c r="F5" s="11">
        <f>1-0.32</f>
        <v>0.67999999999999994</v>
      </c>
    </row>
    <row r="6" spans="1:6" x14ac:dyDescent="0.25">
      <c r="A6" s="4" t="s">
        <v>20</v>
      </c>
      <c r="B6" s="10">
        <v>0.23333333333333334</v>
      </c>
    </row>
    <row r="7" spans="1:6" x14ac:dyDescent="0.25">
      <c r="A7" s="4" t="s">
        <v>21</v>
      </c>
      <c r="B7" s="10">
        <v>0</v>
      </c>
    </row>
    <row r="8" spans="1:6" x14ac:dyDescent="0.25">
      <c r="A8" s="4" t="s">
        <v>23</v>
      </c>
      <c r="B8" s="10">
        <v>0</v>
      </c>
    </row>
    <row r="9" spans="1:6" x14ac:dyDescent="0.25">
      <c r="A9" s="4" t="s">
        <v>30</v>
      </c>
      <c r="B9" s="10">
        <v>0.87096774193548387</v>
      </c>
    </row>
    <row r="10" spans="1:6" x14ac:dyDescent="0.25">
      <c r="A10" s="4" t="s">
        <v>24</v>
      </c>
      <c r="B10" s="10">
        <v>9.6774193548387094E-2</v>
      </c>
    </row>
    <row r="11" spans="1:6" x14ac:dyDescent="0.25">
      <c r="A11" s="4" t="s">
        <v>25</v>
      </c>
      <c r="B11" s="10">
        <v>3.2258064516129031E-2</v>
      </c>
    </row>
    <row r="12" spans="1:6" x14ac:dyDescent="0.25">
      <c r="A12" s="4" t="s">
        <v>26</v>
      </c>
      <c r="B12" s="10">
        <v>0.5</v>
      </c>
    </row>
    <row r="13" spans="1:6" x14ac:dyDescent="0.25">
      <c r="A13" s="4" t="s">
        <v>31</v>
      </c>
      <c r="B13" s="10">
        <v>0</v>
      </c>
    </row>
    <row r="14" spans="1:6" x14ac:dyDescent="0.25">
      <c r="A14" s="4" t="s">
        <v>32</v>
      </c>
      <c r="B14" s="10">
        <v>0</v>
      </c>
    </row>
    <row r="15" spans="1:6" x14ac:dyDescent="0.25">
      <c r="A15" s="4" t="s">
        <v>27</v>
      </c>
      <c r="B15" s="10">
        <v>0.73333333333333328</v>
      </c>
    </row>
    <row r="16" spans="1:6" x14ac:dyDescent="0.25">
      <c r="A16" s="4" t="s">
        <v>28</v>
      </c>
      <c r="B16" s="10">
        <v>6.4516129032258063E-2</v>
      </c>
    </row>
    <row r="17" spans="1:2" x14ac:dyDescent="0.25">
      <c r="A17" s="4" t="s">
        <v>33</v>
      </c>
      <c r="B17" s="10">
        <v>0</v>
      </c>
    </row>
    <row r="18" spans="1:2" x14ac:dyDescent="0.25">
      <c r="A18" s="4" t="s">
        <v>29</v>
      </c>
      <c r="B18" s="10">
        <v>0.19354838709677419</v>
      </c>
    </row>
    <row r="19" spans="1:2" x14ac:dyDescent="0.25">
      <c r="A19" s="4" t="s">
        <v>34</v>
      </c>
      <c r="B19" s="10">
        <v>0.74193548387096775</v>
      </c>
    </row>
    <row r="20" spans="1:2" x14ac:dyDescent="0.25">
      <c r="A20" s="4" t="s">
        <v>35</v>
      </c>
      <c r="B20" s="10">
        <v>0</v>
      </c>
    </row>
    <row r="21" spans="1:2" x14ac:dyDescent="0.25">
      <c r="A21" s="4" t="s">
        <v>36</v>
      </c>
      <c r="B21" s="10">
        <v>0.12903225806451613</v>
      </c>
    </row>
    <row r="22" spans="1:2" x14ac:dyDescent="0.25">
      <c r="A22" s="4" t="s">
        <v>37</v>
      </c>
      <c r="B22" s="10">
        <v>0.25806451612903225</v>
      </c>
    </row>
    <row r="23" spans="1:2" x14ac:dyDescent="0.25">
      <c r="A23" s="4" t="s">
        <v>38</v>
      </c>
      <c r="B23" s="10">
        <v>0.4838709677419355</v>
      </c>
    </row>
    <row r="24" spans="1:2" x14ac:dyDescent="0.25">
      <c r="A24" s="4" t="s">
        <v>39</v>
      </c>
      <c r="B24" s="10">
        <v>0.3</v>
      </c>
    </row>
    <row r="25" spans="1:2" x14ac:dyDescent="0.25">
      <c r="A25" s="4" t="s">
        <v>40</v>
      </c>
      <c r="B25" s="10">
        <v>0.21428571428571427</v>
      </c>
    </row>
    <row r="26" spans="1:2" x14ac:dyDescent="0.25">
      <c r="A26" s="4" t="s">
        <v>41</v>
      </c>
      <c r="B26" s="10">
        <v>0</v>
      </c>
    </row>
    <row r="27" spans="1:2" x14ac:dyDescent="0.25">
      <c r="A27" s="4" t="s">
        <v>42</v>
      </c>
      <c r="B27" s="10">
        <v>3.8461538461538464E-2</v>
      </c>
    </row>
    <row r="28" spans="1:2" x14ac:dyDescent="0.25">
      <c r="A28" s="4" t="s">
        <v>43</v>
      </c>
      <c r="B28" s="10">
        <v>0.67741935483870963</v>
      </c>
    </row>
    <row r="29" spans="1:2" x14ac:dyDescent="0.25">
      <c r="A29" s="4" t="s">
        <v>44</v>
      </c>
      <c r="B29" s="10">
        <v>0.69230769230769229</v>
      </c>
    </row>
    <row r="30" spans="1:2" x14ac:dyDescent="0.25">
      <c r="A30" s="4" t="s">
        <v>45</v>
      </c>
      <c r="B30" s="10">
        <v>0.54838709677419351</v>
      </c>
    </row>
    <row r="31" spans="1:2" x14ac:dyDescent="0.25">
      <c r="A31" s="4" t="s">
        <v>46</v>
      </c>
      <c r="B31" s="10">
        <v>0.87096774193548387</v>
      </c>
    </row>
    <row r="32" spans="1:2" x14ac:dyDescent="0.25">
      <c r="A32" s="4" t="s">
        <v>47</v>
      </c>
      <c r="B32" s="10">
        <v>0.15789473684210525</v>
      </c>
    </row>
    <row r="33" spans="1:2" x14ac:dyDescent="0.25">
      <c r="A33" s="4" t="s">
        <v>48</v>
      </c>
      <c r="B33" s="10">
        <v>0.35483870967741937</v>
      </c>
    </row>
    <row r="34" spans="1:2" x14ac:dyDescent="0.25">
      <c r="A34" s="4" t="s">
        <v>49</v>
      </c>
      <c r="B34" s="10">
        <v>0.19354838709677419</v>
      </c>
    </row>
    <row r="35" spans="1:2" x14ac:dyDescent="0.25">
      <c r="A35" s="4" t="s">
        <v>50</v>
      </c>
      <c r="B35" s="10">
        <v>0</v>
      </c>
    </row>
    <row r="36" spans="1:2" x14ac:dyDescent="0.25">
      <c r="A36" s="4" t="s">
        <v>51</v>
      </c>
      <c r="B36" s="10">
        <v>0.90322580645161288</v>
      </c>
    </row>
    <row r="37" spans="1:2" x14ac:dyDescent="0.25">
      <c r="A37" s="4" t="s">
        <v>55</v>
      </c>
      <c r="B37" s="10">
        <v>0.32234042553191489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9F8E0-B28A-4D77-AE5B-3D66BFB2C0CC}">
  <dimension ref="A1:C35"/>
  <sheetViews>
    <sheetView workbookViewId="0">
      <selection activeCell="B4" sqref="B4"/>
    </sheetView>
  </sheetViews>
  <sheetFormatPr defaultRowHeight="15" x14ac:dyDescent="0.25"/>
  <cols>
    <col min="1" max="1" width="13.7109375" customWidth="1"/>
    <col min="2" max="2" width="21.140625" style="9" customWidth="1"/>
    <col min="3" max="3" width="18.42578125" customWidth="1"/>
  </cols>
  <sheetData>
    <row r="1" spans="1:3" s="7" customFormat="1" x14ac:dyDescent="0.25">
      <c r="A1" s="7" t="s">
        <v>54</v>
      </c>
      <c r="B1" s="8" t="s">
        <v>57</v>
      </c>
      <c r="C1" s="7" t="s">
        <v>58</v>
      </c>
    </row>
    <row r="2" spans="1:3" x14ac:dyDescent="0.25">
      <c r="A2" t="s">
        <v>19</v>
      </c>
      <c r="B2" s="9">
        <v>0.87096774193548387</v>
      </c>
      <c r="C2" t="str">
        <f>IF(B2&lt;=0.2,"0-20%",
   IF(B2&lt;=0.4,"20-40%",
   IF(B2&lt;=0.6,"40-60%",
   IF(B2&lt;=0.8,"60-80%","80-100%"))))</f>
        <v>80-100%</v>
      </c>
    </row>
    <row r="3" spans="1:3" x14ac:dyDescent="0.25">
      <c r="A3" t="s">
        <v>22</v>
      </c>
      <c r="B3" s="9">
        <v>6.4516129032258063E-2</v>
      </c>
      <c r="C3" t="str">
        <f t="shared" ref="C3:C35" si="0">IF(B3&lt;=0.2,"0-20%",
   IF(B3&lt;=0.4,"20-40%",
   IF(B3&lt;=0.6,"40-60%",
   IF(B3&lt;=0.8,"60-80%","80-100%"))))</f>
        <v>0-20%</v>
      </c>
    </row>
    <row r="4" spans="1:3" x14ac:dyDescent="0.25">
      <c r="A4" t="s">
        <v>20</v>
      </c>
      <c r="B4" s="9">
        <v>0.23333333333333334</v>
      </c>
      <c r="C4" t="str">
        <f t="shared" si="0"/>
        <v>20-40%</v>
      </c>
    </row>
    <row r="5" spans="1:3" x14ac:dyDescent="0.25">
      <c r="A5" t="s">
        <v>21</v>
      </c>
      <c r="B5" s="9">
        <v>0</v>
      </c>
      <c r="C5" t="str">
        <f t="shared" si="0"/>
        <v>0-20%</v>
      </c>
    </row>
    <row r="6" spans="1:3" x14ac:dyDescent="0.25">
      <c r="A6" t="s">
        <v>23</v>
      </c>
      <c r="B6" s="9">
        <v>0</v>
      </c>
      <c r="C6" t="str">
        <f t="shared" si="0"/>
        <v>0-20%</v>
      </c>
    </row>
    <row r="7" spans="1:3" x14ac:dyDescent="0.25">
      <c r="A7" t="s">
        <v>30</v>
      </c>
      <c r="B7" s="9">
        <v>0.87096774193548387</v>
      </c>
      <c r="C7" t="str">
        <f t="shared" si="0"/>
        <v>80-100%</v>
      </c>
    </row>
    <row r="8" spans="1:3" x14ac:dyDescent="0.25">
      <c r="A8" t="s">
        <v>24</v>
      </c>
      <c r="B8" s="9">
        <v>9.6774193548387094E-2</v>
      </c>
      <c r="C8" t="str">
        <f t="shared" si="0"/>
        <v>0-20%</v>
      </c>
    </row>
    <row r="9" spans="1:3" x14ac:dyDescent="0.25">
      <c r="A9" t="s">
        <v>25</v>
      </c>
      <c r="B9" s="9">
        <v>3.2258064516129031E-2</v>
      </c>
      <c r="C9" t="str">
        <f t="shared" si="0"/>
        <v>0-20%</v>
      </c>
    </row>
    <row r="10" spans="1:3" x14ac:dyDescent="0.25">
      <c r="A10" t="s">
        <v>26</v>
      </c>
      <c r="B10" s="9">
        <v>0.5</v>
      </c>
      <c r="C10" t="str">
        <f t="shared" si="0"/>
        <v>40-60%</v>
      </c>
    </row>
    <row r="11" spans="1:3" x14ac:dyDescent="0.25">
      <c r="A11" t="s">
        <v>31</v>
      </c>
      <c r="B11" s="9">
        <v>0</v>
      </c>
      <c r="C11" t="str">
        <f t="shared" si="0"/>
        <v>0-20%</v>
      </c>
    </row>
    <row r="12" spans="1:3" x14ac:dyDescent="0.25">
      <c r="A12" t="s">
        <v>32</v>
      </c>
      <c r="B12" s="9">
        <v>0</v>
      </c>
      <c r="C12" t="str">
        <f t="shared" si="0"/>
        <v>0-20%</v>
      </c>
    </row>
    <row r="13" spans="1:3" x14ac:dyDescent="0.25">
      <c r="A13" t="s">
        <v>27</v>
      </c>
      <c r="B13" s="9">
        <v>0.73333333333333328</v>
      </c>
      <c r="C13" t="str">
        <f t="shared" si="0"/>
        <v>60-80%</v>
      </c>
    </row>
    <row r="14" spans="1:3" x14ac:dyDescent="0.25">
      <c r="A14" t="s">
        <v>28</v>
      </c>
      <c r="B14" s="9">
        <v>6.4516129032258063E-2</v>
      </c>
      <c r="C14" t="str">
        <f t="shared" si="0"/>
        <v>0-20%</v>
      </c>
    </row>
    <row r="15" spans="1:3" x14ac:dyDescent="0.25">
      <c r="A15" t="s">
        <v>33</v>
      </c>
      <c r="B15" s="9">
        <v>0</v>
      </c>
      <c r="C15" t="str">
        <f t="shared" si="0"/>
        <v>0-20%</v>
      </c>
    </row>
    <row r="16" spans="1:3" x14ac:dyDescent="0.25">
      <c r="A16" t="s">
        <v>29</v>
      </c>
      <c r="B16" s="9">
        <v>0.19354838709677419</v>
      </c>
      <c r="C16" t="str">
        <f t="shared" si="0"/>
        <v>0-20%</v>
      </c>
    </row>
    <row r="17" spans="1:3" x14ac:dyDescent="0.25">
      <c r="A17" t="s">
        <v>34</v>
      </c>
      <c r="B17" s="9">
        <v>0.74193548387096775</v>
      </c>
      <c r="C17" t="str">
        <f t="shared" si="0"/>
        <v>60-80%</v>
      </c>
    </row>
    <row r="18" spans="1:3" x14ac:dyDescent="0.25">
      <c r="A18" t="s">
        <v>35</v>
      </c>
      <c r="B18" s="9">
        <v>0</v>
      </c>
      <c r="C18" t="str">
        <f t="shared" si="0"/>
        <v>0-20%</v>
      </c>
    </row>
    <row r="19" spans="1:3" x14ac:dyDescent="0.25">
      <c r="A19" t="s">
        <v>36</v>
      </c>
      <c r="B19" s="9">
        <v>0.12903225806451613</v>
      </c>
      <c r="C19" t="str">
        <f t="shared" si="0"/>
        <v>0-20%</v>
      </c>
    </row>
    <row r="20" spans="1:3" x14ac:dyDescent="0.25">
      <c r="A20" t="s">
        <v>37</v>
      </c>
      <c r="B20" s="9">
        <v>0.25806451612903225</v>
      </c>
      <c r="C20" t="str">
        <f t="shared" si="0"/>
        <v>20-40%</v>
      </c>
    </row>
    <row r="21" spans="1:3" x14ac:dyDescent="0.25">
      <c r="A21" t="s">
        <v>38</v>
      </c>
      <c r="B21" s="9">
        <v>0.4838709677419355</v>
      </c>
      <c r="C21" t="str">
        <f t="shared" si="0"/>
        <v>40-60%</v>
      </c>
    </row>
    <row r="22" spans="1:3" x14ac:dyDescent="0.25">
      <c r="A22" t="s">
        <v>39</v>
      </c>
      <c r="B22" s="9">
        <v>0.3</v>
      </c>
      <c r="C22" t="str">
        <f t="shared" si="0"/>
        <v>20-40%</v>
      </c>
    </row>
    <row r="23" spans="1:3" x14ac:dyDescent="0.25">
      <c r="A23" t="s">
        <v>40</v>
      </c>
      <c r="B23" s="9">
        <v>0.21428571428571427</v>
      </c>
      <c r="C23" t="str">
        <f t="shared" si="0"/>
        <v>20-40%</v>
      </c>
    </row>
    <row r="24" spans="1:3" x14ac:dyDescent="0.25">
      <c r="A24" t="s">
        <v>41</v>
      </c>
      <c r="B24" s="9">
        <v>0</v>
      </c>
      <c r="C24" t="str">
        <f t="shared" si="0"/>
        <v>0-20%</v>
      </c>
    </row>
    <row r="25" spans="1:3" x14ac:dyDescent="0.25">
      <c r="A25" t="s">
        <v>42</v>
      </c>
      <c r="B25" s="9">
        <v>3.8461538461538464E-2</v>
      </c>
      <c r="C25" t="str">
        <f t="shared" si="0"/>
        <v>0-20%</v>
      </c>
    </row>
    <row r="26" spans="1:3" x14ac:dyDescent="0.25">
      <c r="A26" t="s">
        <v>43</v>
      </c>
      <c r="B26" s="9">
        <v>0.67741935483870963</v>
      </c>
      <c r="C26" t="str">
        <f t="shared" si="0"/>
        <v>60-80%</v>
      </c>
    </row>
    <row r="27" spans="1:3" x14ac:dyDescent="0.25">
      <c r="A27" t="s">
        <v>44</v>
      </c>
      <c r="B27" s="9">
        <v>0.69230769230769229</v>
      </c>
      <c r="C27" t="str">
        <f t="shared" si="0"/>
        <v>60-80%</v>
      </c>
    </row>
    <row r="28" spans="1:3" x14ac:dyDescent="0.25">
      <c r="A28" t="s">
        <v>45</v>
      </c>
      <c r="B28" s="9">
        <v>0.54838709677419351</v>
      </c>
      <c r="C28" t="str">
        <f t="shared" si="0"/>
        <v>40-60%</v>
      </c>
    </row>
    <row r="29" spans="1:3" x14ac:dyDescent="0.25">
      <c r="A29" t="s">
        <v>46</v>
      </c>
      <c r="B29" s="9">
        <v>0.87096774193548387</v>
      </c>
      <c r="C29" t="str">
        <f t="shared" si="0"/>
        <v>80-100%</v>
      </c>
    </row>
    <row r="30" spans="1:3" x14ac:dyDescent="0.25">
      <c r="A30" t="s">
        <v>47</v>
      </c>
      <c r="B30" s="9">
        <v>0.15789473684210525</v>
      </c>
      <c r="C30" t="str">
        <f t="shared" si="0"/>
        <v>0-20%</v>
      </c>
    </row>
    <row r="31" spans="1:3" x14ac:dyDescent="0.25">
      <c r="A31" t="s">
        <v>48</v>
      </c>
      <c r="B31" s="9">
        <v>0.35483870967741937</v>
      </c>
      <c r="C31" t="str">
        <f t="shared" si="0"/>
        <v>20-40%</v>
      </c>
    </row>
    <row r="32" spans="1:3" x14ac:dyDescent="0.25">
      <c r="A32" t="s">
        <v>49</v>
      </c>
      <c r="B32" s="9">
        <v>0.19354838709677419</v>
      </c>
      <c r="C32" t="str">
        <f t="shared" si="0"/>
        <v>0-20%</v>
      </c>
    </row>
    <row r="33" spans="1:3" x14ac:dyDescent="0.25">
      <c r="A33" t="s">
        <v>50</v>
      </c>
      <c r="B33" s="9">
        <v>0</v>
      </c>
      <c r="C33" t="str">
        <f t="shared" si="0"/>
        <v>0-20%</v>
      </c>
    </row>
    <row r="34" spans="1:3" x14ac:dyDescent="0.25">
      <c r="A34" t="s">
        <v>51</v>
      </c>
      <c r="B34" s="9">
        <v>0.90322580645161288</v>
      </c>
      <c r="C34" t="str">
        <f t="shared" si="0"/>
        <v>80-100%</v>
      </c>
    </row>
    <row r="35" spans="1:3" s="7" customFormat="1" x14ac:dyDescent="0.25">
      <c r="A35" s="7" t="s">
        <v>55</v>
      </c>
      <c r="B35" s="8">
        <v>0.32234042553191489</v>
      </c>
      <c r="C35" s="7" t="str">
        <f t="shared" si="0"/>
        <v>20-40%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488EA-89D0-4EEF-8668-76CFAA9D79BF}">
  <dimension ref="A3:B17"/>
  <sheetViews>
    <sheetView workbookViewId="0">
      <selection activeCell="D20" sqref="D20"/>
    </sheetView>
  </sheetViews>
  <sheetFormatPr defaultRowHeight="15" x14ac:dyDescent="0.25"/>
  <cols>
    <col min="1" max="1" width="22.42578125" bestFit="1" customWidth="1"/>
    <col min="2" max="2" width="14.140625" bestFit="1" customWidth="1"/>
  </cols>
  <sheetData>
    <row r="3" spans="1:2" x14ac:dyDescent="0.25">
      <c r="A3" s="3" t="s">
        <v>58</v>
      </c>
      <c r="B3" t="s">
        <v>64</v>
      </c>
    </row>
    <row r="4" spans="1:2" x14ac:dyDescent="0.25">
      <c r="A4" s="4" t="s">
        <v>59</v>
      </c>
      <c r="B4">
        <v>17</v>
      </c>
    </row>
    <row r="5" spans="1:2" x14ac:dyDescent="0.25">
      <c r="A5" s="4" t="s">
        <v>60</v>
      </c>
      <c r="B5">
        <v>6</v>
      </c>
    </row>
    <row r="6" spans="1:2" x14ac:dyDescent="0.25">
      <c r="A6" s="4" t="s">
        <v>61</v>
      </c>
      <c r="B6">
        <v>3</v>
      </c>
    </row>
    <row r="7" spans="1:2" x14ac:dyDescent="0.25">
      <c r="A7" s="4" t="s">
        <v>62</v>
      </c>
      <c r="B7">
        <v>4</v>
      </c>
    </row>
    <row r="8" spans="1:2" x14ac:dyDescent="0.25">
      <c r="A8" s="4" t="s">
        <v>63</v>
      </c>
      <c r="B8">
        <v>4</v>
      </c>
    </row>
    <row r="9" spans="1:2" x14ac:dyDescent="0.25">
      <c r="A9" s="4" t="s">
        <v>55</v>
      </c>
      <c r="B9">
        <v>34</v>
      </c>
    </row>
    <row r="14" spans="1:2" x14ac:dyDescent="0.25">
      <c r="A14">
        <f>17/34*100</f>
        <v>50</v>
      </c>
    </row>
    <row r="15" spans="1:2" x14ac:dyDescent="0.25">
      <c r="A15" s="12">
        <f>6/34*100</f>
        <v>17.647058823529413</v>
      </c>
    </row>
    <row r="16" spans="1:2" x14ac:dyDescent="0.25">
      <c r="A16" s="12">
        <f>3/34*100</f>
        <v>8.8235294117647065</v>
      </c>
    </row>
    <row r="17" spans="1:1" x14ac:dyDescent="0.25">
      <c r="A17" s="12">
        <f>4/34*100</f>
        <v>11.76470588235294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FEEBE-836F-42EC-9DE5-01DD66066F91}">
  <dimension ref="A3:C11"/>
  <sheetViews>
    <sheetView workbookViewId="0">
      <selection activeCell="C15" sqref="C15"/>
    </sheetView>
  </sheetViews>
  <sheetFormatPr defaultRowHeight="15" x14ac:dyDescent="0.25"/>
  <cols>
    <col min="1" max="1" width="13.140625" bestFit="1" customWidth="1"/>
    <col min="2" max="2" width="20.5703125" style="12" bestFit="1" customWidth="1"/>
    <col min="3" max="3" width="23.28515625" style="11" bestFit="1" customWidth="1"/>
  </cols>
  <sheetData>
    <row r="3" spans="1:3" x14ac:dyDescent="0.25">
      <c r="A3" s="3" t="s">
        <v>54</v>
      </c>
      <c r="B3" s="12" t="s">
        <v>74</v>
      </c>
      <c r="C3" t="s">
        <v>56</v>
      </c>
    </row>
    <row r="4" spans="1:3" x14ac:dyDescent="0.25">
      <c r="A4" s="4" t="s">
        <v>68</v>
      </c>
      <c r="B4" s="12">
        <v>7780.8666666666668</v>
      </c>
      <c r="C4">
        <v>0.33333333333333331</v>
      </c>
    </row>
    <row r="5" spans="1:3" x14ac:dyDescent="0.25">
      <c r="A5" s="4" t="s">
        <v>69</v>
      </c>
      <c r="B5" s="12">
        <v>8125.0065789473683</v>
      </c>
      <c r="C5">
        <v>0.39473684210526316</v>
      </c>
    </row>
    <row r="6" spans="1:3" x14ac:dyDescent="0.25">
      <c r="A6" s="4" t="s">
        <v>70</v>
      </c>
      <c r="B6" s="12">
        <v>7559.373333333333</v>
      </c>
      <c r="C6">
        <v>0.32666666666666666</v>
      </c>
    </row>
    <row r="7" spans="1:3" x14ac:dyDescent="0.25">
      <c r="A7" s="4" t="s">
        <v>71</v>
      </c>
      <c r="B7" s="12">
        <v>7405.8367346938776</v>
      </c>
      <c r="C7">
        <v>0.31292517006802723</v>
      </c>
    </row>
    <row r="8" spans="1:3" x14ac:dyDescent="0.25">
      <c r="A8" s="4" t="s">
        <v>72</v>
      </c>
      <c r="B8" s="12">
        <v>7448.230158730159</v>
      </c>
      <c r="C8">
        <v>0.26190476190476192</v>
      </c>
    </row>
    <row r="9" spans="1:3" x14ac:dyDescent="0.25">
      <c r="A9" s="4" t="s">
        <v>73</v>
      </c>
      <c r="B9" s="12">
        <v>8152.9758064516127</v>
      </c>
      <c r="C9">
        <v>0.33870967741935482</v>
      </c>
    </row>
    <row r="10" spans="1:3" x14ac:dyDescent="0.25">
      <c r="A10" s="4" t="s">
        <v>67</v>
      </c>
      <c r="B10" s="12">
        <v>6933.2314049586776</v>
      </c>
      <c r="C10">
        <v>0.27272727272727271</v>
      </c>
    </row>
    <row r="11" spans="1:3" x14ac:dyDescent="0.25">
      <c r="A11" s="4" t="s">
        <v>55</v>
      </c>
      <c r="B11" s="12">
        <v>7637.9106382978725</v>
      </c>
      <c r="C11">
        <v>0.32234042553191489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1FAB-D66E-4F60-9330-588CAE45B001}">
  <dimension ref="A3:C11"/>
  <sheetViews>
    <sheetView workbookViewId="0">
      <selection activeCell="M11" sqref="M11"/>
    </sheetView>
  </sheetViews>
  <sheetFormatPr defaultRowHeight="15" x14ac:dyDescent="0.25"/>
  <cols>
    <col min="1" max="1" width="13.140625" bestFit="1" customWidth="1"/>
    <col min="2" max="2" width="9.5703125" style="12" bestFit="1" customWidth="1"/>
    <col min="3" max="3" width="11.85546875" style="12" bestFit="1" customWidth="1"/>
  </cols>
  <sheetData>
    <row r="3" spans="1:3" x14ac:dyDescent="0.25">
      <c r="A3" s="3" t="s">
        <v>54</v>
      </c>
      <c r="B3" s="12" t="s">
        <v>75</v>
      </c>
      <c r="C3" s="12" t="s">
        <v>76</v>
      </c>
    </row>
    <row r="4" spans="1:3" x14ac:dyDescent="0.25">
      <c r="A4" s="4" t="s">
        <v>68</v>
      </c>
      <c r="B4" s="12">
        <v>7780.8666666666668</v>
      </c>
      <c r="C4" s="12">
        <v>2324.2083333333335</v>
      </c>
    </row>
    <row r="5" spans="1:3" x14ac:dyDescent="0.25">
      <c r="A5" s="4" t="s">
        <v>69</v>
      </c>
      <c r="B5" s="12">
        <v>8125.0065789473683</v>
      </c>
      <c r="C5" s="12">
        <v>2356.0131578947367</v>
      </c>
    </row>
    <row r="6" spans="1:3" x14ac:dyDescent="0.25">
      <c r="A6" s="4" t="s">
        <v>70</v>
      </c>
      <c r="B6" s="12">
        <v>7559.373333333333</v>
      </c>
      <c r="C6" s="12">
        <v>2302.62</v>
      </c>
    </row>
    <row r="7" spans="1:3" x14ac:dyDescent="0.25">
      <c r="A7" s="4" t="s">
        <v>71</v>
      </c>
      <c r="B7" s="12">
        <v>7405.8367346938776</v>
      </c>
      <c r="C7" s="12">
        <v>2199.5714285714284</v>
      </c>
    </row>
    <row r="8" spans="1:3" x14ac:dyDescent="0.25">
      <c r="A8" s="4" t="s">
        <v>72</v>
      </c>
      <c r="B8" s="12">
        <v>7448.230158730159</v>
      </c>
      <c r="C8" s="12">
        <v>2331.7857142857142</v>
      </c>
    </row>
    <row r="9" spans="1:3" x14ac:dyDescent="0.25">
      <c r="A9" s="4" t="s">
        <v>73</v>
      </c>
      <c r="B9" s="12">
        <v>8152.9758064516127</v>
      </c>
      <c r="C9" s="12">
        <v>2354.9677419354839</v>
      </c>
    </row>
    <row r="10" spans="1:3" x14ac:dyDescent="0.25">
      <c r="A10" s="4" t="s">
        <v>67</v>
      </c>
      <c r="B10" s="12">
        <v>6933.2314049586776</v>
      </c>
      <c r="C10" s="12">
        <v>2263</v>
      </c>
    </row>
    <row r="11" spans="1:3" x14ac:dyDescent="0.25">
      <c r="A11" s="4" t="s">
        <v>55</v>
      </c>
      <c r="B11" s="12">
        <v>7637.9106382978725</v>
      </c>
      <c r="C11" s="12">
        <v>2303.6095744680852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827D9-0C44-4C97-91B2-2F5C3D9D92AA}">
  <dimension ref="A3:E11"/>
  <sheetViews>
    <sheetView topLeftCell="A2" zoomScaleNormal="100" workbookViewId="0">
      <selection activeCell="C18" sqref="C18"/>
    </sheetView>
  </sheetViews>
  <sheetFormatPr defaultRowHeight="15" x14ac:dyDescent="0.25"/>
  <cols>
    <col min="1" max="1" width="13.140625" bestFit="1" customWidth="1"/>
    <col min="2" max="2" width="11.140625" style="12" bestFit="1" customWidth="1"/>
    <col min="3" max="3" width="17.7109375" style="12" bestFit="1" customWidth="1"/>
    <col min="4" max="4" width="12.85546875" style="12" bestFit="1" customWidth="1"/>
    <col min="5" max="5" width="10" style="12" bestFit="1" customWidth="1"/>
  </cols>
  <sheetData>
    <row r="3" spans="1:5" x14ac:dyDescent="0.25">
      <c r="A3" s="3" t="s">
        <v>54</v>
      </c>
      <c r="B3" s="12" t="s">
        <v>77</v>
      </c>
      <c r="C3" s="12" t="s">
        <v>78</v>
      </c>
      <c r="D3" s="12" t="s">
        <v>79</v>
      </c>
      <c r="E3" s="12" t="s">
        <v>80</v>
      </c>
    </row>
    <row r="4" spans="1:5" x14ac:dyDescent="0.25">
      <c r="A4" s="4" t="s">
        <v>68</v>
      </c>
      <c r="B4" s="12">
        <v>23.108333333333334</v>
      </c>
      <c r="C4" s="12">
        <v>14</v>
      </c>
      <c r="D4" s="12">
        <v>192.05833333333334</v>
      </c>
      <c r="E4" s="12">
        <v>1027.9416666666666</v>
      </c>
    </row>
    <row r="5" spans="1:5" x14ac:dyDescent="0.25">
      <c r="A5" s="4" t="s">
        <v>69</v>
      </c>
      <c r="B5" s="12">
        <v>22.953947368421051</v>
      </c>
      <c r="C5" s="12">
        <v>14.335526315789474</v>
      </c>
      <c r="D5" s="12">
        <v>197.34210526315789</v>
      </c>
      <c r="E5" s="12">
        <v>1007.3618421052631</v>
      </c>
    </row>
    <row r="6" spans="1:5" x14ac:dyDescent="0.25">
      <c r="A6" s="4" t="s">
        <v>70</v>
      </c>
      <c r="B6" s="12">
        <v>20.78</v>
      </c>
      <c r="C6" s="12">
        <v>13.1</v>
      </c>
      <c r="D6" s="12">
        <v>189.85333333333332</v>
      </c>
      <c r="E6" s="12">
        <v>989.48</v>
      </c>
    </row>
    <row r="7" spans="1:5" x14ac:dyDescent="0.25">
      <c r="A7" s="4" t="s">
        <v>71</v>
      </c>
      <c r="B7" s="12">
        <v>19.408163265306122</v>
      </c>
      <c r="C7" s="12">
        <v>11.959183673469388</v>
      </c>
      <c r="D7" s="12">
        <v>185.42176870748298</v>
      </c>
      <c r="E7" s="12">
        <v>961.99319727891157</v>
      </c>
    </row>
    <row r="8" spans="1:5" x14ac:dyDescent="0.25">
      <c r="A8" s="4" t="s">
        <v>72</v>
      </c>
      <c r="B8" s="12">
        <v>20.055555555555557</v>
      </c>
      <c r="C8" s="12">
        <v>12.111111111111111</v>
      </c>
      <c r="D8" s="12">
        <v>204.19841269841271</v>
      </c>
      <c r="E8" s="12">
        <v>1000.3095238095239</v>
      </c>
    </row>
    <row r="9" spans="1:5" x14ac:dyDescent="0.25">
      <c r="A9" s="4" t="s">
        <v>73</v>
      </c>
      <c r="B9" s="12">
        <v>21.919354838709676</v>
      </c>
      <c r="C9" s="12">
        <v>15.201612903225806</v>
      </c>
      <c r="D9" s="12">
        <v>207.14516129032259</v>
      </c>
      <c r="E9" s="12">
        <v>964.2822580645161</v>
      </c>
    </row>
    <row r="10" spans="1:5" x14ac:dyDescent="0.25">
      <c r="A10" s="4" t="s">
        <v>67</v>
      </c>
      <c r="B10" s="12">
        <v>19.983471074380166</v>
      </c>
      <c r="C10" s="12">
        <v>14.528925619834711</v>
      </c>
      <c r="D10" s="12">
        <v>173.97520661157026</v>
      </c>
      <c r="E10" s="12">
        <v>990.25619834710744</v>
      </c>
    </row>
    <row r="11" spans="1:5" x14ac:dyDescent="0.25">
      <c r="A11" s="4" t="s">
        <v>55</v>
      </c>
      <c r="B11" s="12">
        <v>21.164893617021278</v>
      </c>
      <c r="C11" s="12">
        <v>13.564893617021276</v>
      </c>
      <c r="D11" s="12">
        <v>192.8127659574468</v>
      </c>
      <c r="E11" s="12">
        <v>991.21063829787238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U F A A B Q S w M E F A A C A A g A A A M k W + u r O E u l A A A A 9 w A A A B I A H A B D b 2 5 m a W c v U G F j a 2 F n Z S 5 4 b W w g o h g A K K A U A A A A A A A A A A A A A A A A A A A A A A A A A A A A h Y 8 x D o I w G I W v Q r r T l q r R k F I G V 0 l M i M a 1 K R U a 4 c f Q Y r m b g 0 f y C m I U d X N 8 3 / u G 9 + 7 X G 0 + H p g 4 u u r O m h Q R F m K J A g 2 o L A 2 W C e n c M V y g V f C v V S Z Y 6 G G W w 8 W C L B F X O n W N C v P f Y z 3 D b l Y R R G p F D t s l V p R u J P r L 5 L 4 c G r J O g N B J 8 / x o j G I 7 m C x x R t s S U k 4 n y z M D X Y O P g Z / s D + b q v X d 9 p o S H c 5 Z x M k Z P 3 C f E A U E s D B B Q A A g A I A A A D J F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A y R b d Y h G u a 4 C A A C 7 C w A A E w A c A E Z v c m 1 1 b G F z L 1 N l Y 3 R p b 2 4 x L m 0 g o h g A K K A U A A A A A A A A A A A A A A A A A A A A A A A A A A A A z V Z N b x o x E L 0 j 8 R + s 7 W W R V k i p q h 4 a c a B A V F q S V F n a H k I U m d 0 B L L w 2 s m c j I s R / r / e j C 9 n a s I q q t h x C 5 H m e e W 8 + P G i I k E l B w u L 7 4 r L d a r f 0 i i q I S U w Z f + 6 b 8 y e G z 4 8 R B y r M a Y 9 w w H a L m E 8 o U x W B O R l t I + D d H 1 K t 5 1 K u / S v G o T u Q A k G g 9 r 3 B h 9 k 3 D U r n f 2 d D 0 G u U m 9 k V w z l D k m H 1 b D A Z 9 W 9 G w 5 k 1 Z H f L 9 d b r B E S k n A c E V Q q d o G B g x T + G K w A 0 t A p + u / s x Q t L z r F g v + M J E 3 P P y K 9 7 D / n 5 I k T 6 U 3 t 9 4 X 5 V M J B r V n 4 D G R o J n v E 7 p 3 M g r L e W 5 f 4 J I Q O 5 L c J / z M K K c K t 3 L R D x 0 q j i D F R V L E 2 b 6 v I F D j K m i Q i + k S g a S p 4 n I j N q 3 k A p 2 O 2 9 s p J C x w P f v u h l u H 5 C d 9 4 u P 0 Q T G i u b c Z A w L 4 1 Q i 5 S H C R v 9 + M b c N m U Y q o u q m S J M 5 q M K u a L Q G d Q I x k U u j p y T A Q B 9 B a 7 G + g y o S B y f c X U s j 1 D D n 5 6 E T t l z h W V Q I s W l O 2 i D 0 g d 8 1 E y m C J V 1 X l C l + D p T z O o u q e D k R A 8 q l Y n X L v t N u M W F t p + O R 1 h x g M 6 R / a Z r r 0 U 4 M c h 3 q m O E 6 7 E + N r z 3 8 v 5 v c s O T j m N r M e g e R V L F r e M v 2 6 e f C H J g p S 2 A s P k L 8 q l a 6 B r W E C 2 s D F T m 4 A W 2 k f p Z M 2 F / H j E e u / e U 7 Z f j V q 3 F A V n k x K E s z k C x a 1 h H d C S z w 1 m R A H S o 1 2 m 6 o i C 1 D c C h b A c n / L w r n F 5 r s w e z V s O e / n n F n M R t e f 2 U D u n N Q d W L e b w h b P L s J j k j c y T R 3 e 7 t Y O D l k 8 V + Q z U L W / Q O N V u Q m 9 9 / N n f q P A X n b a b K C G l 8 9 s Z u c P p o s r c Y E T m y z 5 i K s a 6 7 x d f f + a + T C 0 X 8 X Z x v w u F G q + j t + h d g 3 3 f + 2 k 4 + n A B L 5 Z M Q N 0 w 1 n E c 2 g V T 6 y D D M R o V / P m O s Z f P E K W z x f / g R Q S w E C L Q A U A A I A C A A A A y R b 6 6 s 4 S 6 U A A A D 3 A A A A E g A A A A A A A A A A A A A A A A A A A A A A Q 2 9 u Z m l n L 1 B h Y 2 t h Z 2 U u e G 1 s U E s B A i 0 A F A A C A A g A A A M k W w / K 6 a u k A A A A 6 Q A A A B M A A A A A A A A A A A A A A A A A 8 Q A A A F t D b 2 5 0 Z W 5 0 X 1 R 5 c G V z X S 5 4 b W x Q S w E C L Q A U A A I A C A A A A y R b d Y h G u a 4 C A A C 7 C w A A E w A A A A A A A A A A A A A A A A D i A Q A A R m 9 y b X V s Y X M v U 2 V j d G l v b j E u b V B L B Q Y A A A A A A w A D A M I A A A D d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R N A A A A A A A A O 8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Y W l s e U F j d G l 2 a X R 5 X 2 N s Z W F u Z W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Y j U 1 Y T Y 2 Y i 1 h Z j k z L T R h M T k t O D U 0 M i 0 3 O W Q 1 O T d i N D A 4 N T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G F p b H l B Y 3 R p d m l 0 e V 9 j b G V h b m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w N F Q w N j o x M z o 0 M y 4 0 M T E y N z c 1 W i I g L z 4 8 R W 5 0 c n k g V H l w Z T 0 i R m l s b E N v b H V t b l R 5 c G V z I i B W Y W x 1 Z T 0 i c 0 F 3 a 0 R C U V V E Q l F V R k J R T U R B d 0 1 E I i A v P j x F b n R y e S B U e X B l P S J G a W x s Q 2 9 s d W 1 u T m F t Z X M i I F Z h b H V l P S J z W y Z x d W 9 0 O 0 l k J n F 1 b 3 Q 7 L C Z x d W 9 0 O 0 F j d G l 2 a X R 5 R G F 0 Z S Z x d W 9 0 O y w m c X V v d D t U b 3 R h b F N 0 Z X B z J n F 1 b 3 Q 7 L C Z x d W 9 0 O 1 R v d G F s R G l z d G F u Y 2 U m c X V v d D s s J n F 1 b 3 Q 7 V H J h Y 2 t l c k R p c 3 R h b m N l J n F 1 b 3 Q 7 L C Z x d W 9 0 O 0 x v Z 2 d l Z E F j d G l 2 a X R p Z X N E a X N 0 Y W 5 j Z S Z x d W 9 0 O y w m c X V v d D t W Z X J 5 Q W N 0 a X Z l R G l z d G F u Y 2 U m c X V v d D s s J n F 1 b 3 Q 7 T W 9 k Z X J h d G V s e U F j d G l 2 Z U R p c 3 R h b m N l J n F 1 b 3 Q 7 L C Z x d W 9 0 O 0 x p Z 2 h 0 Q W N 0 a X Z l R G l z d G F u Y 2 U m c X V v d D s s J n F 1 b 3 Q 7 U 2 V k Z W 5 0 Y X J 5 Q W N 0 a X Z l R G l z d G F u Y 2 U m c X V v d D s s J n F 1 b 3 Q 7 V m V y e U F j d G l 2 Z U 1 p b n V 0 Z X M m c X V v d D s s J n F 1 b 3 Q 7 R m F p c m x 5 Q W N 0 a X Z l T W l u d X R l c y Z x d W 9 0 O y w m c X V v d D t M a W d o d G x 5 Q W N 0 a X Z l T W l u d X R l c y Z x d W 9 0 O y w m c X V v d D t T Z W R l b n R h c n l N a W 5 1 d G V z J n F 1 b 3 Q 7 L C Z x d W 9 0 O 0 N h b G 9 y a W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a W x 5 Q W N 0 a X Z p d H l f Y 2 x l Y W 5 l Z C 9 B d X R v U m V t b 3 Z l Z E N v b H V t b n M x L n t J Z C w w f S Z x d W 9 0 O y w m c X V v d D t T Z W N 0 a W 9 u M S 9 k Y W l s e U F j d G l 2 a X R 5 X 2 N s Z W F u Z W Q v Q X V 0 b 1 J l b W 9 2 Z W R D b 2 x 1 b W 5 z M S 5 7 Q W N 0 a X Z p d H l E Y X R l L D F 9 J n F 1 b 3 Q 7 L C Z x d W 9 0 O 1 N l Y 3 R p b 2 4 x L 2 R h a W x 5 Q W N 0 a X Z p d H l f Y 2 x l Y W 5 l Z C 9 B d X R v U m V t b 3 Z l Z E N v b H V t b n M x L n t U b 3 R h b F N 0 Z X B z L D J 9 J n F 1 b 3 Q 7 L C Z x d W 9 0 O 1 N l Y 3 R p b 2 4 x L 2 R h a W x 5 Q W N 0 a X Z p d H l f Y 2 x l Y W 5 l Z C 9 B d X R v U m V t b 3 Z l Z E N v b H V t b n M x L n t U b 3 R h b E R p c 3 R h b m N l L D N 9 J n F 1 b 3 Q 7 L C Z x d W 9 0 O 1 N l Y 3 R p b 2 4 x L 2 R h a W x 5 Q W N 0 a X Z p d H l f Y 2 x l Y W 5 l Z C 9 B d X R v U m V t b 3 Z l Z E N v b H V t b n M x L n t U c m F j a 2 V y R G l z d G F u Y 2 U s N H 0 m c X V v d D s s J n F 1 b 3 Q 7 U 2 V j d G l v b j E v Z G F p b H l B Y 3 R p d m l 0 e V 9 j b G V h b m V k L 0 F 1 d G 9 S Z W 1 v d m V k Q 2 9 s d W 1 u c z E u e 0 x v Z 2 d l Z E F j d G l 2 a X R p Z X N E a X N 0 Y W 5 j Z S w 1 f S Z x d W 9 0 O y w m c X V v d D t T Z W N 0 a W 9 u M S 9 k Y W l s e U F j d G l 2 a X R 5 X 2 N s Z W F u Z W Q v Q X V 0 b 1 J l b W 9 2 Z W R D b 2 x 1 b W 5 z M S 5 7 V m V y e U F j d G l 2 Z U R p c 3 R h b m N l L D Z 9 J n F 1 b 3 Q 7 L C Z x d W 9 0 O 1 N l Y 3 R p b 2 4 x L 2 R h a W x 5 Q W N 0 a X Z p d H l f Y 2 x l Y W 5 l Z C 9 B d X R v U m V t b 3 Z l Z E N v b H V t b n M x L n t N b 2 R l c m F 0 Z W x 5 Q W N 0 a X Z l R G l z d G F u Y 2 U s N 3 0 m c X V v d D s s J n F 1 b 3 Q 7 U 2 V j d G l v b j E v Z G F p b H l B Y 3 R p d m l 0 e V 9 j b G V h b m V k L 0 F 1 d G 9 S Z W 1 v d m V k Q 2 9 s d W 1 u c z E u e 0 x p Z 2 h 0 Q W N 0 a X Z l R G l z d G F u Y 2 U s O H 0 m c X V v d D s s J n F 1 b 3 Q 7 U 2 V j d G l v b j E v Z G F p b H l B Y 3 R p d m l 0 e V 9 j b G V h b m V k L 0 F 1 d G 9 S Z W 1 v d m V k Q 2 9 s d W 1 u c z E u e 1 N l Z G V u d G F y e U F j d G l 2 Z U R p c 3 R h b m N l L D l 9 J n F 1 b 3 Q 7 L C Z x d W 9 0 O 1 N l Y 3 R p b 2 4 x L 2 R h a W x 5 Q W N 0 a X Z p d H l f Y 2 x l Y W 5 l Z C 9 B d X R v U m V t b 3 Z l Z E N v b H V t b n M x L n t W Z X J 5 Q W N 0 a X Z l T W l u d X R l c y w x M H 0 m c X V v d D s s J n F 1 b 3 Q 7 U 2 V j d G l v b j E v Z G F p b H l B Y 3 R p d m l 0 e V 9 j b G V h b m V k L 0 F 1 d G 9 S Z W 1 v d m V k Q 2 9 s d W 1 u c z E u e 0 Z h a X J s e U F j d G l 2 Z U 1 p b n V 0 Z X M s M T F 9 J n F 1 b 3 Q 7 L C Z x d W 9 0 O 1 N l Y 3 R p b 2 4 x L 2 R h a W x 5 Q W N 0 a X Z p d H l f Y 2 x l Y W 5 l Z C 9 B d X R v U m V t b 3 Z l Z E N v b H V t b n M x L n t M a W d o d G x 5 Q W N 0 a X Z l T W l u d X R l c y w x M n 0 m c X V v d D s s J n F 1 b 3 Q 7 U 2 V j d G l v b j E v Z G F p b H l B Y 3 R p d m l 0 e V 9 j b G V h b m V k L 0 F 1 d G 9 S Z W 1 v d m V k Q 2 9 s d W 1 u c z E u e 1 N l Z G V u d G F y e U 1 p b n V 0 Z X M s M T N 9 J n F 1 b 3 Q 7 L C Z x d W 9 0 O 1 N l Y 3 R p b 2 4 x L 2 R h a W x 5 Q W N 0 a X Z p d H l f Y 2 x l Y W 5 l Z C 9 B d X R v U m V t b 3 Z l Z E N v b H V t b n M x L n t D Y W x v c m l l c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R h a W x 5 Q W N 0 a X Z p d H l f Y 2 x l Y W 5 l Z C 9 B d X R v U m V t b 3 Z l Z E N v b H V t b n M x L n t J Z C w w f S Z x d W 9 0 O y w m c X V v d D t T Z W N 0 a W 9 u M S 9 k Y W l s e U F j d G l 2 a X R 5 X 2 N s Z W F u Z W Q v Q X V 0 b 1 J l b W 9 2 Z W R D b 2 x 1 b W 5 z M S 5 7 Q W N 0 a X Z p d H l E Y X R l L D F 9 J n F 1 b 3 Q 7 L C Z x d W 9 0 O 1 N l Y 3 R p b 2 4 x L 2 R h a W x 5 Q W N 0 a X Z p d H l f Y 2 x l Y W 5 l Z C 9 B d X R v U m V t b 3 Z l Z E N v b H V t b n M x L n t U b 3 R h b F N 0 Z X B z L D J 9 J n F 1 b 3 Q 7 L C Z x d W 9 0 O 1 N l Y 3 R p b 2 4 x L 2 R h a W x 5 Q W N 0 a X Z p d H l f Y 2 x l Y W 5 l Z C 9 B d X R v U m V t b 3 Z l Z E N v b H V t b n M x L n t U b 3 R h b E R p c 3 R h b m N l L D N 9 J n F 1 b 3 Q 7 L C Z x d W 9 0 O 1 N l Y 3 R p b 2 4 x L 2 R h a W x 5 Q W N 0 a X Z p d H l f Y 2 x l Y W 5 l Z C 9 B d X R v U m V t b 3 Z l Z E N v b H V t b n M x L n t U c m F j a 2 V y R G l z d G F u Y 2 U s N H 0 m c X V v d D s s J n F 1 b 3 Q 7 U 2 V j d G l v b j E v Z G F p b H l B Y 3 R p d m l 0 e V 9 j b G V h b m V k L 0 F 1 d G 9 S Z W 1 v d m V k Q 2 9 s d W 1 u c z E u e 0 x v Z 2 d l Z E F j d G l 2 a X R p Z X N E a X N 0 Y W 5 j Z S w 1 f S Z x d W 9 0 O y w m c X V v d D t T Z W N 0 a W 9 u M S 9 k Y W l s e U F j d G l 2 a X R 5 X 2 N s Z W F u Z W Q v Q X V 0 b 1 J l b W 9 2 Z W R D b 2 x 1 b W 5 z M S 5 7 V m V y e U F j d G l 2 Z U R p c 3 R h b m N l L D Z 9 J n F 1 b 3 Q 7 L C Z x d W 9 0 O 1 N l Y 3 R p b 2 4 x L 2 R h a W x 5 Q W N 0 a X Z p d H l f Y 2 x l Y W 5 l Z C 9 B d X R v U m V t b 3 Z l Z E N v b H V t b n M x L n t N b 2 R l c m F 0 Z W x 5 Q W N 0 a X Z l R G l z d G F u Y 2 U s N 3 0 m c X V v d D s s J n F 1 b 3 Q 7 U 2 V j d G l v b j E v Z G F p b H l B Y 3 R p d m l 0 e V 9 j b G V h b m V k L 0 F 1 d G 9 S Z W 1 v d m V k Q 2 9 s d W 1 u c z E u e 0 x p Z 2 h 0 Q W N 0 a X Z l R G l z d G F u Y 2 U s O H 0 m c X V v d D s s J n F 1 b 3 Q 7 U 2 V j d G l v b j E v Z G F p b H l B Y 3 R p d m l 0 e V 9 j b G V h b m V k L 0 F 1 d G 9 S Z W 1 v d m V k Q 2 9 s d W 1 u c z E u e 1 N l Z G V u d G F y e U F j d G l 2 Z U R p c 3 R h b m N l L D l 9 J n F 1 b 3 Q 7 L C Z x d W 9 0 O 1 N l Y 3 R p b 2 4 x L 2 R h a W x 5 Q W N 0 a X Z p d H l f Y 2 x l Y W 5 l Z C 9 B d X R v U m V t b 3 Z l Z E N v b H V t b n M x L n t W Z X J 5 Q W N 0 a X Z l T W l u d X R l c y w x M H 0 m c X V v d D s s J n F 1 b 3 Q 7 U 2 V j d G l v b j E v Z G F p b H l B Y 3 R p d m l 0 e V 9 j b G V h b m V k L 0 F 1 d G 9 S Z W 1 v d m V k Q 2 9 s d W 1 u c z E u e 0 Z h a X J s e U F j d G l 2 Z U 1 p b n V 0 Z X M s M T F 9 J n F 1 b 3 Q 7 L C Z x d W 9 0 O 1 N l Y 3 R p b 2 4 x L 2 R h a W x 5 Q W N 0 a X Z p d H l f Y 2 x l Y W 5 l Z C 9 B d X R v U m V t b 3 Z l Z E N v b H V t b n M x L n t M a W d o d G x 5 Q W N 0 a X Z l T W l u d X R l c y w x M n 0 m c X V v d D s s J n F 1 b 3 Q 7 U 2 V j d G l v b j E v Z G F p b H l B Y 3 R p d m l 0 e V 9 j b G V h b m V k L 0 F 1 d G 9 S Z W 1 v d m V k Q 2 9 s d W 1 u c z E u e 1 N l Z G V u d G F y e U 1 p b n V 0 Z X M s M T N 9 J n F 1 b 3 Q 7 L C Z x d W 9 0 O 1 N l Y 3 R p b 2 4 x L 2 R h a W x 5 Q W N 0 a X Z p d H l f Y 2 x l Y W 5 l Z C 9 B d X R v U m V t b 3 Z l Z E N v b H V t b n M x L n t D Y W x v c m l l c y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a W x 5 Q W N 0 a X Z p d H l f Y 2 x l Y W 5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U F j d G l 2 a X R 5 X 2 N s Z W F u Z W Q v Z G F p b H l B Y 3 R p d m l 0 e V 9 j b G V h b m V k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B Y 3 R p d m l 0 e V 9 j b G V h b m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Q W N 0 a X Z p d H l f Y 2 x l Y W 5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s Z W V w R G F 5 X 2 N s Z W F u Z W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N j U 3 N j F m N S 0 w N j c z L T Q y Z W U t O W I 0 Y i 0 1 Z m E 3 M G N m Y j M y Y j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x l Z X B E Y X l f Y 2 x l Y W 5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D R U M D Y 6 M T Q 6 M j M u M j U 0 M D Y 4 N 1 o i I C 8 + P E V u d H J 5 I F R 5 c G U 9 I k Z p b G x D b 2 x 1 b W 5 U e X B l c y I g V m F s d W U 9 I n N B d 2 t E Q X d N P S I g L z 4 8 R W 5 0 c n k g V H l w Z T 0 i R m l s b E N v b H V t b k 5 h b W V z I i B W Y W x 1 Z T 0 i c 1 s m c X V v d D t J Z C Z x d W 9 0 O y w m c X V v d D t T b G V l c E R h e S Z x d W 9 0 O y w m c X V v d D t U b 3 R h b F N s Z W V w U m V j b 3 J k c y Z x d W 9 0 O y w m c X V v d D t U b 3 R h b E 1 p b n V 0 Z X N B c 2 x l Z X A m c X V v d D s s J n F 1 b 3 Q 7 V G 9 0 Y W x U a W 1 l S W 5 C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G V l c E R h e V 9 j b G V h b m V k L 0 F 1 d G 9 S Z W 1 v d m V k Q 2 9 s d W 1 u c z E u e 0 l k L D B 9 J n F 1 b 3 Q 7 L C Z x d W 9 0 O 1 N l Y 3 R p b 2 4 x L 3 N s Z W V w R G F 5 X 2 N s Z W F u Z W Q v Q X V 0 b 1 J l b W 9 2 Z W R D b 2 x 1 b W 5 z M S 5 7 U 2 x l Z X B E Y X k s M X 0 m c X V v d D s s J n F 1 b 3 Q 7 U 2 V j d G l v b j E v c 2 x l Z X B E Y X l f Y 2 x l Y W 5 l Z C 9 B d X R v U m V t b 3 Z l Z E N v b H V t b n M x L n t U b 3 R h b F N s Z W V w U m V j b 3 J k c y w y f S Z x d W 9 0 O y w m c X V v d D t T Z W N 0 a W 9 u M S 9 z b G V l c E R h e V 9 j b G V h b m V k L 0 F 1 d G 9 S Z W 1 v d m V k Q 2 9 s d W 1 u c z E u e 1 R v d G F s T W l u d X R l c 0 F z b G V l c C w z f S Z x d W 9 0 O y w m c X V v d D t T Z W N 0 a W 9 u M S 9 z b G V l c E R h e V 9 j b G V h b m V k L 0 F 1 d G 9 S Z W 1 v d m V k Q 2 9 s d W 1 u c z E u e 1 R v d G F s V G l t Z U l u Q m V k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N s Z W V w R G F 5 X 2 N s Z W F u Z W Q v Q X V 0 b 1 J l b W 9 2 Z W R D b 2 x 1 b W 5 z M S 5 7 S W Q s M H 0 m c X V v d D s s J n F 1 b 3 Q 7 U 2 V j d G l v b j E v c 2 x l Z X B E Y X l f Y 2 x l Y W 5 l Z C 9 B d X R v U m V t b 3 Z l Z E N v b H V t b n M x L n t T b G V l c E R h e S w x f S Z x d W 9 0 O y w m c X V v d D t T Z W N 0 a W 9 u M S 9 z b G V l c E R h e V 9 j b G V h b m V k L 0 F 1 d G 9 S Z W 1 v d m V k Q 2 9 s d W 1 u c z E u e 1 R v d G F s U 2 x l Z X B S Z W N v c m R z L D J 9 J n F 1 b 3 Q 7 L C Z x d W 9 0 O 1 N l Y 3 R p b 2 4 x L 3 N s Z W V w R G F 5 X 2 N s Z W F u Z W Q v Q X V 0 b 1 J l b W 9 2 Z W R D b 2 x 1 b W 5 z M S 5 7 V G 9 0 Y W x N a W 5 1 d G V z Q X N s Z W V w L D N 9 J n F 1 b 3 Q 7 L C Z x d W 9 0 O 1 N l Y 3 R p b 2 4 x L 3 N s Z W V w R G F 5 X 2 N s Z W F u Z W Q v Q X V 0 b 1 J l b W 9 2 Z W R D b 2 x 1 b W 5 z M S 5 7 V G 9 0 Y W x U a W 1 l S W 5 C Z W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s Z W V w R G F 5 X 2 N s Z W F u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x l Z X B E Y X l f Y 2 x l Y W 5 l Z C 9 z b G V l c E R h e V 9 j b G V h b m V k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x l Z X B E Y X l f Y 2 x l Y W 5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G V l c E R h e V 9 j b G V h b m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R h Y T Y 5 Y z I t N G Y 1 M y 0 0 O W M 0 L W I z M j Q t Z G I 5 O T c 1 N G I 5 Y T A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N Z X J n Z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A 0 V D A 2 O j I 0 O j A x L j k 3 M z Q 0 O T J a I i A v P j x F b n R y e S B U e X B l P S J G a W x s Q 2 9 s d W 1 u V H l w Z X M i I F Z h b H V l P S J z Q m d r R E J R V U R C U V V G Q l F N R E F 3 T U R B d 0 1 E I i A v P j x F b n R y e S B U e X B l P S J G a W x s Q 2 9 s d W 1 u T m F t Z X M i I F Z h b H V l P S J z W y Z x d W 9 0 O 0 l k J n F 1 b 3 Q 7 L C Z x d W 9 0 O 0 F j d G l 2 a X R 5 R G F 0 Z S Z x d W 9 0 O y w m c X V v d D t U b 3 R h b F N 0 Z X B z J n F 1 b 3 Q 7 L C Z x d W 9 0 O 1 R v d G F s R G l z d G F u Y 2 U m c X V v d D s s J n F 1 b 3 Q 7 V H J h Y 2 t l c k R p c 3 R h b m N l J n F 1 b 3 Q 7 L C Z x d W 9 0 O 0 x v Z 2 d l Z E F j d G l 2 a X R p Z X N E a X N 0 Y W 5 j Z S Z x d W 9 0 O y w m c X V v d D t W Z X J 5 Q W N 0 a X Z l R G l z d G F u Y 2 U m c X V v d D s s J n F 1 b 3 Q 7 T W 9 k Z X J h d G V s e U F j d G l 2 Z U R p c 3 R h b m N l J n F 1 b 3 Q 7 L C Z x d W 9 0 O 0 x p Z 2 h 0 Q W N 0 a X Z l R G l z d G F u Y 2 U m c X V v d D s s J n F 1 b 3 Q 7 U 2 V k Z W 5 0 Y X J 5 Q W N 0 a X Z l R G l z d G F u Y 2 U m c X V v d D s s J n F 1 b 3 Q 7 V m V y e U F j d G l 2 Z U 1 p b n V 0 Z X M m c X V v d D s s J n F 1 b 3 Q 7 R m F p c m x 5 Q W N 0 a X Z l T W l u d X R l c y Z x d W 9 0 O y w m c X V v d D t M a W d o d G x 5 Q W N 0 a X Z l T W l u d X R l c y Z x d W 9 0 O y w m c X V v d D t T Z W R l b n R h c n l N a W 5 1 d G V z J n F 1 b 3 Q 7 L C Z x d W 9 0 O 0 N h b G 9 y a W V z J n F 1 b 3 Q 7 L C Z x d W 9 0 O 1 R v d G F s U 2 x l Z X B S Z W N v c m R z J n F 1 b 3 Q 7 L C Z x d W 9 0 O 1 R v d G F s T W l u d X R l c 0 F z b G V l c C Z x d W 9 0 O y w m c X V v d D t U b 3 R h b F R p b W V J b k J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J n Z T E v Q X V 0 b 1 J l b W 9 2 Z W R D b 2 x 1 b W 5 z M S 5 7 S W Q s M H 0 m c X V v d D s s J n F 1 b 3 Q 7 U 2 V j d G l v b j E v T W V y Z 2 U x L 0 F 1 d G 9 S Z W 1 v d m V k Q 2 9 s d W 1 u c z E u e 0 F j d G l 2 a X R 5 R G F 0 Z S w x f S Z x d W 9 0 O y w m c X V v d D t T Z W N 0 a W 9 u M S 9 N Z X J n Z T E v Q X V 0 b 1 J l b W 9 2 Z W R D b 2 x 1 b W 5 z M S 5 7 V G 9 0 Y W x T d G V w c y w y f S Z x d W 9 0 O y w m c X V v d D t T Z W N 0 a W 9 u M S 9 N Z X J n Z T E v Q X V 0 b 1 J l b W 9 2 Z W R D b 2 x 1 b W 5 z M S 5 7 V G 9 0 Y W x E a X N 0 Y W 5 j Z S w z f S Z x d W 9 0 O y w m c X V v d D t T Z W N 0 a W 9 u M S 9 N Z X J n Z T E v Q X V 0 b 1 J l b W 9 2 Z W R D b 2 x 1 b W 5 z M S 5 7 V H J h Y 2 t l c k R p c 3 R h b m N l L D R 9 J n F 1 b 3 Q 7 L C Z x d W 9 0 O 1 N l Y 3 R p b 2 4 x L 0 1 l c m d l M S 9 B d X R v U m V t b 3 Z l Z E N v b H V t b n M x L n t M b 2 d n Z W R B Y 3 R p d m l 0 a W V z R G l z d G F u Y 2 U s N X 0 m c X V v d D s s J n F 1 b 3 Q 7 U 2 V j d G l v b j E v T W V y Z 2 U x L 0 F 1 d G 9 S Z W 1 v d m V k Q 2 9 s d W 1 u c z E u e 1 Z l c n l B Y 3 R p d m V E a X N 0 Y W 5 j Z S w 2 f S Z x d W 9 0 O y w m c X V v d D t T Z W N 0 a W 9 u M S 9 N Z X J n Z T E v Q X V 0 b 1 J l b W 9 2 Z W R D b 2 x 1 b W 5 z M S 5 7 T W 9 k Z X J h d G V s e U F j d G l 2 Z U R p c 3 R h b m N l L D d 9 J n F 1 b 3 Q 7 L C Z x d W 9 0 O 1 N l Y 3 R p b 2 4 x L 0 1 l c m d l M S 9 B d X R v U m V t b 3 Z l Z E N v b H V t b n M x L n t M a W d o d E F j d G l 2 Z U R p c 3 R h b m N l L D h 9 J n F 1 b 3 Q 7 L C Z x d W 9 0 O 1 N l Y 3 R p b 2 4 x L 0 1 l c m d l M S 9 B d X R v U m V t b 3 Z l Z E N v b H V t b n M x L n t T Z W R l b n R h c n l B Y 3 R p d m V E a X N 0 Y W 5 j Z S w 5 f S Z x d W 9 0 O y w m c X V v d D t T Z W N 0 a W 9 u M S 9 N Z X J n Z T E v Q X V 0 b 1 J l b W 9 2 Z W R D b 2 x 1 b W 5 z M S 5 7 V m V y e U F j d G l 2 Z U 1 p b n V 0 Z X M s M T B 9 J n F 1 b 3 Q 7 L C Z x d W 9 0 O 1 N l Y 3 R p b 2 4 x L 0 1 l c m d l M S 9 B d X R v U m V t b 3 Z l Z E N v b H V t b n M x L n t G Y W l y b H l B Y 3 R p d m V N a W 5 1 d G V z L D E x f S Z x d W 9 0 O y w m c X V v d D t T Z W N 0 a W 9 u M S 9 N Z X J n Z T E v Q X V 0 b 1 J l b W 9 2 Z W R D b 2 x 1 b W 5 z M S 5 7 T G l n a H R s e U F j d G l 2 Z U 1 p b n V 0 Z X M s M T J 9 J n F 1 b 3 Q 7 L C Z x d W 9 0 O 1 N l Y 3 R p b 2 4 x L 0 1 l c m d l M S 9 B d X R v U m V t b 3 Z l Z E N v b H V t b n M x L n t T Z W R l b n R h c n l N a W 5 1 d G V z L D E z f S Z x d W 9 0 O y w m c X V v d D t T Z W N 0 a W 9 u M S 9 N Z X J n Z T E v Q X V 0 b 1 J l b W 9 2 Z W R D b 2 x 1 b W 5 z M S 5 7 Q 2 F s b 3 J p Z X M s M T R 9 J n F 1 b 3 Q 7 L C Z x d W 9 0 O 1 N l Y 3 R p b 2 4 x L 0 1 l c m d l M S 9 B d X R v U m V t b 3 Z l Z E N v b H V t b n M x L n t U b 3 R h b F N s Z W V w U m V j b 3 J k c y w x N X 0 m c X V v d D s s J n F 1 b 3 Q 7 U 2 V j d G l v b j E v T W V y Z 2 U x L 0 F 1 d G 9 S Z W 1 v d m V k Q 2 9 s d W 1 u c z E u e 1 R v d G F s T W l u d X R l c 0 F z b G V l c C w x N n 0 m c X V v d D s s J n F 1 b 3 Q 7 U 2 V j d G l v b j E v T W V y Z 2 U x L 0 F 1 d G 9 S Z W 1 v d m V k Q 2 9 s d W 1 u c z E u e 1 R v d G F s V G l t Z U l u Q m V k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T W V y Z 2 U x L 0 F 1 d G 9 S Z W 1 v d m V k Q 2 9 s d W 1 u c z E u e 0 l k L D B 9 J n F 1 b 3 Q 7 L C Z x d W 9 0 O 1 N l Y 3 R p b 2 4 x L 0 1 l c m d l M S 9 B d X R v U m V t b 3 Z l Z E N v b H V t b n M x L n t B Y 3 R p d m l 0 e U R h d G U s M X 0 m c X V v d D s s J n F 1 b 3 Q 7 U 2 V j d G l v b j E v T W V y Z 2 U x L 0 F 1 d G 9 S Z W 1 v d m V k Q 2 9 s d W 1 u c z E u e 1 R v d G F s U 3 R l c H M s M n 0 m c X V v d D s s J n F 1 b 3 Q 7 U 2 V j d G l v b j E v T W V y Z 2 U x L 0 F 1 d G 9 S Z W 1 v d m V k Q 2 9 s d W 1 u c z E u e 1 R v d G F s R G l z d G F u Y 2 U s M 3 0 m c X V v d D s s J n F 1 b 3 Q 7 U 2 V j d G l v b j E v T W V y Z 2 U x L 0 F 1 d G 9 S Z W 1 v d m V k Q 2 9 s d W 1 u c z E u e 1 R y Y W N r Z X J E a X N 0 Y W 5 j Z S w 0 f S Z x d W 9 0 O y w m c X V v d D t T Z W N 0 a W 9 u M S 9 N Z X J n Z T E v Q X V 0 b 1 J l b W 9 2 Z W R D b 2 x 1 b W 5 z M S 5 7 T G 9 n Z 2 V k Q W N 0 a X Z p d G l l c 0 R p c 3 R h b m N l L D V 9 J n F 1 b 3 Q 7 L C Z x d W 9 0 O 1 N l Y 3 R p b 2 4 x L 0 1 l c m d l M S 9 B d X R v U m V t b 3 Z l Z E N v b H V t b n M x L n t W Z X J 5 Q W N 0 a X Z l R G l z d G F u Y 2 U s N n 0 m c X V v d D s s J n F 1 b 3 Q 7 U 2 V j d G l v b j E v T W V y Z 2 U x L 0 F 1 d G 9 S Z W 1 v d m V k Q 2 9 s d W 1 u c z E u e 0 1 v Z G V y Y X R l b H l B Y 3 R p d m V E a X N 0 Y W 5 j Z S w 3 f S Z x d W 9 0 O y w m c X V v d D t T Z W N 0 a W 9 u M S 9 N Z X J n Z T E v Q X V 0 b 1 J l b W 9 2 Z W R D b 2 x 1 b W 5 z M S 5 7 T G l n a H R B Y 3 R p d m V E a X N 0 Y W 5 j Z S w 4 f S Z x d W 9 0 O y w m c X V v d D t T Z W N 0 a W 9 u M S 9 N Z X J n Z T E v Q X V 0 b 1 J l b W 9 2 Z W R D b 2 x 1 b W 5 z M S 5 7 U 2 V k Z W 5 0 Y X J 5 Q W N 0 a X Z l R G l z d G F u Y 2 U s O X 0 m c X V v d D s s J n F 1 b 3 Q 7 U 2 V j d G l v b j E v T W V y Z 2 U x L 0 F 1 d G 9 S Z W 1 v d m V k Q 2 9 s d W 1 u c z E u e 1 Z l c n l B Y 3 R p d m V N a W 5 1 d G V z L D E w f S Z x d W 9 0 O y w m c X V v d D t T Z W N 0 a W 9 u M S 9 N Z X J n Z T E v Q X V 0 b 1 J l b W 9 2 Z W R D b 2 x 1 b W 5 z M S 5 7 R m F p c m x 5 Q W N 0 a X Z l T W l u d X R l c y w x M X 0 m c X V v d D s s J n F 1 b 3 Q 7 U 2 V j d G l v b j E v T W V y Z 2 U x L 0 F 1 d G 9 S Z W 1 v d m V k Q 2 9 s d W 1 u c z E u e 0 x p Z 2 h 0 b H l B Y 3 R p d m V N a W 5 1 d G V z L D E y f S Z x d W 9 0 O y w m c X V v d D t T Z W N 0 a W 9 u M S 9 N Z X J n Z T E v Q X V 0 b 1 J l b W 9 2 Z W R D b 2 x 1 b W 5 z M S 5 7 U 2 V k Z W 5 0 Y X J 5 T W l u d X R l c y w x M 3 0 m c X V v d D s s J n F 1 b 3 Q 7 U 2 V j d G l v b j E v T W V y Z 2 U x L 0 F 1 d G 9 S Z W 1 v d m V k Q 2 9 s d W 1 u c z E u e 0 N h b G 9 y a W V z L D E 0 f S Z x d W 9 0 O y w m c X V v d D t T Z W N 0 a W 9 u M S 9 N Z X J n Z T E v Q X V 0 b 1 J l b W 9 2 Z W R D b 2 x 1 b W 5 z M S 5 7 V G 9 0 Y W x T b G V l c F J l Y 2 9 y Z H M s M T V 9 J n F 1 b 3 Q 7 L C Z x d W 9 0 O 1 N l Y 3 R p b 2 4 x L 0 1 l c m d l M S 9 B d X R v U m V t b 3 Z l Z E N v b H V t b n M x L n t U b 3 R h b E 1 p b n V 0 Z X N B c 2 x l Z X A s M T Z 9 J n F 1 b 3 Q 7 L C Z x d W 9 0 O 1 N l Y 3 R p b 2 4 x L 0 1 l c m d l M S 9 B d X R v U m V t b 3 Z l Z E N v b H V t b n M x L n t U b 3 R h b F R p b W V J b k J l Z C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c m d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R X h w Y W 5 k Z W Q l M j B z b G V l c E R h e V 9 j b G V h b m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1 J v d W 5 k Z W Q l M j B P Z m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1 J l b W 9 2 Z W Q l M j B E d X B s a W N h d G V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M g t P h P D g B G s s e R s c J L W i k A A A A A A g A A A A A A E G Y A A A A B A A A g A A A A W / y q T r R v B 1 s 2 w P r b O a g j 2 5 O I T K Z k e U 2 v a w j U V q n J v 5 Y A A A A A D o A A A A A C A A A g A A A A 9 5 s O 7 T 4 s g e M P K / U Z o 9 p H j 4 Q w Q 6 4 a G G 8 e E h V T 5 5 C 1 0 Y x Q A A A A L z z W Z i R z Z C U y B q J J 7 J l I M C S p f s L O h K P T h h u i H D 6 3 U B x / I k 0 p d N c P A X u t D J e r Q r 1 / + 2 m M c i h A D X H j p 4 Q G f D M w o o V R C t b 5 4 P v Z U C A l v 1 e G + n x A A A A A U g t Z J u Y c s U H L q N X N e A j L n d a w p n 1 U 4 S Y b x g U w x w l M W A o + t r y j e + b k A c V U j R U E K g M C P Z x 5 F I F R f Z q n G 5 1 p k W b g r w = = < / D a t a M a s h u p > 
</file>

<file path=customXml/itemProps1.xml><?xml version="1.0" encoding="utf-8"?>
<ds:datastoreItem xmlns:ds="http://schemas.openxmlformats.org/officeDocument/2006/customXml" ds:itemID="{0AE0AA14-EE12-4C2C-A8C4-B2ACF2B7814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dailyActivity_cleaned</vt:lpstr>
      <vt:lpstr>sleepDay_cleaned</vt:lpstr>
      <vt:lpstr>MERGED DATASET</vt:lpstr>
      <vt:lpstr>Activity V Goal Pivot</vt:lpstr>
      <vt:lpstr>Consistency Category (CC) Table</vt:lpstr>
      <vt:lpstr>Consistency Pivot</vt:lpstr>
      <vt:lpstr>Weekday Pivot</vt:lpstr>
      <vt:lpstr>Steps V Calories Pivot</vt:lpstr>
      <vt:lpstr>Activity Level Pivot</vt:lpstr>
      <vt:lpstr>Active v Sedentary Minutes Pivo</vt:lpstr>
      <vt:lpstr>Sleep Hours by 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Onyeke</dc:creator>
  <cp:lastModifiedBy>Anthony Onyeke</cp:lastModifiedBy>
  <dcterms:created xsi:type="dcterms:W3CDTF">2025-09-04T06:12:35Z</dcterms:created>
  <dcterms:modified xsi:type="dcterms:W3CDTF">2025-10-17T20:23:07Z</dcterms:modified>
</cp:coreProperties>
</file>