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o_x\Desktop\Utils\property_project\neighborhood_comparison\"/>
    </mc:Choice>
  </mc:AlternateContent>
  <xr:revisionPtr revIDLastSave="0" documentId="13_ncr:1_{0AF2452A-6002-438C-B33D-D642148C3F79}" xr6:coauthVersionLast="47" xr6:coauthVersionMax="47" xr10:uidLastSave="{00000000-0000-0000-0000-000000000000}"/>
  <bookViews>
    <workbookView xWindow="6400" yWindow="2710" windowWidth="19200" windowHeight="9970" firstSheet="2" activeTab="5" xr2:uid="{00000000-000D-0000-FFFF-FFFF00000000}"/>
  </bookViews>
  <sheets>
    <sheet name="HousePrice" sheetId="1" r:id="rId1"/>
    <sheet name="#ofhousesold" sheetId="2" r:id="rId2"/>
    <sheet name="Day on Market" sheetId="5" r:id="rId3"/>
    <sheet name="all info" sheetId="3" r:id="rId4"/>
    <sheet name="Population in thousand " sheetId="6" r:id="rId5"/>
    <sheet name="Home for sale" sheetId="7" r:id="rId6"/>
    <sheet name="Other potential city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9" i="1" l="1"/>
  <c r="BC9" i="1"/>
  <c r="BD9" i="1"/>
  <c r="BE9" i="1"/>
  <c r="BF9" i="1"/>
  <c r="BG9" i="1"/>
  <c r="BH9" i="1"/>
  <c r="BI9" i="1"/>
  <c r="BJ9" i="1"/>
  <c r="BK9" i="1"/>
  <c r="BL9" i="1"/>
  <c r="BM9" i="1"/>
  <c r="BB7" i="1"/>
  <c r="BC7" i="1"/>
  <c r="BD7" i="1"/>
  <c r="BE7" i="1"/>
  <c r="BF7" i="1"/>
  <c r="BG7" i="1"/>
  <c r="BH7" i="1"/>
  <c r="BI7" i="1"/>
  <c r="BJ7" i="1"/>
  <c r="BK7" i="1"/>
  <c r="BL7" i="1"/>
  <c r="BM7" i="1"/>
  <c r="BB8" i="1"/>
  <c r="BC8" i="1"/>
  <c r="BD8" i="1"/>
  <c r="BE8" i="1"/>
  <c r="BF8" i="1"/>
  <c r="BG8" i="1"/>
  <c r="BH8" i="1"/>
  <c r="BI8" i="1"/>
  <c r="BJ8" i="1"/>
  <c r="BK8" i="1"/>
  <c r="BL8" i="1"/>
  <c r="BM8" i="1"/>
  <c r="Z7" i="3"/>
  <c r="AB6" i="3"/>
  <c r="X6" i="3"/>
  <c r="X4" i="3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BB3" i="1"/>
  <c r="BC3" i="1"/>
  <c r="BD3" i="1"/>
  <c r="BE3" i="1"/>
  <c r="BF3" i="1"/>
  <c r="BG3" i="1"/>
  <c r="BH3" i="1"/>
  <c r="BI3" i="1"/>
  <c r="BJ3" i="1"/>
  <c r="BK3" i="1"/>
  <c r="BL3" i="1"/>
  <c r="BM3" i="1"/>
  <c r="BB4" i="1"/>
  <c r="BC4" i="1"/>
  <c r="BD4" i="1"/>
  <c r="BE4" i="1"/>
  <c r="BF4" i="1"/>
  <c r="BG4" i="1"/>
  <c r="BH4" i="1"/>
  <c r="BI4" i="1"/>
  <c r="BJ4" i="1"/>
  <c r="BK4" i="1"/>
  <c r="BL4" i="1"/>
  <c r="BM4" i="1"/>
  <c r="BB5" i="1"/>
  <c r="BC5" i="1"/>
  <c r="BD5" i="1"/>
  <c r="BE5" i="1"/>
  <c r="BF5" i="1"/>
  <c r="BG5" i="1"/>
  <c r="BH5" i="1"/>
  <c r="BI5" i="1"/>
  <c r="BJ5" i="1"/>
  <c r="BK5" i="1"/>
  <c r="BL5" i="1"/>
  <c r="BM5" i="1"/>
  <c r="BB6" i="1"/>
  <c r="BC6" i="1"/>
  <c r="BD6" i="1"/>
  <c r="BE6" i="1"/>
  <c r="BF6" i="1"/>
  <c r="BG6" i="1"/>
  <c r="BH6" i="1"/>
  <c r="BI6" i="1"/>
  <c r="BJ6" i="1"/>
  <c r="BK6" i="1"/>
  <c r="BL6" i="1"/>
  <c r="BM6" i="1"/>
  <c r="BM2" i="1" l="1"/>
  <c r="BL2" i="1"/>
  <c r="BK2" i="1"/>
  <c r="BJ2" i="1"/>
  <c r="BI2" i="1"/>
  <c r="BH2" i="1"/>
  <c r="BG2" i="1"/>
  <c r="BF2" i="1"/>
  <c r="BE2" i="1"/>
  <c r="BD2" i="1"/>
  <c r="BC2" i="1"/>
  <c r="BB2" i="1"/>
</calcChain>
</file>

<file path=xl/sharedStrings.xml><?xml version="1.0" encoding="utf-8"?>
<sst xmlns="http://schemas.openxmlformats.org/spreadsheetml/2006/main" count="262" uniqueCount="152">
  <si>
    <t>City_name</t>
  </si>
  <si>
    <t>Chappaqua</t>
  </si>
  <si>
    <t>State</t>
  </si>
  <si>
    <t>NY</t>
  </si>
  <si>
    <t>Feb_04_2022</t>
  </si>
  <si>
    <t>Feb_18_2022</t>
  </si>
  <si>
    <t>Feb_25_2022</t>
  </si>
  <si>
    <t>Mar_04_2022</t>
  </si>
  <si>
    <t>Mar_11_2022</t>
  </si>
  <si>
    <t>Feb_11_2022</t>
  </si>
  <si>
    <t>Mar_18_2022</t>
  </si>
  <si>
    <t>Mar_25_2022</t>
  </si>
  <si>
    <t>Apr_15_2022</t>
  </si>
  <si>
    <t>Apr_22_2022</t>
  </si>
  <si>
    <t>Apr_29_2022</t>
  </si>
  <si>
    <t>Apr_01_2022</t>
  </si>
  <si>
    <t>Apr_08_2022</t>
  </si>
  <si>
    <t>May_06_2022</t>
  </si>
  <si>
    <t>May_13_2022</t>
  </si>
  <si>
    <t>May_27_2022</t>
  </si>
  <si>
    <t>May_20_2022</t>
  </si>
  <si>
    <t>Jun_3_2022</t>
  </si>
  <si>
    <t>Jun_10_2022</t>
  </si>
  <si>
    <t>Jun_17_2022</t>
  </si>
  <si>
    <t>Jun_24_2022</t>
  </si>
  <si>
    <t>Jul_01_2022</t>
  </si>
  <si>
    <t>Jul_08_2022</t>
  </si>
  <si>
    <t>Jul_15_2022</t>
  </si>
  <si>
    <t>Jul_22_2022</t>
  </si>
  <si>
    <t>Jul_29_2022</t>
  </si>
  <si>
    <t>Aug_05_2022</t>
  </si>
  <si>
    <t>Nov_04_2022</t>
  </si>
  <si>
    <t>Aug_12_2022</t>
  </si>
  <si>
    <t>Aug_19_2022</t>
  </si>
  <si>
    <t>Aug_26_2022</t>
  </si>
  <si>
    <t>Sep_02_2022</t>
  </si>
  <si>
    <t>Sep_09_2022</t>
  </si>
  <si>
    <t>Sep_16_2022</t>
  </si>
  <si>
    <t>Sep_23_2022</t>
  </si>
  <si>
    <t>Sep_30_2022</t>
  </si>
  <si>
    <t>Oct_07_2022</t>
  </si>
  <si>
    <t>Oct_14_2022</t>
  </si>
  <si>
    <t>Oct_21_2022</t>
  </si>
  <si>
    <t>Oct_28_2022</t>
  </si>
  <si>
    <t>Nov_11_2022</t>
  </si>
  <si>
    <t>Nov_18_2022</t>
  </si>
  <si>
    <t>Nov_25_2022</t>
  </si>
  <si>
    <t>Dec_02_2022</t>
  </si>
  <si>
    <t>Dec_09_2022</t>
  </si>
  <si>
    <t>Dec_16_2022</t>
  </si>
  <si>
    <t>Dec_23_2022</t>
  </si>
  <si>
    <t>Dec_30_2022</t>
  </si>
  <si>
    <t>Jan_06_2022</t>
  </si>
  <si>
    <t>Jan_13_2022</t>
  </si>
  <si>
    <t>Jan_20_2022</t>
  </si>
  <si>
    <t>Bedford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</si>
  <si>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</si>
  <si>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</si>
  <si>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</si>
  <si>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</si>
  <si>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</si>
  <si>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</si>
  <si>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</si>
  <si>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</si>
  <si>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</si>
  <si>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</si>
  <si>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</si>
  <si>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</si>
  <si>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Rye</t>
  </si>
  <si>
    <t>Purchase</t>
  </si>
  <si>
    <t>Scarsdale</t>
  </si>
  <si>
    <t>Overall Rating</t>
    <phoneticPr fontId="2" type="noConversion"/>
  </si>
  <si>
    <t>Housing</t>
    <phoneticPr fontId="2" type="noConversion"/>
  </si>
  <si>
    <t>Education</t>
    <phoneticPr fontId="2" type="noConversion"/>
  </si>
  <si>
    <t>Cost of living</t>
    <phoneticPr fontId="2" type="noConversion"/>
  </si>
  <si>
    <t>Unemployment</t>
    <phoneticPr fontId="2" type="noConversion"/>
  </si>
  <si>
    <t>Commute</t>
    <phoneticPr fontId="2" type="noConversion"/>
  </si>
  <si>
    <t>Lifestyle</t>
    <phoneticPr fontId="2" type="noConversion"/>
  </si>
  <si>
    <t>CA</t>
    <phoneticPr fontId="1" type="noConversion"/>
  </si>
  <si>
    <t>San Jose</t>
    <phoneticPr fontId="1" type="noConversion"/>
  </si>
  <si>
    <t>Honolulu</t>
    <phoneticPr fontId="1" type="noConversion"/>
  </si>
  <si>
    <t>HI</t>
    <phoneticPr fontId="1" type="noConversion"/>
  </si>
  <si>
    <t>HP_1st_2022</t>
    <phoneticPr fontId="2" type="noConversion"/>
  </si>
  <si>
    <t>HP_2nd_2022</t>
    <phoneticPr fontId="2" type="noConversion"/>
  </si>
  <si>
    <t>HP_3rd_2022</t>
    <phoneticPr fontId="2" type="noConversion"/>
  </si>
  <si>
    <t>HP_4th_2022</t>
    <phoneticPr fontId="2" type="noConversion"/>
  </si>
  <si>
    <t>HP_1st_2023</t>
    <phoneticPr fontId="2" type="noConversion"/>
  </si>
  <si>
    <t>change_2023</t>
    <phoneticPr fontId="2" type="noConversion"/>
  </si>
  <si>
    <t>change__2_2022</t>
    <phoneticPr fontId="2" type="noConversion"/>
  </si>
  <si>
    <t>change_3_2022</t>
    <phoneticPr fontId="2" type="noConversion"/>
  </si>
  <si>
    <t>change_4_2022</t>
    <phoneticPr fontId="2" type="noConversion"/>
  </si>
  <si>
    <t>Arlington</t>
  </si>
  <si>
    <t>Columbus</t>
    <phoneticPr fontId="2" type="noConversion"/>
  </si>
  <si>
    <t>Charlotte</t>
  </si>
  <si>
    <t>Austin</t>
  </si>
  <si>
    <t>San Antonio</t>
  </si>
  <si>
    <t>Atlanta</t>
  </si>
  <si>
    <t>Denver</t>
  </si>
  <si>
    <t>Kansas City</t>
    <phoneticPr fontId="2" type="noConversion"/>
  </si>
  <si>
    <t>MO</t>
    <phoneticPr fontId="2" type="noConversion"/>
  </si>
  <si>
    <t>Boise</t>
    <phoneticPr fontId="2" type="noConversion"/>
  </si>
  <si>
    <t>Idaho</t>
    <phoneticPr fontId="2" type="noConversion"/>
  </si>
  <si>
    <t>Fort Wayne</t>
    <phoneticPr fontId="2" type="noConversion"/>
  </si>
  <si>
    <t>, Ind.</t>
  </si>
  <si>
    <t>Durham</t>
    <phoneticPr fontId="2" type="noConversion"/>
  </si>
  <si>
    <t>NC</t>
    <phoneticPr fontId="2" type="noConversion"/>
  </si>
  <si>
    <t>Madison</t>
    <phoneticPr fontId="2" type="noConversion"/>
  </si>
  <si>
    <t>, Wisc.</t>
  </si>
  <si>
    <t>Las Vegas</t>
  </si>
  <si>
    <t>St. Petersburg</t>
  </si>
  <si>
    <t>Tampa</t>
  </si>
  <si>
    <t>Phoenix</t>
  </si>
  <si>
    <t>Seattle</t>
  </si>
  <si>
    <t>Colorado Springs</t>
  </si>
  <si>
    <t>Jacksonville</t>
  </si>
  <si>
    <t>Orlando</t>
  </si>
  <si>
    <t>Population growth</t>
    <phoneticPr fontId="2" type="noConversion"/>
  </si>
  <si>
    <t>employment growth</t>
    <phoneticPr fontId="2" type="noConversion"/>
  </si>
  <si>
    <t>increase home value</t>
    <phoneticPr fontId="2" type="noConversion"/>
  </si>
  <si>
    <t>rental yields</t>
    <phoneticPr fontId="2" type="noConversion"/>
  </si>
  <si>
    <t>TX</t>
    <phoneticPr fontId="2" type="noConversion"/>
  </si>
  <si>
    <t>OH</t>
    <phoneticPr fontId="2" type="noConversion"/>
  </si>
  <si>
    <t>San Francisco</t>
    <phoneticPr fontId="2" type="noConversion"/>
  </si>
  <si>
    <t>CA</t>
    <phoneticPr fontId="2" type="noConversion"/>
  </si>
  <si>
    <t>Boston</t>
    <phoneticPr fontId="2" type="noConversion"/>
  </si>
  <si>
    <t>MA</t>
    <phoneticPr fontId="2" type="noConversion"/>
  </si>
  <si>
    <t>Washington</t>
    <phoneticPr fontId="2" type="noConversion"/>
  </si>
  <si>
    <t>Los Angeles</t>
    <phoneticPr fontId="2" type="noConversion"/>
  </si>
  <si>
    <t>CA</t>
    <phoneticPr fontId="2" type="noConversion"/>
  </si>
  <si>
    <t>DC</t>
    <phoneticPr fontId="2" type="noConversion"/>
  </si>
  <si>
    <t>Houston</t>
    <phoneticPr fontId="2" type="noConversion"/>
  </si>
  <si>
    <t>Seattle</t>
    <phoneticPr fontId="2" type="noConversion"/>
  </si>
  <si>
    <t>WA</t>
    <phoneticPr fontId="2" type="noConversion"/>
  </si>
  <si>
    <t>Median monthly rent</t>
    <phoneticPr fontId="2" type="noConversion"/>
  </si>
  <si>
    <t>Bachelor or higher</t>
    <phoneticPr fontId="2" type="noConversion"/>
  </si>
  <si>
    <t>Median income</t>
    <phoneticPr fontId="2" type="noConversion"/>
  </si>
  <si>
    <t>Population (thousand)</t>
    <phoneticPr fontId="2" type="noConversion"/>
  </si>
  <si>
    <t>Housing unit (thousand)</t>
    <phoneticPr fontId="2" type="noConversion"/>
  </si>
  <si>
    <t>Elementary num</t>
    <phoneticPr fontId="2" type="noConversion"/>
  </si>
  <si>
    <t>Middle num</t>
    <phoneticPr fontId="2" type="noConversion"/>
  </si>
  <si>
    <t>High num</t>
    <phoneticPr fontId="2" type="noConversion"/>
  </si>
  <si>
    <t>Elementary top rating</t>
    <phoneticPr fontId="2" type="noConversion"/>
  </si>
  <si>
    <t>Middle top rating</t>
    <phoneticPr fontId="2" type="noConversion"/>
  </si>
  <si>
    <t>High top rating</t>
    <phoneticPr fontId="2" type="noConversion"/>
  </si>
  <si>
    <t>Fremont</t>
  </si>
  <si>
    <t>Oakland</t>
  </si>
  <si>
    <t>Honolulu</t>
  </si>
  <si>
    <t>HI</t>
  </si>
  <si>
    <t>WA</t>
  </si>
  <si>
    <t>River Edge</t>
  </si>
  <si>
    <t>NJ</t>
  </si>
  <si>
    <t xml:space="preserve">River 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</si>
</sst>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"/>
  <sheetViews>
    <sheetView workbookViewId="0">
      <selection activeCell="BL11" sqref="BL11"/>
    </sheetView>
  </sheetViews>
  <sheetFormatPr defaultRowHeight="14.5"/>
  <cols>
    <col min="1" max="1" width="10.36328125" bestFit="1" customWidth="1"/>
    <col min="3" max="3" width="11.90625" bestFit="1" customWidth="1"/>
    <col min="53" max="53" width="11.7265625" bestFit="1" customWidth="1"/>
  </cols>
  <sheetData>
    <row r="1" spans="1:65">
      <c r="A1" t="s">
        <v>0</v>
      </c>
      <c r="B1" t="s">
        <v>2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15</v>
      </c>
      <c r="L1" t="s">
        <v>16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20</v>
      </c>
      <c r="S1" t="s">
        <v>19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31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</row>
    <row r="2" spans="1:65">
      <c r="A2" t="s">
        <v>1</v>
      </c>
      <c r="B2" t="s">
        <v>3</v>
      </c>
      <c r="C2">
        <v>397</v>
      </c>
      <c r="D2">
        <v>397</v>
      </c>
      <c r="E2">
        <v>398</v>
      </c>
      <c r="F2">
        <v>400</v>
      </c>
      <c r="G2">
        <v>401</v>
      </c>
      <c r="H2">
        <v>402</v>
      </c>
      <c r="I2">
        <v>404</v>
      </c>
      <c r="J2">
        <v>405</v>
      </c>
      <c r="K2">
        <v>404</v>
      </c>
      <c r="L2">
        <v>403</v>
      </c>
      <c r="M2">
        <v>404</v>
      </c>
      <c r="N2">
        <v>406</v>
      </c>
      <c r="O2">
        <v>406</v>
      </c>
      <c r="P2">
        <v>409</v>
      </c>
      <c r="Q2">
        <v>410</v>
      </c>
      <c r="R2">
        <v>410</v>
      </c>
      <c r="S2">
        <v>410</v>
      </c>
      <c r="T2">
        <v>410</v>
      </c>
      <c r="U2">
        <v>410</v>
      </c>
      <c r="V2">
        <v>410</v>
      </c>
      <c r="W2">
        <v>410</v>
      </c>
      <c r="X2">
        <v>411</v>
      </c>
      <c r="Y2">
        <v>414</v>
      </c>
      <c r="Z2">
        <v>413</v>
      </c>
      <c r="AA2">
        <v>412</v>
      </c>
      <c r="AB2">
        <v>412</v>
      </c>
      <c r="AC2">
        <v>410</v>
      </c>
      <c r="AD2">
        <v>410</v>
      </c>
      <c r="AE2">
        <v>410</v>
      </c>
      <c r="AF2">
        <v>409</v>
      </c>
      <c r="AG2">
        <v>408</v>
      </c>
      <c r="AH2">
        <v>408</v>
      </c>
      <c r="AI2">
        <v>406</v>
      </c>
      <c r="AJ2">
        <v>404</v>
      </c>
      <c r="AK2">
        <v>401</v>
      </c>
      <c r="AL2">
        <v>399</v>
      </c>
      <c r="AM2">
        <v>397</v>
      </c>
      <c r="AN2">
        <v>396</v>
      </c>
      <c r="AO2">
        <v>396</v>
      </c>
      <c r="AP2">
        <v>395</v>
      </c>
      <c r="AQ2">
        <v>394</v>
      </c>
      <c r="AR2">
        <v>393</v>
      </c>
      <c r="AS2">
        <v>392</v>
      </c>
      <c r="AT2">
        <v>391</v>
      </c>
      <c r="AU2">
        <v>390</v>
      </c>
      <c r="AV2">
        <v>390</v>
      </c>
      <c r="AW2">
        <v>391</v>
      </c>
      <c r="AX2">
        <v>392</v>
      </c>
      <c r="AY2">
        <v>392</v>
      </c>
      <c r="AZ2">
        <v>396</v>
      </c>
      <c r="BA2">
        <v>399</v>
      </c>
      <c r="BB2">
        <f>SUM(C2:F2)/4</f>
        <v>398</v>
      </c>
      <c r="BC2">
        <f>SUM(G2:J2)/4</f>
        <v>403</v>
      </c>
      <c r="BD2">
        <f>SUM(K2:O2)/5</f>
        <v>404.6</v>
      </c>
      <c r="BE2">
        <f>SUM(P2:S2)/4</f>
        <v>409.75</v>
      </c>
      <c r="BF2">
        <f>SUM(T2:W2)/4</f>
        <v>410</v>
      </c>
      <c r="BG2">
        <f>SUM(X2:AB2)/5</f>
        <v>412.4</v>
      </c>
      <c r="BH2">
        <f>SUM(AC2:AF2)/4</f>
        <v>409.75</v>
      </c>
      <c r="BI2">
        <f>SUM(AG2:AK2)/5</f>
        <v>405.4</v>
      </c>
      <c r="BJ2">
        <f>SUM(AL2:AO2)/4</f>
        <v>397</v>
      </c>
      <c r="BK2">
        <f>SUM(AP2:AS2)/4</f>
        <v>393.5</v>
      </c>
      <c r="BL2">
        <f>SUM(AT2:AX2)/5</f>
        <v>390.8</v>
      </c>
      <c r="BM2">
        <f>SUM(AY2:BA2)/3</f>
        <v>395.66666666666669</v>
      </c>
    </row>
    <row r="3" spans="1:65">
      <c r="A3" t="s">
        <v>55</v>
      </c>
      <c r="B3" t="s">
        <v>3</v>
      </c>
      <c r="C3">
        <v>369</v>
      </c>
      <c r="D3">
        <v>363</v>
      </c>
      <c r="E3">
        <v>364</v>
      </c>
      <c r="F3">
        <v>366</v>
      </c>
      <c r="G3">
        <v>364</v>
      </c>
      <c r="H3">
        <v>373</v>
      </c>
      <c r="I3">
        <v>392</v>
      </c>
      <c r="J3">
        <v>410</v>
      </c>
      <c r="K3">
        <v>426</v>
      </c>
      <c r="L3">
        <v>445</v>
      </c>
      <c r="M3">
        <v>463</v>
      </c>
      <c r="N3">
        <v>482</v>
      </c>
      <c r="O3">
        <v>504</v>
      </c>
      <c r="P3">
        <v>520</v>
      </c>
      <c r="Q3">
        <v>537</v>
      </c>
      <c r="R3">
        <v>546</v>
      </c>
      <c r="S3">
        <v>567</v>
      </c>
      <c r="T3">
        <v>593</v>
      </c>
      <c r="U3">
        <v>593</v>
      </c>
      <c r="V3">
        <v>590</v>
      </c>
      <c r="W3">
        <v>584</v>
      </c>
      <c r="X3">
        <v>580</v>
      </c>
      <c r="Y3">
        <v>574</v>
      </c>
      <c r="Z3">
        <v>568</v>
      </c>
      <c r="AA3">
        <v>563</v>
      </c>
      <c r="AB3">
        <v>556</v>
      </c>
      <c r="AC3">
        <v>551</v>
      </c>
      <c r="AD3">
        <v>543</v>
      </c>
      <c r="AE3">
        <v>542</v>
      </c>
      <c r="AF3">
        <v>524</v>
      </c>
      <c r="AG3">
        <v>509</v>
      </c>
      <c r="AH3">
        <v>508</v>
      </c>
      <c r="AI3">
        <v>506</v>
      </c>
      <c r="AJ3">
        <v>500</v>
      </c>
      <c r="AK3">
        <v>498</v>
      </c>
      <c r="AL3">
        <v>496</v>
      </c>
      <c r="AM3">
        <v>496</v>
      </c>
      <c r="AN3">
        <v>496</v>
      </c>
      <c r="AO3">
        <v>495</v>
      </c>
      <c r="AP3">
        <v>493</v>
      </c>
      <c r="AQ3">
        <v>498</v>
      </c>
      <c r="AR3">
        <v>497</v>
      </c>
      <c r="AS3">
        <v>497</v>
      </c>
      <c r="AT3">
        <v>493</v>
      </c>
      <c r="AU3">
        <v>488</v>
      </c>
      <c r="AV3">
        <v>486</v>
      </c>
      <c r="AW3">
        <v>488</v>
      </c>
      <c r="AX3">
        <v>487</v>
      </c>
      <c r="AY3">
        <v>481</v>
      </c>
      <c r="AZ3">
        <v>477</v>
      </c>
      <c r="BA3">
        <v>471</v>
      </c>
      <c r="BB3">
        <f t="shared" ref="BB3:BB6" si="0">SUM(C3:F3)/4</f>
        <v>365.5</v>
      </c>
      <c r="BC3">
        <f t="shared" ref="BC3:BC6" si="1">SUM(G3:J3)/4</f>
        <v>384.75</v>
      </c>
      <c r="BD3">
        <f t="shared" ref="BD3:BD6" si="2">SUM(K3:O3)/5</f>
        <v>464</v>
      </c>
      <c r="BE3">
        <f t="shared" ref="BE3:BE6" si="3">SUM(P3:S3)/4</f>
        <v>542.5</v>
      </c>
      <c r="BF3">
        <f t="shared" ref="BF3:BF6" si="4">SUM(T3:W3)/4</f>
        <v>590</v>
      </c>
      <c r="BG3">
        <f t="shared" ref="BG3:BG6" si="5">SUM(X3:AB3)/5</f>
        <v>568.20000000000005</v>
      </c>
      <c r="BH3">
        <f t="shared" ref="BH3:BH6" si="6">SUM(AC3:AF3)/4</f>
        <v>540</v>
      </c>
      <c r="BI3">
        <f t="shared" ref="BI3:BI6" si="7">SUM(AG3:AK3)/5</f>
        <v>504.2</v>
      </c>
      <c r="BJ3">
        <f t="shared" ref="BJ3:BJ6" si="8">SUM(AL3:AO3)/4</f>
        <v>495.75</v>
      </c>
      <c r="BK3">
        <f t="shared" ref="BK3:BK6" si="9">SUM(AP3:AS3)/4</f>
        <v>496.25</v>
      </c>
      <c r="BL3">
        <f t="shared" ref="BL3:BL6" si="10">SUM(AT3:AX3)/5</f>
        <v>488.4</v>
      </c>
      <c r="BM3">
        <f t="shared" ref="BM3:BM6" si="11">SUM(AY3:BA3)/3</f>
        <v>476.33333333333331</v>
      </c>
    </row>
    <row r="4" spans="1:65">
      <c r="A4" t="s">
        <v>68</v>
      </c>
      <c r="B4" t="s">
        <v>3</v>
      </c>
      <c r="C4">
        <v>601</v>
      </c>
      <c r="D4">
        <v>605</v>
      </c>
      <c r="E4">
        <v>607</v>
      </c>
      <c r="F4">
        <v>609</v>
      </c>
      <c r="G4">
        <v>614</v>
      </c>
      <c r="H4">
        <v>620</v>
      </c>
      <c r="I4">
        <v>630</v>
      </c>
      <c r="J4">
        <v>641</v>
      </c>
      <c r="K4">
        <v>647</v>
      </c>
      <c r="L4">
        <v>646</v>
      </c>
      <c r="M4">
        <v>645</v>
      </c>
      <c r="N4">
        <v>646</v>
      </c>
      <c r="O4">
        <v>646</v>
      </c>
      <c r="P4">
        <v>647</v>
      </c>
      <c r="Q4">
        <v>649</v>
      </c>
      <c r="R4">
        <v>650</v>
      </c>
      <c r="S4">
        <v>650</v>
      </c>
      <c r="T4">
        <v>648</v>
      </c>
      <c r="U4">
        <v>644</v>
      </c>
      <c r="V4">
        <v>635</v>
      </c>
      <c r="W4">
        <v>628</v>
      </c>
      <c r="X4">
        <v>626</v>
      </c>
      <c r="Y4">
        <v>625</v>
      </c>
      <c r="Z4">
        <v>623</v>
      </c>
      <c r="AA4">
        <v>623</v>
      </c>
      <c r="AB4">
        <v>623</v>
      </c>
      <c r="AC4">
        <v>624</v>
      </c>
      <c r="AD4">
        <v>621</v>
      </c>
      <c r="AE4">
        <v>619</v>
      </c>
      <c r="AF4">
        <v>620</v>
      </c>
      <c r="AG4">
        <v>622</v>
      </c>
      <c r="AH4">
        <v>624</v>
      </c>
      <c r="AI4">
        <v>628</v>
      </c>
      <c r="AJ4">
        <v>629</v>
      </c>
      <c r="AK4">
        <v>628</v>
      </c>
      <c r="AL4">
        <v>627</v>
      </c>
      <c r="AM4">
        <v>625</v>
      </c>
      <c r="AN4">
        <v>624</v>
      </c>
      <c r="AO4">
        <v>622</v>
      </c>
      <c r="AP4">
        <v>618</v>
      </c>
      <c r="AQ4">
        <v>618</v>
      </c>
      <c r="AR4">
        <v>620</v>
      </c>
      <c r="AS4">
        <v>620</v>
      </c>
      <c r="AT4">
        <v>620</v>
      </c>
      <c r="AU4">
        <v>620</v>
      </c>
      <c r="AV4">
        <v>619</v>
      </c>
      <c r="AW4">
        <v>617</v>
      </c>
      <c r="AX4">
        <v>614</v>
      </c>
      <c r="AY4">
        <v>610</v>
      </c>
      <c r="AZ4">
        <v>609</v>
      </c>
      <c r="BA4">
        <v>608</v>
      </c>
      <c r="BB4">
        <f t="shared" si="0"/>
        <v>605.5</v>
      </c>
      <c r="BC4">
        <f t="shared" si="1"/>
        <v>626.25</v>
      </c>
      <c r="BD4">
        <f t="shared" si="2"/>
        <v>646</v>
      </c>
      <c r="BE4">
        <f t="shared" si="3"/>
        <v>649</v>
      </c>
      <c r="BF4">
        <f t="shared" si="4"/>
        <v>638.75</v>
      </c>
      <c r="BG4">
        <f t="shared" si="5"/>
        <v>624</v>
      </c>
      <c r="BH4">
        <f t="shared" si="6"/>
        <v>621</v>
      </c>
      <c r="BI4">
        <f t="shared" si="7"/>
        <v>626.20000000000005</v>
      </c>
      <c r="BJ4">
        <f t="shared" si="8"/>
        <v>624.5</v>
      </c>
      <c r="BK4">
        <f t="shared" si="9"/>
        <v>619</v>
      </c>
      <c r="BL4">
        <f t="shared" si="10"/>
        <v>618</v>
      </c>
      <c r="BM4">
        <f t="shared" si="11"/>
        <v>609</v>
      </c>
    </row>
    <row r="5" spans="1:65">
      <c r="A5" t="s">
        <v>69</v>
      </c>
      <c r="B5" t="s">
        <v>3</v>
      </c>
      <c r="C5">
        <v>379</v>
      </c>
      <c r="D5">
        <v>381</v>
      </c>
      <c r="E5">
        <v>381</v>
      </c>
      <c r="F5">
        <v>383</v>
      </c>
      <c r="G5">
        <v>383</v>
      </c>
      <c r="H5">
        <v>388</v>
      </c>
      <c r="I5">
        <v>394</v>
      </c>
      <c r="J5">
        <v>401</v>
      </c>
      <c r="K5">
        <v>404</v>
      </c>
      <c r="L5">
        <v>408</v>
      </c>
      <c r="M5">
        <v>416</v>
      </c>
      <c r="N5">
        <v>422</v>
      </c>
      <c r="O5">
        <v>426</v>
      </c>
      <c r="P5">
        <v>430</v>
      </c>
      <c r="Q5">
        <v>433</v>
      </c>
      <c r="R5">
        <v>437</v>
      </c>
      <c r="S5">
        <v>438</v>
      </c>
      <c r="T5">
        <v>443</v>
      </c>
      <c r="U5">
        <v>444</v>
      </c>
      <c r="V5">
        <v>443</v>
      </c>
      <c r="W5">
        <v>444</v>
      </c>
      <c r="X5">
        <v>447</v>
      </c>
      <c r="Y5">
        <v>451</v>
      </c>
      <c r="Z5">
        <v>451</v>
      </c>
      <c r="AA5">
        <v>452</v>
      </c>
      <c r="AB5">
        <v>451</v>
      </c>
      <c r="AC5">
        <v>451</v>
      </c>
      <c r="AD5">
        <v>450</v>
      </c>
      <c r="AE5">
        <v>451</v>
      </c>
      <c r="AF5">
        <v>454</v>
      </c>
      <c r="AG5">
        <v>455</v>
      </c>
      <c r="AH5">
        <v>456</v>
      </c>
      <c r="AI5">
        <v>457</v>
      </c>
      <c r="AJ5">
        <v>457</v>
      </c>
      <c r="AK5">
        <v>457</v>
      </c>
      <c r="AL5">
        <v>457</v>
      </c>
      <c r="AM5">
        <v>457</v>
      </c>
      <c r="AN5">
        <v>457</v>
      </c>
      <c r="AO5">
        <v>458</v>
      </c>
      <c r="AP5">
        <v>459</v>
      </c>
      <c r="AQ5">
        <v>460</v>
      </c>
      <c r="AR5">
        <v>461</v>
      </c>
      <c r="AS5">
        <v>462</v>
      </c>
      <c r="AT5">
        <v>463</v>
      </c>
      <c r="AU5">
        <v>462</v>
      </c>
      <c r="AV5">
        <v>463</v>
      </c>
      <c r="AW5">
        <v>462</v>
      </c>
      <c r="AX5">
        <v>462</v>
      </c>
      <c r="AY5">
        <v>462</v>
      </c>
      <c r="AZ5">
        <v>462</v>
      </c>
      <c r="BA5">
        <v>462</v>
      </c>
      <c r="BB5">
        <f t="shared" si="0"/>
        <v>381</v>
      </c>
      <c r="BC5">
        <f t="shared" si="1"/>
        <v>391.5</v>
      </c>
      <c r="BD5">
        <f t="shared" si="2"/>
        <v>415.2</v>
      </c>
      <c r="BE5">
        <f t="shared" si="3"/>
        <v>434.5</v>
      </c>
      <c r="BF5">
        <f t="shared" si="4"/>
        <v>443.5</v>
      </c>
      <c r="BG5">
        <f t="shared" si="5"/>
        <v>450.4</v>
      </c>
      <c r="BH5">
        <f t="shared" si="6"/>
        <v>451.5</v>
      </c>
      <c r="BI5">
        <f t="shared" si="7"/>
        <v>456.4</v>
      </c>
      <c r="BJ5">
        <f t="shared" si="8"/>
        <v>457.25</v>
      </c>
      <c r="BK5">
        <f t="shared" si="9"/>
        <v>460.5</v>
      </c>
      <c r="BL5">
        <f t="shared" si="10"/>
        <v>462.4</v>
      </c>
      <c r="BM5">
        <f t="shared" si="11"/>
        <v>462</v>
      </c>
    </row>
    <row r="6" spans="1:65">
      <c r="A6" t="s">
        <v>70</v>
      </c>
      <c r="B6" t="s">
        <v>3</v>
      </c>
      <c r="C6">
        <v>477</v>
      </c>
      <c r="D6">
        <v>480</v>
      </c>
      <c r="E6">
        <v>482</v>
      </c>
      <c r="F6">
        <v>484</v>
      </c>
      <c r="G6">
        <v>487</v>
      </c>
      <c r="H6">
        <v>490</v>
      </c>
      <c r="I6">
        <v>493</v>
      </c>
      <c r="J6">
        <v>497</v>
      </c>
      <c r="K6">
        <v>501</v>
      </c>
      <c r="L6">
        <v>502</v>
      </c>
      <c r="M6">
        <v>504</v>
      </c>
      <c r="N6">
        <v>507</v>
      </c>
      <c r="O6">
        <v>509</v>
      </c>
      <c r="P6">
        <v>510</v>
      </c>
      <c r="Q6">
        <v>510</v>
      </c>
      <c r="R6">
        <v>512</v>
      </c>
      <c r="S6">
        <v>514</v>
      </c>
      <c r="T6">
        <v>514</v>
      </c>
      <c r="U6">
        <v>514</v>
      </c>
      <c r="V6">
        <v>514</v>
      </c>
      <c r="W6">
        <v>512</v>
      </c>
      <c r="X6">
        <v>509</v>
      </c>
      <c r="Y6">
        <v>508</v>
      </c>
      <c r="Z6">
        <v>505</v>
      </c>
      <c r="AA6">
        <v>503</v>
      </c>
      <c r="AB6">
        <v>501</v>
      </c>
      <c r="AC6">
        <v>499</v>
      </c>
      <c r="AD6">
        <v>497</v>
      </c>
      <c r="AE6">
        <v>493</v>
      </c>
      <c r="AF6">
        <v>490</v>
      </c>
      <c r="AG6">
        <v>488</v>
      </c>
      <c r="AH6">
        <v>485</v>
      </c>
      <c r="AI6">
        <v>484</v>
      </c>
      <c r="AJ6">
        <v>483</v>
      </c>
      <c r="AK6">
        <v>484</v>
      </c>
      <c r="AL6">
        <v>485</v>
      </c>
      <c r="AM6">
        <v>487</v>
      </c>
      <c r="AN6">
        <v>486</v>
      </c>
      <c r="AO6">
        <v>485</v>
      </c>
      <c r="AP6">
        <v>483</v>
      </c>
      <c r="AQ6">
        <v>483</v>
      </c>
      <c r="AR6">
        <v>484</v>
      </c>
      <c r="AS6">
        <v>484</v>
      </c>
      <c r="AT6">
        <v>484</v>
      </c>
      <c r="AU6">
        <v>485</v>
      </c>
      <c r="AV6">
        <v>484</v>
      </c>
      <c r="AW6">
        <v>483</v>
      </c>
      <c r="AX6">
        <v>482</v>
      </c>
      <c r="AY6">
        <v>483</v>
      </c>
      <c r="AZ6">
        <v>484</v>
      </c>
      <c r="BA6">
        <v>484</v>
      </c>
      <c r="BB6">
        <f t="shared" si="0"/>
        <v>480.75</v>
      </c>
      <c r="BC6">
        <f t="shared" si="1"/>
        <v>491.75</v>
      </c>
      <c r="BD6">
        <f t="shared" si="2"/>
        <v>504.6</v>
      </c>
      <c r="BE6">
        <f t="shared" si="3"/>
        <v>511.5</v>
      </c>
      <c r="BF6">
        <f t="shared" si="4"/>
        <v>513.5</v>
      </c>
      <c r="BG6">
        <f t="shared" si="5"/>
        <v>505.2</v>
      </c>
      <c r="BH6">
        <f t="shared" si="6"/>
        <v>494.75</v>
      </c>
      <c r="BI6">
        <f t="shared" si="7"/>
        <v>484.8</v>
      </c>
      <c r="BJ6">
        <f t="shared" si="8"/>
        <v>485.75</v>
      </c>
      <c r="BK6">
        <f t="shared" si="9"/>
        <v>483.5</v>
      </c>
      <c r="BL6">
        <f t="shared" si="10"/>
        <v>483.6</v>
      </c>
      <c r="BM6">
        <f t="shared" si="11"/>
        <v>483.66666666666669</v>
      </c>
    </row>
    <row r="7" spans="1:65">
      <c r="A7" t="s">
        <v>146</v>
      </c>
      <c r="B7" t="s">
        <v>147</v>
      </c>
      <c r="C7">
        <v>776</v>
      </c>
      <c r="D7">
        <v>776</v>
      </c>
      <c r="E7">
        <v>779</v>
      </c>
      <c r="F7">
        <v>778</v>
      </c>
      <c r="G7">
        <v>782</v>
      </c>
      <c r="H7">
        <v>784</v>
      </c>
      <c r="I7">
        <v>786</v>
      </c>
      <c r="J7">
        <v>789</v>
      </c>
      <c r="K7">
        <v>792</v>
      </c>
      <c r="L7">
        <v>789</v>
      </c>
      <c r="M7">
        <v>781</v>
      </c>
      <c r="N7">
        <v>777</v>
      </c>
      <c r="O7">
        <v>775</v>
      </c>
      <c r="P7">
        <v>778</v>
      </c>
      <c r="Q7">
        <v>783</v>
      </c>
      <c r="R7">
        <v>787</v>
      </c>
      <c r="S7">
        <v>793</v>
      </c>
      <c r="T7">
        <v>797</v>
      </c>
      <c r="U7">
        <v>799</v>
      </c>
      <c r="V7">
        <v>802</v>
      </c>
      <c r="W7">
        <v>803</v>
      </c>
      <c r="X7">
        <v>806</v>
      </c>
      <c r="Y7">
        <v>806</v>
      </c>
      <c r="Z7">
        <v>811</v>
      </c>
      <c r="AA7">
        <v>813</v>
      </c>
      <c r="AB7">
        <v>811</v>
      </c>
      <c r="AC7">
        <v>811</v>
      </c>
      <c r="AD7">
        <v>809</v>
      </c>
      <c r="AE7">
        <v>810</v>
      </c>
      <c r="AF7">
        <v>806</v>
      </c>
      <c r="AG7">
        <v>805</v>
      </c>
      <c r="AH7">
        <v>806</v>
      </c>
      <c r="AI7">
        <v>806</v>
      </c>
      <c r="AJ7">
        <v>807</v>
      </c>
      <c r="AK7">
        <v>807</v>
      </c>
      <c r="AL7">
        <v>807</v>
      </c>
      <c r="AM7">
        <v>806</v>
      </c>
      <c r="AN7">
        <v>805</v>
      </c>
      <c r="AO7">
        <v>805</v>
      </c>
      <c r="AP7">
        <v>803</v>
      </c>
      <c r="AQ7">
        <v>802</v>
      </c>
      <c r="AR7">
        <v>800</v>
      </c>
      <c r="AS7">
        <v>801</v>
      </c>
      <c r="AT7">
        <v>798</v>
      </c>
      <c r="AU7">
        <v>796</v>
      </c>
      <c r="AV7">
        <v>795</v>
      </c>
      <c r="AW7">
        <v>792</v>
      </c>
      <c r="AX7">
        <v>789</v>
      </c>
      <c r="AY7">
        <v>789</v>
      </c>
      <c r="AZ7">
        <v>790</v>
      </c>
      <c r="BA7">
        <v>791</v>
      </c>
      <c r="BB7">
        <f t="shared" ref="BB7:BB8" si="12">SUM(C7:F7)/4</f>
        <v>777.25</v>
      </c>
      <c r="BC7">
        <f t="shared" ref="BC7:BC8" si="13">SUM(G7:J7)/4</f>
        <v>785.25</v>
      </c>
      <c r="BD7">
        <f t="shared" ref="BD7:BD8" si="14">SUM(K7:O7)/5</f>
        <v>782.8</v>
      </c>
      <c r="BE7">
        <f t="shared" ref="BE7:BE8" si="15">SUM(P7:S7)/4</f>
        <v>785.25</v>
      </c>
      <c r="BF7">
        <f t="shared" ref="BF7:BF8" si="16">SUM(T7:W7)/4</f>
        <v>800.25</v>
      </c>
      <c r="BG7">
        <f t="shared" ref="BG7:BG8" si="17">SUM(X7:AB7)/5</f>
        <v>809.4</v>
      </c>
      <c r="BH7">
        <f t="shared" ref="BH7:BH8" si="18">SUM(AC7:AF7)/4</f>
        <v>809</v>
      </c>
      <c r="BI7">
        <f t="shared" ref="BI7:BI8" si="19">SUM(AG7:AK7)/5</f>
        <v>806.2</v>
      </c>
      <c r="BJ7">
        <f t="shared" ref="BJ7:BJ8" si="20">SUM(AL7:AO7)/4</f>
        <v>805.75</v>
      </c>
      <c r="BK7">
        <f t="shared" ref="BK7:BK8" si="21">SUM(AP7:AS7)/4</f>
        <v>801.5</v>
      </c>
      <c r="BL7">
        <f t="shared" ref="BL7:BL8" si="22">SUM(AT7:AX7)/5</f>
        <v>794</v>
      </c>
      <c r="BM7">
        <f t="shared" ref="BM7:BM8" si="23">SUM(AY7:BA7)/3</f>
        <v>790</v>
      </c>
    </row>
    <row r="8" spans="1:65">
      <c r="A8" t="s">
        <v>112</v>
      </c>
      <c r="B8" t="s">
        <v>148</v>
      </c>
      <c r="C8">
        <v>527</v>
      </c>
      <c r="D8">
        <v>526</v>
      </c>
      <c r="E8">
        <v>523</v>
      </c>
      <c r="F8">
        <v>522</v>
      </c>
      <c r="G8">
        <v>522</v>
      </c>
      <c r="H8">
        <v>520</v>
      </c>
      <c r="I8">
        <v>519</v>
      </c>
      <c r="J8">
        <v>519</v>
      </c>
      <c r="K8">
        <v>518</v>
      </c>
      <c r="L8">
        <v>518</v>
      </c>
      <c r="M8">
        <v>516</v>
      </c>
      <c r="N8">
        <v>515</v>
      </c>
      <c r="O8">
        <v>515</v>
      </c>
      <c r="P8">
        <v>517</v>
      </c>
      <c r="Q8">
        <v>519</v>
      </c>
      <c r="R8">
        <v>522</v>
      </c>
      <c r="S8">
        <v>524</v>
      </c>
      <c r="T8">
        <v>525</v>
      </c>
      <c r="U8">
        <v>528</v>
      </c>
      <c r="V8">
        <v>529</v>
      </c>
      <c r="W8">
        <v>531</v>
      </c>
      <c r="X8">
        <v>532</v>
      </c>
      <c r="Y8">
        <v>533</v>
      </c>
      <c r="Z8">
        <v>532</v>
      </c>
      <c r="AA8">
        <v>530</v>
      </c>
      <c r="AB8">
        <v>529</v>
      </c>
      <c r="AC8">
        <v>528</v>
      </c>
      <c r="AD8">
        <v>527</v>
      </c>
      <c r="AE8">
        <v>525</v>
      </c>
      <c r="AF8">
        <v>523</v>
      </c>
      <c r="AG8">
        <v>521</v>
      </c>
      <c r="AH8">
        <v>519</v>
      </c>
      <c r="AI8">
        <v>517</v>
      </c>
      <c r="AJ8">
        <v>516</v>
      </c>
      <c r="AK8">
        <v>515</v>
      </c>
      <c r="AL8">
        <v>513</v>
      </c>
      <c r="AM8">
        <v>513</v>
      </c>
      <c r="AN8">
        <v>513</v>
      </c>
      <c r="AO8">
        <v>512</v>
      </c>
      <c r="AP8">
        <v>511</v>
      </c>
      <c r="AQ8">
        <v>510</v>
      </c>
      <c r="AR8">
        <v>509</v>
      </c>
      <c r="AS8">
        <v>508</v>
      </c>
      <c r="AT8">
        <v>507</v>
      </c>
      <c r="AU8">
        <v>505</v>
      </c>
      <c r="AV8">
        <v>504</v>
      </c>
      <c r="AW8">
        <v>501</v>
      </c>
      <c r="AX8">
        <v>499</v>
      </c>
      <c r="AY8">
        <v>499</v>
      </c>
      <c r="AZ8">
        <v>498</v>
      </c>
      <c r="BA8">
        <v>499</v>
      </c>
      <c r="BB8">
        <f t="shared" si="12"/>
        <v>524.5</v>
      </c>
      <c r="BC8">
        <f t="shared" si="13"/>
        <v>520</v>
      </c>
      <c r="BD8">
        <f t="shared" si="14"/>
        <v>516.4</v>
      </c>
      <c r="BE8">
        <f t="shared" si="15"/>
        <v>520.5</v>
      </c>
      <c r="BF8">
        <f t="shared" si="16"/>
        <v>528.25</v>
      </c>
      <c r="BG8">
        <f t="shared" si="17"/>
        <v>531.20000000000005</v>
      </c>
      <c r="BH8">
        <f t="shared" si="18"/>
        <v>525.75</v>
      </c>
      <c r="BI8">
        <f t="shared" si="19"/>
        <v>517.6</v>
      </c>
      <c r="BJ8">
        <f t="shared" si="20"/>
        <v>512.75</v>
      </c>
      <c r="BK8">
        <f t="shared" si="21"/>
        <v>509.5</v>
      </c>
      <c r="BL8">
        <f t="shared" si="22"/>
        <v>503.2</v>
      </c>
      <c r="BM8">
        <f t="shared" si="23"/>
        <v>498.66666666666669</v>
      </c>
    </row>
    <row r="9" spans="1:65">
      <c r="A9" t="s">
        <v>149</v>
      </c>
      <c r="B9" t="s">
        <v>150</v>
      </c>
      <c r="C9">
        <v>418</v>
      </c>
      <c r="D9">
        <v>418</v>
      </c>
      <c r="E9">
        <v>424</v>
      </c>
      <c r="F9">
        <v>421</v>
      </c>
      <c r="G9">
        <v>417</v>
      </c>
      <c r="H9">
        <v>411</v>
      </c>
      <c r="I9">
        <v>410</v>
      </c>
      <c r="J9">
        <v>409</v>
      </c>
      <c r="K9">
        <v>405</v>
      </c>
      <c r="L9">
        <v>403</v>
      </c>
      <c r="M9">
        <v>403</v>
      </c>
      <c r="N9">
        <v>400</v>
      </c>
      <c r="O9">
        <v>390</v>
      </c>
      <c r="P9">
        <v>382</v>
      </c>
      <c r="Q9">
        <v>380</v>
      </c>
      <c r="R9">
        <v>374</v>
      </c>
      <c r="S9">
        <v>376</v>
      </c>
      <c r="T9">
        <v>381</v>
      </c>
      <c r="U9">
        <v>388</v>
      </c>
      <c r="V9">
        <v>388</v>
      </c>
      <c r="W9">
        <v>385</v>
      </c>
      <c r="X9">
        <v>385</v>
      </c>
      <c r="Y9">
        <v>384</v>
      </c>
      <c r="Z9">
        <v>377</v>
      </c>
      <c r="AA9">
        <v>374</v>
      </c>
      <c r="AB9">
        <v>371</v>
      </c>
      <c r="AC9">
        <v>372</v>
      </c>
      <c r="AD9">
        <v>367</v>
      </c>
      <c r="AE9">
        <v>363</v>
      </c>
      <c r="AF9">
        <v>360</v>
      </c>
      <c r="AG9">
        <v>356</v>
      </c>
      <c r="AH9">
        <v>351</v>
      </c>
      <c r="AI9">
        <v>347</v>
      </c>
      <c r="AJ9">
        <v>347</v>
      </c>
      <c r="AK9">
        <v>345</v>
      </c>
      <c r="AL9">
        <v>344</v>
      </c>
      <c r="AM9">
        <v>344</v>
      </c>
      <c r="AN9">
        <v>347</v>
      </c>
      <c r="AO9">
        <v>350</v>
      </c>
      <c r="AP9">
        <v>353</v>
      </c>
      <c r="AQ9">
        <v>355</v>
      </c>
      <c r="AR9">
        <v>357</v>
      </c>
      <c r="AS9">
        <v>359</v>
      </c>
      <c r="AT9">
        <v>361</v>
      </c>
      <c r="AU9">
        <v>360</v>
      </c>
      <c r="AV9">
        <v>359</v>
      </c>
      <c r="AW9">
        <v>358</v>
      </c>
      <c r="AX9">
        <v>355</v>
      </c>
      <c r="AY9">
        <v>354</v>
      </c>
      <c r="AZ9">
        <v>351</v>
      </c>
      <c r="BA9">
        <v>348</v>
      </c>
      <c r="BB9">
        <f t="shared" ref="BB9" si="24">SUM(C9:F9)/4</f>
        <v>420.25</v>
      </c>
      <c r="BC9">
        <f t="shared" ref="BC9" si="25">SUM(G9:J9)/4</f>
        <v>411.75</v>
      </c>
      <c r="BD9">
        <f t="shared" ref="BD9" si="26">SUM(K9:O9)/5</f>
        <v>400.2</v>
      </c>
      <c r="BE9">
        <f t="shared" ref="BE9" si="27">SUM(P9:S9)/4</f>
        <v>378</v>
      </c>
      <c r="BF9">
        <f t="shared" ref="BF9" si="28">SUM(T9:W9)/4</f>
        <v>385.5</v>
      </c>
      <c r="BG9">
        <f t="shared" ref="BG9" si="29">SUM(X9:AB9)/5</f>
        <v>378.2</v>
      </c>
      <c r="BH9">
        <f t="shared" ref="BH9" si="30">SUM(AC9:AF9)/4</f>
        <v>365.5</v>
      </c>
      <c r="BI9">
        <f t="shared" ref="BI9" si="31">SUM(AG9:AK9)/5</f>
        <v>349.2</v>
      </c>
      <c r="BJ9">
        <f t="shared" ref="BJ9" si="32">SUM(AL9:AO9)/4</f>
        <v>346.25</v>
      </c>
      <c r="BK9">
        <f t="shared" ref="BK9" si="33">SUM(AP9:AS9)/4</f>
        <v>356</v>
      </c>
      <c r="BL9">
        <f t="shared" ref="BL9" si="34">SUM(AT9:AX9)/5</f>
        <v>358.6</v>
      </c>
      <c r="BM9">
        <f t="shared" ref="BM9" si="35">SUM(AY9:BA9)/3</f>
        <v>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workbookViewId="0">
      <selection activeCell="AL9" sqref="AL9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44896</v>
      </c>
      <c r="AM1" s="1"/>
    </row>
    <row r="2" spans="1:39">
      <c r="A2" t="s">
        <v>1</v>
      </c>
      <c r="B2" t="s">
        <v>3</v>
      </c>
      <c r="C2">
        <v>9</v>
      </c>
      <c r="D2">
        <v>8</v>
      </c>
      <c r="E2">
        <v>8</v>
      </c>
      <c r="F2">
        <v>5</v>
      </c>
      <c r="G2">
        <v>10</v>
      </c>
      <c r="H2">
        <v>24</v>
      </c>
      <c r="I2">
        <v>12</v>
      </c>
      <c r="J2">
        <v>25</v>
      </c>
      <c r="K2">
        <v>36</v>
      </c>
      <c r="L2">
        <v>22</v>
      </c>
      <c r="M2">
        <v>17</v>
      </c>
      <c r="N2">
        <v>15</v>
      </c>
      <c r="O2">
        <v>13</v>
      </c>
      <c r="P2">
        <v>10</v>
      </c>
      <c r="Q2">
        <v>10</v>
      </c>
      <c r="R2">
        <v>9</v>
      </c>
      <c r="S2">
        <v>13</v>
      </c>
      <c r="T2">
        <v>21</v>
      </c>
      <c r="U2">
        <v>31</v>
      </c>
      <c r="V2">
        <v>24</v>
      </c>
      <c r="W2">
        <v>11</v>
      </c>
      <c r="X2">
        <v>6</v>
      </c>
      <c r="Y2">
        <v>10</v>
      </c>
      <c r="Z2">
        <v>13</v>
      </c>
      <c r="AA2">
        <v>10</v>
      </c>
      <c r="AB2">
        <v>4</v>
      </c>
      <c r="AC2">
        <v>9</v>
      </c>
      <c r="AD2">
        <v>13</v>
      </c>
      <c r="AE2">
        <v>14</v>
      </c>
      <c r="AF2">
        <v>11</v>
      </c>
      <c r="AG2">
        <v>18</v>
      </c>
      <c r="AH2">
        <v>22</v>
      </c>
      <c r="AI2">
        <v>11</v>
      </c>
      <c r="AJ2">
        <v>13</v>
      </c>
      <c r="AK2">
        <v>9</v>
      </c>
    </row>
    <row r="3" spans="1:39">
      <c r="A3" t="s">
        <v>55</v>
      </c>
      <c r="B3" t="s">
        <v>3</v>
      </c>
      <c r="C3">
        <v>7</v>
      </c>
      <c r="D3">
        <v>4</v>
      </c>
      <c r="E3">
        <v>3</v>
      </c>
      <c r="F3">
        <v>3</v>
      </c>
      <c r="G3">
        <v>3</v>
      </c>
      <c r="H3">
        <v>8</v>
      </c>
      <c r="I3">
        <v>6</v>
      </c>
      <c r="J3">
        <v>14</v>
      </c>
      <c r="K3">
        <v>11</v>
      </c>
      <c r="L3">
        <v>11</v>
      </c>
      <c r="M3">
        <v>8</v>
      </c>
      <c r="N3">
        <v>7</v>
      </c>
      <c r="O3">
        <v>8</v>
      </c>
      <c r="P3">
        <v>4</v>
      </c>
      <c r="Q3">
        <v>2</v>
      </c>
      <c r="R3">
        <v>9</v>
      </c>
      <c r="S3">
        <v>4</v>
      </c>
      <c r="T3">
        <v>10</v>
      </c>
      <c r="U3">
        <v>9</v>
      </c>
      <c r="V3">
        <v>9</v>
      </c>
      <c r="W3">
        <v>2</v>
      </c>
      <c r="X3">
        <v>7</v>
      </c>
      <c r="Y3">
        <v>9</v>
      </c>
      <c r="Z3">
        <v>10</v>
      </c>
      <c r="AA3">
        <v>7</v>
      </c>
      <c r="AB3">
        <v>2</v>
      </c>
      <c r="AC3">
        <v>4</v>
      </c>
      <c r="AD3">
        <v>1</v>
      </c>
      <c r="AE3">
        <v>4</v>
      </c>
      <c r="AF3">
        <v>6</v>
      </c>
      <c r="AG3">
        <v>8</v>
      </c>
      <c r="AH3">
        <v>5</v>
      </c>
      <c r="AI3">
        <v>6</v>
      </c>
      <c r="AJ3">
        <v>8</v>
      </c>
      <c r="AK3">
        <v>2</v>
      </c>
    </row>
    <row r="4" spans="1:39">
      <c r="A4" t="s">
        <v>68</v>
      </c>
      <c r="B4" t="s">
        <v>3</v>
      </c>
      <c r="C4">
        <v>17</v>
      </c>
      <c r="D4">
        <v>10</v>
      </c>
      <c r="E4">
        <v>12</v>
      </c>
      <c r="F4">
        <v>12</v>
      </c>
      <c r="G4">
        <v>27</v>
      </c>
      <c r="H4">
        <v>18</v>
      </c>
      <c r="I4">
        <v>21</v>
      </c>
      <c r="J4">
        <v>30</v>
      </c>
      <c r="K4">
        <v>41</v>
      </c>
      <c r="L4">
        <v>23</v>
      </c>
      <c r="M4">
        <v>25</v>
      </c>
      <c r="N4">
        <v>27</v>
      </c>
      <c r="O4">
        <v>22</v>
      </c>
      <c r="P4">
        <v>16</v>
      </c>
      <c r="Q4">
        <v>19</v>
      </c>
      <c r="R4">
        <v>28</v>
      </c>
      <c r="S4">
        <v>18</v>
      </c>
      <c r="T4">
        <v>43</v>
      </c>
      <c r="U4">
        <v>34</v>
      </c>
      <c r="V4">
        <v>38</v>
      </c>
      <c r="W4">
        <v>25</v>
      </c>
      <c r="X4">
        <v>20</v>
      </c>
      <c r="Y4">
        <v>13</v>
      </c>
      <c r="Z4">
        <v>16</v>
      </c>
      <c r="AA4">
        <v>13</v>
      </c>
      <c r="AB4">
        <v>15</v>
      </c>
      <c r="AC4">
        <v>22</v>
      </c>
      <c r="AD4">
        <v>26</v>
      </c>
      <c r="AE4">
        <v>25</v>
      </c>
      <c r="AF4">
        <v>37</v>
      </c>
      <c r="AG4">
        <v>39</v>
      </c>
      <c r="AH4">
        <v>35</v>
      </c>
      <c r="AI4">
        <v>19</v>
      </c>
      <c r="AJ4">
        <v>14</v>
      </c>
      <c r="AK4">
        <v>15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35</v>
      </c>
      <c r="D6">
        <v>18</v>
      </c>
      <c r="E6">
        <v>23</v>
      </c>
      <c r="F6">
        <v>19</v>
      </c>
      <c r="G6">
        <v>31</v>
      </c>
      <c r="H6">
        <v>33</v>
      </c>
      <c r="I6">
        <v>47</v>
      </c>
      <c r="J6">
        <v>72</v>
      </c>
      <c r="K6">
        <v>52</v>
      </c>
      <c r="L6">
        <v>52</v>
      </c>
      <c r="M6">
        <v>44</v>
      </c>
      <c r="N6">
        <v>62</v>
      </c>
      <c r="O6">
        <v>40</v>
      </c>
      <c r="P6">
        <v>40</v>
      </c>
      <c r="Q6">
        <v>35</v>
      </c>
      <c r="R6">
        <v>55</v>
      </c>
      <c r="S6">
        <v>44</v>
      </c>
      <c r="T6">
        <v>56</v>
      </c>
      <c r="U6">
        <v>89</v>
      </c>
      <c r="V6">
        <v>95</v>
      </c>
      <c r="W6">
        <v>37</v>
      </c>
      <c r="X6">
        <v>30</v>
      </c>
      <c r="Y6">
        <v>27</v>
      </c>
      <c r="Z6">
        <v>37</v>
      </c>
      <c r="AA6">
        <v>26</v>
      </c>
      <c r="AB6">
        <v>28</v>
      </c>
      <c r="AC6">
        <v>24</v>
      </c>
      <c r="AD6">
        <v>37</v>
      </c>
      <c r="AE6">
        <v>43</v>
      </c>
      <c r="AF6">
        <v>69</v>
      </c>
      <c r="AG6">
        <v>65</v>
      </c>
      <c r="AH6">
        <v>76</v>
      </c>
      <c r="AI6">
        <v>55</v>
      </c>
      <c r="AJ6">
        <v>27</v>
      </c>
      <c r="AK6">
        <v>20</v>
      </c>
    </row>
    <row r="7" spans="1:39">
      <c r="A7" t="s">
        <v>146</v>
      </c>
      <c r="B7" t="s">
        <v>147</v>
      </c>
      <c r="C7">
        <v>257</v>
      </c>
      <c r="D7">
        <v>225</v>
      </c>
      <c r="E7">
        <v>286</v>
      </c>
      <c r="F7">
        <v>219</v>
      </c>
      <c r="G7">
        <v>145</v>
      </c>
      <c r="H7">
        <v>196</v>
      </c>
      <c r="I7">
        <v>254</v>
      </c>
      <c r="J7">
        <v>281</v>
      </c>
      <c r="K7">
        <v>280</v>
      </c>
      <c r="L7">
        <v>310</v>
      </c>
      <c r="M7">
        <v>264</v>
      </c>
      <c r="N7">
        <v>345</v>
      </c>
      <c r="O7">
        <v>255</v>
      </c>
      <c r="P7">
        <v>305</v>
      </c>
      <c r="Q7">
        <v>466</v>
      </c>
      <c r="R7">
        <v>472</v>
      </c>
      <c r="S7">
        <v>432</v>
      </c>
      <c r="T7">
        <v>533</v>
      </c>
      <c r="U7">
        <v>481</v>
      </c>
      <c r="V7">
        <v>489</v>
      </c>
      <c r="W7">
        <v>432</v>
      </c>
      <c r="X7">
        <v>469</v>
      </c>
      <c r="Y7">
        <v>431</v>
      </c>
      <c r="Z7">
        <v>483</v>
      </c>
      <c r="AA7">
        <v>379</v>
      </c>
      <c r="AB7">
        <v>356</v>
      </c>
      <c r="AC7">
        <v>475</v>
      </c>
      <c r="AD7">
        <v>498</v>
      </c>
      <c r="AE7">
        <v>500</v>
      </c>
      <c r="AF7">
        <v>464</v>
      </c>
      <c r="AG7">
        <v>364</v>
      </c>
      <c r="AH7">
        <v>376</v>
      </c>
      <c r="AI7">
        <v>359</v>
      </c>
      <c r="AJ7">
        <v>329</v>
      </c>
      <c r="AK7">
        <v>260</v>
      </c>
    </row>
    <row r="8" spans="1:39">
      <c r="A8" t="s">
        <v>112</v>
      </c>
      <c r="B8" t="s">
        <v>148</v>
      </c>
      <c r="C8">
        <v>541</v>
      </c>
      <c r="D8">
        <v>725</v>
      </c>
      <c r="E8">
        <v>922</v>
      </c>
      <c r="F8">
        <v>664</v>
      </c>
      <c r="G8">
        <v>667</v>
      </c>
      <c r="H8">
        <v>901</v>
      </c>
      <c r="I8">
        <v>1070</v>
      </c>
      <c r="J8">
        <v>1056</v>
      </c>
      <c r="K8">
        <v>1148</v>
      </c>
      <c r="L8">
        <v>1143</v>
      </c>
      <c r="M8">
        <v>923</v>
      </c>
      <c r="N8">
        <v>898</v>
      </c>
      <c r="O8">
        <v>691</v>
      </c>
      <c r="P8">
        <v>849</v>
      </c>
      <c r="Q8">
        <v>1102</v>
      </c>
      <c r="R8">
        <v>1216</v>
      </c>
      <c r="S8">
        <v>1214</v>
      </c>
      <c r="T8">
        <v>1402</v>
      </c>
      <c r="U8">
        <v>1279</v>
      </c>
      <c r="V8">
        <v>1185</v>
      </c>
      <c r="W8">
        <v>1130</v>
      </c>
      <c r="X8">
        <v>1072</v>
      </c>
      <c r="Y8">
        <v>1037</v>
      </c>
      <c r="Z8">
        <v>910</v>
      </c>
      <c r="AA8">
        <v>595</v>
      </c>
      <c r="AB8">
        <v>707</v>
      </c>
      <c r="AC8">
        <v>1063</v>
      </c>
      <c r="AD8">
        <v>1047</v>
      </c>
      <c r="AE8">
        <v>1075</v>
      </c>
      <c r="AF8">
        <v>1036</v>
      </c>
      <c r="AG8">
        <v>793</v>
      </c>
      <c r="AH8">
        <v>801</v>
      </c>
      <c r="AI8">
        <v>742</v>
      </c>
      <c r="AJ8">
        <v>624</v>
      </c>
      <c r="AK8">
        <v>457</v>
      </c>
    </row>
    <row r="9" spans="1:39">
      <c r="A9" t="s">
        <v>149</v>
      </c>
      <c r="B9" t="s">
        <v>150</v>
      </c>
      <c r="C9">
        <v>4</v>
      </c>
      <c r="D9">
        <v>6</v>
      </c>
      <c r="E9">
        <v>7</v>
      </c>
      <c r="F9">
        <v>10</v>
      </c>
      <c r="G9">
        <v>8</v>
      </c>
      <c r="H9">
        <v>13</v>
      </c>
      <c r="I9">
        <v>9</v>
      </c>
      <c r="J9">
        <v>13</v>
      </c>
      <c r="K9">
        <v>10</v>
      </c>
      <c r="L9">
        <v>22</v>
      </c>
      <c r="M9">
        <v>15</v>
      </c>
      <c r="N9">
        <v>19</v>
      </c>
      <c r="O9">
        <v>14</v>
      </c>
      <c r="P9">
        <v>7</v>
      </c>
      <c r="Q9">
        <v>7</v>
      </c>
      <c r="R9">
        <v>4</v>
      </c>
      <c r="S9">
        <v>14</v>
      </c>
      <c r="T9">
        <v>7</v>
      </c>
      <c r="U9">
        <v>14</v>
      </c>
      <c r="V9">
        <v>20</v>
      </c>
      <c r="W9">
        <v>16</v>
      </c>
      <c r="X9">
        <v>6</v>
      </c>
      <c r="Y9">
        <v>10</v>
      </c>
      <c r="Z9">
        <v>13</v>
      </c>
      <c r="AA9">
        <v>8</v>
      </c>
      <c r="AB9">
        <v>9</v>
      </c>
      <c r="AC9">
        <v>10</v>
      </c>
      <c r="AD9">
        <v>7</v>
      </c>
      <c r="AE9">
        <v>12</v>
      </c>
      <c r="AF9">
        <v>13</v>
      </c>
      <c r="AG9">
        <v>11</v>
      </c>
      <c r="AH9">
        <v>11</v>
      </c>
      <c r="AI9">
        <v>13</v>
      </c>
      <c r="AJ9">
        <v>12</v>
      </c>
      <c r="AK9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3"/>
  <sheetViews>
    <sheetView workbookViewId="0">
      <selection activeCell="A7" sqref="A7:B8"/>
    </sheetView>
  </sheetViews>
  <sheetFormatPr defaultRowHeight="14.5"/>
  <sheetData>
    <row r="1" spans="1:39">
      <c r="A1" t="s">
        <v>0</v>
      </c>
      <c r="B1" t="s">
        <v>2</v>
      </c>
      <c r="C1" s="1">
        <v>43831</v>
      </c>
      <c r="D1" s="1">
        <v>43862</v>
      </c>
      <c r="E1" s="1">
        <v>43891</v>
      </c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1">
        <v>44440</v>
      </c>
      <c r="X1" s="1">
        <v>44470</v>
      </c>
      <c r="Y1" s="1">
        <v>44501</v>
      </c>
      <c r="Z1" s="1">
        <v>44531</v>
      </c>
      <c r="AA1" s="1">
        <v>44562</v>
      </c>
      <c r="AB1" s="1">
        <v>44593</v>
      </c>
      <c r="AC1" s="1">
        <v>44621</v>
      </c>
      <c r="AD1" s="1">
        <v>44652</v>
      </c>
      <c r="AE1" s="1">
        <v>44682</v>
      </c>
      <c r="AF1" s="1">
        <v>44713</v>
      </c>
      <c r="AG1" s="1">
        <v>44743</v>
      </c>
      <c r="AH1" s="1">
        <v>44774</v>
      </c>
      <c r="AI1" s="1">
        <v>44805</v>
      </c>
      <c r="AJ1" s="1">
        <v>44835</v>
      </c>
      <c r="AK1" s="1">
        <v>44866</v>
      </c>
      <c r="AL1" s="1">
        <v>44896</v>
      </c>
      <c r="AM1" s="1"/>
    </row>
    <row r="2" spans="1:39">
      <c r="A2" t="s">
        <v>1</v>
      </c>
      <c r="B2" t="s">
        <v>3</v>
      </c>
      <c r="C2">
        <v>85</v>
      </c>
      <c r="D2">
        <v>59</v>
      </c>
      <c r="E2">
        <v>175</v>
      </c>
      <c r="F2">
        <v>130</v>
      </c>
      <c r="G2">
        <v>32</v>
      </c>
      <c r="H2">
        <v>47</v>
      </c>
      <c r="I2">
        <v>104</v>
      </c>
      <c r="J2">
        <v>74</v>
      </c>
      <c r="K2">
        <v>21</v>
      </c>
      <c r="L2">
        <v>46</v>
      </c>
      <c r="M2">
        <v>29</v>
      </c>
      <c r="N2">
        <v>30</v>
      </c>
      <c r="O2">
        <v>40</v>
      </c>
      <c r="P2">
        <v>64</v>
      </c>
      <c r="Q2">
        <v>74</v>
      </c>
      <c r="R2">
        <v>17</v>
      </c>
      <c r="S2">
        <v>41</v>
      </c>
      <c r="T2">
        <v>16</v>
      </c>
      <c r="U2">
        <v>15</v>
      </c>
      <c r="V2">
        <v>19</v>
      </c>
      <c r="W2">
        <v>21</v>
      </c>
      <c r="X2">
        <v>28</v>
      </c>
      <c r="Y2">
        <v>54</v>
      </c>
      <c r="Z2">
        <v>25</v>
      </c>
      <c r="AA2">
        <v>26</v>
      </c>
      <c r="AB2">
        <v>40</v>
      </c>
      <c r="AC2">
        <v>28</v>
      </c>
      <c r="AD2">
        <v>11</v>
      </c>
      <c r="AE2">
        <v>10</v>
      </c>
      <c r="AF2">
        <v>16</v>
      </c>
      <c r="AG2">
        <v>15</v>
      </c>
      <c r="AH2">
        <v>10</v>
      </c>
      <c r="AI2">
        <v>19</v>
      </c>
      <c r="AJ2">
        <v>21</v>
      </c>
      <c r="AK2">
        <v>21</v>
      </c>
      <c r="AL2">
        <v>35</v>
      </c>
    </row>
    <row r="3" spans="1:39">
      <c r="A3" t="s">
        <v>55</v>
      </c>
      <c r="B3" t="s">
        <v>3</v>
      </c>
      <c r="C3">
        <v>218</v>
      </c>
      <c r="D3">
        <v>61</v>
      </c>
      <c r="E3">
        <v>119</v>
      </c>
      <c r="F3">
        <v>107</v>
      </c>
      <c r="G3">
        <v>16</v>
      </c>
      <c r="H3">
        <v>96</v>
      </c>
      <c r="I3">
        <v>128</v>
      </c>
      <c r="J3">
        <v>47</v>
      </c>
      <c r="K3">
        <v>25</v>
      </c>
      <c r="L3">
        <v>49</v>
      </c>
      <c r="M3">
        <v>71</v>
      </c>
      <c r="N3">
        <v>28</v>
      </c>
      <c r="O3">
        <v>74</v>
      </c>
      <c r="P3">
        <v>70</v>
      </c>
      <c r="Q3">
        <v>79</v>
      </c>
      <c r="R3">
        <v>104</v>
      </c>
      <c r="S3">
        <v>124</v>
      </c>
      <c r="T3">
        <v>87</v>
      </c>
      <c r="U3">
        <v>21</v>
      </c>
      <c r="V3">
        <v>41</v>
      </c>
      <c r="W3">
        <v>46</v>
      </c>
      <c r="X3">
        <v>36</v>
      </c>
      <c r="Y3">
        <v>83</v>
      </c>
      <c r="Z3">
        <v>31</v>
      </c>
      <c r="AA3">
        <v>75</v>
      </c>
      <c r="AB3">
        <v>252</v>
      </c>
      <c r="AC3">
        <v>55</v>
      </c>
      <c r="AD3">
        <v>13</v>
      </c>
      <c r="AE3">
        <v>16</v>
      </c>
      <c r="AF3">
        <v>18</v>
      </c>
      <c r="AG3">
        <v>14</v>
      </c>
      <c r="AH3">
        <v>23</v>
      </c>
      <c r="AI3">
        <v>17</v>
      </c>
      <c r="AJ3">
        <v>28</v>
      </c>
      <c r="AK3">
        <v>28</v>
      </c>
      <c r="AL3">
        <v>23</v>
      </c>
    </row>
    <row r="4" spans="1:39">
      <c r="A4" t="s">
        <v>68</v>
      </c>
      <c r="B4" t="s">
        <v>3</v>
      </c>
      <c r="C4">
        <v>165</v>
      </c>
      <c r="D4">
        <v>74</v>
      </c>
      <c r="E4">
        <v>54</v>
      </c>
      <c r="F4">
        <v>40</v>
      </c>
      <c r="G4">
        <v>66</v>
      </c>
      <c r="H4">
        <v>33</v>
      </c>
      <c r="I4">
        <v>98</v>
      </c>
      <c r="J4">
        <v>19</v>
      </c>
      <c r="K4">
        <v>31</v>
      </c>
      <c r="L4">
        <v>29</v>
      </c>
      <c r="M4">
        <v>68</v>
      </c>
      <c r="N4">
        <v>28</v>
      </c>
      <c r="O4">
        <v>28</v>
      </c>
      <c r="P4">
        <v>65</v>
      </c>
      <c r="Q4">
        <v>43</v>
      </c>
      <c r="R4">
        <v>41</v>
      </c>
      <c r="S4">
        <v>115</v>
      </c>
      <c r="T4">
        <v>21</v>
      </c>
      <c r="U4">
        <v>39</v>
      </c>
      <c r="V4">
        <v>32</v>
      </c>
      <c r="W4">
        <v>31</v>
      </c>
      <c r="X4">
        <v>35</v>
      </c>
      <c r="Y4">
        <v>58</v>
      </c>
      <c r="Z4">
        <v>52</v>
      </c>
      <c r="AA4">
        <v>48</v>
      </c>
      <c r="AB4">
        <v>89</v>
      </c>
      <c r="AC4">
        <v>86</v>
      </c>
      <c r="AD4">
        <v>13</v>
      </c>
      <c r="AE4">
        <v>10</v>
      </c>
      <c r="AF4">
        <v>11</v>
      </c>
      <c r="AG4">
        <v>12</v>
      </c>
      <c r="AH4">
        <v>19</v>
      </c>
      <c r="AI4">
        <v>20</v>
      </c>
      <c r="AJ4">
        <v>54</v>
      </c>
      <c r="AK4">
        <v>25</v>
      </c>
      <c r="AL4">
        <v>35</v>
      </c>
    </row>
    <row r="5" spans="1:39">
      <c r="A5" t="s">
        <v>69</v>
      </c>
      <c r="B5" t="s">
        <v>3</v>
      </c>
    </row>
    <row r="6" spans="1:39">
      <c r="A6" t="s">
        <v>70</v>
      </c>
      <c r="B6" t="s">
        <v>3</v>
      </c>
      <c r="C6">
        <v>84</v>
      </c>
      <c r="D6">
        <v>115</v>
      </c>
      <c r="E6">
        <v>87</v>
      </c>
      <c r="F6">
        <v>61</v>
      </c>
      <c r="G6">
        <v>33</v>
      </c>
      <c r="H6">
        <v>59</v>
      </c>
      <c r="I6">
        <v>90</v>
      </c>
      <c r="J6">
        <v>35</v>
      </c>
      <c r="K6">
        <v>28</v>
      </c>
      <c r="L6">
        <v>34</v>
      </c>
      <c r="M6">
        <v>52</v>
      </c>
      <c r="N6">
        <v>42</v>
      </c>
      <c r="O6">
        <v>35</v>
      </c>
      <c r="P6">
        <v>54</v>
      </c>
      <c r="Q6">
        <v>41</v>
      </c>
      <c r="R6">
        <v>44</v>
      </c>
      <c r="S6">
        <v>49</v>
      </c>
      <c r="T6">
        <v>18</v>
      </c>
      <c r="U6">
        <v>20</v>
      </c>
      <c r="V6">
        <v>17</v>
      </c>
      <c r="W6">
        <v>22</v>
      </c>
      <c r="X6">
        <v>30</v>
      </c>
      <c r="Y6">
        <v>68</v>
      </c>
      <c r="Z6">
        <v>45</v>
      </c>
      <c r="AA6">
        <v>77</v>
      </c>
      <c r="AB6">
        <v>99</v>
      </c>
      <c r="AC6">
        <v>34</v>
      </c>
      <c r="AD6">
        <v>21</v>
      </c>
      <c r="AE6">
        <v>19</v>
      </c>
      <c r="AF6">
        <v>14</v>
      </c>
      <c r="AG6">
        <v>16</v>
      </c>
      <c r="AH6">
        <v>17</v>
      </c>
      <c r="AI6">
        <v>24</v>
      </c>
      <c r="AJ6">
        <v>56</v>
      </c>
      <c r="AK6">
        <v>30</v>
      </c>
      <c r="AL6">
        <v>30</v>
      </c>
    </row>
    <row r="7" spans="1:39">
      <c r="A7" t="s">
        <v>146</v>
      </c>
      <c r="B7" t="s">
        <v>147</v>
      </c>
      <c r="C7">
        <v>91</v>
      </c>
      <c r="D7">
        <v>100</v>
      </c>
      <c r="E7">
        <v>85</v>
      </c>
      <c r="F7">
        <v>82</v>
      </c>
      <c r="G7">
        <v>80</v>
      </c>
      <c r="H7">
        <v>97</v>
      </c>
      <c r="I7">
        <v>98</v>
      </c>
      <c r="J7">
        <v>83</v>
      </c>
      <c r="K7">
        <v>82</v>
      </c>
      <c r="L7">
        <v>80</v>
      </c>
      <c r="M7">
        <v>87</v>
      </c>
      <c r="N7">
        <v>82</v>
      </c>
      <c r="O7">
        <v>83</v>
      </c>
      <c r="P7">
        <v>84</v>
      </c>
      <c r="Q7">
        <v>84</v>
      </c>
      <c r="R7">
        <v>67</v>
      </c>
      <c r="S7">
        <v>65</v>
      </c>
      <c r="T7">
        <v>60</v>
      </c>
      <c r="U7">
        <v>57</v>
      </c>
      <c r="V7">
        <v>58</v>
      </c>
      <c r="W7">
        <v>56</v>
      </c>
      <c r="X7">
        <v>58</v>
      </c>
      <c r="Y7">
        <v>56</v>
      </c>
      <c r="Z7">
        <v>59</v>
      </c>
      <c r="AA7">
        <v>67</v>
      </c>
      <c r="AB7">
        <v>62</v>
      </c>
      <c r="AC7">
        <v>56</v>
      </c>
      <c r="AD7">
        <v>56</v>
      </c>
      <c r="AE7">
        <v>55</v>
      </c>
      <c r="AF7">
        <v>54</v>
      </c>
      <c r="AG7">
        <v>53</v>
      </c>
      <c r="AH7">
        <v>53</v>
      </c>
      <c r="AI7">
        <v>57</v>
      </c>
      <c r="AJ7">
        <v>63</v>
      </c>
      <c r="AK7">
        <v>60</v>
      </c>
      <c r="AL7">
        <v>55</v>
      </c>
    </row>
    <row r="8" spans="1:39">
      <c r="A8" t="s">
        <v>112</v>
      </c>
      <c r="B8" t="s">
        <v>148</v>
      </c>
      <c r="C8">
        <v>44</v>
      </c>
      <c r="D8">
        <v>17</v>
      </c>
      <c r="E8">
        <v>7</v>
      </c>
      <c r="F8">
        <v>6</v>
      </c>
      <c r="G8">
        <v>10</v>
      </c>
      <c r="H8">
        <v>8</v>
      </c>
      <c r="I8">
        <v>8</v>
      </c>
      <c r="J8">
        <v>8</v>
      </c>
      <c r="K8">
        <v>8</v>
      </c>
      <c r="L8">
        <v>9</v>
      </c>
      <c r="M8">
        <v>12</v>
      </c>
      <c r="N8">
        <v>19</v>
      </c>
      <c r="O8">
        <v>31</v>
      </c>
      <c r="P8">
        <v>12</v>
      </c>
      <c r="Q8">
        <v>7</v>
      </c>
      <c r="R8">
        <v>7</v>
      </c>
      <c r="S8">
        <v>7</v>
      </c>
      <c r="T8">
        <v>7</v>
      </c>
      <c r="U8">
        <v>7</v>
      </c>
      <c r="V8">
        <v>8</v>
      </c>
      <c r="W8">
        <v>9</v>
      </c>
      <c r="X8">
        <v>7</v>
      </c>
      <c r="Y8">
        <v>8</v>
      </c>
      <c r="Z8">
        <v>12</v>
      </c>
      <c r="AA8">
        <v>20</v>
      </c>
      <c r="AB8">
        <v>6</v>
      </c>
      <c r="AC8">
        <v>6</v>
      </c>
      <c r="AD8">
        <v>6</v>
      </c>
      <c r="AE8">
        <v>6</v>
      </c>
      <c r="AF8">
        <v>6</v>
      </c>
      <c r="AG8">
        <v>7</v>
      </c>
      <c r="AH8">
        <v>14</v>
      </c>
      <c r="AI8">
        <v>17</v>
      </c>
      <c r="AJ8">
        <v>13</v>
      </c>
      <c r="AK8">
        <v>23</v>
      </c>
      <c r="AL8">
        <v>30</v>
      </c>
    </row>
    <row r="9" spans="1:39">
      <c r="A9" t="s">
        <v>149</v>
      </c>
      <c r="B9" t="s">
        <v>150</v>
      </c>
      <c r="C9">
        <v>122</v>
      </c>
      <c r="D9">
        <v>103</v>
      </c>
      <c r="E9">
        <v>61</v>
      </c>
      <c r="F9">
        <v>81</v>
      </c>
      <c r="G9">
        <v>81</v>
      </c>
      <c r="H9">
        <v>109</v>
      </c>
      <c r="I9">
        <v>65</v>
      </c>
      <c r="J9">
        <v>73</v>
      </c>
      <c r="K9">
        <v>64</v>
      </c>
      <c r="L9">
        <v>73</v>
      </c>
      <c r="M9">
        <v>66</v>
      </c>
      <c r="N9">
        <v>76</v>
      </c>
      <c r="O9">
        <v>79</v>
      </c>
      <c r="P9">
        <v>131</v>
      </c>
      <c r="Q9">
        <v>84</v>
      </c>
      <c r="R9">
        <v>64</v>
      </c>
      <c r="S9">
        <v>66</v>
      </c>
      <c r="T9">
        <v>70</v>
      </c>
      <c r="U9">
        <v>67</v>
      </c>
      <c r="V9">
        <v>81</v>
      </c>
      <c r="W9">
        <v>78</v>
      </c>
      <c r="X9">
        <v>66</v>
      </c>
      <c r="Y9">
        <v>73</v>
      </c>
      <c r="Z9">
        <v>73</v>
      </c>
      <c r="AA9">
        <v>99</v>
      </c>
      <c r="AB9">
        <v>74</v>
      </c>
      <c r="AC9">
        <v>72</v>
      </c>
      <c r="AD9">
        <v>94</v>
      </c>
      <c r="AE9">
        <v>56</v>
      </c>
      <c r="AF9">
        <v>65</v>
      </c>
      <c r="AG9">
        <v>66</v>
      </c>
      <c r="AH9">
        <v>68</v>
      </c>
      <c r="AI9">
        <v>58</v>
      </c>
      <c r="AJ9">
        <v>101</v>
      </c>
      <c r="AK9">
        <v>74</v>
      </c>
      <c r="AL9">
        <v>71</v>
      </c>
    </row>
    <row r="43" spans="4:4">
      <c r="D43">
        <v>119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"/>
  <sheetViews>
    <sheetView topLeftCell="V1" workbookViewId="0">
      <selection activeCell="A17" sqref="A17:B17"/>
    </sheetView>
  </sheetViews>
  <sheetFormatPr defaultRowHeight="14.5"/>
  <cols>
    <col min="3" max="3" width="11.7265625" bestFit="1" customWidth="1"/>
    <col min="7" max="7" width="11.7265625" bestFit="1" customWidth="1"/>
    <col min="19" max="19" width="17.08984375" bestFit="1" customWidth="1"/>
    <col min="20" max="20" width="19.36328125" bestFit="1" customWidth="1"/>
    <col min="21" max="21" width="21.90625" bestFit="1" customWidth="1"/>
    <col min="22" max="22" width="14.6328125" bestFit="1" customWidth="1"/>
  </cols>
  <sheetData>
    <row r="1" spans="1:29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134</v>
      </c>
      <c r="T1" t="s">
        <v>133</v>
      </c>
      <c r="U1" t="s">
        <v>137</v>
      </c>
      <c r="V1" t="s">
        <v>135</v>
      </c>
      <c r="W1" t="s">
        <v>136</v>
      </c>
      <c r="X1" t="s">
        <v>141</v>
      </c>
      <c r="Y1" t="s">
        <v>138</v>
      </c>
      <c r="Z1" t="s">
        <v>142</v>
      </c>
      <c r="AA1" t="s">
        <v>139</v>
      </c>
      <c r="AB1" t="s">
        <v>143</v>
      </c>
      <c r="AC1" t="s">
        <v>140</v>
      </c>
    </row>
    <row r="2" spans="1:29">
      <c r="A2" t="s">
        <v>1</v>
      </c>
      <c r="B2" t="s">
        <v>3</v>
      </c>
      <c r="C2">
        <v>398</v>
      </c>
      <c r="D2">
        <v>410</v>
      </c>
      <c r="E2">
        <v>410</v>
      </c>
      <c r="F2">
        <v>393</v>
      </c>
      <c r="G2">
        <v>399</v>
      </c>
      <c r="H2">
        <v>3</v>
      </c>
      <c r="I2">
        <v>0</v>
      </c>
      <c r="J2">
        <v>-4.1000000000000005</v>
      </c>
      <c r="K2">
        <v>1.5</v>
      </c>
      <c r="L2">
        <v>8</v>
      </c>
      <c r="M2">
        <v>8</v>
      </c>
      <c r="N2">
        <v>7</v>
      </c>
      <c r="O2">
        <v>2</v>
      </c>
      <c r="P2">
        <v>9</v>
      </c>
      <c r="Q2">
        <v>7</v>
      </c>
      <c r="R2">
        <v>4</v>
      </c>
      <c r="S2">
        <v>87.8</v>
      </c>
      <c r="T2">
        <v>1933</v>
      </c>
      <c r="U2">
        <v>0.5</v>
      </c>
      <c r="V2">
        <v>219804</v>
      </c>
      <c r="W2">
        <v>1.3</v>
      </c>
      <c r="X2">
        <v>8.5</v>
      </c>
      <c r="Y2">
        <v>2</v>
      </c>
      <c r="Z2">
        <v>9</v>
      </c>
      <c r="AA2">
        <v>1</v>
      </c>
      <c r="AB2">
        <v>0</v>
      </c>
      <c r="AC2">
        <v>0</v>
      </c>
    </row>
    <row r="3" spans="1:29">
      <c r="A3" t="s">
        <v>55</v>
      </c>
      <c r="B3" t="s">
        <v>3</v>
      </c>
      <c r="C3">
        <v>364</v>
      </c>
      <c r="D3">
        <v>537</v>
      </c>
      <c r="E3">
        <v>543</v>
      </c>
      <c r="F3">
        <v>497</v>
      </c>
      <c r="G3">
        <v>471</v>
      </c>
      <c r="H3">
        <v>47.5</v>
      </c>
      <c r="I3">
        <v>1.0999999999999999</v>
      </c>
      <c r="J3">
        <v>-8.5</v>
      </c>
      <c r="K3">
        <v>-5.2</v>
      </c>
      <c r="L3">
        <v>9</v>
      </c>
      <c r="M3">
        <v>7</v>
      </c>
      <c r="N3">
        <v>6</v>
      </c>
      <c r="O3">
        <v>2</v>
      </c>
      <c r="P3">
        <v>12</v>
      </c>
      <c r="Q3">
        <v>5</v>
      </c>
      <c r="R3">
        <v>5</v>
      </c>
      <c r="S3">
        <v>66.900000000000006</v>
      </c>
      <c r="U3">
        <v>0.8</v>
      </c>
      <c r="V3">
        <v>259764</v>
      </c>
      <c r="W3">
        <v>1.9</v>
      </c>
      <c r="X3">
        <v>6</v>
      </c>
      <c r="Y3">
        <v>1</v>
      </c>
      <c r="Z3">
        <v>5</v>
      </c>
      <c r="AA3">
        <v>1</v>
      </c>
      <c r="AB3">
        <v>6</v>
      </c>
      <c r="AC3">
        <v>1</v>
      </c>
    </row>
    <row r="4" spans="1:29">
      <c r="A4" t="s">
        <v>68</v>
      </c>
      <c r="B4" t="s">
        <v>3</v>
      </c>
      <c r="C4">
        <v>607</v>
      </c>
      <c r="D4">
        <v>649</v>
      </c>
      <c r="E4">
        <v>621</v>
      </c>
      <c r="F4">
        <v>620</v>
      </c>
      <c r="G4">
        <v>608</v>
      </c>
      <c r="H4">
        <v>6.9</v>
      </c>
      <c r="I4">
        <v>-4.3</v>
      </c>
      <c r="J4">
        <v>-0.2</v>
      </c>
      <c r="K4">
        <v>-1.9</v>
      </c>
      <c r="L4">
        <v>9</v>
      </c>
      <c r="M4">
        <v>8</v>
      </c>
      <c r="N4">
        <v>8</v>
      </c>
      <c r="O4">
        <v>2</v>
      </c>
      <c r="P4">
        <v>10</v>
      </c>
      <c r="Q4">
        <v>5</v>
      </c>
      <c r="R4">
        <v>6</v>
      </c>
      <c r="S4">
        <v>73.5</v>
      </c>
      <c r="T4">
        <v>2137</v>
      </c>
      <c r="U4">
        <v>5.7</v>
      </c>
      <c r="V4">
        <v>276177</v>
      </c>
      <c r="W4">
        <v>16</v>
      </c>
      <c r="X4">
        <f>(10+9+8+8)/4</f>
        <v>8.75</v>
      </c>
      <c r="Y4">
        <v>4</v>
      </c>
      <c r="Z4">
        <v>6.5</v>
      </c>
      <c r="AA4">
        <v>2</v>
      </c>
      <c r="AB4">
        <v>8</v>
      </c>
      <c r="AC4">
        <v>2</v>
      </c>
    </row>
    <row r="5" spans="1:29">
      <c r="A5" t="s">
        <v>69</v>
      </c>
      <c r="B5" t="s">
        <v>3</v>
      </c>
      <c r="C5">
        <v>381</v>
      </c>
      <c r="D5">
        <v>433</v>
      </c>
      <c r="E5">
        <v>450</v>
      </c>
      <c r="F5">
        <v>461</v>
      </c>
      <c r="G5">
        <v>462</v>
      </c>
      <c r="H5">
        <v>13.600000000000001</v>
      </c>
      <c r="I5">
        <v>3.9</v>
      </c>
      <c r="J5">
        <v>2.4</v>
      </c>
      <c r="K5">
        <v>0.2</v>
      </c>
      <c r="L5">
        <v>5</v>
      </c>
      <c r="M5">
        <v>5</v>
      </c>
      <c r="N5">
        <v>5</v>
      </c>
      <c r="O5">
        <v>2</v>
      </c>
      <c r="P5">
        <v>8</v>
      </c>
      <c r="Q5">
        <v>3</v>
      </c>
      <c r="R5">
        <v>6</v>
      </c>
      <c r="U5">
        <v>0.8</v>
      </c>
      <c r="V5">
        <v>188685</v>
      </c>
      <c r="W5">
        <v>6.4</v>
      </c>
      <c r="X5">
        <v>8</v>
      </c>
      <c r="Y5">
        <v>1</v>
      </c>
      <c r="Z5">
        <v>0</v>
      </c>
      <c r="AA5">
        <v>0</v>
      </c>
      <c r="AB5">
        <v>5</v>
      </c>
      <c r="AC5">
        <v>1</v>
      </c>
    </row>
    <row r="6" spans="1:29">
      <c r="A6" t="s">
        <v>70</v>
      </c>
      <c r="B6" t="s">
        <v>3</v>
      </c>
      <c r="C6">
        <v>482</v>
      </c>
      <c r="D6">
        <v>510</v>
      </c>
      <c r="E6">
        <v>497</v>
      </c>
      <c r="F6">
        <v>484</v>
      </c>
      <c r="G6">
        <v>484</v>
      </c>
      <c r="H6">
        <v>5.8000000000000007</v>
      </c>
      <c r="I6">
        <v>-2.5</v>
      </c>
      <c r="J6">
        <v>-2.6</v>
      </c>
      <c r="K6">
        <v>0</v>
      </c>
      <c r="L6">
        <v>10</v>
      </c>
      <c r="M6">
        <v>8</v>
      </c>
      <c r="N6">
        <v>8</v>
      </c>
      <c r="O6">
        <v>2</v>
      </c>
      <c r="P6">
        <v>11</v>
      </c>
      <c r="Q6">
        <v>5</v>
      </c>
      <c r="R6">
        <v>6</v>
      </c>
      <c r="S6">
        <v>89</v>
      </c>
      <c r="T6">
        <v>3087</v>
      </c>
      <c r="U6">
        <v>5.8</v>
      </c>
      <c r="V6">
        <v>417335</v>
      </c>
      <c r="W6">
        <v>17.899999999999999</v>
      </c>
      <c r="X6">
        <f>(10+10+8+8+7)/5</f>
        <v>8.6</v>
      </c>
      <c r="Y6">
        <v>10</v>
      </c>
      <c r="Z6">
        <v>6.5</v>
      </c>
      <c r="AA6">
        <v>4</v>
      </c>
      <c r="AB6" s="2">
        <f>25/3</f>
        <v>8.3333333333333339</v>
      </c>
      <c r="AC6">
        <v>3</v>
      </c>
    </row>
    <row r="7" spans="1:29">
      <c r="A7" t="s">
        <v>144</v>
      </c>
      <c r="B7" t="s">
        <v>78</v>
      </c>
      <c r="C7">
        <v>897</v>
      </c>
      <c r="D7">
        <v>933</v>
      </c>
      <c r="E7">
        <v>961</v>
      </c>
      <c r="F7">
        <v>939</v>
      </c>
      <c r="G7">
        <v>903</v>
      </c>
      <c r="H7">
        <v>4</v>
      </c>
      <c r="I7">
        <v>3</v>
      </c>
      <c r="J7">
        <v>-2.2999999999999998</v>
      </c>
      <c r="K7">
        <v>-3.8</v>
      </c>
      <c r="L7">
        <v>12</v>
      </c>
      <c r="M7">
        <v>9</v>
      </c>
      <c r="N7">
        <v>10</v>
      </c>
      <c r="O7">
        <v>1</v>
      </c>
      <c r="P7">
        <v>10</v>
      </c>
      <c r="Q7">
        <v>8</v>
      </c>
      <c r="R7">
        <v>10</v>
      </c>
      <c r="S7">
        <v>55.1</v>
      </c>
      <c r="T7">
        <v>2028</v>
      </c>
      <c r="U7">
        <v>76.5</v>
      </c>
      <c r="V7">
        <v>143043</v>
      </c>
      <c r="W7">
        <v>231</v>
      </c>
      <c r="X7">
        <v>9</v>
      </c>
      <c r="Y7">
        <v>50</v>
      </c>
      <c r="Z7">
        <f>(10+9+9+8+7)/5</f>
        <v>8.6</v>
      </c>
      <c r="AA7">
        <v>18</v>
      </c>
      <c r="AB7">
        <v>8</v>
      </c>
      <c r="AC7">
        <v>16</v>
      </c>
    </row>
    <row r="8" spans="1:29">
      <c r="A8" t="s">
        <v>145</v>
      </c>
      <c r="B8" t="s">
        <v>78</v>
      </c>
      <c r="C8">
        <v>562</v>
      </c>
      <c r="D8">
        <v>574</v>
      </c>
      <c r="E8">
        <v>591</v>
      </c>
      <c r="F8">
        <v>577</v>
      </c>
      <c r="G8">
        <v>562</v>
      </c>
      <c r="H8">
        <v>2.1</v>
      </c>
      <c r="I8">
        <v>3</v>
      </c>
      <c r="J8">
        <v>-2.4</v>
      </c>
      <c r="K8">
        <v>-2.6</v>
      </c>
      <c r="L8">
        <v>9</v>
      </c>
      <c r="M8">
        <v>10</v>
      </c>
      <c r="N8">
        <v>7</v>
      </c>
      <c r="O8">
        <v>1</v>
      </c>
      <c r="P8">
        <v>6</v>
      </c>
      <c r="Q8">
        <v>11</v>
      </c>
      <c r="R8">
        <v>11</v>
      </c>
      <c r="S8">
        <v>40.6</v>
      </c>
      <c r="T8">
        <v>1255</v>
      </c>
      <c r="U8">
        <v>169.3</v>
      </c>
      <c r="V8">
        <v>93849</v>
      </c>
      <c r="W8">
        <v>417.4</v>
      </c>
      <c r="X8">
        <v>9</v>
      </c>
      <c r="Y8">
        <v>100</v>
      </c>
      <c r="Z8">
        <v>9</v>
      </c>
      <c r="AA8">
        <v>49</v>
      </c>
      <c r="AB8">
        <v>9.1999999999999993</v>
      </c>
      <c r="AC8">
        <v>43</v>
      </c>
    </row>
    <row r="9" spans="1:29">
      <c r="A9" t="s">
        <v>79</v>
      </c>
      <c r="B9" t="s">
        <v>78</v>
      </c>
      <c r="C9">
        <v>846</v>
      </c>
      <c r="D9">
        <v>873</v>
      </c>
      <c r="E9">
        <v>895</v>
      </c>
      <c r="F9">
        <v>869</v>
      </c>
      <c r="G9">
        <v>854</v>
      </c>
      <c r="H9">
        <v>3.2</v>
      </c>
      <c r="I9">
        <v>2.5</v>
      </c>
      <c r="J9">
        <v>-2.9000000000000004</v>
      </c>
      <c r="K9">
        <v>-1.7000000000000002</v>
      </c>
      <c r="L9">
        <v>12</v>
      </c>
      <c r="M9">
        <v>11</v>
      </c>
      <c r="N9">
        <v>8</v>
      </c>
      <c r="O9">
        <v>1</v>
      </c>
      <c r="P9">
        <v>9</v>
      </c>
      <c r="Q9">
        <v>11</v>
      </c>
      <c r="R9">
        <v>11</v>
      </c>
      <c r="S9">
        <v>41.3</v>
      </c>
      <c r="T9">
        <v>1822</v>
      </c>
      <c r="U9">
        <v>331.5</v>
      </c>
      <c r="V9">
        <v>124356</v>
      </c>
      <c r="W9">
        <v>1000</v>
      </c>
      <c r="X9">
        <v>9</v>
      </c>
      <c r="Y9">
        <v>100</v>
      </c>
      <c r="Z9">
        <v>9</v>
      </c>
      <c r="AA9">
        <v>75</v>
      </c>
      <c r="AB9">
        <v>9.6</v>
      </c>
      <c r="AC9">
        <v>62</v>
      </c>
    </row>
    <row r="10" spans="1:29">
      <c r="A10" t="s">
        <v>80</v>
      </c>
      <c r="B10" t="s">
        <v>81</v>
      </c>
      <c r="C10">
        <v>786</v>
      </c>
      <c r="D10">
        <v>783</v>
      </c>
      <c r="E10">
        <v>809</v>
      </c>
      <c r="F10">
        <v>800</v>
      </c>
      <c r="G10">
        <v>793</v>
      </c>
      <c r="H10">
        <v>-0.4</v>
      </c>
      <c r="I10">
        <v>3.3000000000000003</v>
      </c>
      <c r="J10">
        <v>-1.0999999999999999</v>
      </c>
      <c r="K10">
        <v>-0.89999999999999991</v>
      </c>
      <c r="L10">
        <v>7</v>
      </c>
      <c r="M10">
        <v>9</v>
      </c>
      <c r="N10">
        <v>6</v>
      </c>
      <c r="O10">
        <v>2</v>
      </c>
      <c r="P10">
        <v>8</v>
      </c>
      <c r="Q10">
        <v>3</v>
      </c>
      <c r="R10">
        <v>6</v>
      </c>
      <c r="U10">
        <v>372.6</v>
      </c>
      <c r="V10">
        <v>36962</v>
      </c>
      <c r="W10">
        <v>345.5</v>
      </c>
      <c r="X10">
        <v>9.6</v>
      </c>
      <c r="Y10">
        <v>100</v>
      </c>
      <c r="Z10">
        <v>9.4</v>
      </c>
      <c r="AA10">
        <v>30</v>
      </c>
      <c r="AB10">
        <v>9.1999999999999993</v>
      </c>
      <c r="AC10">
        <v>24</v>
      </c>
    </row>
    <row r="11" spans="1:29">
      <c r="A11" t="s">
        <v>122</v>
      </c>
      <c r="B11" t="s">
        <v>123</v>
      </c>
      <c r="C11">
        <v>880</v>
      </c>
      <c r="D11">
        <v>908</v>
      </c>
      <c r="E11">
        <v>899</v>
      </c>
      <c r="F11">
        <v>893</v>
      </c>
      <c r="G11">
        <v>921</v>
      </c>
      <c r="H11">
        <v>3.2</v>
      </c>
      <c r="I11">
        <v>-1</v>
      </c>
      <c r="J11">
        <v>-0.70000000000000007</v>
      </c>
      <c r="K11">
        <v>3.1</v>
      </c>
      <c r="L11">
        <v>12</v>
      </c>
      <c r="M11">
        <v>10</v>
      </c>
      <c r="N11">
        <v>8</v>
      </c>
      <c r="O11">
        <v>1</v>
      </c>
      <c r="P11">
        <v>9</v>
      </c>
      <c r="Q11">
        <v>11</v>
      </c>
      <c r="R11">
        <v>11</v>
      </c>
      <c r="S11">
        <v>55.8</v>
      </c>
      <c r="T11">
        <v>1709</v>
      </c>
      <c r="U11">
        <v>390.4</v>
      </c>
      <c r="V11">
        <v>137761</v>
      </c>
      <c r="W11">
        <v>864.3</v>
      </c>
      <c r="X11">
        <v>9</v>
      </c>
      <c r="Y11">
        <v>100</v>
      </c>
      <c r="Z11">
        <v>8.8000000000000007</v>
      </c>
      <c r="AA11">
        <v>39</v>
      </c>
      <c r="AB11">
        <v>8.1999999999999993</v>
      </c>
      <c r="AC11">
        <v>37</v>
      </c>
    </row>
    <row r="12" spans="1:29">
      <c r="A12" t="s">
        <v>124</v>
      </c>
      <c r="B12" t="s">
        <v>125</v>
      </c>
      <c r="C12">
        <v>559</v>
      </c>
      <c r="D12">
        <v>728</v>
      </c>
      <c r="E12">
        <v>601</v>
      </c>
      <c r="F12">
        <v>610</v>
      </c>
      <c r="G12">
        <v>539</v>
      </c>
      <c r="H12">
        <v>30.2</v>
      </c>
      <c r="I12">
        <v>-17.399999999999999</v>
      </c>
      <c r="J12">
        <v>1.5</v>
      </c>
      <c r="K12">
        <v>-11.600000000000001</v>
      </c>
      <c r="L12">
        <v>8</v>
      </c>
      <c r="M12">
        <v>7</v>
      </c>
      <c r="N12">
        <v>7</v>
      </c>
      <c r="O12">
        <v>1</v>
      </c>
      <c r="P12">
        <v>6</v>
      </c>
      <c r="Q12">
        <v>11</v>
      </c>
      <c r="R12">
        <v>11</v>
      </c>
      <c r="S12">
        <v>47.4</v>
      </c>
      <c r="T12">
        <v>1445</v>
      </c>
      <c r="U12">
        <v>285.7</v>
      </c>
      <c r="V12">
        <v>95114</v>
      </c>
      <c r="W12">
        <v>669.2</v>
      </c>
      <c r="X12">
        <v>9</v>
      </c>
      <c r="Y12">
        <v>100</v>
      </c>
      <c r="Z12">
        <v>8.6</v>
      </c>
      <c r="AA12">
        <v>77</v>
      </c>
      <c r="AB12">
        <v>8.1999999999999993</v>
      </c>
      <c r="AC12">
        <v>46</v>
      </c>
    </row>
    <row r="13" spans="1:29">
      <c r="A13" t="s">
        <v>126</v>
      </c>
      <c r="B13" t="s">
        <v>129</v>
      </c>
      <c r="C13">
        <v>439</v>
      </c>
      <c r="D13">
        <v>482</v>
      </c>
      <c r="E13">
        <v>496</v>
      </c>
      <c r="F13">
        <v>480</v>
      </c>
      <c r="G13">
        <v>472</v>
      </c>
      <c r="H13">
        <v>9.8000000000000007</v>
      </c>
      <c r="I13">
        <v>2.9000000000000004</v>
      </c>
      <c r="J13">
        <v>-3.2</v>
      </c>
      <c r="K13">
        <v>-1.7000000000000002</v>
      </c>
      <c r="L13">
        <v>9</v>
      </c>
      <c r="M13">
        <v>9</v>
      </c>
      <c r="N13">
        <v>8</v>
      </c>
      <c r="O13">
        <v>1</v>
      </c>
      <c r="P13">
        <v>6</v>
      </c>
      <c r="Q13">
        <v>11</v>
      </c>
      <c r="R13">
        <v>11</v>
      </c>
      <c r="S13">
        <v>56.6</v>
      </c>
      <c r="T13">
        <v>1424</v>
      </c>
      <c r="U13">
        <v>308.2</v>
      </c>
      <c r="V13">
        <v>116090</v>
      </c>
      <c r="W13">
        <v>672.4</v>
      </c>
      <c r="X13">
        <v>10</v>
      </c>
      <c r="Y13">
        <v>100</v>
      </c>
      <c r="Z13">
        <v>8.1999999999999993</v>
      </c>
      <c r="AA13">
        <v>59</v>
      </c>
      <c r="AB13">
        <v>8.6</v>
      </c>
      <c r="AC13">
        <v>45</v>
      </c>
    </row>
    <row r="14" spans="1:29">
      <c r="A14" t="s">
        <v>127</v>
      </c>
      <c r="B14" t="s">
        <v>128</v>
      </c>
      <c r="C14">
        <v>747</v>
      </c>
      <c r="D14">
        <v>775</v>
      </c>
      <c r="E14">
        <v>788</v>
      </c>
      <c r="F14">
        <v>755</v>
      </c>
      <c r="G14">
        <v>745</v>
      </c>
      <c r="H14">
        <v>3.6999999999999997</v>
      </c>
      <c r="I14">
        <v>1.7000000000000002</v>
      </c>
      <c r="J14">
        <v>-4.2</v>
      </c>
      <c r="K14">
        <v>-1.3</v>
      </c>
      <c r="L14">
        <v>9</v>
      </c>
      <c r="M14">
        <v>12</v>
      </c>
      <c r="N14">
        <v>7</v>
      </c>
      <c r="O14">
        <v>1</v>
      </c>
      <c r="P14">
        <v>6</v>
      </c>
      <c r="Q14">
        <v>11</v>
      </c>
      <c r="R14">
        <v>11</v>
      </c>
      <c r="S14">
        <v>33</v>
      </c>
      <c r="T14">
        <v>1302</v>
      </c>
      <c r="U14">
        <v>1500</v>
      </c>
      <c r="V14">
        <v>86758</v>
      </c>
      <c r="W14">
        <v>3900</v>
      </c>
      <c r="X14">
        <v>10</v>
      </c>
      <c r="Y14">
        <v>100</v>
      </c>
      <c r="Z14">
        <v>9.1999999999999993</v>
      </c>
      <c r="AA14">
        <v>100</v>
      </c>
      <c r="AB14">
        <v>10</v>
      </c>
      <c r="AC14">
        <v>100</v>
      </c>
    </row>
    <row r="15" spans="1:29">
      <c r="A15" t="s">
        <v>130</v>
      </c>
      <c r="B15" t="s">
        <v>120</v>
      </c>
      <c r="C15">
        <v>190</v>
      </c>
      <c r="D15">
        <v>188</v>
      </c>
      <c r="E15">
        <v>190</v>
      </c>
      <c r="F15">
        <v>179</v>
      </c>
      <c r="G15">
        <v>179</v>
      </c>
      <c r="H15">
        <v>-1.0999999999999999</v>
      </c>
      <c r="I15">
        <v>1.0999999999999999</v>
      </c>
      <c r="J15">
        <v>-5.8000000000000007</v>
      </c>
      <c r="K15">
        <v>0</v>
      </c>
      <c r="L15">
        <v>12</v>
      </c>
      <c r="M15">
        <v>12</v>
      </c>
      <c r="N15">
        <v>8</v>
      </c>
      <c r="O15">
        <v>2</v>
      </c>
      <c r="P15">
        <v>9</v>
      </c>
      <c r="Q15">
        <v>11</v>
      </c>
      <c r="R15">
        <v>11</v>
      </c>
      <c r="S15">
        <v>31.7</v>
      </c>
      <c r="T15">
        <v>940</v>
      </c>
      <c r="U15">
        <v>943.2</v>
      </c>
      <c r="V15">
        <v>79344</v>
      </c>
      <c r="W15">
        <v>2300</v>
      </c>
      <c r="X15">
        <v>10</v>
      </c>
      <c r="Y15">
        <v>100</v>
      </c>
      <c r="Z15">
        <v>10</v>
      </c>
      <c r="AA15">
        <v>100</v>
      </c>
      <c r="AB15">
        <v>9.1999999999999993</v>
      </c>
      <c r="AC15">
        <v>100</v>
      </c>
    </row>
    <row r="16" spans="1:29">
      <c r="A16" t="s">
        <v>131</v>
      </c>
      <c r="B16" t="s">
        <v>132</v>
      </c>
      <c r="C16">
        <v>523</v>
      </c>
      <c r="D16">
        <v>519</v>
      </c>
      <c r="E16">
        <v>527</v>
      </c>
      <c r="F16">
        <v>509</v>
      </c>
      <c r="G16">
        <v>499</v>
      </c>
      <c r="H16">
        <v>-0.8</v>
      </c>
      <c r="I16">
        <v>1.5</v>
      </c>
      <c r="J16">
        <v>-3.4000000000000004</v>
      </c>
      <c r="K16">
        <v>-2</v>
      </c>
      <c r="L16">
        <v>12</v>
      </c>
      <c r="M16">
        <v>12</v>
      </c>
      <c r="N16">
        <v>9</v>
      </c>
      <c r="O16">
        <v>2</v>
      </c>
      <c r="P16">
        <v>10</v>
      </c>
      <c r="Q16">
        <v>11</v>
      </c>
      <c r="R16">
        <v>9</v>
      </c>
      <c r="S16">
        <v>61.7</v>
      </c>
      <c r="T16">
        <v>1377</v>
      </c>
      <c r="U16">
        <v>334.7</v>
      </c>
      <c r="V16">
        <v>111232</v>
      </c>
      <c r="W16">
        <v>688.2</v>
      </c>
      <c r="X16">
        <v>9.4</v>
      </c>
      <c r="Y16">
        <v>91</v>
      </c>
      <c r="Z16">
        <v>8</v>
      </c>
      <c r="AA16">
        <v>32</v>
      </c>
      <c r="AB16">
        <v>8.4</v>
      </c>
      <c r="AC16">
        <v>36</v>
      </c>
    </row>
    <row r="17" spans="1:29">
      <c r="A17" t="s">
        <v>149</v>
      </c>
      <c r="B17" t="s">
        <v>150</v>
      </c>
      <c r="C17">
        <v>424</v>
      </c>
      <c r="D17">
        <v>380</v>
      </c>
      <c r="E17">
        <v>367</v>
      </c>
      <c r="F17">
        <v>357</v>
      </c>
      <c r="G17">
        <v>344</v>
      </c>
      <c r="H17">
        <v>-10.4</v>
      </c>
      <c r="I17">
        <v>-3.4</v>
      </c>
      <c r="J17">
        <v>-2.7</v>
      </c>
      <c r="K17">
        <v>-3.6</v>
      </c>
      <c r="L17">
        <v>7</v>
      </c>
      <c r="M17">
        <v>6</v>
      </c>
      <c r="N17">
        <v>7</v>
      </c>
      <c r="O17">
        <v>2</v>
      </c>
      <c r="P17">
        <v>8</v>
      </c>
      <c r="Q17">
        <v>3</v>
      </c>
      <c r="R17">
        <v>6</v>
      </c>
      <c r="S17">
        <v>57.4</v>
      </c>
      <c r="T17">
        <v>1478</v>
      </c>
      <c r="U17">
        <v>4.2</v>
      </c>
      <c r="V17">
        <v>123590</v>
      </c>
      <c r="W17">
        <v>11.6</v>
      </c>
      <c r="X17">
        <v>9</v>
      </c>
      <c r="Y17">
        <v>2</v>
      </c>
      <c r="Z17">
        <v>5</v>
      </c>
      <c r="AA17">
        <v>1</v>
      </c>
      <c r="AB17">
        <v>0</v>
      </c>
      <c r="AC17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84EC-8E3A-4FCE-B61C-888B1E7072B7}">
  <dimension ref="A1:O7"/>
  <sheetViews>
    <sheetView workbookViewId="0">
      <selection activeCell="B11" sqref="B11"/>
    </sheetView>
  </sheetViews>
  <sheetFormatPr defaultRowHeight="14.5"/>
  <sheetData>
    <row r="1" spans="1:15">
      <c r="A1" t="s">
        <v>0</v>
      </c>
      <c r="B1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1</v>
      </c>
      <c r="B2" t="s">
        <v>3</v>
      </c>
      <c r="C2">
        <v>1.4</v>
      </c>
      <c r="D2">
        <v>1.6</v>
      </c>
      <c r="E2">
        <v>1.7</v>
      </c>
      <c r="F2">
        <v>1.8</v>
      </c>
      <c r="G2">
        <v>1.9</v>
      </c>
      <c r="H2">
        <v>2</v>
      </c>
      <c r="I2">
        <v>2.1</v>
      </c>
      <c r="J2">
        <v>2.2000000000000002</v>
      </c>
      <c r="K2">
        <v>2.4</v>
      </c>
      <c r="L2">
        <v>2.5</v>
      </c>
      <c r="M2">
        <v>2.6</v>
      </c>
      <c r="N2">
        <v>2.7</v>
      </c>
      <c r="O2">
        <v>2.8</v>
      </c>
    </row>
    <row r="3" spans="1:15">
      <c r="A3" t="s">
        <v>55</v>
      </c>
      <c r="B3" t="s">
        <v>3</v>
      </c>
      <c r="C3">
        <v>17.5</v>
      </c>
      <c r="D3">
        <v>17.600000000000001</v>
      </c>
      <c r="E3">
        <v>17.600000000000001</v>
      </c>
      <c r="F3">
        <v>17.899999999999999</v>
      </c>
      <c r="G3">
        <v>17.8</v>
      </c>
      <c r="H3">
        <v>17.899999999999999</v>
      </c>
      <c r="I3">
        <v>17.8</v>
      </c>
      <c r="J3">
        <v>17.8</v>
      </c>
      <c r="K3">
        <v>17.8</v>
      </c>
      <c r="L3">
        <v>17.7</v>
      </c>
      <c r="M3">
        <v>17.7</v>
      </c>
      <c r="N3">
        <v>17.399999999999999</v>
      </c>
      <c r="O3">
        <v>17.3</v>
      </c>
    </row>
    <row r="4" spans="1:15">
      <c r="A4" t="s">
        <v>68</v>
      </c>
      <c r="B4" t="s">
        <v>3</v>
      </c>
      <c r="C4">
        <v>15.7</v>
      </c>
      <c r="D4">
        <v>15.8</v>
      </c>
      <c r="E4">
        <v>15.9</v>
      </c>
      <c r="F4">
        <v>16</v>
      </c>
      <c r="G4">
        <v>16.100000000000001</v>
      </c>
      <c r="H4">
        <v>16.2</v>
      </c>
      <c r="I4">
        <v>16.2</v>
      </c>
      <c r="J4">
        <v>16.3</v>
      </c>
      <c r="K4">
        <v>16.399999999999999</v>
      </c>
      <c r="L4">
        <v>16.5</v>
      </c>
      <c r="M4">
        <v>16.600000000000001</v>
      </c>
      <c r="N4">
        <v>16.7</v>
      </c>
      <c r="O4">
        <v>16.8</v>
      </c>
    </row>
    <row r="5" spans="1:15">
      <c r="A5" t="s">
        <v>69</v>
      </c>
      <c r="B5" t="s">
        <v>3</v>
      </c>
    </row>
    <row r="6" spans="1:15">
      <c r="A6" t="s">
        <v>70</v>
      </c>
      <c r="B6" t="s">
        <v>3</v>
      </c>
      <c r="C6">
        <v>17.2</v>
      </c>
      <c r="D6">
        <v>17.3</v>
      </c>
      <c r="E6">
        <v>17.399999999999999</v>
      </c>
      <c r="F6">
        <v>17.5</v>
      </c>
      <c r="G6">
        <v>17.600000000000001</v>
      </c>
      <c r="H6">
        <v>17.7</v>
      </c>
      <c r="I6">
        <v>17.8</v>
      </c>
      <c r="J6">
        <v>17.899999999999999</v>
      </c>
      <c r="K6">
        <v>18</v>
      </c>
      <c r="L6">
        <v>18.100000000000001</v>
      </c>
      <c r="M6">
        <v>18.3</v>
      </c>
      <c r="N6">
        <v>18.399999999999999</v>
      </c>
      <c r="O6">
        <v>18.5</v>
      </c>
    </row>
    <row r="7" spans="1:15">
      <c r="A7" t="s">
        <v>151</v>
      </c>
      <c r="B7" t="s">
        <v>150</v>
      </c>
      <c r="C7">
        <v>11.3</v>
      </c>
      <c r="D7">
        <v>11.4</v>
      </c>
      <c r="E7">
        <v>11.5</v>
      </c>
      <c r="F7">
        <v>11.6</v>
      </c>
      <c r="G7">
        <v>11.7</v>
      </c>
      <c r="H7">
        <v>11.7</v>
      </c>
      <c r="I7">
        <v>11.8</v>
      </c>
      <c r="J7">
        <v>11.8</v>
      </c>
      <c r="K7">
        <v>11.9</v>
      </c>
      <c r="L7">
        <v>12</v>
      </c>
      <c r="M7">
        <v>12</v>
      </c>
      <c r="N7">
        <v>12.1</v>
      </c>
      <c r="O7">
        <v>12.2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858-A817-4427-8EC5-DD575C2C70AE}">
  <dimension ref="A1:Z9"/>
  <sheetViews>
    <sheetView tabSelected="1" workbookViewId="0">
      <selection activeCell="F1" sqref="F1"/>
    </sheetView>
  </sheetViews>
  <sheetFormatPr defaultRowHeight="14.5"/>
  <sheetData>
    <row r="1" spans="1:26">
      <c r="A1" t="s">
        <v>0</v>
      </c>
      <c r="B1" t="s">
        <v>2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s="1">
        <v>44562</v>
      </c>
      <c r="P1" s="1">
        <v>44593</v>
      </c>
      <c r="Q1" s="1">
        <v>44621</v>
      </c>
      <c r="R1" s="1">
        <v>44652</v>
      </c>
      <c r="S1" s="1">
        <v>44682</v>
      </c>
      <c r="T1" s="1">
        <v>44713</v>
      </c>
      <c r="U1" s="1">
        <v>44743</v>
      </c>
      <c r="V1" s="1">
        <v>44774</v>
      </c>
      <c r="W1" s="1">
        <v>44805</v>
      </c>
      <c r="X1" s="1">
        <v>44835</v>
      </c>
      <c r="Y1" s="1">
        <v>44866</v>
      </c>
      <c r="Z1" s="1">
        <v>44896</v>
      </c>
    </row>
    <row r="2" spans="1:26">
      <c r="A2" t="s">
        <v>1</v>
      </c>
      <c r="B2" t="s">
        <v>3</v>
      </c>
    </row>
    <row r="3" spans="1:26">
      <c r="A3" t="s">
        <v>55</v>
      </c>
      <c r="B3" t="s">
        <v>3</v>
      </c>
      <c r="C3">
        <v>26</v>
      </c>
      <c r="D3">
        <v>34</v>
      </c>
      <c r="E3">
        <v>24</v>
      </c>
      <c r="F3">
        <v>30</v>
      </c>
      <c r="G3">
        <v>27</v>
      </c>
      <c r="H3">
        <v>24</v>
      </c>
      <c r="I3">
        <v>1</v>
      </c>
      <c r="J3">
        <v>1</v>
      </c>
      <c r="K3">
        <v>1</v>
      </c>
      <c r="L3">
        <v>2</v>
      </c>
      <c r="M3">
        <v>5</v>
      </c>
      <c r="N3">
        <v>3</v>
      </c>
      <c r="O3">
        <v>7</v>
      </c>
      <c r="P3">
        <v>8</v>
      </c>
      <c r="Q3">
        <v>22</v>
      </c>
      <c r="R3">
        <v>27</v>
      </c>
      <c r="S3">
        <v>33</v>
      </c>
      <c r="T3">
        <v>42</v>
      </c>
      <c r="U3">
        <v>41</v>
      </c>
      <c r="V3">
        <v>35</v>
      </c>
      <c r="W3">
        <v>23</v>
      </c>
      <c r="X3">
        <v>45</v>
      </c>
      <c r="Y3">
        <v>11</v>
      </c>
      <c r="Z3">
        <v>42</v>
      </c>
    </row>
    <row r="4" spans="1:26">
      <c r="A4" t="s">
        <v>68</v>
      </c>
      <c r="B4" t="s">
        <v>3</v>
      </c>
      <c r="C4">
        <v>190</v>
      </c>
      <c r="D4">
        <v>197</v>
      </c>
      <c r="E4">
        <v>203</v>
      </c>
      <c r="F4">
        <v>222</v>
      </c>
      <c r="G4">
        <v>197</v>
      </c>
      <c r="H4">
        <v>201</v>
      </c>
      <c r="I4">
        <v>269</v>
      </c>
      <c r="J4">
        <v>223</v>
      </c>
      <c r="K4">
        <v>199</v>
      </c>
      <c r="L4">
        <v>203</v>
      </c>
      <c r="M4">
        <v>144</v>
      </c>
      <c r="N4">
        <v>160</v>
      </c>
      <c r="O4">
        <v>124</v>
      </c>
      <c r="P4">
        <v>121</v>
      </c>
      <c r="Q4">
        <v>333</v>
      </c>
      <c r="R4">
        <v>350</v>
      </c>
      <c r="S4">
        <v>343</v>
      </c>
      <c r="T4">
        <v>334</v>
      </c>
      <c r="U4">
        <v>320</v>
      </c>
      <c r="V4">
        <v>256</v>
      </c>
      <c r="W4">
        <v>187</v>
      </c>
      <c r="X4">
        <v>283</v>
      </c>
      <c r="Y4">
        <v>48</v>
      </c>
      <c r="Z4">
        <v>312</v>
      </c>
    </row>
    <row r="5" spans="1:26">
      <c r="A5" t="s">
        <v>69</v>
      </c>
      <c r="B5" t="s">
        <v>3</v>
      </c>
      <c r="C5">
        <v>8</v>
      </c>
      <c r="D5">
        <v>11</v>
      </c>
      <c r="E5">
        <v>9</v>
      </c>
      <c r="F5">
        <v>11</v>
      </c>
      <c r="G5">
        <v>12</v>
      </c>
      <c r="H5">
        <v>11</v>
      </c>
      <c r="I5">
        <v>7</v>
      </c>
      <c r="J5">
        <v>7</v>
      </c>
      <c r="K5">
        <v>7</v>
      </c>
      <c r="L5">
        <v>3</v>
      </c>
      <c r="M5">
        <v>1</v>
      </c>
      <c r="N5">
        <v>3</v>
      </c>
      <c r="O5">
        <v>3</v>
      </c>
      <c r="P5">
        <v>3</v>
      </c>
      <c r="Q5">
        <v>6</v>
      </c>
      <c r="R5">
        <v>7</v>
      </c>
      <c r="S5">
        <v>9</v>
      </c>
      <c r="T5">
        <v>12</v>
      </c>
      <c r="U5">
        <v>12</v>
      </c>
      <c r="V5">
        <v>13</v>
      </c>
      <c r="W5">
        <v>12</v>
      </c>
      <c r="X5">
        <v>13</v>
      </c>
      <c r="Y5">
        <v>1</v>
      </c>
      <c r="Z5">
        <v>7</v>
      </c>
    </row>
    <row r="6" spans="1:26">
      <c r="A6" t="s">
        <v>70</v>
      </c>
      <c r="B6" t="s">
        <v>3</v>
      </c>
      <c r="C6">
        <v>113</v>
      </c>
      <c r="D6">
        <v>129</v>
      </c>
      <c r="E6">
        <v>147</v>
      </c>
      <c r="F6">
        <v>153</v>
      </c>
      <c r="G6">
        <v>134</v>
      </c>
      <c r="H6">
        <v>151</v>
      </c>
      <c r="I6">
        <v>63</v>
      </c>
      <c r="J6">
        <v>54</v>
      </c>
      <c r="K6">
        <v>58</v>
      </c>
      <c r="L6">
        <v>59</v>
      </c>
      <c r="M6">
        <v>39</v>
      </c>
      <c r="N6">
        <v>36</v>
      </c>
      <c r="O6">
        <v>93</v>
      </c>
      <c r="P6">
        <v>102</v>
      </c>
      <c r="Q6">
        <v>259</v>
      </c>
      <c r="R6">
        <v>292</v>
      </c>
      <c r="S6">
        <v>321</v>
      </c>
      <c r="T6">
        <v>310</v>
      </c>
      <c r="U6">
        <v>259</v>
      </c>
      <c r="V6">
        <v>200</v>
      </c>
      <c r="W6">
        <v>132</v>
      </c>
      <c r="X6">
        <v>194</v>
      </c>
      <c r="Y6">
        <v>30</v>
      </c>
      <c r="Z6">
        <v>173</v>
      </c>
    </row>
    <row r="7" spans="1:26">
      <c r="A7" t="s">
        <v>146</v>
      </c>
      <c r="B7" t="s">
        <v>147</v>
      </c>
      <c r="C7">
        <v>1297</v>
      </c>
      <c r="D7">
        <v>1445</v>
      </c>
      <c r="E7">
        <v>1375</v>
      </c>
      <c r="F7">
        <v>1249</v>
      </c>
      <c r="G7">
        <v>1167</v>
      </c>
      <c r="H7">
        <v>1142</v>
      </c>
      <c r="I7">
        <v>485</v>
      </c>
      <c r="J7">
        <v>455</v>
      </c>
      <c r="K7">
        <v>449</v>
      </c>
      <c r="L7">
        <v>464</v>
      </c>
      <c r="M7">
        <v>417</v>
      </c>
      <c r="N7">
        <v>454</v>
      </c>
      <c r="O7">
        <v>1042</v>
      </c>
      <c r="P7">
        <v>1059</v>
      </c>
      <c r="Q7">
        <v>1886</v>
      </c>
      <c r="R7">
        <v>1792</v>
      </c>
      <c r="S7">
        <v>1778</v>
      </c>
      <c r="T7">
        <v>1689</v>
      </c>
      <c r="U7">
        <v>1707</v>
      </c>
      <c r="V7">
        <v>1714</v>
      </c>
      <c r="W7">
        <v>1402</v>
      </c>
      <c r="X7">
        <v>1873</v>
      </c>
      <c r="Y7">
        <v>697</v>
      </c>
      <c r="Z7">
        <v>1578</v>
      </c>
    </row>
    <row r="8" spans="1:26">
      <c r="A8" t="s">
        <v>112</v>
      </c>
      <c r="B8" t="s">
        <v>148</v>
      </c>
      <c r="C8">
        <v>831</v>
      </c>
      <c r="D8">
        <v>1142</v>
      </c>
      <c r="E8">
        <v>1171</v>
      </c>
      <c r="F8">
        <v>1242</v>
      </c>
      <c r="G8">
        <v>1235</v>
      </c>
      <c r="H8">
        <v>1361</v>
      </c>
      <c r="I8">
        <v>981</v>
      </c>
      <c r="J8">
        <v>894</v>
      </c>
      <c r="K8">
        <v>863</v>
      </c>
      <c r="L8">
        <v>826</v>
      </c>
      <c r="M8">
        <v>727</v>
      </c>
      <c r="N8">
        <v>481</v>
      </c>
      <c r="O8">
        <v>367</v>
      </c>
      <c r="P8">
        <v>429</v>
      </c>
      <c r="Q8">
        <v>1414</v>
      </c>
      <c r="R8">
        <v>1587</v>
      </c>
      <c r="S8">
        <v>1818</v>
      </c>
      <c r="T8">
        <v>1970</v>
      </c>
      <c r="U8">
        <v>1976</v>
      </c>
      <c r="V8">
        <v>1907</v>
      </c>
      <c r="W8">
        <v>1836</v>
      </c>
      <c r="X8">
        <v>2360</v>
      </c>
      <c r="Y8">
        <v>988</v>
      </c>
      <c r="Z8">
        <v>2280</v>
      </c>
    </row>
    <row r="9" spans="1:26">
      <c r="A9" t="s">
        <v>149</v>
      </c>
      <c r="B9" t="s">
        <v>150</v>
      </c>
      <c r="C9">
        <v>12</v>
      </c>
      <c r="D9">
        <v>11</v>
      </c>
      <c r="E9">
        <v>11</v>
      </c>
      <c r="F9">
        <v>15</v>
      </c>
      <c r="G9">
        <v>21</v>
      </c>
      <c r="H9">
        <v>28</v>
      </c>
      <c r="I9">
        <v>3</v>
      </c>
      <c r="J9">
        <v>2</v>
      </c>
      <c r="K9">
        <v>1</v>
      </c>
      <c r="L9">
        <v>1</v>
      </c>
      <c r="M9">
        <v>0</v>
      </c>
      <c r="N9">
        <v>0</v>
      </c>
      <c r="O9">
        <v>8</v>
      </c>
      <c r="P9">
        <v>9</v>
      </c>
      <c r="Q9">
        <v>11</v>
      </c>
      <c r="R9">
        <v>13</v>
      </c>
      <c r="S9">
        <v>16</v>
      </c>
      <c r="T9">
        <v>12</v>
      </c>
      <c r="U9">
        <v>25</v>
      </c>
      <c r="V9">
        <v>40</v>
      </c>
      <c r="W9">
        <v>31</v>
      </c>
      <c r="X9">
        <v>26</v>
      </c>
      <c r="Y9">
        <v>11</v>
      </c>
      <c r="Z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>
      <selection activeCell="B4" sqref="B4"/>
    </sheetView>
  </sheetViews>
  <sheetFormatPr defaultRowHeight="14.5"/>
  <sheetData>
    <row r="1" spans="1:22">
      <c r="A1" t="s">
        <v>0</v>
      </c>
      <c r="B1" t="s">
        <v>2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90</v>
      </c>
      <c r="K1" t="s">
        <v>87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116</v>
      </c>
      <c r="T1" t="s">
        <v>117</v>
      </c>
      <c r="U1" t="s">
        <v>118</v>
      </c>
      <c r="V1" t="s">
        <v>119</v>
      </c>
    </row>
    <row r="2" spans="1:22">
      <c r="A2" t="s">
        <v>91</v>
      </c>
      <c r="B2" t="s">
        <v>120</v>
      </c>
      <c r="C2">
        <v>171</v>
      </c>
      <c r="D2">
        <v>183</v>
      </c>
      <c r="E2">
        <v>187</v>
      </c>
      <c r="F2">
        <v>184</v>
      </c>
      <c r="G2">
        <v>182</v>
      </c>
      <c r="H2">
        <f t="shared" ref="H2:K6" si="0">ROUND((D2-C2)/C2,3)</f>
        <v>7.0000000000000007E-2</v>
      </c>
      <c r="I2">
        <f t="shared" si="0"/>
        <v>2.1999999999999999E-2</v>
      </c>
      <c r="J2">
        <f t="shared" si="0"/>
        <v>-1.6E-2</v>
      </c>
      <c r="K2">
        <f t="shared" si="0"/>
        <v>-1.0999999999999999E-2</v>
      </c>
      <c r="L2">
        <v>12</v>
      </c>
      <c r="M2">
        <v>11</v>
      </c>
      <c r="N2">
        <v>8</v>
      </c>
      <c r="O2">
        <v>4</v>
      </c>
      <c r="P2">
        <v>9</v>
      </c>
      <c r="Q2">
        <v>7</v>
      </c>
      <c r="R2">
        <v>11</v>
      </c>
    </row>
    <row r="3" spans="1:22">
      <c r="A3" t="s">
        <v>92</v>
      </c>
      <c r="B3" t="s">
        <v>121</v>
      </c>
      <c r="C3">
        <v>161</v>
      </c>
      <c r="D3">
        <v>88</v>
      </c>
      <c r="E3">
        <v>93</v>
      </c>
      <c r="F3">
        <v>80</v>
      </c>
      <c r="G3">
        <v>75</v>
      </c>
      <c r="H3">
        <f t="shared" si="0"/>
        <v>-0.45300000000000001</v>
      </c>
      <c r="I3">
        <f t="shared" si="0"/>
        <v>5.7000000000000002E-2</v>
      </c>
      <c r="J3">
        <f t="shared" si="0"/>
        <v>-0.14000000000000001</v>
      </c>
      <c r="K3">
        <f t="shared" si="0"/>
        <v>-6.3E-2</v>
      </c>
      <c r="L3">
        <v>12</v>
      </c>
      <c r="M3">
        <v>12</v>
      </c>
      <c r="N3">
        <v>7</v>
      </c>
      <c r="O3">
        <v>4</v>
      </c>
      <c r="P3">
        <v>9</v>
      </c>
      <c r="Q3">
        <v>11</v>
      </c>
      <c r="R3">
        <v>11</v>
      </c>
    </row>
    <row r="4" spans="1:22">
      <c r="A4" t="s">
        <v>93</v>
      </c>
      <c r="B4" t="s">
        <v>105</v>
      </c>
      <c r="C4">
        <v>236</v>
      </c>
      <c r="D4">
        <v>241</v>
      </c>
      <c r="E4">
        <v>233</v>
      </c>
      <c r="F4">
        <v>220</v>
      </c>
      <c r="G4">
        <v>218</v>
      </c>
      <c r="H4">
        <f t="shared" si="0"/>
        <v>2.1000000000000001E-2</v>
      </c>
      <c r="I4">
        <f t="shared" si="0"/>
        <v>-3.3000000000000002E-2</v>
      </c>
      <c r="J4">
        <f t="shared" si="0"/>
        <v>-5.6000000000000001E-2</v>
      </c>
      <c r="K4">
        <f t="shared" si="0"/>
        <v>-8.9999999999999993E-3</v>
      </c>
      <c r="L4">
        <v>10</v>
      </c>
      <c r="M4">
        <v>12</v>
      </c>
      <c r="N4">
        <v>9</v>
      </c>
      <c r="O4">
        <v>4</v>
      </c>
      <c r="P4">
        <v>6</v>
      </c>
      <c r="Q4">
        <v>11</v>
      </c>
      <c r="R4">
        <v>11</v>
      </c>
    </row>
    <row r="5" spans="1:22">
      <c r="A5" t="s">
        <v>94</v>
      </c>
      <c r="B5" t="s">
        <v>120</v>
      </c>
      <c r="C5">
        <v>350</v>
      </c>
      <c r="D5">
        <v>395</v>
      </c>
      <c r="E5">
        <v>376</v>
      </c>
      <c r="F5">
        <v>355</v>
      </c>
      <c r="G5">
        <v>347</v>
      </c>
      <c r="H5">
        <f t="shared" si="0"/>
        <v>0.129</v>
      </c>
      <c r="I5">
        <f t="shared" si="0"/>
        <v>-4.8000000000000001E-2</v>
      </c>
      <c r="J5">
        <f t="shared" si="0"/>
        <v>-5.6000000000000001E-2</v>
      </c>
      <c r="K5">
        <f t="shared" si="0"/>
        <v>-2.3E-2</v>
      </c>
      <c r="L5">
        <v>12</v>
      </c>
      <c r="M5">
        <v>12</v>
      </c>
      <c r="N5">
        <v>9</v>
      </c>
      <c r="O5">
        <v>2</v>
      </c>
      <c r="P5">
        <v>10</v>
      </c>
      <c r="Q5">
        <v>11</v>
      </c>
      <c r="R5">
        <v>11</v>
      </c>
    </row>
    <row r="6" spans="1:22">
      <c r="A6" t="s">
        <v>95</v>
      </c>
      <c r="B6" t="s">
        <v>120</v>
      </c>
      <c r="C6">
        <v>174</v>
      </c>
      <c r="D6">
        <v>187</v>
      </c>
      <c r="E6">
        <v>184</v>
      </c>
      <c r="F6">
        <v>175</v>
      </c>
      <c r="G6">
        <v>173</v>
      </c>
      <c r="H6">
        <f t="shared" si="0"/>
        <v>7.4999999999999997E-2</v>
      </c>
      <c r="I6">
        <f t="shared" si="0"/>
        <v>-1.6E-2</v>
      </c>
      <c r="J6">
        <f t="shared" si="0"/>
        <v>-4.9000000000000002E-2</v>
      </c>
      <c r="K6">
        <f t="shared" si="0"/>
        <v>-1.0999999999999999E-2</v>
      </c>
      <c r="L6">
        <v>12</v>
      </c>
      <c r="M6">
        <v>12</v>
      </c>
      <c r="N6">
        <v>7</v>
      </c>
      <c r="O6">
        <v>5</v>
      </c>
      <c r="P6">
        <v>9</v>
      </c>
      <c r="Q6">
        <v>11</v>
      </c>
      <c r="R6">
        <v>11</v>
      </c>
    </row>
    <row r="7" spans="1:22">
      <c r="A7" t="s">
        <v>96</v>
      </c>
    </row>
    <row r="8" spans="1:22">
      <c r="A8" t="s">
        <v>97</v>
      </c>
    </row>
    <row r="9" spans="1:22">
      <c r="A9" t="s">
        <v>98</v>
      </c>
      <c r="B9" t="s">
        <v>99</v>
      </c>
    </row>
    <row r="10" spans="1:22">
      <c r="A10" t="s">
        <v>100</v>
      </c>
      <c r="B10" t="s">
        <v>101</v>
      </c>
    </row>
    <row r="11" spans="1:22">
      <c r="A11" t="s">
        <v>102</v>
      </c>
      <c r="B11" t="s">
        <v>103</v>
      </c>
    </row>
    <row r="12" spans="1:22">
      <c r="A12" t="s">
        <v>104</v>
      </c>
      <c r="B12" t="s">
        <v>105</v>
      </c>
    </row>
    <row r="13" spans="1:22">
      <c r="A13" t="s">
        <v>106</v>
      </c>
      <c r="B13" t="s">
        <v>107</v>
      </c>
    </row>
    <row r="14" spans="1:22">
      <c r="A14" t="s">
        <v>108</v>
      </c>
    </row>
    <row r="15" spans="1:22">
      <c r="A15" t="s">
        <v>109</v>
      </c>
    </row>
    <row r="16" spans="1:22">
      <c r="A16" t="s">
        <v>110</v>
      </c>
    </row>
    <row r="17" spans="1:1">
      <c r="A17" t="s">
        <v>111</v>
      </c>
    </row>
    <row r="18" spans="1:1">
      <c r="A18" t="s">
        <v>112</v>
      </c>
    </row>
    <row r="19" spans="1:1">
      <c r="A19" t="s">
        <v>113</v>
      </c>
    </row>
    <row r="20" spans="1:1">
      <c r="A20" t="s">
        <v>114</v>
      </c>
    </row>
    <row r="21" spans="1:1">
      <c r="A21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HousePrice</vt:lpstr>
      <vt:lpstr>#ofhousesold</vt:lpstr>
      <vt:lpstr>Day on Market</vt:lpstr>
      <vt:lpstr>all info</vt:lpstr>
      <vt:lpstr>Population in thousand </vt:lpstr>
      <vt:lpstr>Home for sale</vt:lpstr>
      <vt:lpstr>Other potential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谢舜</dc:creator>
  <cp:lastModifiedBy>谢舜</cp:lastModifiedBy>
  <dcterms:created xsi:type="dcterms:W3CDTF">2015-06-05T18:19:34Z</dcterms:created>
  <dcterms:modified xsi:type="dcterms:W3CDTF">2023-01-30T02:56:53Z</dcterms:modified>
</cp:coreProperties>
</file>