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uotian/Desktop/Data Science/Quntitive Methods/"/>
    </mc:Choice>
  </mc:AlternateContent>
  <xr:revisionPtr revIDLastSave="0" documentId="13_ncr:1_{94D391FD-B17D-4C4C-B490-35B7269EBC94}" xr6:coauthVersionLast="36" xr6:coauthVersionMax="43" xr10:uidLastSave="{00000000-0000-0000-0000-000000000000}"/>
  <bookViews>
    <workbookView xWindow="0" yWindow="460" windowWidth="26000" windowHeight="15260" tabRatio="500" activeTab="1" xr2:uid="{00000000-000D-0000-FFFF-FFFF00000000}"/>
  </bookViews>
  <sheets>
    <sheet name="Data" sheetId="3" r:id="rId1"/>
    <sheet name="1-way Between" sheetId="2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H25" i="2"/>
  <c r="H22" i="2"/>
  <c r="E28" i="2"/>
  <c r="E19" i="2"/>
  <c r="E9" i="2"/>
  <c r="H14" i="2"/>
  <c r="H12" i="2"/>
  <c r="H10" i="2"/>
  <c r="H8" i="2"/>
  <c r="E27" i="2"/>
  <c r="E26" i="2"/>
  <c r="E25" i="2"/>
  <c r="E24" i="2"/>
  <c r="E23" i="2"/>
  <c r="E22" i="2"/>
  <c r="D23" i="2"/>
  <c r="D24" i="2"/>
  <c r="D25" i="2"/>
  <c r="D26" i="2"/>
  <c r="D27" i="2"/>
  <c r="D22" i="2"/>
  <c r="E18" i="2"/>
  <c r="E17" i="2"/>
  <c r="E16" i="2"/>
  <c r="E15" i="2"/>
  <c r="E14" i="2"/>
  <c r="E13" i="2"/>
  <c r="E12" i="2"/>
  <c r="D13" i="2"/>
  <c r="D14" i="2"/>
  <c r="D15" i="2"/>
  <c r="D16" i="2"/>
  <c r="D17" i="2"/>
  <c r="D18" i="2"/>
  <c r="D12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0" i="2"/>
  <c r="C28" i="2"/>
  <c r="C19" i="2"/>
  <c r="C9" i="2"/>
  <c r="H30" i="2"/>
  <c r="J30" i="2"/>
  <c r="J31" i="2"/>
  <c r="K30" i="2"/>
  <c r="H31" i="2"/>
  <c r="H32" i="2"/>
</calcChain>
</file>

<file path=xl/sharedStrings.xml><?xml version="1.0" encoding="utf-8"?>
<sst xmlns="http://schemas.openxmlformats.org/spreadsheetml/2006/main" count="51" uniqueCount="39">
  <si>
    <t>player</t>
  </si>
  <si>
    <t>200 cm</t>
  </si>
  <si>
    <t>237 cm</t>
  </si>
  <si>
    <t>274 cm</t>
  </si>
  <si>
    <t>Experience</t>
  </si>
  <si>
    <t>G1 MEAN</t>
  </si>
  <si>
    <t>G2 MEAN</t>
  </si>
  <si>
    <t>G3 MEAN</t>
  </si>
  <si>
    <t>GRAND MEAN</t>
  </si>
  <si>
    <t>Error</t>
  </si>
  <si>
    <t>MS</t>
  </si>
  <si>
    <t>Error^2</t>
  </si>
  <si>
    <t>df</t>
  </si>
  <si>
    <t>BETWEEN GROUP ERROR</t>
  </si>
  <si>
    <t>(Mg1 - Mgrand)^2</t>
  </si>
  <si>
    <t>(Mg2 - Mgrand)^2</t>
  </si>
  <si>
    <t>(Mg3 - Mgrand)^2</t>
  </si>
  <si>
    <t>SS</t>
  </si>
  <si>
    <t>SSbetween</t>
  </si>
  <si>
    <t>(n1*SSg1)+(n2*SSg2)+(n3*SSg3)</t>
  </si>
  <si>
    <t>SSg1</t>
  </si>
  <si>
    <t>SSg2</t>
  </si>
  <si>
    <t>SSg3</t>
  </si>
  <si>
    <t>MSbetween</t>
  </si>
  <si>
    <t>SSbetween / dfbetween</t>
  </si>
  <si>
    <t>SSwithin1</t>
  </si>
  <si>
    <t>SSwithin2</t>
  </si>
  <si>
    <t>WITHIN GROUP ERROR</t>
  </si>
  <si>
    <t>(SSwithin1)+(SSwithin2)+(SSwithin3)</t>
  </si>
  <si>
    <t>SSwithin</t>
  </si>
  <si>
    <t>MSwithin</t>
  </si>
  <si>
    <t>SSwithin / dfwithin</t>
  </si>
  <si>
    <t>ANOVA TABLE</t>
  </si>
  <si>
    <t>Between</t>
  </si>
  <si>
    <t>Within</t>
  </si>
  <si>
    <t>Total</t>
  </si>
  <si>
    <t>Source</t>
  </si>
  <si>
    <t>F Ratio</t>
  </si>
  <si>
    <t>SSwithin3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</si>
</sst>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Times New Roman"/>
    </font>
    <font>
      <b/>
      <sz val="12"/>
      <color theme="1"/>
      <name val="Times New Roman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0" fontId="7" fillId="0" borderId="1" xfId="0" applyFont="1" applyBorder="1"/>
    <xf numFmtId="0" fontId="0" fillId="2" borderId="15" xfId="0" applyFill="1" applyBorder="1"/>
    <xf numFmtId="0" fontId="0" fillId="2" borderId="16" xfId="0" applyFill="1" applyBorder="1"/>
    <xf numFmtId="0" fontId="0" fillId="2" borderId="13" xfId="0" applyFill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13" xfId="0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6</xdr:row>
      <xdr:rowOff>12701</xdr:rowOff>
    </xdr:from>
    <xdr:to>
      <xdr:col>14</xdr:col>
      <xdr:colOff>139700</xdr:colOff>
      <xdr:row>8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966200" y="1244601"/>
          <a:ext cx="3276600" cy="558799"/>
          <a:chOff x="4673600" y="2006600"/>
          <a:chExt cx="6541872" cy="972905"/>
        </a:xfrm>
      </xdr:grpSpPr>
      <xdr:pic>
        <xdr:nvPicPr>
          <xdr:cNvPr id="3" name="Picture 2" descr="Screen Shot 2014-09-20 at 3.04.47 PM.png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519"/>
          <a:stretch/>
        </xdr:blipFill>
        <xdr:spPr>
          <a:xfrm>
            <a:off x="6982599" y="2006600"/>
            <a:ext cx="4232873" cy="972905"/>
          </a:xfrm>
          <a:prstGeom prst="rect">
            <a:avLst/>
          </a:prstGeom>
        </xdr:spPr>
      </xdr:pic>
      <xdr:pic>
        <xdr:nvPicPr>
          <xdr:cNvPr id="4" name="Picture 3" descr="Screen Shot 2014-09-20 at 3.04.47 PM.png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8481"/>
          <a:stretch/>
        </xdr:blipFill>
        <xdr:spPr>
          <a:xfrm>
            <a:off x="4673600" y="2006600"/>
            <a:ext cx="1948217" cy="972905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6544551" y="2155095"/>
            <a:ext cx="346349" cy="64633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i="1">
                <a:latin typeface="Times New Roman"/>
                <a:cs typeface="Times New Roman"/>
              </a:rPr>
              <a:t>n</a:t>
            </a:r>
          </a:p>
        </xdr:txBody>
      </xdr:sp>
    </xdr:grpSp>
    <xdr:clientData/>
  </xdr:twoCellAnchor>
  <xdr:twoCellAnchor editAs="oneCell">
    <xdr:from>
      <xdr:col>10</xdr:col>
      <xdr:colOff>190501</xdr:colOff>
      <xdr:row>19</xdr:row>
      <xdr:rowOff>101600</xdr:rowOff>
    </xdr:from>
    <xdr:to>
      <xdr:col>13</xdr:col>
      <xdr:colOff>476005</xdr:colOff>
      <xdr:row>22</xdr:row>
      <xdr:rowOff>82500</xdr:rowOff>
    </xdr:to>
    <xdr:pic>
      <xdr:nvPicPr>
        <xdr:cNvPr id="7" name="Picture 6" descr="Screen Shot 2014-09-20 at 3.18.51 PM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1901" y="3403600"/>
          <a:ext cx="2762004" cy="552400"/>
        </a:xfrm>
        <a:prstGeom prst="rect">
          <a:avLst/>
        </a:prstGeom>
      </xdr:spPr>
    </xdr:pic>
    <xdr:clientData/>
  </xdr:twoCellAnchor>
  <xdr:twoCellAnchor editAs="oneCell">
    <xdr:from>
      <xdr:col>11</xdr:col>
      <xdr:colOff>482600</xdr:colOff>
      <xdr:row>27</xdr:row>
      <xdr:rowOff>50801</xdr:rowOff>
    </xdr:from>
    <xdr:to>
      <xdr:col>13</xdr:col>
      <xdr:colOff>120506</xdr:colOff>
      <xdr:row>31</xdr:row>
      <xdr:rowOff>50800</xdr:rowOff>
    </xdr:to>
    <xdr:pic>
      <xdr:nvPicPr>
        <xdr:cNvPr id="8" name="Picture 7" descr="Screen Shot 2014-09-20 at 3.26.48 PM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9500" y="4927601"/>
          <a:ext cx="1288906" cy="800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139701</xdr:colOff>
      <xdr:row>9</xdr:row>
      <xdr:rowOff>76200</xdr:rowOff>
    </xdr:from>
    <xdr:to>
      <xdr:col>13</xdr:col>
      <xdr:colOff>88901</xdr:colOff>
      <xdr:row>12</xdr:row>
      <xdr:rowOff>22659</xdr:rowOff>
    </xdr:to>
    <xdr:pic>
      <xdr:nvPicPr>
        <xdr:cNvPr id="9" name="Picture 8" descr="Screen Shot 2014-09-20 at 3.20.56 PM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6601" y="1828800"/>
          <a:ext cx="1600200" cy="51795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11</xdr:col>
      <xdr:colOff>292101</xdr:colOff>
      <xdr:row>23</xdr:row>
      <xdr:rowOff>1</xdr:rowOff>
    </xdr:from>
    <xdr:to>
      <xdr:col>13</xdr:col>
      <xdr:colOff>38100</xdr:colOff>
      <xdr:row>24</xdr:row>
      <xdr:rowOff>183419</xdr:rowOff>
    </xdr:to>
    <xdr:pic>
      <xdr:nvPicPr>
        <xdr:cNvPr id="10" name="Picture 9" descr="Screen Shot 2014-09-20 at 3.21.25 PM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1" y="4457701"/>
          <a:ext cx="1396999" cy="373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F11" sqref="F11"/>
    </sheetView>
  </sheetViews>
  <sheetFormatPr baseColWidth="10" defaultColWidth="11" defaultRowHeight="16" x14ac:dyDescent="0.2"/>
  <sheetData>
    <row r="1" spans="1:4" x14ac:dyDescent="0.2">
      <c r="A1" s="24" t="s">
        <v>0</v>
      </c>
      <c r="B1" s="25" t="s">
        <v>1</v>
      </c>
      <c r="C1" s="25" t="s">
        <v>2</v>
      </c>
      <c r="D1" s="25" t="s">
        <v>3</v>
      </c>
    </row>
    <row r="2" spans="1:4" x14ac:dyDescent="0.2">
      <c r="A2" s="1">
        <v>1</v>
      </c>
      <c r="B2" s="1">
        <v>160</v>
      </c>
      <c r="C2" s="1">
        <v>176</v>
      </c>
      <c r="D2" s="1">
        <v>158</v>
      </c>
    </row>
    <row r="3" spans="1:4" x14ac:dyDescent="0.2">
      <c r="A3" s="1">
        <v>2</v>
      </c>
      <c r="B3" s="1">
        <v>168</v>
      </c>
      <c r="C3" s="1">
        <v>170</v>
      </c>
      <c r="D3" s="1">
        <v>160</v>
      </c>
    </row>
    <row r="4" spans="1:4" x14ac:dyDescent="0.2">
      <c r="A4" s="1">
        <v>3</v>
      </c>
      <c r="B4" s="1">
        <v>150</v>
      </c>
      <c r="C4" s="1">
        <v>180</v>
      </c>
      <c r="D4" s="1">
        <v>170</v>
      </c>
    </row>
    <row r="5" spans="1:4" x14ac:dyDescent="0.2">
      <c r="A5" s="1">
        <v>4</v>
      </c>
      <c r="B5" s="1">
        <v>166</v>
      </c>
      <c r="C5" s="1">
        <v>172</v>
      </c>
      <c r="D5" s="1">
        <v>170</v>
      </c>
    </row>
    <row r="6" spans="1:4" x14ac:dyDescent="0.2">
      <c r="A6" s="1">
        <v>5</v>
      </c>
      <c r="B6" s="1">
        <v>158</v>
      </c>
      <c r="C6" s="1">
        <v>168</v>
      </c>
      <c r="D6" s="1">
        <v>162</v>
      </c>
    </row>
    <row r="7" spans="1:4" x14ac:dyDescent="0.2">
      <c r="A7" s="1">
        <v>6</v>
      </c>
      <c r="B7" s="1">
        <v>147</v>
      </c>
      <c r="C7" s="1">
        <v>180</v>
      </c>
      <c r="D7" s="1">
        <v>160</v>
      </c>
    </row>
    <row r="8" spans="1:4" x14ac:dyDescent="0.2">
      <c r="A8" s="1">
        <v>7</v>
      </c>
      <c r="B8" s="1">
        <v>156</v>
      </c>
      <c r="C8" s="1">
        <v>165</v>
      </c>
      <c r="D8" s="1">
        <v>152</v>
      </c>
    </row>
    <row r="9" spans="1:4" x14ac:dyDescent="0.2">
      <c r="A9" s="1">
        <v>8</v>
      </c>
      <c r="B9" s="1">
        <v>170</v>
      </c>
      <c r="C9" s="1">
        <v>170</v>
      </c>
      <c r="D9" s="1">
        <v>162</v>
      </c>
    </row>
    <row r="10" spans="1:4" x14ac:dyDescent="0.2">
      <c r="A10" s="1">
        <v>9</v>
      </c>
      <c r="B10" s="1">
        <v>176</v>
      </c>
      <c r="C10" s="1">
        <v>178</v>
      </c>
      <c r="D10" s="1">
        <v>166</v>
      </c>
    </row>
    <row r="11" spans="1:4" x14ac:dyDescent="0.2">
      <c r="A11" s="1">
        <v>10</v>
      </c>
      <c r="B11" s="1">
        <v>160</v>
      </c>
      <c r="C11" s="1">
        <v>168</v>
      </c>
      <c r="D11" s="1">
        <v>155</v>
      </c>
    </row>
    <row r="12" spans="1:4" x14ac:dyDescent="0.2">
      <c r="A12" s="1">
        <v>11</v>
      </c>
      <c r="B12" s="1">
        <v>156</v>
      </c>
      <c r="C12" s="1">
        <v>160</v>
      </c>
      <c r="D12" s="1">
        <v>160</v>
      </c>
    </row>
    <row r="13" spans="1:4" x14ac:dyDescent="0.2">
      <c r="A13" s="1">
        <v>12</v>
      </c>
      <c r="B13" s="1">
        <v>160</v>
      </c>
      <c r="C13" s="1">
        <v>178</v>
      </c>
      <c r="D13" s="1">
        <v>155</v>
      </c>
    </row>
    <row r="14" spans="1:4" x14ac:dyDescent="0.2">
      <c r="A14" s="1">
        <v>13</v>
      </c>
      <c r="B14" s="1">
        <v>162</v>
      </c>
      <c r="C14" s="1">
        <v>170</v>
      </c>
      <c r="D14" s="1">
        <v>154</v>
      </c>
    </row>
    <row r="15" spans="1:4" x14ac:dyDescent="0.2">
      <c r="A15" s="1">
        <v>14</v>
      </c>
      <c r="B15" s="1">
        <v>152</v>
      </c>
      <c r="C15" s="1">
        <v>177</v>
      </c>
      <c r="D15" s="1">
        <v>161</v>
      </c>
    </row>
    <row r="16" spans="1:4" x14ac:dyDescent="0.2">
      <c r="A16" s="1">
        <v>15</v>
      </c>
      <c r="B16" s="1">
        <v>150</v>
      </c>
      <c r="C16" s="1">
        <v>165</v>
      </c>
      <c r="D16" s="1">
        <v>149</v>
      </c>
    </row>
    <row r="17" spans="1:4" x14ac:dyDescent="0.2">
      <c r="A17" s="1">
        <v>16</v>
      </c>
      <c r="B17" s="1">
        <v>166</v>
      </c>
      <c r="C17" s="1">
        <v>174</v>
      </c>
      <c r="D17" s="1">
        <v>155</v>
      </c>
    </row>
    <row r="18" spans="1:4" x14ac:dyDescent="0.2">
      <c r="A18" s="1">
        <v>17</v>
      </c>
      <c r="B18" s="1">
        <v>170</v>
      </c>
      <c r="C18" s="1">
        <v>178</v>
      </c>
      <c r="D18" s="1">
        <v>160</v>
      </c>
    </row>
    <row r="19" spans="1:4" x14ac:dyDescent="0.2">
      <c r="A19" s="1">
        <v>18</v>
      </c>
      <c r="B19" s="1">
        <v>154</v>
      </c>
      <c r="C19" s="1">
        <v>170</v>
      </c>
      <c r="D19" s="1">
        <v>162</v>
      </c>
    </row>
    <row r="20" spans="1:4" x14ac:dyDescent="0.2">
      <c r="A20" s="1">
        <v>19</v>
      </c>
      <c r="B20" s="1">
        <v>160</v>
      </c>
      <c r="C20" s="1">
        <v>170</v>
      </c>
      <c r="D20" s="1">
        <v>168</v>
      </c>
    </row>
    <row r="21" spans="1:4" x14ac:dyDescent="0.2">
      <c r="A21" s="1">
        <v>20</v>
      </c>
      <c r="B21" s="1">
        <v>162</v>
      </c>
      <c r="C21" s="1">
        <v>176</v>
      </c>
      <c r="D21" s="1"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abSelected="1" workbookViewId="0">
      <selection activeCell="P16" sqref="P16"/>
    </sheetView>
  </sheetViews>
  <sheetFormatPr baseColWidth="10" defaultColWidth="11" defaultRowHeight="16" x14ac:dyDescent="0.2"/>
  <cols>
    <col min="1" max="1" width="11.1640625" customWidth="1"/>
    <col min="2" max="2" width="12.83203125" bestFit="1" customWidth="1"/>
    <col min="4" max="4" width="13.83203125" bestFit="1" customWidth="1"/>
  </cols>
  <sheetData>
    <row r="1" spans="1:10" x14ac:dyDescent="0.2">
      <c r="A1" s="24" t="s">
        <v>0</v>
      </c>
      <c r="B1" s="24" t="s">
        <v>4</v>
      </c>
      <c r="C1" s="25" t="s">
        <v>1</v>
      </c>
      <c r="D1" s="19" t="s">
        <v>9</v>
      </c>
      <c r="E1" s="19" t="s">
        <v>11</v>
      </c>
    </row>
    <row r="2" spans="1:10" x14ac:dyDescent="0.2">
      <c r="A2" s="1">
        <v>1</v>
      </c>
      <c r="B2" s="1">
        <v>1</v>
      </c>
      <c r="C2" s="1">
        <v>160</v>
      </c>
      <c r="D2" s="27">
        <f>C2-$C$9</f>
        <v>2.1428571428571388</v>
      </c>
      <c r="E2" s="27">
        <f>D2^2</f>
        <v>4.5918367346938602</v>
      </c>
    </row>
    <row r="3" spans="1:10" x14ac:dyDescent="0.2">
      <c r="A3" s="1">
        <v>2</v>
      </c>
      <c r="B3" s="1">
        <v>1</v>
      </c>
      <c r="C3" s="1">
        <v>168</v>
      </c>
      <c r="D3" s="27">
        <f t="shared" ref="D3:D8" si="0">C3-$C$9</f>
        <v>10.142857142857139</v>
      </c>
      <c r="E3" s="27">
        <f t="shared" ref="E3:E8" si="1">D3^2</f>
        <v>102.87755102040808</v>
      </c>
    </row>
    <row r="4" spans="1:10" x14ac:dyDescent="0.2">
      <c r="A4" s="1">
        <v>3</v>
      </c>
      <c r="B4" s="1">
        <v>1</v>
      </c>
      <c r="C4" s="1">
        <v>150</v>
      </c>
      <c r="D4" s="27">
        <f t="shared" si="0"/>
        <v>-7.8571428571428612</v>
      </c>
      <c r="E4" s="27">
        <f t="shared" si="1"/>
        <v>61.734693877551081</v>
      </c>
    </row>
    <row r="5" spans="1:10" ht="17" thickBot="1" x14ac:dyDescent="0.25">
      <c r="A5" s="1">
        <v>4</v>
      </c>
      <c r="B5" s="1">
        <v>1</v>
      </c>
      <c r="C5" s="1">
        <v>166</v>
      </c>
      <c r="D5" s="27">
        <f t="shared" si="0"/>
        <v>8.1428571428571388</v>
      </c>
      <c r="E5" s="27">
        <f t="shared" si="1"/>
        <v>66.306122448979522</v>
      </c>
    </row>
    <row r="6" spans="1:10" x14ac:dyDescent="0.2">
      <c r="A6" s="1">
        <v>5</v>
      </c>
      <c r="B6" s="1">
        <v>1</v>
      </c>
      <c r="C6" s="1">
        <v>158</v>
      </c>
      <c r="D6" s="27">
        <f t="shared" si="0"/>
        <v>0.1428571428571388</v>
      </c>
      <c r="E6" s="27">
        <f t="shared" si="1"/>
        <v>2.0408163265304962E-2</v>
      </c>
      <c r="G6" s="6" t="s">
        <v>13</v>
      </c>
      <c r="H6" s="7"/>
      <c r="I6" s="7"/>
      <c r="J6" s="8"/>
    </row>
    <row r="7" spans="1:10" x14ac:dyDescent="0.2">
      <c r="A7" s="1">
        <v>6</v>
      </c>
      <c r="B7" s="1">
        <v>1</v>
      </c>
      <c r="C7" s="1">
        <v>147</v>
      </c>
      <c r="D7" s="27">
        <f t="shared" si="0"/>
        <v>-10.857142857142861</v>
      </c>
      <c r="E7" s="27">
        <f t="shared" si="1"/>
        <v>117.87755102040825</v>
      </c>
      <c r="G7" s="9" t="s">
        <v>20</v>
      </c>
      <c r="H7" s="10" t="s">
        <v>14</v>
      </c>
      <c r="I7" s="10"/>
      <c r="J7" s="11"/>
    </row>
    <row r="8" spans="1:10" ht="17" thickBot="1" x14ac:dyDescent="0.25">
      <c r="A8" s="1">
        <v>7</v>
      </c>
      <c r="B8" s="1">
        <v>1</v>
      </c>
      <c r="C8" s="1">
        <v>156</v>
      </c>
      <c r="D8" s="27">
        <f t="shared" si="0"/>
        <v>-1.8571428571428612</v>
      </c>
      <c r="E8" s="27">
        <f t="shared" si="1"/>
        <v>3.4489795918367498</v>
      </c>
      <c r="G8" s="9"/>
      <c r="H8" s="29">
        <f>(C9-$C$30)^2</f>
        <v>5.2973041068278626</v>
      </c>
      <c r="I8" s="10"/>
      <c r="J8" s="11"/>
    </row>
    <row r="9" spans="1:10" ht="17" thickBot="1" x14ac:dyDescent="0.25">
      <c r="A9" s="1"/>
      <c r="B9" s="3" t="s">
        <v>5</v>
      </c>
      <c r="C9" s="26">
        <f>AVERAGE(C2:C8)</f>
        <v>157.85714285714286</v>
      </c>
      <c r="D9" s="5" t="s">
        <v>25</v>
      </c>
      <c r="E9" s="28">
        <f>SUM(E2:E8)</f>
        <v>356.85714285714283</v>
      </c>
      <c r="G9" s="9" t="s">
        <v>21</v>
      </c>
      <c r="H9" s="10" t="s">
        <v>15</v>
      </c>
      <c r="I9" s="10"/>
      <c r="J9" s="11"/>
    </row>
    <row r="10" spans="1:10" x14ac:dyDescent="0.2">
      <c r="A10" s="1"/>
      <c r="B10" s="1"/>
      <c r="C10" s="1"/>
      <c r="G10" s="9"/>
      <c r="H10" s="29">
        <f>(C19-$C$30)^2</f>
        <v>4.5240614764424265</v>
      </c>
      <c r="I10" s="10"/>
      <c r="J10" s="11"/>
    </row>
    <row r="11" spans="1:10" x14ac:dyDescent="0.2">
      <c r="A11" s="24" t="s">
        <v>0</v>
      </c>
      <c r="B11" s="24" t="s">
        <v>4</v>
      </c>
      <c r="C11" s="25" t="s">
        <v>1</v>
      </c>
      <c r="D11" s="19" t="s">
        <v>9</v>
      </c>
      <c r="E11" s="19" t="s">
        <v>11</v>
      </c>
      <c r="G11" s="9" t="s">
        <v>22</v>
      </c>
      <c r="H11" s="10" t="s">
        <v>16</v>
      </c>
      <c r="I11" s="10"/>
      <c r="J11" s="11"/>
    </row>
    <row r="12" spans="1:10" x14ac:dyDescent="0.2">
      <c r="A12" s="1">
        <v>8</v>
      </c>
      <c r="B12" s="1">
        <v>2</v>
      </c>
      <c r="C12" s="1">
        <v>170</v>
      </c>
      <c r="D12" s="27">
        <f>C12-$C$19</f>
        <v>7.7142857142857224</v>
      </c>
      <c r="E12" s="27">
        <f>D12^2</f>
        <v>59.510204081632779</v>
      </c>
      <c r="G12" s="9"/>
      <c r="H12" s="29">
        <f>(C28-$C$30)^2</f>
        <v>3.0486268581512665E-2</v>
      </c>
      <c r="I12" s="10"/>
      <c r="J12" s="11"/>
    </row>
    <row r="13" spans="1:10" x14ac:dyDescent="0.2">
      <c r="A13" s="1">
        <v>9</v>
      </c>
      <c r="B13" s="1">
        <v>2</v>
      </c>
      <c r="C13" s="1">
        <v>176</v>
      </c>
      <c r="D13" s="27">
        <f t="shared" ref="D13:D18" si="2">C13-$C$19</f>
        <v>13.714285714285722</v>
      </c>
      <c r="E13" s="27">
        <f t="shared" ref="E13:E18" si="3">D13^2</f>
        <v>188.08163265306143</v>
      </c>
      <c r="G13" s="9" t="s">
        <v>18</v>
      </c>
      <c r="H13" s="10" t="s">
        <v>19</v>
      </c>
      <c r="I13" s="10"/>
      <c r="J13" s="11"/>
    </row>
    <row r="14" spans="1:10" x14ac:dyDescent="0.2">
      <c r="A14" s="1">
        <v>10</v>
      </c>
      <c r="B14" s="1">
        <v>2</v>
      </c>
      <c r="C14" s="1">
        <v>160</v>
      </c>
      <c r="D14" s="27">
        <f t="shared" si="2"/>
        <v>-2.2857142857142776</v>
      </c>
      <c r="E14" s="27">
        <f t="shared" si="3"/>
        <v>5.2244897959183305</v>
      </c>
      <c r="G14" s="9"/>
      <c r="H14" s="29">
        <f>7*H8+7*H10+6*H12</f>
        <v>68.932476694381094</v>
      </c>
      <c r="I14" s="10"/>
      <c r="J14" s="11"/>
    </row>
    <row r="15" spans="1:10" x14ac:dyDescent="0.2">
      <c r="A15" s="1">
        <v>11</v>
      </c>
      <c r="B15" s="1">
        <v>2</v>
      </c>
      <c r="C15" s="1">
        <v>156</v>
      </c>
      <c r="D15" s="27">
        <f t="shared" si="2"/>
        <v>-6.2857142857142776</v>
      </c>
      <c r="E15" s="27">
        <f t="shared" si="3"/>
        <v>39.510204081632551</v>
      </c>
      <c r="G15" s="9"/>
      <c r="H15" s="10"/>
      <c r="I15" s="10"/>
      <c r="J15" s="11"/>
    </row>
    <row r="16" spans="1:10" x14ac:dyDescent="0.2">
      <c r="A16" s="1">
        <v>12</v>
      </c>
      <c r="B16" s="1">
        <v>2</v>
      </c>
      <c r="C16" s="1">
        <v>160</v>
      </c>
      <c r="D16" s="27">
        <f t="shared" si="2"/>
        <v>-2.2857142857142776</v>
      </c>
      <c r="E16" s="27">
        <f t="shared" si="3"/>
        <v>5.2244897959183305</v>
      </c>
      <c r="G16" s="9" t="s">
        <v>23</v>
      </c>
      <c r="H16" s="10" t="s">
        <v>24</v>
      </c>
      <c r="I16" s="10"/>
      <c r="J16" s="11"/>
    </row>
    <row r="17" spans="1:11" ht="17" thickBot="1" x14ac:dyDescent="0.25">
      <c r="A17" s="1">
        <v>13</v>
      </c>
      <c r="B17" s="1">
        <v>2</v>
      </c>
      <c r="C17" s="1">
        <v>162</v>
      </c>
      <c r="D17" s="27">
        <f t="shared" si="2"/>
        <v>-0.28571428571427759</v>
      </c>
      <c r="E17" s="27">
        <f t="shared" si="3"/>
        <v>8.1632653061219848E-2</v>
      </c>
      <c r="G17" s="12"/>
      <c r="H17" s="30">
        <f>H14/2</f>
        <v>34.466238347190547</v>
      </c>
      <c r="I17" s="13"/>
      <c r="J17" s="14"/>
    </row>
    <row r="18" spans="1:11" ht="17" thickBot="1" x14ac:dyDescent="0.25">
      <c r="A18" s="1">
        <v>14</v>
      </c>
      <c r="B18" s="1">
        <v>2</v>
      </c>
      <c r="C18" s="1">
        <v>152</v>
      </c>
      <c r="D18" s="27">
        <f t="shared" si="2"/>
        <v>-10.285714285714278</v>
      </c>
      <c r="E18" s="27">
        <f t="shared" si="3"/>
        <v>105.79591836734677</v>
      </c>
    </row>
    <row r="19" spans="1:11" ht="17" thickBot="1" x14ac:dyDescent="0.25">
      <c r="A19" s="1"/>
      <c r="B19" s="3" t="s">
        <v>6</v>
      </c>
      <c r="C19" s="26">
        <f>AVERAGE(C12:C18)</f>
        <v>162.28571428571428</v>
      </c>
      <c r="D19" s="5" t="s">
        <v>26</v>
      </c>
      <c r="E19" s="28">
        <f>SUM(E12:E18)</f>
        <v>403.42857142857133</v>
      </c>
    </row>
    <row r="20" spans="1:11" x14ac:dyDescent="0.2">
      <c r="A20" s="1"/>
      <c r="B20" s="1"/>
      <c r="C20" s="1"/>
      <c r="G20" s="6" t="s">
        <v>27</v>
      </c>
      <c r="H20" s="7"/>
      <c r="I20" s="7"/>
      <c r="J20" s="8"/>
    </row>
    <row r="21" spans="1:11" x14ac:dyDescent="0.2">
      <c r="A21" s="24" t="s">
        <v>0</v>
      </c>
      <c r="B21" s="24" t="s">
        <v>4</v>
      </c>
      <c r="C21" s="25" t="s">
        <v>1</v>
      </c>
      <c r="D21" s="19" t="s">
        <v>9</v>
      </c>
      <c r="E21" s="19" t="s">
        <v>11</v>
      </c>
      <c r="G21" s="9" t="s">
        <v>29</v>
      </c>
      <c r="H21" s="10" t="s">
        <v>28</v>
      </c>
      <c r="I21" s="10"/>
      <c r="J21" s="11"/>
    </row>
    <row r="22" spans="1:11" x14ac:dyDescent="0.2">
      <c r="A22" s="1">
        <v>15</v>
      </c>
      <c r="B22" s="1">
        <v>3</v>
      </c>
      <c r="C22" s="1">
        <v>150</v>
      </c>
      <c r="D22" s="27">
        <f>C22-$C$28</f>
        <v>-10.333333333333343</v>
      </c>
      <c r="E22" s="27">
        <f>D22^2</f>
        <v>106.77777777777797</v>
      </c>
      <c r="G22" s="9"/>
      <c r="H22" s="29">
        <f>E9+E19+E28</f>
        <v>1035.6190476190477</v>
      </c>
      <c r="I22" s="10"/>
      <c r="J22" s="11"/>
    </row>
    <row r="23" spans="1:11" x14ac:dyDescent="0.2">
      <c r="A23" s="1">
        <v>16</v>
      </c>
      <c r="B23" s="1">
        <v>3</v>
      </c>
      <c r="C23" s="1">
        <v>166</v>
      </c>
      <c r="D23" s="27">
        <f t="shared" ref="D23:D27" si="4">C23-$C$28</f>
        <v>5.6666666666666572</v>
      </c>
      <c r="E23" s="27">
        <f t="shared" ref="E23:E28" si="5">D23^2</f>
        <v>32.111111111111001</v>
      </c>
      <c r="G23" s="9"/>
      <c r="H23" s="10"/>
      <c r="I23" s="10"/>
      <c r="J23" s="11"/>
    </row>
    <row r="24" spans="1:11" x14ac:dyDescent="0.2">
      <c r="A24" s="1">
        <v>17</v>
      </c>
      <c r="B24" s="1">
        <v>3</v>
      </c>
      <c r="C24" s="1">
        <v>170</v>
      </c>
      <c r="D24" s="27">
        <f t="shared" si="4"/>
        <v>9.6666666666666572</v>
      </c>
      <c r="E24" s="27">
        <f t="shared" si="5"/>
        <v>93.444444444444258</v>
      </c>
      <c r="G24" s="9" t="s">
        <v>30</v>
      </c>
      <c r="H24" s="10" t="s">
        <v>31</v>
      </c>
      <c r="I24" s="10"/>
      <c r="J24" s="11"/>
    </row>
    <row r="25" spans="1:11" ht="17" thickBot="1" x14ac:dyDescent="0.25">
      <c r="A25" s="1">
        <v>18</v>
      </c>
      <c r="B25" s="1">
        <v>3</v>
      </c>
      <c r="C25" s="1">
        <v>154</v>
      </c>
      <c r="D25" s="27">
        <f t="shared" si="4"/>
        <v>-6.3333333333333428</v>
      </c>
      <c r="E25" s="27">
        <f t="shared" si="5"/>
        <v>40.111111111111228</v>
      </c>
      <c r="G25" s="12"/>
      <c r="H25" s="30">
        <f>H22/17</f>
        <v>60.918767507002805</v>
      </c>
      <c r="I25" s="13"/>
      <c r="J25" s="14"/>
    </row>
    <row r="26" spans="1:11" x14ac:dyDescent="0.2">
      <c r="A26" s="1">
        <v>19</v>
      </c>
      <c r="B26" s="1">
        <v>3</v>
      </c>
      <c r="C26" s="1">
        <v>160</v>
      </c>
      <c r="D26" s="27">
        <f t="shared" si="4"/>
        <v>-0.33333333333334281</v>
      </c>
      <c r="E26" s="27">
        <f t="shared" si="5"/>
        <v>0.11111111111111743</v>
      </c>
    </row>
    <row r="27" spans="1:11" ht="17" thickBot="1" x14ac:dyDescent="0.25">
      <c r="A27" s="1">
        <v>20</v>
      </c>
      <c r="B27" s="1">
        <v>3</v>
      </c>
      <c r="C27" s="1">
        <v>162</v>
      </c>
      <c r="D27" s="27">
        <f t="shared" si="4"/>
        <v>1.6666666666666572</v>
      </c>
      <c r="E27" s="27">
        <f t="shared" si="5"/>
        <v>2.7777777777777461</v>
      </c>
    </row>
    <row r="28" spans="1:11" ht="17" thickBot="1" x14ac:dyDescent="0.25">
      <c r="A28" s="2"/>
      <c r="B28" s="4" t="s">
        <v>7</v>
      </c>
      <c r="C28" s="26">
        <f>AVERAGE(C21:C27)</f>
        <v>160.33333333333334</v>
      </c>
      <c r="D28" s="20" t="s">
        <v>38</v>
      </c>
      <c r="E28" s="28">
        <f>SUM(E21:E27)</f>
        <v>275.33333333333337</v>
      </c>
      <c r="G28" s="6" t="s">
        <v>32</v>
      </c>
      <c r="H28" s="7"/>
      <c r="I28" s="7"/>
      <c r="J28" s="7"/>
      <c r="K28" s="8"/>
    </row>
    <row r="29" spans="1:11" ht="17" thickBot="1" x14ac:dyDescent="0.25">
      <c r="G29" s="16" t="s">
        <v>36</v>
      </c>
      <c r="H29" s="15" t="s">
        <v>17</v>
      </c>
      <c r="I29" s="15" t="s">
        <v>12</v>
      </c>
      <c r="J29" s="15" t="s">
        <v>10</v>
      </c>
      <c r="K29" s="17" t="s">
        <v>37</v>
      </c>
    </row>
    <row r="30" spans="1:11" ht="17" thickBot="1" x14ac:dyDescent="0.25">
      <c r="B30" s="5" t="s">
        <v>8</v>
      </c>
      <c r="C30" s="28">
        <f>AVERAGE(C9,C19,C28)</f>
        <v>160.15873015873015</v>
      </c>
      <c r="G30" s="16" t="s">
        <v>33</v>
      </c>
      <c r="H30" s="31">
        <f>H14</f>
        <v>68.932476694381094</v>
      </c>
      <c r="I30" s="31">
        <v>2</v>
      </c>
      <c r="J30" s="31">
        <f>H17</f>
        <v>34.466238347190547</v>
      </c>
      <c r="K30" s="33">
        <f>J30/J31</f>
        <v>0.56577373045553725</v>
      </c>
    </row>
    <row r="31" spans="1:11" x14ac:dyDescent="0.2">
      <c r="G31" s="16" t="s">
        <v>34</v>
      </c>
      <c r="H31" s="31">
        <f>H22</f>
        <v>1035.6190476190477</v>
      </c>
      <c r="I31" s="31">
        <v>17</v>
      </c>
      <c r="J31" s="31">
        <f>H25</f>
        <v>60.918767507002805</v>
      </c>
      <c r="K31" s="23"/>
    </row>
    <row r="32" spans="1:11" ht="17" thickBot="1" x14ac:dyDescent="0.25">
      <c r="G32" s="18" t="s">
        <v>35</v>
      </c>
      <c r="H32" s="32">
        <f>H30+H31</f>
        <v>1104.5515243134289</v>
      </c>
      <c r="I32" s="32">
        <v>19</v>
      </c>
      <c r="J32" s="21"/>
      <c r="K32" s="2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1-way Between</vt:lpstr>
    </vt:vector>
  </TitlesOfParts>
  <Company>McMaster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Au</dc:creator>
  <cp:lastModifiedBy>Shuo tian</cp:lastModifiedBy>
  <dcterms:created xsi:type="dcterms:W3CDTF">2014-09-21T15:49:43Z</dcterms:created>
  <dcterms:modified xsi:type="dcterms:W3CDTF">2019-05-29T21:22:30Z</dcterms:modified>
</cp:coreProperties>
</file>