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8_{12F5A1C0-597E-44EA-845D-D9466272CF0B}"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5" i="11" l="1"/>
  <c r="H43" i="11"/>
  <c r="H42" i="11"/>
  <c r="H41" i="11"/>
  <c r="H40" i="11"/>
  <c r="H38" i="11"/>
  <c r="H7" i="11"/>
  <c r="E3" i="11" l="1"/>
  <c r="E9" i="11" s="1"/>
  <c r="E25" i="11" s="1"/>
  <c r="F25" i="11" s="1"/>
  <c r="E27" i="11" s="1"/>
  <c r="F27" i="11" l="1"/>
  <c r="H27" i="11" s="1"/>
  <c r="E28" i="11"/>
  <c r="F9" i="11"/>
  <c r="E10" i="11" s="1"/>
  <c r="I5" i="11"/>
  <c r="H37" i="11"/>
  <c r="H36" i="11"/>
  <c r="H35" i="11"/>
  <c r="H33" i="11"/>
  <c r="H32" i="11"/>
  <c r="H30" i="11"/>
  <c r="H25" i="11"/>
  <c r="H24" i="11"/>
  <c r="H16" i="11"/>
  <c r="H8" i="11"/>
  <c r="H9" i="11" l="1"/>
  <c r="F28" i="11"/>
  <c r="F10" i="11"/>
  <c r="E11" i="11" s="1"/>
  <c r="E14" i="11"/>
  <c r="E17" i="11" s="1"/>
  <c r="E18" i="11" s="1"/>
  <c r="I6" i="11"/>
  <c r="H31" i="11" l="1"/>
  <c r="E29" i="11"/>
  <c r="F18" i="11"/>
  <c r="H10" i="11" s="1"/>
  <c r="F17" i="11"/>
  <c r="H17" i="11" s="1"/>
  <c r="F14" i="11"/>
  <c r="H14" i="11" s="1"/>
  <c r="F11" i="11"/>
  <c r="E12" i="11" s="1"/>
  <c r="J5" i="11"/>
  <c r="K5" i="11" s="1"/>
  <c r="L5" i="11" s="1"/>
  <c r="M5" i="11" s="1"/>
  <c r="N5" i="11" s="1"/>
  <c r="O5" i="11" s="1"/>
  <c r="P5" i="11" s="1"/>
  <c r="I4" i="11"/>
  <c r="H28" i="11" l="1"/>
  <c r="F29" i="11"/>
  <c r="H29" i="11" s="1"/>
  <c r="H18" i="11"/>
  <c r="E21" i="11"/>
  <c r="H11" i="11"/>
  <c r="F12" i="11"/>
  <c r="H12" i="11" s="1"/>
  <c r="P4" i="11"/>
  <c r="Q5" i="11"/>
  <c r="R5" i="11" s="1"/>
  <c r="S5" i="11" s="1"/>
  <c r="T5" i="11" s="1"/>
  <c r="U5" i="11" s="1"/>
  <c r="V5" i="11" s="1"/>
  <c r="W5" i="11" s="1"/>
  <c r="J6" i="11"/>
  <c r="F21" i="11" l="1"/>
  <c r="H21"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<sst xmlns="http://schemas.openxmlformats.org/spreadsheetml/2006/main" count="107" uniqueCount="81">
  <si>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</si>
  <si>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</si>
  <si>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</si>
  <si>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</si>
  <si>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</si>
  <si>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</si>
  <si>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</si>
  <si>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</si>
  <si>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</si>
  <si>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</si>
  <si>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</si>
  <si>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</si>
  <si>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</si>
  <si>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</si>
  <si>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</si>
  <si>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</si>
  <si>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</si>
  <si>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</si>
  <si>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Inicio del proyecto:</t>
  </si>
  <si>
    <t>Semana para mostrar:</t>
  </si>
  <si>
    <t>ASIGNADO
A</t>
  </si>
  <si>
    <t>Nombre</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</si>
  <si>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</si>
  <si>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</si>
  <si>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</si>
  <si>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</si>
  <si>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</si>
  <si>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</si>
  <si>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</si>
  <si>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</si>
  <si>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</si>
  <si>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</si>
  <si>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</si>
  <si>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</si>
  <si>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</si>
  <si>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</si>
  <si>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</si>
  <si>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</si>
  <si>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</si>
  <si>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</si>
  <si>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</si>
  <si>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</si>
  <si>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Investigacion previa</t>
  </si>
  <si>
    <t>Analizar tecnologias existentes</t>
  </si>
  <si>
    <t>Definicion de requerimientos</t>
  </si>
  <si>
    <t>Definicion de objetivos</t>
  </si>
  <si>
    <t>Investigacion de fuentes de datos</t>
  </si>
  <si>
    <t>Analisis y Diseño</t>
  </si>
  <si>
    <t>elias</t>
  </si>
  <si>
    <t>Identificar caracteristicas del sistema</t>
  </si>
  <si>
    <t>Diseño de arquitectura del sistema</t>
  </si>
  <si>
    <t>Creacion de casos de uso</t>
  </si>
  <si>
    <t>Definicion de crietrios de evaluacion</t>
  </si>
  <si>
    <t xml:space="preserve">Desarrollo de modelo de deteccion </t>
  </si>
  <si>
    <t>Recopilacion y preparacion de datos</t>
  </si>
  <si>
    <t>Aseguramiento de calidad y Testing del modelo</t>
  </si>
  <si>
    <t>Evaluacion del modelo</t>
  </si>
  <si>
    <t>Desarrollo de la aplicación movil</t>
  </si>
  <si>
    <t>Pruebas y Rendimiento</t>
  </si>
  <si>
    <t>Despliegue y lanzamiento</t>
  </si>
  <si>
    <t>Diseño de interfaz y experiencia de usuario</t>
  </si>
  <si>
    <t>Diseño de Base de datos</t>
  </si>
  <si>
    <t>Evaluacion de seguridad y privacidad</t>
  </si>
  <si>
    <t>Realizar estudio de mercado</t>
  </si>
  <si>
    <t>Investigacion de algoritmos de deteccion</t>
  </si>
  <si>
    <t>Factibilidad Tecnica</t>
  </si>
  <si>
    <t>Limpieza y depuracion de los datos</t>
  </si>
  <si>
    <t>Entrenamiento del modelo</t>
  </si>
  <si>
    <t>Implementacion de funcionalidad de captura de imágenes</t>
  </si>
  <si>
    <t>Integracion y consumo del modelo</t>
  </si>
  <si>
    <t>Desarrollo de interfaz de usuario</t>
  </si>
  <si>
    <t>Integracion de servicios externos</t>
  </si>
  <si>
    <t>Desarrollar la interaccion con el usuario</t>
  </si>
  <si>
    <t>Pruebas de integracion</t>
  </si>
  <si>
    <t>Testing y compatibilidad en diferentes dispositivos</t>
  </si>
  <si>
    <t>Optimizacion de la aplicación y verificar posibles errores</t>
  </si>
  <si>
    <t>Recopilacion de experiencias de usuarios</t>
  </si>
  <si>
    <t>Generacion de archivos de compilacion</t>
  </si>
  <si>
    <t>Pruebas a la version final</t>
  </si>
  <si>
    <t>Configuracion de entornos de despliegue</t>
  </si>
  <si>
    <t>Despliegue de la aplicación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</si>
</sst>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2" tint="-0.49998474074526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8"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8"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8"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8"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8"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4"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4" fillId="6" borderId="2" xfId="0" applyNumberFormat="1" applyFont="1" applyFill="1" applyBorder="1" applyAlignment="1">
      <alignment horizontal="center" vertical="center"/>
    </xf>
    <xf numFmtId="170" fontId="7" fillId="11" borderId="2" xfId="10"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1" fontId="9" fillId="7" borderId="6" xfId="0" applyNumberFormat="1" applyFont="1" applyFill="1" applyBorder="1" applyAlignment="1">
      <alignment horizontal="center" vertical="center"/>
    </xf>
    <xf numFmtId="171" fontId="9" fillId="7" borderId="0" xfId="0" applyNumberFormat="1" applyFont="1" applyFill="1" applyAlignment="1">
      <alignment horizontal="center" vertical="center"/>
    </xf>
    <xf numFmtId="171" fontId="9" fillId="7" borderId="7" xfId="0" applyNumberFormat="1" applyFont="1" applyFill="1" applyBorder="1" applyAlignment="1">
      <alignment horizontal="center" vertical="center"/>
    </xf>
    <xf numFmtId="170" fontId="7" fillId="3" borderId="2" xfId="10" applyFill="1">
      <alignment horizontal="center" vertical="center"/>
    </xf>
    <xf numFmtId="170" fontId="7" fillId="4" borderId="2" xfId="10" applyFill="1">
      <alignment horizontal="center" vertical="center"/>
    </xf>
    <xf numFmtId="170" fontId="7" fillId="10" borderId="2" xfId="10" applyFill="1">
      <alignment horizontal="center" vertical="center"/>
    </xf>
    <xf numFmtId="0" fontId="7" fillId="0" borderId="0" xfId="8">
      <alignment horizontal="right" indent="1"/>
    </xf>
    <xf numFmtId="0" fontId="7"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7" fillId="0" borderId="3" xfId="9">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Font="1" applyFill="1" applyBorder="1" applyAlignment="1">
      <alignment horizontal="center" vertical="center"/>
    </xf>
    <xf numFmtId="170" fontId="0" fillId="45" borderId="2" xfId="0" applyNumberFormat="1" applyFill="1" applyBorder="1" applyAlignment="1">
      <alignment horizontal="center" vertical="center"/>
    </xf>
    <xf numFmtId="170" fontId="4" fillId="45" borderId="2" xfId="0" applyNumberFormat="1" applyFont="1" applyFill="1" applyBorder="1" applyAlignment="1">
      <alignment horizontal="center" vertical="center"/>
    </xf>
    <xf numFmtId="0" fontId="7" fillId="46" borderId="2" xfId="11" applyFill="1">
      <alignment horizontal="center" vertical="center"/>
    </xf>
    <xf numFmtId="9" fontId="4" fillId="46" borderId="2" xfId="2" applyFont="1" applyFill="1" applyBorder="1" applyAlignment="1">
      <alignment horizontal="center" vertical="center"/>
    </xf>
    <xf numFmtId="0" fontId="7" fillId="46" borderId="2" xfId="12" applyFill="1">
      <alignment horizontal="left" vertical="center" indent="2"/>
    </xf>
    <xf numFmtId="170" fontId="7" fillId="46" borderId="2" xfId="10" applyFill="1">
      <alignment horizontal="center" vertical="center"/>
    </xf>
    <xf numFmtId="0" fontId="7" fillId="47" borderId="2" xfId="11" applyFill="1">
      <alignment horizontal="center" vertical="center"/>
    </xf>
    <xf numFmtId="9" fontId="4" fillId="47" borderId="2" xfId="2" applyFont="1" applyFill="1" applyBorder="1" applyAlignment="1">
      <alignment horizontal="center" vertical="center"/>
    </xf>
    <xf numFmtId="0" fontId="7" fillId="47" borderId="2" xfId="12" applyFill="1">
      <alignment horizontal="left" vertical="center" indent="2"/>
    </xf>
    <xf numFmtId="170" fontId="7" fillId="47" borderId="2" xfId="10" applyFill="1">
      <alignment horizontal="center" vertical="center"/>
    </xf>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Font="1" applyFill="1" applyBorder="1" applyAlignment="1">
      <alignment horizontal="center" vertical="center"/>
    </xf>
    <xf numFmtId="170" fontId="0" fillId="48" borderId="2" xfId="0" applyNumberFormat="1" applyFill="1" applyBorder="1" applyAlignment="1">
      <alignment horizontal="center" vertical="center"/>
    </xf>
    <xf numFmtId="170" fontId="4" fillId="48" borderId="2" xfId="0" applyNumberFormat="1"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B1" zoomScale="85" zoomScaleNormal="85" zoomScalePageLayoutView="70" workbookViewId="0">
      <pane ySplit="6" topLeftCell="A27" activePane="bottomLeft" state="frozen"/>
      <selection pane="bottomLeft" activeCell="AY4" sqref="AY4:BE4"/>
    </sheetView>
  </sheetViews>
  <sheetFormatPr baseColWidth="10" defaultColWidth="9.140625" defaultRowHeight="30" customHeight="1" x14ac:dyDescent="0.25"/>
  <cols>
    <col min="1" max="1" width="2.7109375" style="38" customWidth="1"/>
    <col min="2" max="2" width="59.42578125" bestFit="1" customWidth="1"/>
    <col min="3" max="3" width="30.1406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39" t="s">
        <v>0</v>
      </c>
      <c r="B1" s="41" t="s">
        <v>14</v>
      </c>
      <c r="C1" s="1"/>
      <c r="D1" s="2"/>
      <c r="E1" s="4"/>
      <c r="F1" s="27"/>
      <c r="H1" s="2"/>
      <c r="I1" s="57" t="s">
        <v>27</v>
      </c>
    </row>
    <row r="2" spans="1:64" ht="30" customHeight="1" x14ac:dyDescent="0.3">
      <c r="A2" s="38" t="s">
        <v>1</v>
      </c>
      <c r="B2" s="42" t="s">
        <v>15</v>
      </c>
      <c r="I2" s="58" t="s">
        <v>28</v>
      </c>
    </row>
    <row r="3" spans="1:64" ht="30" customHeight="1" x14ac:dyDescent="0.25">
      <c r="A3" s="38" t="s">
        <v>2</v>
      </c>
      <c r="B3" s="43" t="s">
        <v>16</v>
      </c>
      <c r="C3" s="75" t="s">
        <v>18</v>
      </c>
      <c r="D3" s="76"/>
      <c r="E3" s="80">
        <f ca="1">TODAY()</f>
        <v>45090</v>
      </c>
      <c r="F3" s="80"/>
    </row>
    <row r="4" spans="1:64" ht="30" customHeight="1" x14ac:dyDescent="0.25">
      <c r="A4" s="39" t="s">
        <v>3</v>
      </c>
      <c r="C4" s="75" t="s">
        <v>19</v>
      </c>
      <c r="D4" s="76"/>
      <c r="E4" s="6">
        <v>1</v>
      </c>
      <c r="I4" s="77">
        <f ca="1">I5</f>
        <v>45089</v>
      </c>
      <c r="J4" s="78"/>
      <c r="K4" s="78"/>
      <c r="L4" s="78"/>
      <c r="M4" s="78"/>
      <c r="N4" s="78"/>
      <c r="O4" s="79"/>
      <c r="P4" s="77">
        <f ca="1">P5</f>
        <v>45096</v>
      </c>
      <c r="Q4" s="78"/>
      <c r="R4" s="78"/>
      <c r="S4" s="78"/>
      <c r="T4" s="78"/>
      <c r="U4" s="78"/>
      <c r="V4" s="79"/>
      <c r="W4" s="77">
        <f ca="1">W5</f>
        <v>45103</v>
      </c>
      <c r="X4" s="78"/>
      <c r="Y4" s="78"/>
      <c r="Z4" s="78"/>
      <c r="AA4" s="78"/>
      <c r="AB4" s="78"/>
      <c r="AC4" s="79"/>
      <c r="AD4" s="77">
        <f ca="1">AD5</f>
        <v>45110</v>
      </c>
      <c r="AE4" s="78"/>
      <c r="AF4" s="78"/>
      <c r="AG4" s="78"/>
      <c r="AH4" s="78"/>
      <c r="AI4" s="78"/>
      <c r="AJ4" s="79"/>
      <c r="AK4" s="77">
        <f ca="1">AK5</f>
        <v>45117</v>
      </c>
      <c r="AL4" s="78"/>
      <c r="AM4" s="78"/>
      <c r="AN4" s="78"/>
      <c r="AO4" s="78"/>
      <c r="AP4" s="78"/>
      <c r="AQ4" s="79"/>
      <c r="AR4" s="77">
        <f ca="1">AR5</f>
        <v>45124</v>
      </c>
      <c r="AS4" s="78"/>
      <c r="AT4" s="78"/>
      <c r="AU4" s="78"/>
      <c r="AV4" s="78"/>
      <c r="AW4" s="78"/>
      <c r="AX4" s="79"/>
      <c r="AY4" s="77">
        <f ca="1">AY5</f>
        <v>45131</v>
      </c>
      <c r="AZ4" s="78"/>
      <c r="BA4" s="78"/>
      <c r="BB4" s="78"/>
      <c r="BC4" s="78"/>
      <c r="BD4" s="78"/>
      <c r="BE4" s="79"/>
      <c r="BF4" s="77">
        <f ca="1">BF5</f>
        <v>45138</v>
      </c>
      <c r="BG4" s="78"/>
      <c r="BH4" s="78"/>
      <c r="BI4" s="78"/>
      <c r="BJ4" s="78"/>
      <c r="BK4" s="78"/>
      <c r="BL4" s="79"/>
    </row>
    <row r="5" spans="1:64" ht="15" customHeight="1" x14ac:dyDescent="0.25">
      <c r="A5" s="39" t="s">
        <v>4</v>
      </c>
      <c r="B5" s="56"/>
      <c r="C5" s="56"/>
      <c r="D5" s="56"/>
      <c r="E5" s="56"/>
      <c r="F5" s="56"/>
      <c r="G5" s="56"/>
      <c r="I5" s="69">
        <f ca="1">Inicio_del_proyecto-WEEKDAY(Inicio_del_proyecto,1)+2+7*(Semana_para_mostrar-1)</f>
        <v>45089</v>
      </c>
      <c r="J5" s="70">
        <f ca="1">I5+1</f>
        <v>45090</v>
      </c>
      <c r="K5" s="70">
        <f t="shared" ref="K5:AX5" ca="1" si="0">J5+1</f>
        <v>45091</v>
      </c>
      <c r="L5" s="70">
        <f t="shared" ca="1" si="0"/>
        <v>45092</v>
      </c>
      <c r="M5" s="70">
        <f t="shared" ca="1" si="0"/>
        <v>45093</v>
      </c>
      <c r="N5" s="70">
        <f t="shared" ca="1" si="0"/>
        <v>45094</v>
      </c>
      <c r="O5" s="71">
        <f t="shared" ca="1" si="0"/>
        <v>45095</v>
      </c>
      <c r="P5" s="69">
        <f ca="1">O5+1</f>
        <v>45096</v>
      </c>
      <c r="Q5" s="70">
        <f ca="1">P5+1</f>
        <v>45097</v>
      </c>
      <c r="R5" s="70">
        <f t="shared" ca="1" si="0"/>
        <v>45098</v>
      </c>
      <c r="S5" s="70">
        <f t="shared" ca="1" si="0"/>
        <v>45099</v>
      </c>
      <c r="T5" s="70">
        <f t="shared" ca="1" si="0"/>
        <v>45100</v>
      </c>
      <c r="U5" s="70">
        <f t="shared" ca="1" si="0"/>
        <v>45101</v>
      </c>
      <c r="V5" s="71">
        <f t="shared" ca="1" si="0"/>
        <v>45102</v>
      </c>
      <c r="W5" s="69">
        <f ca="1">V5+1</f>
        <v>45103</v>
      </c>
      <c r="X5" s="70">
        <f ca="1">W5+1</f>
        <v>45104</v>
      </c>
      <c r="Y5" s="70">
        <f t="shared" ca="1" si="0"/>
        <v>45105</v>
      </c>
      <c r="Z5" s="70">
        <f t="shared" ca="1" si="0"/>
        <v>45106</v>
      </c>
      <c r="AA5" s="70">
        <f t="shared" ca="1" si="0"/>
        <v>45107</v>
      </c>
      <c r="AB5" s="70">
        <f t="shared" ca="1" si="0"/>
        <v>45108</v>
      </c>
      <c r="AC5" s="71">
        <f t="shared" ca="1" si="0"/>
        <v>45109</v>
      </c>
      <c r="AD5" s="69">
        <f ca="1">AC5+1</f>
        <v>45110</v>
      </c>
      <c r="AE5" s="70">
        <f ca="1">AD5+1</f>
        <v>45111</v>
      </c>
      <c r="AF5" s="70">
        <f t="shared" ca="1" si="0"/>
        <v>45112</v>
      </c>
      <c r="AG5" s="70">
        <f t="shared" ca="1" si="0"/>
        <v>45113</v>
      </c>
      <c r="AH5" s="70">
        <f t="shared" ca="1" si="0"/>
        <v>45114</v>
      </c>
      <c r="AI5" s="70">
        <f t="shared" ca="1" si="0"/>
        <v>45115</v>
      </c>
      <c r="AJ5" s="71">
        <f t="shared" ca="1" si="0"/>
        <v>45116</v>
      </c>
      <c r="AK5" s="69">
        <f ca="1">AJ5+1</f>
        <v>45117</v>
      </c>
      <c r="AL5" s="70">
        <f ca="1">AK5+1</f>
        <v>45118</v>
      </c>
      <c r="AM5" s="70">
        <f t="shared" ca="1" si="0"/>
        <v>45119</v>
      </c>
      <c r="AN5" s="70">
        <f t="shared" ca="1" si="0"/>
        <v>45120</v>
      </c>
      <c r="AO5" s="70">
        <f t="shared" ca="1" si="0"/>
        <v>45121</v>
      </c>
      <c r="AP5" s="70">
        <f t="shared" ca="1" si="0"/>
        <v>45122</v>
      </c>
      <c r="AQ5" s="71">
        <f t="shared" ca="1" si="0"/>
        <v>45123</v>
      </c>
      <c r="AR5" s="69">
        <f ca="1">AQ5+1</f>
        <v>45124</v>
      </c>
      <c r="AS5" s="70">
        <f ca="1">AR5+1</f>
        <v>45125</v>
      </c>
      <c r="AT5" s="70">
        <f t="shared" ca="1" si="0"/>
        <v>45126</v>
      </c>
      <c r="AU5" s="70">
        <f t="shared" ca="1" si="0"/>
        <v>45127</v>
      </c>
      <c r="AV5" s="70">
        <f t="shared" ca="1" si="0"/>
        <v>45128</v>
      </c>
      <c r="AW5" s="70">
        <f t="shared" ca="1" si="0"/>
        <v>45129</v>
      </c>
      <c r="AX5" s="71">
        <f t="shared" ca="1" si="0"/>
        <v>45130</v>
      </c>
      <c r="AY5" s="69">
        <f ca="1">AX5+1</f>
        <v>45131</v>
      </c>
      <c r="AZ5" s="70">
        <f ca="1">AY5+1</f>
        <v>45132</v>
      </c>
      <c r="BA5" s="70">
        <f t="shared" ref="BA5:BE5" ca="1" si="1">AZ5+1</f>
        <v>45133</v>
      </c>
      <c r="BB5" s="70">
        <f t="shared" ca="1" si="1"/>
        <v>45134</v>
      </c>
      <c r="BC5" s="70">
        <f t="shared" ca="1" si="1"/>
        <v>45135</v>
      </c>
      <c r="BD5" s="70">
        <f t="shared" ca="1" si="1"/>
        <v>45136</v>
      </c>
      <c r="BE5" s="71">
        <f t="shared" ca="1" si="1"/>
        <v>45137</v>
      </c>
      <c r="BF5" s="69">
        <f ca="1">BE5+1</f>
        <v>45138</v>
      </c>
      <c r="BG5" s="70">
        <f ca="1">BF5+1</f>
        <v>45139</v>
      </c>
      <c r="BH5" s="70">
        <f t="shared" ref="BH5:BL5" ca="1" si="2">BG5+1</f>
        <v>45140</v>
      </c>
      <c r="BI5" s="70">
        <f t="shared" ca="1" si="2"/>
        <v>45141</v>
      </c>
      <c r="BJ5" s="70">
        <f t="shared" ca="1" si="2"/>
        <v>45142</v>
      </c>
      <c r="BK5" s="70">
        <f t="shared" ca="1" si="2"/>
        <v>45143</v>
      </c>
      <c r="BL5" s="71">
        <f t="shared" ca="1" si="2"/>
        <v>45144</v>
      </c>
    </row>
    <row r="6" spans="1:64" ht="30" customHeight="1" thickBot="1" x14ac:dyDescent="0.3">
      <c r="A6" s="39" t="s">
        <v>5</v>
      </c>
      <c r="B6" s="7" t="s">
        <v>17</v>
      </c>
      <c r="C6" s="8" t="s">
        <v>20</v>
      </c>
      <c r="D6" s="8" t="s">
        <v>22</v>
      </c>
      <c r="E6" s="8" t="s">
        <v>23</v>
      </c>
      <c r="F6" s="8" t="s">
        <v>25</v>
      </c>
      <c r="G6" s="8"/>
      <c r="H6" s="8" t="s">
        <v>26</v>
      </c>
      <c r="I6" s="9" t="str">
        <f t="shared" ref="I6" ca="1" si="3">LEFT(TEXT(I5,"ddd"),1)</f>
        <v>l</v>
      </c>
      <c r="J6" s="9" t="str">
        <f t="shared" ref="J6:AR6" ca="1" si="4">LEFT(TEXT(J5,"ddd"),1)</f>
        <v>m</v>
      </c>
      <c r="K6" s="9" t="str">
        <f t="shared" ca="1" si="4"/>
        <v>m</v>
      </c>
      <c r="L6" s="9" t="str">
        <f t="shared" ca="1" si="4"/>
        <v>j</v>
      </c>
      <c r="M6" s="9" t="str">
        <f t="shared" ca="1" si="4"/>
        <v>v</v>
      </c>
      <c r="N6" s="9" t="str">
        <f t="shared" ca="1" si="4"/>
        <v>s</v>
      </c>
      <c r="O6" s="9" t="str">
        <f t="shared" ca="1" si="4"/>
        <v>d</v>
      </c>
      <c r="P6" s="9" t="str">
        <f t="shared" ca="1" si="4"/>
        <v>l</v>
      </c>
      <c r="Q6" s="9" t="str">
        <f t="shared" ca="1" si="4"/>
        <v>m</v>
      </c>
      <c r="R6" s="9" t="str">
        <f t="shared" ca="1" si="4"/>
        <v>m</v>
      </c>
      <c r="S6" s="9" t="str">
        <f t="shared" ca="1" si="4"/>
        <v>j</v>
      </c>
      <c r="T6" s="9" t="str">
        <f t="shared" ca="1" si="4"/>
        <v>v</v>
      </c>
      <c r="U6" s="9" t="str">
        <f t="shared" ca="1" si="4"/>
        <v>s</v>
      </c>
      <c r="V6" s="9" t="str">
        <f t="shared" ca="1" si="4"/>
        <v>d</v>
      </c>
      <c r="W6" s="9" t="str">
        <f t="shared" ca="1" si="4"/>
        <v>l</v>
      </c>
      <c r="X6" s="9" t="str">
        <f t="shared" ca="1" si="4"/>
        <v>m</v>
      </c>
      <c r="Y6" s="9" t="str">
        <f t="shared" ca="1" si="4"/>
        <v>m</v>
      </c>
      <c r="Z6" s="9" t="str">
        <f t="shared" ca="1" si="4"/>
        <v>j</v>
      </c>
      <c r="AA6" s="9" t="str">
        <f t="shared" ca="1" si="4"/>
        <v>v</v>
      </c>
      <c r="AB6" s="9" t="str">
        <f t="shared" ca="1" si="4"/>
        <v>s</v>
      </c>
      <c r="AC6" s="9" t="str">
        <f t="shared" ca="1" si="4"/>
        <v>d</v>
      </c>
      <c r="AD6" s="9" t="str">
        <f t="shared" ca="1" si="4"/>
        <v>l</v>
      </c>
      <c r="AE6" s="9" t="str">
        <f t="shared" ca="1" si="4"/>
        <v>m</v>
      </c>
      <c r="AF6" s="9" t="str">
        <f t="shared" ca="1" si="4"/>
        <v>m</v>
      </c>
      <c r="AG6" s="9" t="str">
        <f t="shared" ca="1" si="4"/>
        <v>j</v>
      </c>
      <c r="AH6" s="9" t="str">
        <f t="shared" ca="1" si="4"/>
        <v>v</v>
      </c>
      <c r="AI6" s="9" t="str">
        <f t="shared" ca="1" si="4"/>
        <v>s</v>
      </c>
      <c r="AJ6" s="9" t="str">
        <f t="shared" ca="1" si="4"/>
        <v>d</v>
      </c>
      <c r="AK6" s="9" t="str">
        <f t="shared" ca="1" si="4"/>
        <v>l</v>
      </c>
      <c r="AL6" s="9" t="str">
        <f t="shared" ca="1" si="4"/>
        <v>m</v>
      </c>
      <c r="AM6" s="9" t="str">
        <f t="shared" ca="1" si="4"/>
        <v>m</v>
      </c>
      <c r="AN6" s="9" t="str">
        <f t="shared" ca="1" si="4"/>
        <v>j</v>
      </c>
      <c r="AO6" s="9" t="str">
        <f t="shared" ca="1" si="4"/>
        <v>v</v>
      </c>
      <c r="AP6" s="9" t="str">
        <f t="shared" ca="1" si="4"/>
        <v>s</v>
      </c>
      <c r="AQ6" s="9" t="str">
        <f t="shared" ca="1" si="4"/>
        <v>d</v>
      </c>
      <c r="AR6" s="9" t="str">
        <f t="shared" ca="1" si="4"/>
        <v>l</v>
      </c>
      <c r="AS6" s="9" t="str">
        <f t="shared" ref="AS6:BL6" ca="1" si="5">LEFT(TEXT(AS5,"ddd"),1)</f>
        <v>m</v>
      </c>
      <c r="AT6" s="9" t="str">
        <f t="shared" ca="1" si="5"/>
        <v>m</v>
      </c>
      <c r="AU6" s="9" t="str">
        <f t="shared" ca="1" si="5"/>
        <v>j</v>
      </c>
      <c r="AV6" s="9" t="str">
        <f t="shared" ca="1" si="5"/>
        <v>v</v>
      </c>
      <c r="AW6" s="9" t="str">
        <f t="shared" ca="1" si="5"/>
        <v>s</v>
      </c>
      <c r="AX6" s="9" t="str">
        <f t="shared" ca="1" si="5"/>
        <v>d</v>
      </c>
      <c r="AY6" s="9" t="str">
        <f t="shared" ca="1" si="5"/>
        <v>l</v>
      </c>
      <c r="AZ6" s="9" t="str">
        <f t="shared" ca="1" si="5"/>
        <v>m</v>
      </c>
      <c r="BA6" s="9" t="str">
        <f t="shared" ca="1" si="5"/>
        <v>m</v>
      </c>
      <c r="BB6" s="9" t="str">
        <f t="shared" ca="1" si="5"/>
        <v>j</v>
      </c>
      <c r="BC6" s="9" t="str">
        <f t="shared" ca="1" si="5"/>
        <v>v</v>
      </c>
      <c r="BD6" s="9" t="str">
        <f t="shared" ca="1" si="5"/>
        <v>s</v>
      </c>
      <c r="BE6" s="9" t="str">
        <f t="shared" ca="1" si="5"/>
        <v>d</v>
      </c>
      <c r="BF6" s="9" t="str">
        <f t="shared" ca="1" si="5"/>
        <v>l</v>
      </c>
      <c r="BG6" s="9" t="str">
        <f t="shared" ca="1" si="5"/>
        <v>m</v>
      </c>
      <c r="BH6" s="9" t="str">
        <f t="shared" ca="1" si="5"/>
        <v>m</v>
      </c>
      <c r="BI6" s="9" t="str">
        <f t="shared" ca="1" si="5"/>
        <v>j</v>
      </c>
      <c r="BJ6" s="9" t="str">
        <f t="shared" ca="1" si="5"/>
        <v>v</v>
      </c>
      <c r="BK6" s="9" t="str">
        <f t="shared" ca="1" si="5"/>
        <v>s</v>
      </c>
      <c r="BL6" s="9" t="str">
        <f t="shared" ca="1" si="5"/>
        <v>d</v>
      </c>
    </row>
    <row r="7" spans="1:64" ht="30" hidden="1" customHeight="1" thickBot="1" x14ac:dyDescent="0.3">
      <c r="A7" s="38" t="s">
        <v>6</v>
      </c>
      <c r="C7" s="40"/>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3">
      <c r="A8" s="39" t="s">
        <v>7</v>
      </c>
      <c r="B8" s="11" t="s">
        <v>42</v>
      </c>
      <c r="C8" s="44"/>
      <c r="D8" s="12"/>
      <c r="E8" s="60"/>
      <c r="F8" s="61"/>
      <c r="G8" s="10"/>
      <c r="H8" s="10" t="str">
        <f t="shared" ref="H8:H47" si="6">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x14ac:dyDescent="0.3">
      <c r="A9" s="39" t="s">
        <v>8</v>
      </c>
      <c r="B9" s="52" t="s">
        <v>63</v>
      </c>
      <c r="C9" s="45" t="s">
        <v>21</v>
      </c>
      <c r="D9" s="13">
        <v>0.5</v>
      </c>
      <c r="E9" s="72">
        <f ca="1">Inicio_del_proyecto</f>
        <v>45090</v>
      </c>
      <c r="F9" s="72">
        <f ca="1">E9+3</f>
        <v>45093</v>
      </c>
      <c r="G9" s="10"/>
      <c r="H9" s="10">
        <f t="shared" ca="1" si="6"/>
        <v>4</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3">
      <c r="A10" s="39" t="s">
        <v>9</v>
      </c>
      <c r="B10" s="52" t="s">
        <v>43</v>
      </c>
      <c r="C10" s="45"/>
      <c r="D10" s="13">
        <v>0.6</v>
      </c>
      <c r="E10" s="72">
        <f ca="1">F9</f>
        <v>45093</v>
      </c>
      <c r="F10" s="72">
        <f ca="1">E10+2</f>
        <v>45095</v>
      </c>
      <c r="G10" s="10"/>
      <c r="H10" s="10">
        <f t="shared" ca="1" si="6"/>
        <v>3</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3">
      <c r="A11" s="38"/>
      <c r="B11" s="52" t="s">
        <v>44</v>
      </c>
      <c r="C11" s="45"/>
      <c r="D11" s="13">
        <v>0.5</v>
      </c>
      <c r="E11" s="72">
        <f ca="1">F10</f>
        <v>45095</v>
      </c>
      <c r="F11" s="72">
        <f ca="1">E11+4</f>
        <v>45099</v>
      </c>
      <c r="G11" s="10"/>
      <c r="H11" s="10">
        <f t="shared" ca="1" si="6"/>
        <v>5</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3">
      <c r="A12" s="38"/>
      <c r="B12" s="52" t="s">
        <v>45</v>
      </c>
      <c r="C12" s="45"/>
      <c r="D12" s="13">
        <v>0.25</v>
      </c>
      <c r="E12" s="72">
        <f ca="1">F11</f>
        <v>45099</v>
      </c>
      <c r="F12" s="72">
        <f ca="1">E12+5</f>
        <v>45104</v>
      </c>
      <c r="G12" s="10"/>
      <c r="H12" s="10">
        <f t="shared" ca="1" si="6"/>
        <v>6</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3">
      <c r="A13" s="38"/>
      <c r="B13" s="52" t="s">
        <v>64</v>
      </c>
      <c r="C13" s="45"/>
      <c r="D13" s="13"/>
      <c r="E13" s="72"/>
      <c r="F13" s="72"/>
      <c r="G13" s="10"/>
      <c r="H13" s="10"/>
      <c r="I13" s="24"/>
      <c r="J13" s="24"/>
      <c r="K13" s="24"/>
      <c r="L13" s="24"/>
      <c r="M13" s="24"/>
      <c r="N13" s="24"/>
      <c r="O13" s="24"/>
      <c r="P13" s="24"/>
      <c r="Q13" s="24"/>
      <c r="R13" s="24"/>
      <c r="S13" s="24"/>
      <c r="T13" s="24"/>
      <c r="U13" s="24"/>
      <c r="V13" s="24"/>
      <c r="W13" s="24"/>
      <c r="X13" s="24"/>
      <c r="Y13" s="25"/>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3">
      <c r="A14" s="38"/>
      <c r="B14" s="52" t="s">
        <v>46</v>
      </c>
      <c r="C14" s="45"/>
      <c r="D14" s="13"/>
      <c r="E14" s="72">
        <f ca="1">E10+1</f>
        <v>45094</v>
      </c>
      <c r="F14" s="72">
        <f ca="1">E14+2</f>
        <v>45096</v>
      </c>
      <c r="G14" s="10"/>
      <c r="H14" s="10">
        <f t="shared" ca="1" si="6"/>
        <v>3</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3">
      <c r="A15" s="38"/>
      <c r="B15" s="52" t="s">
        <v>65</v>
      </c>
      <c r="C15" s="45"/>
      <c r="D15" s="13"/>
      <c r="E15" s="72"/>
      <c r="F15" s="72"/>
      <c r="G15" s="10"/>
      <c r="H15" s="10"/>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3">
      <c r="A16" s="39" t="s">
        <v>10</v>
      </c>
      <c r="B16" s="14" t="s">
        <v>47</v>
      </c>
      <c r="C16" s="46"/>
      <c r="D16" s="15"/>
      <c r="E16" s="62"/>
      <c r="F16" s="63"/>
      <c r="G16" s="10"/>
      <c r="H16" s="10" t="str">
        <f t="shared" si="6"/>
        <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3">
      <c r="A17" s="39"/>
      <c r="B17" s="53" t="s">
        <v>49</v>
      </c>
      <c r="C17" s="47" t="s">
        <v>48</v>
      </c>
      <c r="D17" s="16">
        <v>0.5</v>
      </c>
      <c r="E17" s="73">
        <f ca="1">E14+1</f>
        <v>45095</v>
      </c>
      <c r="F17" s="73">
        <f ca="1">E17+4</f>
        <v>45099</v>
      </c>
      <c r="G17" s="10"/>
      <c r="H17" s="10">
        <f t="shared" ca="1" si="6"/>
        <v>5</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
      <c r="A18" s="38"/>
      <c r="B18" s="53" t="s">
        <v>50</v>
      </c>
      <c r="C18" s="47"/>
      <c r="D18" s="16">
        <v>0.5</v>
      </c>
      <c r="E18" s="73">
        <f ca="1">E17+2</f>
        <v>45097</v>
      </c>
      <c r="F18" s="73">
        <f ca="1">E18+5</f>
        <v>45102</v>
      </c>
      <c r="G18" s="10"/>
      <c r="H18" s="10">
        <f t="shared" ca="1" si="6"/>
        <v>6</v>
      </c>
      <c r="I18" s="24"/>
      <c r="J18" s="24"/>
      <c r="K18" s="24"/>
      <c r="L18" s="24"/>
      <c r="M18" s="24"/>
      <c r="N18" s="24"/>
      <c r="O18" s="24"/>
      <c r="P18" s="24"/>
      <c r="Q18" s="24"/>
      <c r="R18" s="24"/>
      <c r="S18" s="24"/>
      <c r="T18" s="24"/>
      <c r="U18" s="25"/>
      <c r="V18" s="25"/>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
      <c r="A19" s="38"/>
      <c r="B19" s="53" t="s">
        <v>60</v>
      </c>
      <c r="C19" s="47"/>
      <c r="D19" s="16"/>
      <c r="E19" s="73"/>
      <c r="F19" s="73"/>
      <c r="G19" s="10"/>
      <c r="H19" s="10"/>
      <c r="I19" s="24"/>
      <c r="J19" s="24"/>
      <c r="K19" s="24"/>
      <c r="L19" s="24"/>
      <c r="M19" s="24"/>
      <c r="N19" s="24"/>
      <c r="O19" s="24"/>
      <c r="P19" s="24"/>
      <c r="Q19" s="24"/>
      <c r="R19" s="24"/>
      <c r="S19" s="24"/>
      <c r="T19" s="24"/>
      <c r="U19" s="25"/>
      <c r="V19" s="25"/>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x14ac:dyDescent="0.3">
      <c r="A20" s="38"/>
      <c r="B20" s="53" t="s">
        <v>61</v>
      </c>
      <c r="C20" s="47"/>
      <c r="D20" s="16"/>
      <c r="E20" s="73"/>
      <c r="F20" s="73"/>
      <c r="G20" s="10"/>
      <c r="H20" s="10"/>
      <c r="I20" s="24"/>
      <c r="J20" s="24"/>
      <c r="K20" s="24"/>
      <c r="L20" s="24"/>
      <c r="M20" s="24"/>
      <c r="N20" s="24"/>
      <c r="O20" s="24"/>
      <c r="P20" s="24"/>
      <c r="Q20" s="24"/>
      <c r="R20" s="24"/>
      <c r="S20" s="24"/>
      <c r="T20" s="24"/>
      <c r="U20" s="25"/>
      <c r="V20" s="25"/>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x14ac:dyDescent="0.3">
      <c r="A21" s="38"/>
      <c r="B21" s="53" t="s">
        <v>51</v>
      </c>
      <c r="C21" s="47"/>
      <c r="D21" s="16"/>
      <c r="E21" s="73">
        <f ca="1">F18</f>
        <v>45102</v>
      </c>
      <c r="F21" s="73">
        <f ca="1">E21+3</f>
        <v>45105</v>
      </c>
      <c r="G21" s="10"/>
      <c r="H21" s="10">
        <f t="shared" ca="1" si="6"/>
        <v>4</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x14ac:dyDescent="0.3">
      <c r="A22" s="38"/>
      <c r="B22" s="53" t="s">
        <v>52</v>
      </c>
      <c r="C22" s="47"/>
      <c r="D22" s="16"/>
      <c r="E22" s="73"/>
      <c r="F22" s="73"/>
      <c r="G22" s="10"/>
      <c r="H22" s="10"/>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x14ac:dyDescent="0.3">
      <c r="A23" s="38"/>
      <c r="B23" s="53" t="s">
        <v>62</v>
      </c>
      <c r="C23" s="47"/>
      <c r="D23" s="16"/>
      <c r="E23" s="73"/>
      <c r="F23" s="73"/>
      <c r="G23" s="10"/>
      <c r="H23" s="10"/>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x14ac:dyDescent="0.3">
      <c r="A24" s="38" t="s">
        <v>11</v>
      </c>
      <c r="B24" s="17" t="s">
        <v>53</v>
      </c>
      <c r="C24" s="48"/>
      <c r="D24" s="18"/>
      <c r="E24" s="64"/>
      <c r="F24" s="65"/>
      <c r="G24" s="10"/>
      <c r="H24" s="10" t="str">
        <f t="shared" si="6"/>
        <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3">
      <c r="A25" s="38"/>
      <c r="B25" s="54" t="s">
        <v>54</v>
      </c>
      <c r="C25" s="49"/>
      <c r="D25" s="19"/>
      <c r="E25" s="66">
        <f ca="1">E9+15</f>
        <v>45105</v>
      </c>
      <c r="F25" s="66">
        <f ca="1">E25+5</f>
        <v>45110</v>
      </c>
      <c r="G25" s="10"/>
      <c r="H25" s="10">
        <f t="shared" ca="1" si="6"/>
        <v>6</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 customFormat="1" ht="30" customHeight="1" thickBot="1" x14ac:dyDescent="0.3">
      <c r="A26" s="38"/>
      <c r="B26" s="54" t="s">
        <v>66</v>
      </c>
      <c r="C26" s="49"/>
      <c r="D26" s="19"/>
      <c r="E26" s="66"/>
      <c r="F26" s="66"/>
      <c r="G26" s="10"/>
      <c r="H26" s="10"/>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3" customFormat="1" ht="30" customHeight="1" thickBot="1" x14ac:dyDescent="0.3">
      <c r="A27" s="38"/>
      <c r="B27" s="54" t="s">
        <v>67</v>
      </c>
      <c r="C27" s="49"/>
      <c r="D27" s="19"/>
      <c r="E27" s="66">
        <f ca="1">F25+1</f>
        <v>45111</v>
      </c>
      <c r="F27" s="66">
        <f ca="1">E27+4</f>
        <v>45115</v>
      </c>
      <c r="G27" s="10"/>
      <c r="H27" s="10">
        <f t="shared" ca="1" si="6"/>
        <v>5</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s="3" customFormat="1" ht="30" customHeight="1" thickBot="1" x14ac:dyDescent="0.3">
      <c r="A28" s="38"/>
      <c r="B28" s="54" t="s">
        <v>55</v>
      </c>
      <c r="C28" s="49"/>
      <c r="D28" s="19"/>
      <c r="E28" s="66">
        <f ca="1">E27+5</f>
        <v>45116</v>
      </c>
      <c r="F28" s="66">
        <f ca="1">E28+5</f>
        <v>45121</v>
      </c>
      <c r="G28" s="10"/>
      <c r="H28" s="10">
        <f t="shared" ca="1" si="6"/>
        <v>6</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s="3" customFormat="1" ht="30" customHeight="1" thickBot="1" x14ac:dyDescent="0.3">
      <c r="A29" s="38"/>
      <c r="B29" s="54" t="s">
        <v>56</v>
      </c>
      <c r="C29" s="49"/>
      <c r="D29" s="19"/>
      <c r="E29" s="66">
        <f ca="1">F28+1</f>
        <v>45122</v>
      </c>
      <c r="F29" s="66">
        <f ca="1">E29+4</f>
        <v>45126</v>
      </c>
      <c r="G29" s="10"/>
      <c r="H29" s="10">
        <f t="shared" ca="1" si="6"/>
        <v>5</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s="3" customFormat="1" ht="30" customHeight="1" thickBot="1" x14ac:dyDescent="0.3">
      <c r="A30" s="38" t="s">
        <v>11</v>
      </c>
      <c r="B30" s="20" t="s">
        <v>57</v>
      </c>
      <c r="C30" s="50"/>
      <c r="D30" s="21"/>
      <c r="E30" s="67"/>
      <c r="F30" s="68"/>
      <c r="G30" s="10"/>
      <c r="H30" s="10" t="str">
        <f t="shared" si="6"/>
        <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s="3" customFormat="1" ht="30" customHeight="1" thickBot="1" x14ac:dyDescent="0.3">
      <c r="A31" s="38"/>
      <c r="B31" s="55" t="s">
        <v>68</v>
      </c>
      <c r="C31" s="51"/>
      <c r="D31" s="22"/>
      <c r="E31" s="74" t="s">
        <v>24</v>
      </c>
      <c r="F31" s="74" t="s">
        <v>24</v>
      </c>
      <c r="G31" s="10"/>
      <c r="H31" s="10" t="e">
        <f t="shared" si="6"/>
        <v>#VALUE!</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s="3" customFormat="1" ht="30" customHeight="1" thickBot="1" x14ac:dyDescent="0.3">
      <c r="A32" s="38"/>
      <c r="B32" s="55" t="s">
        <v>69</v>
      </c>
      <c r="C32" s="51"/>
      <c r="D32" s="22"/>
      <c r="E32" s="74" t="s">
        <v>24</v>
      </c>
      <c r="F32" s="74" t="s">
        <v>24</v>
      </c>
      <c r="G32" s="10"/>
      <c r="H32" s="10" t="e">
        <f t="shared" si="6"/>
        <v>#VALUE!</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1:64" s="3" customFormat="1" ht="30" customHeight="1" thickBot="1" x14ac:dyDescent="0.3">
      <c r="A33" s="38"/>
      <c r="B33" s="55" t="s">
        <v>70</v>
      </c>
      <c r="C33" s="51"/>
      <c r="D33" s="22"/>
      <c r="E33" s="74" t="s">
        <v>24</v>
      </c>
      <c r="F33" s="74" t="s">
        <v>24</v>
      </c>
      <c r="G33" s="10"/>
      <c r="H33" s="10" t="e">
        <f t="shared" si="6"/>
        <v>#VALUE!</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1:64" s="3" customFormat="1" ht="30" customHeight="1" thickBot="1" x14ac:dyDescent="0.3">
      <c r="A34" s="38"/>
      <c r="B34" s="55" t="s">
        <v>71</v>
      </c>
      <c r="C34" s="51"/>
      <c r="D34" s="22"/>
      <c r="E34" s="74"/>
      <c r="F34" s="74"/>
      <c r="G34" s="10"/>
      <c r="H34" s="10"/>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row>
    <row r="35" spans="1:64" s="3" customFormat="1" ht="30" customHeight="1" thickBot="1" x14ac:dyDescent="0.3">
      <c r="A35" s="38"/>
      <c r="B35" s="55" t="s">
        <v>72</v>
      </c>
      <c r="C35" s="51"/>
      <c r="D35" s="22"/>
      <c r="E35" s="74" t="s">
        <v>24</v>
      </c>
      <c r="F35" s="74" t="s">
        <v>24</v>
      </c>
      <c r="G35" s="10"/>
      <c r="H35" s="10" t="e">
        <f t="shared" si="6"/>
        <v>#VALUE!</v>
      </c>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row>
    <row r="36" spans="1:64" s="3" customFormat="1" ht="30" customHeight="1" thickBot="1" x14ac:dyDescent="0.3">
      <c r="A36" s="38" t="s">
        <v>12</v>
      </c>
      <c r="B36" s="81" t="s">
        <v>58</v>
      </c>
      <c r="C36" s="82"/>
      <c r="D36" s="83"/>
      <c r="E36" s="84"/>
      <c r="F36" s="85"/>
      <c r="G36" s="10"/>
      <c r="H36" s="10" t="str">
        <f t="shared" si="6"/>
        <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row>
    <row r="37" spans="1:64" s="3" customFormat="1" ht="30" customHeight="1" thickBot="1" x14ac:dyDescent="0.3">
      <c r="A37" s="39" t="s">
        <v>13</v>
      </c>
      <c r="B37" s="88" t="s">
        <v>73</v>
      </c>
      <c r="C37" s="86"/>
      <c r="D37" s="87"/>
      <c r="E37" s="89" t="s">
        <v>24</v>
      </c>
      <c r="F37" s="89" t="s">
        <v>24</v>
      </c>
      <c r="G37" s="23"/>
      <c r="H37" s="23" t="e">
        <f t="shared" si="6"/>
        <v>#VALUE!</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ht="30" customHeight="1" thickBot="1" x14ac:dyDescent="0.3">
      <c r="B38" s="88" t="s">
        <v>74</v>
      </c>
      <c r="C38" s="86"/>
      <c r="D38" s="87"/>
      <c r="E38" s="89" t="s">
        <v>24</v>
      </c>
      <c r="F38" s="89" t="s">
        <v>24</v>
      </c>
      <c r="G38" s="10"/>
      <c r="H38" s="10" t="e">
        <f t="shared" si="6"/>
        <v>#VALUE!</v>
      </c>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row>
    <row r="39" spans="1:64" ht="30" customHeight="1" thickBot="1" x14ac:dyDescent="0.3">
      <c r="B39" s="88" t="s">
        <v>75</v>
      </c>
      <c r="C39" s="86"/>
      <c r="D39" s="87"/>
      <c r="E39" s="89" t="s">
        <v>24</v>
      </c>
      <c r="F39" s="89" t="s">
        <v>24</v>
      </c>
      <c r="G39" s="10"/>
      <c r="H39" s="10"/>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row>
    <row r="40" spans="1:64" ht="30" customHeight="1" thickBot="1" x14ac:dyDescent="0.3">
      <c r="B40" s="88" t="s">
        <v>76</v>
      </c>
      <c r="C40" s="86"/>
      <c r="D40" s="87"/>
      <c r="E40" s="89" t="s">
        <v>24</v>
      </c>
      <c r="F40" s="89" t="s">
        <v>24</v>
      </c>
      <c r="G40" s="10"/>
      <c r="H40" s="10" t="e">
        <f t="shared" si="6"/>
        <v>#VALUE!</v>
      </c>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row>
    <row r="41" spans="1:64" ht="30" customHeight="1" thickBot="1" x14ac:dyDescent="0.3">
      <c r="B41" s="94" t="s">
        <v>59</v>
      </c>
      <c r="C41" s="95"/>
      <c r="D41" s="96"/>
      <c r="E41" s="97"/>
      <c r="F41" s="98"/>
      <c r="G41" s="10"/>
      <c r="H41" s="10" t="str">
        <f t="shared" si="6"/>
        <v/>
      </c>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row>
    <row r="42" spans="1:64" ht="30" customHeight="1" thickBot="1" x14ac:dyDescent="0.3">
      <c r="B42" s="92" t="s">
        <v>78</v>
      </c>
      <c r="C42" s="90"/>
      <c r="D42" s="91"/>
      <c r="E42" s="93" t="s">
        <v>24</v>
      </c>
      <c r="F42" s="93" t="s">
        <v>24</v>
      </c>
      <c r="G42" s="23"/>
      <c r="H42" s="23" t="e">
        <f t="shared" si="6"/>
        <v>#VALUE!</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x14ac:dyDescent="0.3">
      <c r="B43" s="92" t="s">
        <v>79</v>
      </c>
      <c r="C43" s="90"/>
      <c r="D43" s="91"/>
      <c r="E43" s="93" t="s">
        <v>24</v>
      </c>
      <c r="F43" s="93" t="s">
        <v>24</v>
      </c>
      <c r="G43" s="10"/>
      <c r="H43" s="10" t="e">
        <f t="shared" si="6"/>
        <v>#VALUE!</v>
      </c>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row>
    <row r="44" spans="1:64" ht="30" customHeight="1" thickBot="1" x14ac:dyDescent="0.3">
      <c r="B44" s="92" t="s">
        <v>77</v>
      </c>
      <c r="C44" s="90"/>
      <c r="D44" s="91"/>
      <c r="E44" s="93" t="s">
        <v>24</v>
      </c>
      <c r="F44" s="93" t="s">
        <v>24</v>
      </c>
      <c r="G44" s="10"/>
      <c r="H44" s="10"/>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row>
    <row r="45" spans="1:64" ht="30" customHeight="1" thickBot="1" x14ac:dyDescent="0.3">
      <c r="B45" s="92" t="s">
        <v>80</v>
      </c>
      <c r="C45" s="90"/>
      <c r="D45" s="91"/>
      <c r="E45" s="93" t="s">
        <v>24</v>
      </c>
      <c r="F45" s="93" t="s">
        <v>24</v>
      </c>
      <c r="G45" s="10"/>
      <c r="H45" s="10" t="e">
        <f t="shared" si="6"/>
        <v>#VALUE!</v>
      </c>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5">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8" priority="39">
      <formula>AND(TODAY()&gt;=I$5,TODAY()&lt;J$5)</formula>
    </cfRule>
  </conditionalFormatting>
  <conditionalFormatting sqref="I7:BL37">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I38:BL42">
    <cfRule type="expression" dxfId="5" priority="6">
      <formula>AND(TODAY()&gt;=I$5,TODAY()&lt;J$5)</formula>
    </cfRule>
  </conditionalFormatting>
  <conditionalFormatting sqref="I38:BL42">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43:BL45">
    <cfRule type="expression" dxfId="2" priority="3">
      <formula>AND(TODAY()&gt;=I$5,TODAY()&lt;J$5)</formula>
    </cfRule>
  </conditionalFormatting>
  <conditionalFormatting sqref="I43:BL45">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E28:F28 F2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8" customWidth="1"/>
    <col min="2" max="16384" width="9.140625" style="2"/>
  </cols>
  <sheetData>
    <row r="1" spans="1:2" ht="46.5" customHeight="1" x14ac:dyDescent="0.2"/>
    <row r="2" spans="1:2" s="30" customFormat="1" ht="15.75" x14ac:dyDescent="0.25">
      <c r="A2" s="29" t="s">
        <v>27</v>
      </c>
      <c r="B2" s="29"/>
    </row>
    <row r="3" spans="1:2" s="34" customFormat="1" ht="27" customHeight="1" x14ac:dyDescent="0.25">
      <c r="A3" s="59" t="s">
        <v>28</v>
      </c>
      <c r="B3" s="35"/>
    </row>
    <row r="4" spans="1:2" s="31" customFormat="1" ht="26.25" x14ac:dyDescent="0.4">
      <c r="A4" s="32" t="s">
        <v>29</v>
      </c>
    </row>
    <row r="5" spans="1:2" ht="74.099999999999994" customHeight="1" x14ac:dyDescent="0.2">
      <c r="A5" s="33" t="s">
        <v>30</v>
      </c>
    </row>
    <row r="6" spans="1:2" ht="26.25" customHeight="1" x14ac:dyDescent="0.2">
      <c r="A6" s="32" t="s">
        <v>31</v>
      </c>
    </row>
    <row r="7" spans="1:2" s="28" customFormat="1" ht="215.25" customHeight="1" x14ac:dyDescent="0.25">
      <c r="A7" s="37" t="s">
        <v>32</v>
      </c>
    </row>
    <row r="8" spans="1:2" s="31" customFormat="1" ht="26.25" x14ac:dyDescent="0.4">
      <c r="A8" s="32" t="s">
        <v>33</v>
      </c>
    </row>
    <row r="9" spans="1:2" ht="75" x14ac:dyDescent="0.2">
      <c r="A9" s="33" t="s">
        <v>34</v>
      </c>
    </row>
    <row r="10" spans="1:2" s="28" customFormat="1" ht="27.95" customHeight="1" x14ac:dyDescent="0.25">
      <c r="A10" s="36" t="s">
        <v>35</v>
      </c>
    </row>
    <row r="11" spans="1:2" s="31" customFormat="1" ht="26.25" x14ac:dyDescent="0.4">
      <c r="A11" s="32" t="s">
        <v>36</v>
      </c>
    </row>
    <row r="12" spans="1:2" ht="30" x14ac:dyDescent="0.2">
      <c r="A12" s="33" t="s">
        <v>37</v>
      </c>
    </row>
    <row r="13" spans="1:2" s="28" customFormat="1" ht="27.95" customHeight="1" x14ac:dyDescent="0.25">
      <c r="A13" s="36" t="s">
        <v>38</v>
      </c>
    </row>
    <row r="14" spans="1:2" s="31" customFormat="1" ht="26.25" x14ac:dyDescent="0.4">
      <c r="A14" s="32" t="s">
        <v>39</v>
      </c>
    </row>
    <row r="15" spans="1:2" ht="96.75" customHeight="1" x14ac:dyDescent="0.2">
      <c r="A15" s="33" t="s">
        <v>40</v>
      </c>
    </row>
    <row r="16" spans="1:2" ht="90" x14ac:dyDescent="0.2">
      <c r="A16" s="33" t="s">
        <v>41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2023-06-14T01:42:31Z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