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Все доки\СКФУ\ИКТ\"/>
    </mc:Choice>
  </mc:AlternateContent>
  <xr:revisionPtr revIDLastSave="0" documentId="13_ncr:1_{60334D64-BE1C-402E-8065-CE7D5239C65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График" sheetId="1" r:id="rId1"/>
    <sheet name="Фабрика" sheetId="2" r:id="rId2"/>
    <sheet name="Лист1" sheetId="3" r:id="rId3"/>
    <sheet name="Лист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1" l="1"/>
  <c r="D23" i="1"/>
  <c r="D22" i="1"/>
  <c r="D21" i="1"/>
  <c r="D20" i="1"/>
  <c r="D19" i="1"/>
  <c r="D18" i="1"/>
  <c r="D17" i="1"/>
  <c r="D16" i="1"/>
  <c r="D15" i="1"/>
  <c r="D14" i="1"/>
  <c r="D13" i="1"/>
  <c r="D12" i="1" a="1"/>
  <c r="D12" i="1" s="1"/>
  <c r="D11" i="1" a="1"/>
  <c r="D11" i="1" s="1"/>
  <c r="D10" i="1" a="1"/>
  <c r="D10" i="1" s="1"/>
  <c r="D9" i="1" a="1"/>
  <c r="D9" i="1" s="1"/>
  <c r="D8" i="1" a="1"/>
  <c r="D8" i="1" s="1"/>
  <c r="D7" i="1" a="1"/>
  <c r="D7" i="1" s="1"/>
  <c r="D6" i="1" a="1"/>
  <c r="D6" i="1" s="1"/>
  <c r="D5" i="1" a="1"/>
  <c r="D5" i="1" s="1"/>
  <c r="D4" i="1" a="1"/>
  <c r="D4" i="1" s="1"/>
  <c r="D3" i="1" a="1"/>
  <c r="D3" i="1" s="1"/>
  <c r="D2" i="1" a="1"/>
  <c r="D2" i="1" s="1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N74" i="2"/>
  <c r="M74" i="2"/>
  <c r="N73" i="2"/>
  <c r="M73" i="2"/>
  <c r="N72" i="2"/>
  <c r="M72" i="2"/>
  <c r="N71" i="2"/>
  <c r="M71" i="2"/>
  <c r="N70" i="2"/>
  <c r="M70" i="2"/>
  <c r="H74" i="2"/>
  <c r="G74" i="2"/>
  <c r="H73" i="2"/>
  <c r="G73" i="2"/>
  <c r="H72" i="2"/>
  <c r="G72" i="2"/>
  <c r="H71" i="2"/>
  <c r="G71" i="2"/>
  <c r="H70" i="2"/>
  <c r="G70" i="2"/>
  <c r="C6" i="4"/>
  <c r="B6" i="4"/>
  <c r="C5" i="4"/>
  <c r="B5" i="4"/>
  <c r="C4" i="4"/>
  <c r="B4" i="4"/>
  <c r="C3" i="4"/>
  <c r="B3" i="4"/>
  <c r="C2" i="4"/>
  <c r="B2" i="4"/>
  <c r="F6" i="2"/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F7" i="2"/>
  <c r="F8" i="2"/>
  <c r="D10" i="2"/>
  <c r="D11" i="2" s="1" a="1"/>
  <c r="D11" i="2" s="1"/>
  <c r="E10" i="2"/>
  <c r="E11" i="2" s="1" a="1"/>
  <c r="E11" i="2" s="1"/>
  <c r="C10" i="2"/>
  <c r="C11" i="2" s="1" a="1"/>
  <c r="C11" i="2" s="1"/>
  <c r="D9" i="2"/>
  <c r="E9" i="2"/>
  <c r="C9" i="2"/>
  <c r="F9" i="2" s="1"/>
  <c r="B16" i="1"/>
  <c r="B17" i="1"/>
  <c r="B18" i="1"/>
  <c r="B19" i="1"/>
  <c r="B20" i="1"/>
  <c r="B21" i="1"/>
  <c r="B22" i="1"/>
  <c r="B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<sst xmlns="http://schemas.openxmlformats.org/spreadsheetml/2006/main" count="98" uniqueCount="50">
  <si>
    <t>x</t>
  </si>
  <si>
    <t>y</t>
  </si>
  <si>
    <t>Сырье</t>
  </si>
  <si>
    <t>Виды шоколада</t>
  </si>
  <si>
    <t>Расход сырья</t>
  </si>
  <si>
    <t>A</t>
  </si>
  <si>
    <t>B</t>
  </si>
  <si>
    <t>C</t>
  </si>
  <si>
    <t>Масло-какао</t>
  </si>
  <si>
    <t>Тертое какао</t>
  </si>
  <si>
    <t>Сахарная пудра</t>
  </si>
  <si>
    <t>Выход</t>
  </si>
  <si>
    <t>Какао-масса (%)</t>
  </si>
  <si>
    <t>Вид шоколада</t>
  </si>
  <si>
    <t>Кухонный комбайн REDMOND RFP-3904</t>
  </si>
  <si>
    <t>Кухонный комбайн MOULINEX FP-513125</t>
  </si>
  <si>
    <t>Совпадение характеристик</t>
  </si>
  <si>
    <t>Тип управления</t>
  </si>
  <si>
    <t>Механический</t>
  </si>
  <si>
    <t>Кол-во скоростей</t>
  </si>
  <si>
    <t>Импульсный режим</t>
  </si>
  <si>
    <t>Есть</t>
  </si>
  <si>
    <t>Насадка для нарезки кубиками</t>
  </si>
  <si>
    <t>Насадка для шинковки</t>
  </si>
  <si>
    <t>Нет</t>
  </si>
  <si>
    <t>Насадка терка-шинковка</t>
  </si>
  <si>
    <t>Насадка для измельчения</t>
  </si>
  <si>
    <t>Насадка для теста</t>
  </si>
  <si>
    <t>Материал чаши</t>
  </si>
  <si>
    <t>Пластик</t>
  </si>
  <si>
    <t>Общий объем чаши</t>
  </si>
  <si>
    <t>3,5 л</t>
  </si>
  <si>
    <t>2,2 л</t>
  </si>
  <si>
    <t>Максимальная потребляемая мощность</t>
  </si>
  <si>
    <t>1900 ВТ</t>
  </si>
  <si>
    <t>750 Вт</t>
  </si>
  <si>
    <t>Питание</t>
  </si>
  <si>
    <t>220 В</t>
  </si>
  <si>
    <t>Отключение при перегреве</t>
  </si>
  <si>
    <t>Отсек для хранения насадок</t>
  </si>
  <si>
    <t>Лопаточка</t>
  </si>
  <si>
    <t>Толкатель</t>
  </si>
  <si>
    <t>Вес</t>
  </si>
  <si>
    <t>5 кг</t>
  </si>
  <si>
    <t>3,3 кг</t>
  </si>
  <si>
    <t>Цвет</t>
  </si>
  <si>
    <t>Черный</t>
  </si>
  <si>
    <t>Белый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</si>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</sst>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График!$A$2:$A$22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График!$B$2:$B$22</c:f>
              <c:numCache>
                <c:formatCode>General</c:formatCode>
                <c:ptCount val="21"/>
                <c:pt idx="0">
                  <c:v>-8</c:v>
                </c:pt>
                <c:pt idx="1">
                  <c:v>-3.375</c:v>
                </c:pt>
                <c:pt idx="2">
                  <c:v>-1</c:v>
                </c:pt>
                <c:pt idx="3">
                  <c:v>-0.125</c:v>
                </c:pt>
                <c:pt idx="4">
                  <c:v>0</c:v>
                </c:pt>
                <c:pt idx="5">
                  <c:v>0.125</c:v>
                </c:pt>
                <c:pt idx="6">
                  <c:v>1</c:v>
                </c:pt>
                <c:pt idx="7">
                  <c:v>3.375</c:v>
                </c:pt>
                <c:pt idx="8">
                  <c:v>8</c:v>
                </c:pt>
                <c:pt idx="9">
                  <c:v>15.625</c:v>
                </c:pt>
                <c:pt idx="10">
                  <c:v>27</c:v>
                </c:pt>
                <c:pt idx="11">
                  <c:v>42.875</c:v>
                </c:pt>
                <c:pt idx="12">
                  <c:v>64</c:v>
                </c:pt>
                <c:pt idx="13">
                  <c:v>1.6509636244473134</c:v>
                </c:pt>
                <c:pt idx="14">
                  <c:v>1.7099759466766968</c:v>
                </c:pt>
                <c:pt idx="15">
                  <c:v>1.7651741676630315</c:v>
                </c:pt>
                <c:pt idx="16">
                  <c:v>1.8171205928321397</c:v>
                </c:pt>
                <c:pt idx="17">
                  <c:v>1.8662555784086241</c:v>
                </c:pt>
                <c:pt idx="18">
                  <c:v>1.9129311827723889</c:v>
                </c:pt>
                <c:pt idx="19">
                  <c:v>1.9574338205844317</c:v>
                </c:pt>
                <c:pt idx="20">
                  <c:v>1.9999999999999998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C2-4BD7-81D5-D1AA272F83F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График!$A$2:$A$22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График!$D$2:$D$22</c:f>
              <c:numCache>
                <c:formatCode>General</c:formatCode>
                <c:ptCount val="21"/>
                <c:pt idx="0">
                  <c:v>148.4131591025766</c:v>
                </c:pt>
                <c:pt idx="1">
                  <c:v>90.017131300521811</c:v>
                </c:pt>
                <c:pt idx="2">
                  <c:v>54.598150033144236</c:v>
                </c:pt>
                <c:pt idx="3">
                  <c:v>33.115451958692312</c:v>
                </c:pt>
                <c:pt idx="4">
                  <c:v>20.085536923187668</c:v>
                </c:pt>
                <c:pt idx="5">
                  <c:v>12.182493960703473</c:v>
                </c:pt>
                <c:pt idx="6">
                  <c:v>7.3890560989306504</c:v>
                </c:pt>
                <c:pt idx="7">
                  <c:v>4.4816890703380645</c:v>
                </c:pt>
                <c:pt idx="8">
                  <c:v>2.7182818284590451</c:v>
                </c:pt>
                <c:pt idx="9">
                  <c:v>1.6487212707001282</c:v>
                </c:pt>
                <c:pt idx="10">
                  <c:v>1</c:v>
                </c:pt>
                <c:pt idx="11">
                  <c:v>0.70710678118654757</c:v>
                </c:pt>
                <c:pt idx="12">
                  <c:v>6.1257422745431001E-17</c:v>
                </c:pt>
                <c:pt idx="13">
                  <c:v>-0.70710678118654746</c:v>
                </c:pt>
                <c:pt idx="14">
                  <c:v>-1</c:v>
                </c:pt>
                <c:pt idx="15">
                  <c:v>-0.70710678118654768</c:v>
                </c:pt>
                <c:pt idx="16">
                  <c:v>-1.83772268236293E-16</c:v>
                </c:pt>
                <c:pt idx="17">
                  <c:v>0.70710678118654735</c:v>
                </c:pt>
                <c:pt idx="18">
                  <c:v>1</c:v>
                </c:pt>
                <c:pt idx="19">
                  <c:v>0.70710678118654768</c:v>
                </c:pt>
                <c:pt idx="20">
                  <c:v>3.06287113727155E-16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C2-4BD7-81D5-D1AA272F8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190024"/>
        <c:axId val="705190680"/>
      </c:scatterChart>
      <c:valAx>
        <c:axId val="705190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5190680"/>
        <c:crosses val="autoZero"/>
        <c:crossBetween val="midCat"/>
      </c:valAx>
      <c:valAx>
        <c:axId val="705190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5190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Фабрика!$B$6</c:f>
              <c:strCache>
                <c:ptCount val="1"/>
                <c:pt idx="0">
                  <c:v>Масло-какао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Фабрика!$C$4:$E$5</c:f>
              <c:multiLvlStrCache>
                <c:ptCount val="3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</c:lvl>
                <c:lvl>
                  <c:pt idx="0">
                    <c:v>Виды шоколада</c:v>
                  </c:pt>
                </c:lvl>
              </c:multiLvlStrCache>
            </c:multiLvlStrRef>
          </c:cat>
          <c:val>
            <c:numRef>
              <c:f>Фабрика!$C$6:$E$6</c:f>
              <c:numCache>
                <c:formatCode>General</c:formatCode>
                <c:ptCount val="3"/>
                <c:pt idx="0">
                  <c:v>175.2</c:v>
                </c:pt>
                <c:pt idx="1">
                  <c:v>353.1</c:v>
                </c:pt>
                <c:pt idx="2">
                  <c:v>392.8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14-4416-AB09-5FD2CBA614FE}"/>
            </c:ext>
          </c:extLst>
        </c:ser>
        <c:ser>
          <c:idx val="1"/>
          <c:order val="1"/>
          <c:tx>
            <c:strRef>
              <c:f>Фабрика!$B$7</c:f>
              <c:strCache>
                <c:ptCount val="1"/>
                <c:pt idx="0">
                  <c:v>Тертое какао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Фабрика!$C$4:$E$5</c:f>
              <c:multiLvlStrCache>
                <c:ptCount val="3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</c:lvl>
                <c:lvl>
                  <c:pt idx="0">
                    <c:v>Виды шоколада</c:v>
                  </c:pt>
                </c:lvl>
              </c:multiLvlStrCache>
            </c:multiLvlStrRef>
          </c:cat>
          <c:val>
            <c:numRef>
              <c:f>Фабрика!$C$7:$E$7</c:f>
              <c:numCache>
                <c:formatCode>General</c:formatCode>
                <c:ptCount val="3"/>
                <c:pt idx="0">
                  <c:v>204.1</c:v>
                </c:pt>
                <c:pt idx="1">
                  <c:v>185.1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14-4416-AB09-5FD2CBA614FE}"/>
            </c:ext>
          </c:extLst>
        </c:ser>
        <c:ser>
          <c:idx val="2"/>
          <c:order val="2"/>
          <c:tx>
            <c:strRef>
              <c:f>Фабрика!$B$8</c:f>
              <c:strCache>
                <c:ptCount val="1"/>
                <c:pt idx="0">
                  <c:v>Сахарная пудра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Фабрика!$C$4:$E$5</c:f>
              <c:multiLvlStrCache>
                <c:ptCount val="3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</c:lvl>
                <c:lvl>
                  <c:pt idx="0">
                    <c:v>Виды шоколада</c:v>
                  </c:pt>
                </c:lvl>
              </c:multiLvlStrCache>
            </c:multiLvlStrRef>
          </c:cat>
          <c:val>
            <c:numRef>
              <c:f>Фабрика!$C$8:$E$8</c:f>
              <c:numCache>
                <c:formatCode>General</c:formatCode>
                <c:ptCount val="3"/>
                <c:pt idx="0">
                  <c:v>820.7</c:v>
                </c:pt>
                <c:pt idx="1">
                  <c:v>461.8</c:v>
                </c:pt>
                <c:pt idx="2">
                  <c:v>607.20000000000005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14-4416-AB09-5FD2CBA61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8951832"/>
        <c:axId val="618953144"/>
      </c:barChart>
      <c:catAx>
        <c:axId val="618951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8953144"/>
        <c:crosses val="autoZero"/>
        <c:auto val="1"/>
        <c:lblAlgn val="ctr"/>
        <c:lblOffset val="100"/>
        <c:noMultiLvlLbl val="0"/>
      </c:catAx>
      <c:valAx>
        <c:axId val="618953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8951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Лист2!$B$1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Лист2!$A$2:$A$6</c:f>
              <c:numCache>
                <c:formatCode>General</c:formatCode>
                <c:ptCount val="5"/>
                <c:pt idx="0">
                  <c:v>-1</c:v>
                </c:pt>
                <c:pt idx="1">
                  <c:v>-0.5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</c:numCache>
            </c:numRef>
          </c:xVal>
          <c:yVal>
            <c:numRef>
              <c:f>Лист2!$B$2:$B$6</c:f>
              <c:numCache>
                <c:formatCode>General</c:formatCode>
                <c:ptCount val="5"/>
                <c:pt idx="0">
                  <c:v>-1.5574077246549023</c:v>
                </c:pt>
                <c:pt idx="1">
                  <c:v>-0.54630248984379048</c:v>
                </c:pt>
                <c:pt idx="2">
                  <c:v>1</c:v>
                </c:pt>
                <c:pt idx="3">
                  <c:v>0.87758256189037276</c:v>
                </c:pt>
                <c:pt idx="4">
                  <c:v>1.5574077246549023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D3-4D22-B1BC-E2019759A0C6}"/>
            </c:ext>
          </c:extLst>
        </c:ser>
        <c:ser>
          <c:idx val="1"/>
          <c:order val="1"/>
          <c:tx>
            <c:strRef>
              <c:f>Лист2!$C$1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Лист2!$A$2:$A$6</c:f>
              <c:numCache>
                <c:formatCode>General</c:formatCode>
                <c:ptCount val="5"/>
                <c:pt idx="0">
                  <c:v>-1</c:v>
                </c:pt>
                <c:pt idx="1">
                  <c:v>-0.5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</c:numCache>
            </c:numRef>
          </c:xVal>
          <c:yVal>
            <c:numRef>
              <c:f>Лист2!$C$2:$C$6</c:f>
              <c:numCache>
                <c:formatCode>General</c:formatCode>
                <c:ptCount val="5"/>
                <c:pt idx="0">
                  <c:v>0.8414709848078965</c:v>
                </c:pt>
                <c:pt idx="1">
                  <c:v>0.99749498660405445</c:v>
                </c:pt>
                <c:pt idx="2">
                  <c:v>0.90929742682568171</c:v>
                </c:pt>
                <c:pt idx="3">
                  <c:v>1.6487212707001282</c:v>
                </c:pt>
                <c:pt idx="4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D3-4D22-B1BC-E2019759A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344216"/>
        <c:axId val="580345200"/>
      </c:scatterChart>
      <c:valAx>
        <c:axId val="580344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0345200"/>
        <c:crosses val="autoZero"/>
        <c:crossBetween val="midCat"/>
      </c:valAx>
      <c:valAx>
        <c:axId val="58034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0344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220980</xdr:colOff>
      <xdr:row>0</xdr:row>
      <xdr:rowOff>22860</xdr:rowOff>
    </xdr:from>
    <xdr:to>
      <xdr:col>19</xdr:col>
      <xdr:colOff>351030</xdr:colOff>
      <xdr:row>5</xdr:row>
      <xdr:rowOff>76284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6C390A4-EE1A-4FBC-A323-448C714D4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07380" y="22860"/>
          <a:ext cx="5883150" cy="967824"/>
        </a:xfrm>
        <a:prstGeom prst="rect">
          <a:avLst/>
        </a:prstGeom>
      </xdr:spPr>
    </xdr:pic>
    <xdr:clientData/>
  </xdr:twoCellAnchor>
  <xdr:twoCellAnchor>
    <xdr:from>
      <xdr:col>10</xdr:col>
      <xdr:colOff>129540</xdr:colOff>
      <xdr:row>7</xdr:row>
      <xdr:rowOff>118110</xdr:rowOff>
    </xdr:from>
    <xdr:to>
      <xdr:col>18</xdr:col>
      <xdr:colOff>167640</xdr:colOff>
      <xdr:row>22</xdr:row>
      <xdr:rowOff>118110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3FCC30B-F825-48E9-8789-970B602ED5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263642</xdr:colOff>
      <xdr:row>0</xdr:row>
      <xdr:rowOff>12998</xdr:rowOff>
    </xdr:from>
    <xdr:to>
      <xdr:col>13</xdr:col>
      <xdr:colOff>567423</xdr:colOff>
      <xdr:row>15</xdr:row>
      <xdr:rowOff>12233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D378157-FF41-4E1E-9010-9162D61C81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0</xdr:row>
      <xdr:rowOff>179070</xdr:rowOff>
    </xdr:from>
    <xdr:to>
      <xdr:col>11</xdr:col>
      <xdr:colOff>533400</xdr:colOff>
      <xdr:row>15</xdr:row>
      <xdr:rowOff>179070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371D525-9827-4B0B-9BA3-6A58116BDF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H44" sqref="H44"/>
    </sheetView>
  </sheetViews>
  <sheetFormatPr defaultRowHeight="14.4" x14ac:dyDescent="0.3"/>
  <cols>
    <col min="2" max="2" width="19.33203125" customWidth="1"/>
    <col min="3" max="3" width="8.88671875" customWidth="1"/>
    <col min="9" max="9" width="6.88671875" customWidth="1"/>
    <col min="14" max="14" width="5.77734375" customWidth="1"/>
    <col min="15" max="15" width="7" customWidth="1"/>
  </cols>
  <sheetData>
    <row r="1" spans="1:4" x14ac:dyDescent="0.3">
      <c r="A1" t="s">
        <v>0</v>
      </c>
      <c r="B1" t="s">
        <v>1</v>
      </c>
      <c r="C1" t="s">
        <v>0</v>
      </c>
      <c r="D1" t="s">
        <v>1</v>
      </c>
    </row>
    <row r="2" spans="1:4" x14ac:dyDescent="0.3">
      <c r="A2">
        <v>-5</v>
      </c>
      <c r="B2">
        <f t="shared" ref="B2:B14" si="0">IF(A2&lt;=1,POWER(A2+3,3),POWER(A2+3,1/3))</f>
        <v>-8</v>
      </c>
      <c r="C2">
        <v>-5</v>
      </c>
      <c r="D2" cm="1">
        <f t="array" ref="D2">IF(C2&lt;=0,EXP(-C2),IF(C2&gt;=0,COS(C2*ПИ*0.5),0))</f>
        <v>148.4131591025766</v>
      </c>
    </row>
    <row r="3" spans="1:4" x14ac:dyDescent="0.3">
      <c r="A3">
        <v>-4.5</v>
      </c>
      <c r="B3">
        <f t="shared" si="0"/>
        <v>-3.375</v>
      </c>
      <c r="C3">
        <v>-4.5</v>
      </c>
      <c r="D3" cm="1">
        <f t="array" ref="D3">IF(C3&lt;=0,EXP(-C3),IF(C3&gt;=0,COS(C3*ПИ*0.5),0))</f>
        <v>90.017131300521811</v>
      </c>
    </row>
    <row r="4" spans="1:4" x14ac:dyDescent="0.3">
      <c r="A4">
        <v>-4</v>
      </c>
      <c r="B4">
        <f t="shared" si="0"/>
        <v>-1</v>
      </c>
      <c r="C4">
        <v>-4</v>
      </c>
      <c r="D4" cm="1">
        <f t="array" ref="D4">IF(C4&lt;=0,EXP(-C4),IF(C4&gt;=0,COS(C4*ПИ*0.5),0))</f>
        <v>54.598150033144236</v>
      </c>
    </row>
    <row r="5" spans="1:4" x14ac:dyDescent="0.3">
      <c r="A5">
        <v>-3.5</v>
      </c>
      <c r="B5">
        <f t="shared" si="0"/>
        <v>-0.125</v>
      </c>
      <c r="C5">
        <v>-3.5</v>
      </c>
      <c r="D5" cm="1">
        <f t="array" ref="D5">IF(C5&lt;=0,EXP(-C5),IF(C5&gt;=0,COS(C5*ПИ*0.5),0))</f>
        <v>33.115451958692312</v>
      </c>
    </row>
    <row r="6" spans="1:4" x14ac:dyDescent="0.3">
      <c r="A6">
        <v>-3</v>
      </c>
      <c r="B6">
        <f t="shared" si="0"/>
        <v>0</v>
      </c>
      <c r="C6">
        <v>-3</v>
      </c>
      <c r="D6" cm="1">
        <f t="array" ref="D6">IF(C6&lt;=0,EXP(-C6),IF(C6&gt;=0,COS(C6*ПИ*0.5),0))</f>
        <v>20.085536923187668</v>
      </c>
    </row>
    <row r="7" spans="1:4" x14ac:dyDescent="0.3">
      <c r="A7">
        <v>-2.5</v>
      </c>
      <c r="B7">
        <f t="shared" si="0"/>
        <v>0.125</v>
      </c>
      <c r="C7">
        <v>-2.5</v>
      </c>
      <c r="D7" cm="1">
        <f t="array" ref="D7">IF(C7&lt;=0,EXP(-C7),IF(C7&gt;=0,COS(C7*ПИ*0.5),0))</f>
        <v>12.182493960703473</v>
      </c>
    </row>
    <row r="8" spans="1:4" x14ac:dyDescent="0.3">
      <c r="A8">
        <v>-2</v>
      </c>
      <c r="B8">
        <f t="shared" si="0"/>
        <v>1</v>
      </c>
      <c r="C8">
        <v>-2</v>
      </c>
      <c r="D8" cm="1">
        <f t="array" ref="D8">IF(C8&lt;=0,EXP(-C8),IF(C8&gt;=0,COS(C8*ПИ*0.5),0))</f>
        <v>7.3890560989306504</v>
      </c>
    </row>
    <row r="9" spans="1:4" x14ac:dyDescent="0.3">
      <c r="A9">
        <v>-1.5</v>
      </c>
      <c r="B9">
        <f t="shared" si="0"/>
        <v>3.375</v>
      </c>
      <c r="C9">
        <v>-1.5</v>
      </c>
      <c r="D9" cm="1">
        <f t="array" ref="D9">IF(C9&lt;=0,EXP(-C9),IF(C9&gt;=0,COS(C9*ПИ*0.5),0))</f>
        <v>4.4816890703380645</v>
      </c>
    </row>
    <row r="10" spans="1:4" x14ac:dyDescent="0.3">
      <c r="A10">
        <v>-1</v>
      </c>
      <c r="B10">
        <f t="shared" si="0"/>
        <v>8</v>
      </c>
      <c r="C10">
        <v>-1</v>
      </c>
      <c r="D10" cm="1">
        <f t="array" ref="D10">IF(C10&lt;=0,EXP(-C10),IF(C10&gt;=0,COS(C10*ПИ*0.5),0))</f>
        <v>2.7182818284590451</v>
      </c>
    </row>
    <row r="11" spans="1:4" x14ac:dyDescent="0.3">
      <c r="A11">
        <v>-0.5</v>
      </c>
      <c r="B11">
        <f t="shared" si="0"/>
        <v>15.625</v>
      </c>
      <c r="C11">
        <v>-0.5</v>
      </c>
      <c r="D11" cm="1">
        <f t="array" ref="D11">IF(C11&lt;=0,EXP(-C11),IF(C11&gt;=0,COS(C11*ПИ*0.5),0))</f>
        <v>1.6487212707001282</v>
      </c>
    </row>
    <row r="12" spans="1:4" x14ac:dyDescent="0.3">
      <c r="A12">
        <v>0</v>
      </c>
      <c r="B12">
        <f t="shared" si="0"/>
        <v>27</v>
      </c>
      <c r="C12">
        <v>0</v>
      </c>
      <c r="D12" cm="1">
        <f t="array" ref="D12">IF(C12&lt;=0,EXP(-C12),IF(C12&gt;=0,COS(C12*ПИ*0.5),0))</f>
        <v>1</v>
      </c>
    </row>
    <row r="13" spans="1:4" x14ac:dyDescent="0.3">
      <c r="A13">
        <v>0.5</v>
      </c>
      <c r="B13">
        <f t="shared" si="0"/>
        <v>42.875</v>
      </c>
      <c r="C13">
        <v>0.5</v>
      </c>
      <c r="D13">
        <f>IF(C13&lt;=0,EXP(-C13),IF(C13&gt;=0,COS(C13*PI()*0.5),0))</f>
        <v>0.70710678118654757</v>
      </c>
    </row>
    <row r="14" spans="1:4" x14ac:dyDescent="0.3">
      <c r="A14">
        <v>1</v>
      </c>
      <c r="B14">
        <f t="shared" si="0"/>
        <v>64</v>
      </c>
      <c r="C14">
        <v>1</v>
      </c>
      <c r="D14">
        <f t="shared" ref="D14:D24" si="1">IF(C14&lt;=0,EXP(-C14),IF(C14&gt;=0,COS(C14*PI()*0.5),0))</f>
        <v>6.1257422745431001E-17</v>
      </c>
    </row>
    <row r="15" spans="1:4" x14ac:dyDescent="0.3">
      <c r="A15">
        <v>1.5</v>
      </c>
      <c r="B15">
        <f>IF(A15&lt;=1,POWER(A15+3,3),POWER(A15+3,1/3))</f>
        <v>1.6509636244473134</v>
      </c>
      <c r="C15">
        <v>1.5</v>
      </c>
      <c r="D15">
        <f t="shared" si="1"/>
        <v>-0.70710678118654746</v>
      </c>
    </row>
    <row r="16" spans="1:4" x14ac:dyDescent="0.3">
      <c r="A16">
        <v>2</v>
      </c>
      <c r="B16">
        <f t="shared" ref="B16:B22" si="2">IF(A16&lt;=1,POWER(A16+3,3),POWER(A16+3,1/3))</f>
        <v>1.7099759466766968</v>
      </c>
      <c r="C16">
        <v>2</v>
      </c>
      <c r="D16">
        <f t="shared" si="1"/>
        <v>-1</v>
      </c>
    </row>
    <row r="17" spans="1:4" x14ac:dyDescent="0.3">
      <c r="A17">
        <v>2.5</v>
      </c>
      <c r="B17">
        <f t="shared" si="2"/>
        <v>1.7651741676630315</v>
      </c>
      <c r="C17">
        <v>2.5</v>
      </c>
      <c r="D17">
        <f t="shared" si="1"/>
        <v>-0.70710678118654768</v>
      </c>
    </row>
    <row r="18" spans="1:4" x14ac:dyDescent="0.3">
      <c r="A18">
        <v>3</v>
      </c>
      <c r="B18">
        <f t="shared" si="2"/>
        <v>1.8171205928321397</v>
      </c>
      <c r="C18">
        <v>3</v>
      </c>
      <c r="D18">
        <f t="shared" si="1"/>
        <v>-1.83772268236293E-16</v>
      </c>
    </row>
    <row r="19" spans="1:4" x14ac:dyDescent="0.3">
      <c r="A19">
        <v>3.5</v>
      </c>
      <c r="B19">
        <f t="shared" si="2"/>
        <v>1.8662555784086241</v>
      </c>
      <c r="C19">
        <v>3.5</v>
      </c>
      <c r="D19">
        <f t="shared" si="1"/>
        <v>0.70710678118654735</v>
      </c>
    </row>
    <row r="20" spans="1:4" x14ac:dyDescent="0.3">
      <c r="A20">
        <v>4</v>
      </c>
      <c r="B20">
        <f t="shared" si="2"/>
        <v>1.9129311827723889</v>
      </c>
      <c r="C20">
        <v>4</v>
      </c>
      <c r="D20">
        <f t="shared" si="1"/>
        <v>1</v>
      </c>
    </row>
    <row r="21" spans="1:4" x14ac:dyDescent="0.3">
      <c r="A21">
        <v>4.5</v>
      </c>
      <c r="B21">
        <f t="shared" si="2"/>
        <v>1.9574338205844317</v>
      </c>
      <c r="C21">
        <v>4.5</v>
      </c>
      <c r="D21">
        <f t="shared" si="1"/>
        <v>0.70710678118654768</v>
      </c>
    </row>
    <row r="22" spans="1:4" x14ac:dyDescent="0.3">
      <c r="A22">
        <v>5</v>
      </c>
      <c r="B22">
        <f t="shared" si="2"/>
        <v>1.9999999999999998</v>
      </c>
      <c r="C22">
        <v>5</v>
      </c>
      <c r="D22">
        <f t="shared" si="1"/>
        <v>3.06287113727155E-16</v>
      </c>
    </row>
    <row r="23" spans="1:4" x14ac:dyDescent="0.3">
      <c r="C23">
        <v>6</v>
      </c>
      <c r="D23">
        <f t="shared" si="1"/>
        <v>-1</v>
      </c>
    </row>
    <row r="24" spans="1:4" x14ac:dyDescent="0.3">
      <c r="C24">
        <v>7</v>
      </c>
      <c r="D24">
        <f t="shared" si="1"/>
        <v>-4.28801959218017E-16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AEEEB-16CC-481A-ACBE-0E552B1C3BED}">
  <dimension ref="B3:N74"/>
  <sheetViews>
    <sheetView zoomScale="115" zoomScaleNormal="115" workbookViewId="0">
      <selection activeCell="L69" sqref="L69:P87"/>
    </sheetView>
  </sheetViews>
  <sheetFormatPr defaultRowHeight="14.4" x14ac:dyDescent="0.3"/>
  <cols>
    <col min="1" max="1" width="38.77734375" customWidth="1"/>
    <col min="2" max="2" width="29.5546875" customWidth="1"/>
    <col min="3" max="3" width="18.5546875" customWidth="1"/>
    <col min="4" max="4" width="24" customWidth="1"/>
    <col min="5" max="5" width="24.88671875" customWidth="1"/>
    <col min="6" max="6" width="15.21875" customWidth="1"/>
  </cols>
  <sheetData>
    <row r="3" spans="2:6" ht="15" thickBot="1" x14ac:dyDescent="0.35"/>
    <row r="4" spans="2:6" x14ac:dyDescent="0.3">
      <c r="B4" s="15" t="s">
        <v>2</v>
      </c>
      <c r="C4" s="14" t="s">
        <v>3</v>
      </c>
      <c r="D4" s="14"/>
      <c r="E4" s="14"/>
      <c r="F4" s="3" t="s">
        <v>4</v>
      </c>
    </row>
    <row r="5" spans="2:6" x14ac:dyDescent="0.3">
      <c r="B5" s="16"/>
      <c r="C5" s="1" t="s">
        <v>5</v>
      </c>
      <c r="D5" s="1" t="s">
        <v>6</v>
      </c>
      <c r="E5" s="1" t="s">
        <v>7</v>
      </c>
      <c r="F5" s="4"/>
    </row>
    <row r="6" spans="2:6" x14ac:dyDescent="0.3">
      <c r="B6" s="5" t="s">
        <v>8</v>
      </c>
      <c r="C6" s="1">
        <v>175.2</v>
      </c>
      <c r="D6" s="1">
        <v>353.1</v>
      </c>
      <c r="E6" s="1">
        <v>392.8</v>
      </c>
      <c r="F6" s="4">
        <f>SUM(C6:E6)</f>
        <v>921.09999999999991</v>
      </c>
    </row>
    <row r="7" spans="2:6" x14ac:dyDescent="0.3">
      <c r="B7" s="5" t="s">
        <v>9</v>
      </c>
      <c r="C7" s="1">
        <v>204.1</v>
      </c>
      <c r="D7" s="1">
        <v>185.1</v>
      </c>
      <c r="E7" s="1">
        <v>0</v>
      </c>
      <c r="F7" s="4">
        <f t="shared" ref="F7:F9" si="0">SUM(C7:E7)</f>
        <v>389.2</v>
      </c>
    </row>
    <row r="8" spans="2:6" x14ac:dyDescent="0.3">
      <c r="B8" s="5" t="s">
        <v>10</v>
      </c>
      <c r="C8" s="1">
        <v>820.7</v>
      </c>
      <c r="D8" s="1">
        <v>461.8</v>
      </c>
      <c r="E8" s="1">
        <v>607.20000000000005</v>
      </c>
      <c r="F8" s="4">
        <f t="shared" si="0"/>
        <v>1889.7</v>
      </c>
    </row>
    <row r="9" spans="2:6" x14ac:dyDescent="0.3">
      <c r="B9" s="5" t="s">
        <v>11</v>
      </c>
      <c r="C9" s="1">
        <f>SUM(C6:C8)</f>
        <v>1200</v>
      </c>
      <c r="D9" s="1">
        <f t="shared" ref="D9:E9" si="1">SUM(D6:D8)</f>
        <v>1000</v>
      </c>
      <c r="E9" s="1">
        <f t="shared" si="1"/>
        <v>1000</v>
      </c>
      <c r="F9" s="4">
        <f t="shared" si="0"/>
        <v>3200</v>
      </c>
    </row>
    <row r="10" spans="2:6" x14ac:dyDescent="0.3">
      <c r="B10" s="5" t="s">
        <v>12</v>
      </c>
      <c r="C10" s="2">
        <f>SUM(C6:C7)/SUM(C6:C8)</f>
        <v>0.31608333333333327</v>
      </c>
      <c r="D10" s="2">
        <f t="shared" ref="D10:E10" si="2">SUM(D6:D7)/SUM(D6:D8)</f>
        <v>0.53820000000000001</v>
      </c>
      <c r="E10" s="2">
        <f t="shared" si="2"/>
        <v>0.39280000000000004</v>
      </c>
      <c r="F10" s="4"/>
    </row>
    <row r="11" spans="2:6" ht="15" thickBot="1" x14ac:dyDescent="0.35">
      <c r="B11" s="6" t="s">
        <v>13</v>
      </c>
      <c r="C11" s="7" t="str" cm="1">
        <f t="array" ref="C11">_xlfn.IFS(C10&lt;0.32,"Белый",C10&gt;0.5,"Горький",C10&gt;0.32&amp;C10&lt;0.5,"Молочный")</f>
        <v>Белый</v>
      </c>
      <c r="D11" s="7" t="str" cm="1">
        <f t="array" ref="D11">_xlfn.IFS(D10&lt;0.32,"Белый",D10&gt;0.5,"Горький",D10&gt;0.32&amp;D10&lt;0.5,"Молочный")</f>
        <v>Горький</v>
      </c>
      <c r="E11" s="7" t="str" cm="1">
        <f t="array" ref="E11">_xlfn.IFS(E10&lt;0.32,"Белый",E10&gt;0.5,"Горький",AND(E10&gt;0.32,E10&lt;0.5),"Молочный")</f>
        <v>Молочный</v>
      </c>
      <c r="F11" s="8"/>
    </row>
    <row r="69" spans="6:14" x14ac:dyDescent="0.3">
      <c r="F69" s="12" t="s">
        <v>0</v>
      </c>
      <c r="G69" s="12" t="s">
        <v>48</v>
      </c>
      <c r="H69" s="12" t="s">
        <v>49</v>
      </c>
      <c r="L69" s="12" t="s">
        <v>0</v>
      </c>
      <c r="M69" s="12" t="s">
        <v>48</v>
      </c>
      <c r="N69" s="12" t="s">
        <v>49</v>
      </c>
    </row>
    <row r="70" spans="6:14" x14ac:dyDescent="0.3">
      <c r="F70" s="1">
        <v>-1</v>
      </c>
      <c r="G70" s="1">
        <f>IF( OR(F70=0,F70=0.5), COS(F70), TAN(F70))</f>
        <v>-1.5574077246549023</v>
      </c>
      <c r="H70" s="1">
        <f>IF(F70&lt;=0,SIN(F70+2),IF(AND(F70&gt;0, F70&lt;= 0.5), EXP(F70), 2*F70^2))</f>
        <v>0.8414709848078965</v>
      </c>
      <c r="L70" s="1">
        <v>-1</v>
      </c>
      <c r="M70" s="1">
        <f>IF( OR(L70=0,L70=0.5), COS(L70), TAN(L70))</f>
        <v>-1.5574077246549023</v>
      </c>
      <c r="N70" s="1">
        <f>IF(L70&lt;=0,SIN(L70+2),IF(AND(L70&gt;0, L70&lt;= 0.5), EXP(L70), 2*L70^2))</f>
        <v>0.8414709848078965</v>
      </c>
    </row>
    <row r="71" spans="6:14" x14ac:dyDescent="0.3">
      <c r="F71" s="1">
        <v>-0.5</v>
      </c>
      <c r="G71" s="1">
        <f t="shared" ref="G71:G74" si="3">IF( OR(F71=0,F71=0.5), COS(F71), TAN(F71))</f>
        <v>-0.54630248984379048</v>
      </c>
      <c r="H71" s="1">
        <f t="shared" ref="H71:H74" si="4">IF(F71&lt;=0,SIN(F71+2),IF(AND(F71&gt;0, F71&lt;= 0.5), EXP(F71), 2*F71^2))</f>
        <v>0.99749498660405445</v>
      </c>
      <c r="L71" s="1">
        <v>-0.5</v>
      </c>
      <c r="M71" s="1">
        <f t="shared" ref="M71:M74" si="5">IF( OR(L71=0,L71=0.5), COS(L71), TAN(L71))</f>
        <v>-0.54630248984379048</v>
      </c>
      <c r="N71" s="1">
        <f t="shared" ref="N71:N74" si="6">IF(L71&lt;=0,SIN(L71+2),IF(AND(L71&gt;0, L71&lt;= 0.5), EXP(L71), 2*L71^2))</f>
        <v>0.99749498660405445</v>
      </c>
    </row>
    <row r="72" spans="6:14" x14ac:dyDescent="0.3">
      <c r="F72" s="1">
        <v>0</v>
      </c>
      <c r="G72" s="1">
        <f t="shared" si="3"/>
        <v>1</v>
      </c>
      <c r="H72" s="1">
        <f t="shared" si="4"/>
        <v>0.90929742682568171</v>
      </c>
      <c r="L72" s="1">
        <v>0</v>
      </c>
      <c r="M72" s="1">
        <f t="shared" si="5"/>
        <v>1</v>
      </c>
      <c r="N72" s="1">
        <f t="shared" si="6"/>
        <v>0.90929742682568171</v>
      </c>
    </row>
    <row r="73" spans="6:14" x14ac:dyDescent="0.3">
      <c r="F73" s="1">
        <v>0.5</v>
      </c>
      <c r="G73" s="1">
        <f t="shared" si="3"/>
        <v>0.87758256189037276</v>
      </c>
      <c r="H73" s="1">
        <f t="shared" si="4"/>
        <v>1.6487212707001282</v>
      </c>
      <c r="L73" s="1">
        <v>0.5</v>
      </c>
      <c r="M73" s="1">
        <f t="shared" si="5"/>
        <v>0.87758256189037276</v>
      </c>
      <c r="N73" s="1">
        <f t="shared" si="6"/>
        <v>1.6487212707001282</v>
      </c>
    </row>
    <row r="74" spans="6:14" x14ac:dyDescent="0.3">
      <c r="F74" s="1">
        <v>1</v>
      </c>
      <c r="G74" s="1">
        <f t="shared" si="3"/>
        <v>1.5574077246549023</v>
      </c>
      <c r="H74" s="1">
        <f t="shared" si="4"/>
        <v>2</v>
      </c>
      <c r="L74" s="1">
        <v>1</v>
      </c>
      <c r="M74" s="1">
        <f t="shared" si="5"/>
        <v>1.5574077246549023</v>
      </c>
      <c r="N74" s="1">
        <f t="shared" si="6"/>
        <v>2</v>
      </c>
    </row>
  </sheetData>
  <mergeCells count="2">
    <mergeCell ref="C4:E4"/>
    <mergeCell ref="B4:B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F094-68A0-49FC-ADA9-D5C26D025740}">
  <dimension ref="A1:E19"/>
  <sheetViews>
    <sheetView topLeftCell="A15" zoomScaleNormal="100" workbookViewId="0">
      <selection activeCell="H18" sqref="H18"/>
    </sheetView>
  </sheetViews>
  <sheetFormatPr defaultRowHeight="14.4" x14ac:dyDescent="0.3"/>
  <cols>
    <col min="1" max="1" width="38.77734375" customWidth="1"/>
    <col min="2" max="2" width="29.5546875" customWidth="1"/>
    <col min="3" max="3" width="18.5546875" customWidth="1"/>
    <col min="4" max="4" width="24" customWidth="1"/>
    <col min="5" max="5" width="24.88671875" customWidth="1"/>
  </cols>
  <sheetData>
    <row r="1" spans="1:5" x14ac:dyDescent="0.3">
      <c r="A1" s="13" t="s">
        <v>14</v>
      </c>
      <c r="B1" s="13"/>
      <c r="C1" s="13" t="s">
        <v>15</v>
      </c>
      <c r="D1" s="13"/>
      <c r="E1" s="9" t="s">
        <v>16</v>
      </c>
    </row>
    <row r="2" spans="1:5" x14ac:dyDescent="0.3">
      <c r="A2" s="1" t="s">
        <v>17</v>
      </c>
      <c r="B2" s="10" t="s">
        <v>18</v>
      </c>
      <c r="C2" s="1" t="s">
        <v>17</v>
      </c>
      <c r="D2" s="10" t="s">
        <v>18</v>
      </c>
      <c r="E2" s="11" t="str">
        <f>IF(B2=D2,"","Имеются отличия")</f>
        <v/>
      </c>
    </row>
    <row r="3" spans="1:5" x14ac:dyDescent="0.3">
      <c r="A3" s="1" t="s">
        <v>19</v>
      </c>
      <c r="B3" s="10">
        <v>2</v>
      </c>
      <c r="C3" s="1" t="s">
        <v>19</v>
      </c>
      <c r="D3" s="10">
        <v>2</v>
      </c>
      <c r="E3" s="11" t="str">
        <f t="shared" ref="E3:E19" si="0">IF(B3=D3,"","Имеются отличия")</f>
        <v/>
      </c>
    </row>
    <row r="4" spans="1:5" x14ac:dyDescent="0.3">
      <c r="A4" s="1" t="s">
        <v>20</v>
      </c>
      <c r="B4" s="10" t="s">
        <v>21</v>
      </c>
      <c r="C4" s="1" t="s">
        <v>20</v>
      </c>
      <c r="D4" s="10" t="s">
        <v>21</v>
      </c>
      <c r="E4" s="11" t="str">
        <f t="shared" si="0"/>
        <v/>
      </c>
    </row>
    <row r="5" spans="1:5" x14ac:dyDescent="0.3">
      <c r="A5" s="1" t="s">
        <v>22</v>
      </c>
      <c r="B5" s="10" t="s">
        <v>21</v>
      </c>
      <c r="C5" s="1" t="s">
        <v>22</v>
      </c>
      <c r="D5" s="10" t="s">
        <v>21</v>
      </c>
      <c r="E5" s="11" t="str">
        <f t="shared" si="0"/>
        <v/>
      </c>
    </row>
    <row r="6" spans="1:5" x14ac:dyDescent="0.3">
      <c r="A6" s="1" t="s">
        <v>23</v>
      </c>
      <c r="B6" s="10" t="s">
        <v>21</v>
      </c>
      <c r="C6" s="1" t="s">
        <v>23</v>
      </c>
      <c r="D6" s="10" t="s">
        <v>24</v>
      </c>
      <c r="E6" s="11" t="str">
        <f t="shared" si="0"/>
        <v>Имеются отличия</v>
      </c>
    </row>
    <row r="7" spans="1:5" x14ac:dyDescent="0.3">
      <c r="A7" s="1" t="s">
        <v>25</v>
      </c>
      <c r="B7" s="10" t="s">
        <v>21</v>
      </c>
      <c r="C7" s="1" t="s">
        <v>25</v>
      </c>
      <c r="D7" s="10" t="s">
        <v>21</v>
      </c>
      <c r="E7" s="11" t="str">
        <f t="shared" si="0"/>
        <v/>
      </c>
    </row>
    <row r="8" spans="1:5" x14ac:dyDescent="0.3">
      <c r="A8" s="1" t="s">
        <v>26</v>
      </c>
      <c r="B8" s="10" t="s">
        <v>21</v>
      </c>
      <c r="C8" s="1" t="s">
        <v>26</v>
      </c>
      <c r="D8" s="10" t="s">
        <v>21</v>
      </c>
      <c r="E8" s="11" t="str">
        <f t="shared" si="0"/>
        <v/>
      </c>
    </row>
    <row r="9" spans="1:5" x14ac:dyDescent="0.3">
      <c r="A9" s="1" t="s">
        <v>27</v>
      </c>
      <c r="B9" s="10" t="s">
        <v>21</v>
      </c>
      <c r="C9" s="1" t="s">
        <v>27</v>
      </c>
      <c r="D9" s="10" t="s">
        <v>24</v>
      </c>
      <c r="E9" s="11" t="str">
        <f t="shared" si="0"/>
        <v>Имеются отличия</v>
      </c>
    </row>
    <row r="10" spans="1:5" x14ac:dyDescent="0.3">
      <c r="A10" s="1" t="s">
        <v>28</v>
      </c>
      <c r="B10" s="10" t="s">
        <v>29</v>
      </c>
      <c r="C10" s="1" t="s">
        <v>28</v>
      </c>
      <c r="D10" s="10" t="s">
        <v>29</v>
      </c>
      <c r="E10" s="11" t="str">
        <f t="shared" si="0"/>
        <v/>
      </c>
    </row>
    <row r="11" spans="1:5" x14ac:dyDescent="0.3">
      <c r="A11" s="1" t="s">
        <v>30</v>
      </c>
      <c r="B11" s="10" t="s">
        <v>31</v>
      </c>
      <c r="C11" s="1" t="s">
        <v>30</v>
      </c>
      <c r="D11" s="10" t="s">
        <v>32</v>
      </c>
      <c r="E11" s="11" t="str">
        <f t="shared" si="0"/>
        <v>Имеются отличия</v>
      </c>
    </row>
    <row r="12" spans="1:5" x14ac:dyDescent="0.3">
      <c r="A12" s="1" t="s">
        <v>33</v>
      </c>
      <c r="B12" s="10" t="s">
        <v>34</v>
      </c>
      <c r="C12" s="1" t="s">
        <v>33</v>
      </c>
      <c r="D12" s="10" t="s">
        <v>35</v>
      </c>
      <c r="E12" s="11" t="str">
        <f t="shared" si="0"/>
        <v>Имеются отличия</v>
      </c>
    </row>
    <row r="13" spans="1:5" x14ac:dyDescent="0.3">
      <c r="A13" s="1" t="s">
        <v>36</v>
      </c>
      <c r="B13" s="10" t="s">
        <v>37</v>
      </c>
      <c r="C13" s="1" t="s">
        <v>36</v>
      </c>
      <c r="D13" s="10" t="s">
        <v>37</v>
      </c>
      <c r="E13" s="11" t="str">
        <f t="shared" si="0"/>
        <v/>
      </c>
    </row>
    <row r="14" spans="1:5" x14ac:dyDescent="0.3">
      <c r="A14" s="1" t="s">
        <v>38</v>
      </c>
      <c r="B14" s="10" t="s">
        <v>21</v>
      </c>
      <c r="C14" s="1" t="s">
        <v>38</v>
      </c>
      <c r="D14" s="10" t="s">
        <v>21</v>
      </c>
      <c r="E14" s="11" t="str">
        <f t="shared" si="0"/>
        <v/>
      </c>
    </row>
    <row r="15" spans="1:5" x14ac:dyDescent="0.3">
      <c r="A15" s="1" t="s">
        <v>39</v>
      </c>
      <c r="B15" s="10" t="s">
        <v>21</v>
      </c>
      <c r="C15" s="1" t="s">
        <v>39</v>
      </c>
      <c r="D15" s="10" t="s">
        <v>24</v>
      </c>
      <c r="E15" s="11" t="str">
        <f t="shared" si="0"/>
        <v>Имеются отличия</v>
      </c>
    </row>
    <row r="16" spans="1:5" x14ac:dyDescent="0.3">
      <c r="A16" s="1" t="s">
        <v>40</v>
      </c>
      <c r="B16" s="10" t="s">
        <v>21</v>
      </c>
      <c r="C16" s="1" t="s">
        <v>40</v>
      </c>
      <c r="D16" s="10" t="s">
        <v>21</v>
      </c>
      <c r="E16" s="11" t="str">
        <f t="shared" si="0"/>
        <v/>
      </c>
    </row>
    <row r="17" spans="1:5" x14ac:dyDescent="0.3">
      <c r="A17" s="1" t="s">
        <v>41</v>
      </c>
      <c r="B17" s="10" t="s">
        <v>21</v>
      </c>
      <c r="C17" s="1" t="s">
        <v>41</v>
      </c>
      <c r="D17" s="10" t="s">
        <v>24</v>
      </c>
      <c r="E17" s="11" t="str">
        <f t="shared" si="0"/>
        <v>Имеются отличия</v>
      </c>
    </row>
    <row r="18" spans="1:5" x14ac:dyDescent="0.3">
      <c r="A18" s="1" t="s">
        <v>42</v>
      </c>
      <c r="B18" s="10" t="s">
        <v>43</v>
      </c>
      <c r="C18" s="1" t="s">
        <v>42</v>
      </c>
      <c r="D18" s="10" t="s">
        <v>44</v>
      </c>
      <c r="E18" s="11" t="str">
        <f t="shared" si="0"/>
        <v>Имеются отличия</v>
      </c>
    </row>
    <row r="19" spans="1:5" x14ac:dyDescent="0.3">
      <c r="A19" s="1" t="s">
        <v>45</v>
      </c>
      <c r="B19" s="10" t="s">
        <v>46</v>
      </c>
      <c r="C19" s="1" t="s">
        <v>45</v>
      </c>
      <c r="D19" s="1" t="s">
        <v>47</v>
      </c>
      <c r="E19" s="11" t="str">
        <f t="shared" si="0"/>
        <v>Имеются отличия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C1E6-E4D7-4F24-AD5E-F0E10CBB767F}">
  <dimension ref="A1:C6"/>
  <sheetViews>
    <sheetView tabSelected="1" workbookViewId="0">
      <selection activeCell="Q9" sqref="Q9"/>
    </sheetView>
  </sheetViews>
  <sheetFormatPr defaultRowHeight="14.4" x14ac:dyDescent="0.3"/>
  <sheetData>
    <row r="1" spans="1:3" x14ac:dyDescent="0.3">
      <c r="A1" s="12" t="s">
        <v>0</v>
      </c>
      <c r="B1" s="12" t="s">
        <v>48</v>
      </c>
      <c r="C1" s="12" t="s">
        <v>49</v>
      </c>
    </row>
    <row r="2" spans="1:3" x14ac:dyDescent="0.3">
      <c r="A2" s="1">
        <v>-1</v>
      </c>
      <c r="B2" s="1">
        <f>IF( OR(A2=0,A2=0.5), COS(A2), TAN(A2))</f>
        <v>-1.5574077246549023</v>
      </c>
      <c r="C2" s="1">
        <f>IF(A2&lt;=0,SIN(A2+2),IF(AND(A2&gt;0, A2&lt;= 0.5), EXP(A2), 2*A2^2))</f>
        <v>0.8414709848078965</v>
      </c>
    </row>
    <row r="3" spans="1:3" x14ac:dyDescent="0.3">
      <c r="A3" s="1">
        <v>-0.5</v>
      </c>
      <c r="B3" s="1">
        <f t="shared" ref="B3:B6" si="0">IF( OR(A3=0,A3=0.5), COS(A3), TAN(A3))</f>
        <v>-0.54630248984379048</v>
      </c>
      <c r="C3" s="1">
        <f t="shared" ref="C3:C6" si="1">IF(A3&lt;=0,SIN(A3+2),IF(AND(A3&gt;0, A3&lt;= 0.5), EXP(A3), 2*A3^2))</f>
        <v>0.99749498660405445</v>
      </c>
    </row>
    <row r="4" spans="1:3" x14ac:dyDescent="0.3">
      <c r="A4" s="1">
        <v>0</v>
      </c>
      <c r="B4" s="1">
        <f t="shared" si="0"/>
        <v>1</v>
      </c>
      <c r="C4" s="1">
        <f t="shared" si="1"/>
        <v>0.90929742682568171</v>
      </c>
    </row>
    <row r="5" spans="1:3" x14ac:dyDescent="0.3">
      <c r="A5" s="1">
        <v>0.5</v>
      </c>
      <c r="B5" s="1">
        <f t="shared" si="0"/>
        <v>0.87758256189037276</v>
      </c>
      <c r="C5" s="1">
        <f t="shared" si="1"/>
        <v>1.6487212707001282</v>
      </c>
    </row>
    <row r="6" spans="1:3" x14ac:dyDescent="0.3">
      <c r="A6" s="1">
        <v>1</v>
      </c>
      <c r="B6" s="1">
        <f t="shared" si="0"/>
        <v>1.5574077246549023</v>
      </c>
      <c r="C6" s="1">
        <f t="shared" si="1"/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График</vt:lpstr>
      <vt:lpstr>Фабрика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Владимир Пронин</cp:lastModifiedBy>
  <dcterms:created xsi:type="dcterms:W3CDTF">2015-06-05T18:17:20Z</dcterms:created>
  <dcterms:modified xsi:type="dcterms:W3CDTF">2025-03-20T08:36:08Z</dcterms:modified>
</cp:coreProperties>
</file>