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ti Saya Bundar\Documents\"/>
    </mc:Choice>
  </mc:AlternateContent>
  <xr:revisionPtr revIDLastSave="0" documentId="13_ncr:1_{51FFF632-7BD1-4BF9-8854-D52D189AA6BA}" xr6:coauthVersionLast="47" xr6:coauthVersionMax="47" xr10:uidLastSave="{00000000-0000-0000-0000-000000000000}"/>
  <bookViews>
    <workbookView xWindow="-108" yWindow="-108" windowWidth="23256" windowHeight="12456" tabRatio="610" xr2:uid="{EA46589C-803A-4BCC-B2E2-1E6472AD0D70}"/>
  </bookViews>
  <sheets>
    <sheet name="Ingredients" sheetId="1" r:id="rId1"/>
    <sheet name="Sources" sheetId="2" r:id="rId2"/>
  </sheets>
  <definedNames>
    <definedName name="Number_of_portions">Ingredients!$K$2:$K$15</definedName>
    <definedName name="solver_adj" localSheetId="0" hidden="1">Ingredients!$K$2:$K$15</definedName>
    <definedName name="solver_asr" localSheetId="0">0</definedName>
    <definedName name="solver_bbd" localSheetId="0">1</definedName>
    <definedName name="solver_ccoeff" localSheetId="0">0</definedName>
    <definedName name="solver_cog" localSheetId="0">0</definedName>
    <definedName name="solver_crpb" localSheetId="0">0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ps" localSheetId="0">0</definedName>
    <definedName name="solver_est" localSheetId="0" hidden="1">1</definedName>
    <definedName name="solver_int" localSheetId="0">1</definedName>
    <definedName name="solver_itr" localSheetId="0" hidden="1">2147483647</definedName>
    <definedName name="solver_lhs1" localSheetId="0" hidden="1">Ingredients!$M$16</definedName>
    <definedName name="solver_lhs2" localSheetId="0" hidden="1">Ingredients!$M$16</definedName>
    <definedName name="solver_lhs3" localSheetId="0" hidden="1">Ingredients!$K$2:$K$15</definedName>
    <definedName name="solver_lo_eng" localSheetId="0">"""com.sun.star.comp.Calc.SwarmSolver"""</definedName>
    <definedName name="solver_mip" localSheetId="0" hidden="1">2147483647</definedName>
    <definedName name="solver_mni" localSheetId="0" hidden="1">10</definedName>
    <definedName name="solver_mrt" localSheetId="0" hidden="1">0.075</definedName>
    <definedName name="solver_msl" localSheetId="0" hidden="1">2</definedName>
    <definedName name="solver_mtpb" localSheetId="0">0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Ingredients!$R$3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4</definedName>
    <definedName name="solver_rhs1" localSheetId="0" hidden="1">Ingredients!$P$7</definedName>
    <definedName name="solver_rhs2" localSheetId="0" hidden="1">Ingredients!$P$6</definedName>
    <definedName name="solver_rhs3" localSheetId="0" hidden="1">"integer"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max" localSheetId="0">0</definedName>
    <definedName name="solver_smin" localSheetId="0">0</definedName>
    <definedName name="solver_soc" localSheetId="0">0</definedName>
    <definedName name="solver_ssz" localSheetId="0" hidden="1">100</definedName>
    <definedName name="solver_stol" localSheetId="0">0</definedName>
    <definedName name="solver_tim" localSheetId="0" hidden="1">60000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olver_vrt" localSheetId="0">0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L2" i="1"/>
  <c r="R2" i="1" s="1"/>
  <c r="M2" i="1"/>
  <c r="M16" i="1" s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4" i="1"/>
  <c r="M14" i="1"/>
  <c r="L15" i="1"/>
  <c r="M15" i="1"/>
  <c r="R3" i="1" l="1"/>
</calcChain>
</file>

<file path=xl/sharedStrings.xml><?xml version="1.0" encoding="utf-8"?>
<sst xmlns="http://schemas.openxmlformats.org/spreadsheetml/2006/main" count="82" uniqueCount="69">
  <si>
    <t>Category</t>
  </si>
  <si>
    <t>Chinese Name</t>
  </si>
  <si>
    <t>English Translation</t>
  </si>
  <si>
    <t>Index</t>
  </si>
  <si>
    <t>Portion Description</t>
  </si>
  <si>
    <t>Estimated Portion Size (g)</t>
  </si>
  <si>
    <t>Energy (kJ/100g)</t>
  </si>
  <si>
    <t>Protein %</t>
  </si>
  <si>
    <t>Fat %</t>
  </si>
  <si>
    <t>Carb %</t>
  </si>
  <si>
    <t>Number of portions</t>
  </si>
  <si>
    <t>Amount (g)</t>
  </si>
  <si>
    <t>Included?</t>
  </si>
  <si>
    <t>Desired Amount (g)</t>
  </si>
  <si>
    <t>Deviation</t>
  </si>
  <si>
    <t>Staple</t>
  </si>
  <si>
    <t>Instant Noodles</t>
  </si>
  <si>
    <t>1 brick</t>
  </si>
  <si>
    <t>Protein Rate</t>
  </si>
  <si>
    <t>Diff_Squared Amount</t>
  </si>
  <si>
    <t>Rice Noodles</t>
  </si>
  <si>
    <t>1 portion (coiled)</t>
  </si>
  <si>
    <t>Fat Rate</t>
  </si>
  <si>
    <t>Loss</t>
  </si>
  <si>
    <t>Wide Glass Noodles</t>
  </si>
  <si>
    <t>1 portion (sheet/bundle)</t>
  </si>
  <si>
    <t>Carb Rate</t>
  </si>
  <si>
    <t>Dried Wheat Noodles</t>
  </si>
  <si>
    <t>1 bundle</t>
  </si>
  <si>
    <t>L</t>
  </si>
  <si>
    <t>Vegetable</t>
  </si>
  <si>
    <t>Baby Bok Choy</t>
  </si>
  <si>
    <t>1 bunch</t>
  </si>
  <si>
    <t>Num of Ingr Min</t>
  </si>
  <si>
    <t>Fried Gluten Balls</t>
  </si>
  <si>
    <t>3–4 pieces</t>
  </si>
  <si>
    <t>Num of Ingr Max</t>
  </si>
  <si>
    <t>Meat</t>
  </si>
  <si>
    <t>Bacon</t>
  </si>
  <si>
    <t>2 slices</t>
  </si>
  <si>
    <t>Beef Slices (Shabu-style)</t>
  </si>
  <si>
    <t>1 portion (rolled slices)</t>
  </si>
  <si>
    <t>Fish Balls</t>
  </si>
  <si>
    <t>4 pieces</t>
  </si>
  <si>
    <t>Pork Liver</t>
  </si>
  <si>
    <t>1 portion (sliced)</t>
  </si>
  <si>
    <t>Lamb Rolls</t>
  </si>
  <si>
    <t>Spinach</t>
  </si>
  <si>
    <t>Chinese Sausage (Ham)</t>
  </si>
  <si>
    <t>1 sausage</t>
  </si>
  <si>
    <t>Luncheon Meat (Spam-like)</t>
  </si>
  <si>
    <t>Total Included</t>
  </si>
  <si>
    <t>Source</t>
  </si>
  <si>
    <t>https://m.maigoo.com/goomai/160395.html</t>
  </si>
  <si>
    <t>https://nlc.chinanutri.cn/fq/</t>
  </si>
  <si>
    <t xml:space="preserve">方便面  </t>
  </si>
  <si>
    <t xml:space="preserve">米线  </t>
  </si>
  <si>
    <t xml:space="preserve">宽粉丝  </t>
  </si>
  <si>
    <t xml:space="preserve">挂面  </t>
  </si>
  <si>
    <t xml:space="preserve">小白菜  </t>
  </si>
  <si>
    <t xml:space="preserve">油面筋  </t>
  </si>
  <si>
    <t xml:space="preserve">培根  </t>
  </si>
  <si>
    <t xml:space="preserve">牛肉  </t>
  </si>
  <si>
    <t xml:space="preserve">鱼丸  </t>
  </si>
  <si>
    <t xml:space="preserve">猪肝  </t>
  </si>
  <si>
    <t xml:space="preserve">羊肉卷  </t>
  </si>
  <si>
    <t xml:space="preserve">火腿肠  </t>
  </si>
  <si>
    <t xml:space="preserve">午餐肉  </t>
  </si>
  <si>
    <t>菠菜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</si>
</sst>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theme="1"/>
      <name val="Liberation Sans"/>
    </font>
    <font>
      <sz val="10"/>
      <color indexed="8"/>
      <name val="Liberation Sans"/>
    </font>
    <font>
      <b/>
      <sz val="10"/>
      <color indexed="8"/>
      <name val="Liberation Sans"/>
    </font>
    <font>
      <sz val="10"/>
      <color indexed="60"/>
      <name val="Liberation Sans"/>
    </font>
    <font>
      <sz val="10"/>
      <color indexed="8"/>
      <name val="Liberation Serif"/>
    </font>
    <font>
      <b/>
      <sz val="10"/>
      <color indexed="8"/>
      <name val="Liberation Serif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theme="1"/>
      <name val="Liberation Sans"/>
    </font>
    <font>
      <b/>
      <sz val="18"/>
      <color theme="1"/>
      <name val="Liberation Sans"/>
    </font>
    <font>
      <b/>
      <sz val="12"/>
      <color theme="1"/>
      <name val="Liberation Sans"/>
    </font>
    <font>
      <u/>
      <sz val="10"/>
      <color rgb="FF0000EE"/>
      <name val="Liberation Sans"/>
    </font>
    <font>
      <sz val="10"/>
      <color theme="1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7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8" fillId="0" borderId="0"/>
    <xf numFmtId="0" fontId="9" fillId="4" borderId="0"/>
    <xf numFmtId="0" fontId="9" fillId="5" borderId="0"/>
    <xf numFmtId="0" fontId="8" fillId="2" borderId="0"/>
    <xf numFmtId="0" fontId="10" fillId="6" borderId="0"/>
    <xf numFmtId="0" fontId="1" fillId="0" borderId="0" applyNumberFormat="0" applyFont="0" applyFill="0" applyBorder="0" applyAlignment="0" applyProtection="0"/>
    <xf numFmtId="0" fontId="9" fillId="7" borderId="0"/>
    <xf numFmtId="0" fontId="11" fillId="0" borderId="0"/>
    <xf numFmtId="0" fontId="12" fillId="8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3" fillId="9" borderId="0"/>
    <xf numFmtId="0" fontId="18" fillId="9" borderId="3"/>
    <xf numFmtId="0" fontId="19" fillId="0" borderId="0"/>
    <xf numFmtId="0" fontId="17" fillId="0" borderId="0"/>
    <xf numFmtId="0" fontId="17" fillId="0" borderId="0"/>
    <xf numFmtId="0" fontId="10" fillId="0" borderId="0"/>
  </cellStyleXfs>
  <cellXfs count="17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6" fillId="0" borderId="2" xfId="0" applyFont="1" applyBorder="1" applyAlignment="1">
      <alignment wrapText="1"/>
    </xf>
    <xf numFmtId="0" fontId="16" fillId="0" borderId="0" xfId="13"/>
    <xf numFmtId="0" fontId="7" fillId="0" borderId="0" xfId="0" applyFont="1"/>
    <xf numFmtId="0" fontId="1" fillId="0" borderId="0" xfId="0" applyFont="1"/>
    <xf numFmtId="0" fontId="7" fillId="0" borderId="2" xfId="0" applyFont="1" applyBorder="1" applyAlignment="1">
      <alignment wrapText="1"/>
    </xf>
    <xf numFmtId="0" fontId="20" fillId="0" borderId="0" xfId="0" applyFont="1" applyAlignment="1">
      <alignment vertical="center" wrapText="1"/>
    </xf>
  </cellXfs>
  <cellStyles count="20">
    <cellStyle name="Accent" xfId="1" xr:uid="{1EFE09CC-C439-41C5-AED8-65CF84F78473}"/>
    <cellStyle name="Accent 1" xfId="2" xr:uid="{F2397515-897B-4CE3-BBEB-8A1EBEC0F13D}"/>
    <cellStyle name="Accent 2" xfId="3" xr:uid="{8DDE0B11-0E41-42A0-97F9-41D99BBE7B8D}"/>
    <cellStyle name="Accent 3" xfId="4" xr:uid="{0E70DAED-9BB9-4261-8DFD-2C08CFE6EAE3}"/>
    <cellStyle name="Bad" xfId="5" builtinId="27" customBuiltin="1"/>
    <cellStyle name="Default" xfId="6" xr:uid="{FCE9C39A-5761-4AB5-9E54-5EE3D50486CB}"/>
    <cellStyle name="Error" xfId="7" xr:uid="{337A305F-4BBB-4FC9-9FDA-56AF65704572}"/>
    <cellStyle name="Footnote" xfId="8" xr:uid="{17B6D20E-185C-4499-B7F9-BE24D7BA0D6B}"/>
    <cellStyle name="Good" xfId="9" builtinId="26" customBuiltin="1"/>
    <cellStyle name="Heading" xfId="10" xr:uid="{B7C448B0-B31C-4EAB-B645-03835880C495}"/>
    <cellStyle name="Heading 1" xfId="11" builtinId="16" customBuiltin="1"/>
    <cellStyle name="Heading 2" xfId="12" builtinId="17" customBuiltin="1"/>
    <cellStyle name="Hyperlink" xfId="13" builtinId="8"/>
    <cellStyle name="Neutral" xfId="14" builtinId="28" customBuiltin="1"/>
    <cellStyle name="Normal" xfId="0" builtinId="0" customBuiltin="1"/>
    <cellStyle name="Note" xfId="15" builtinId="10" customBuiltin="1"/>
    <cellStyle name="Result" xfId="16" xr:uid="{A1B642D8-CB98-480F-A79B-897019D2BDC3}"/>
    <cellStyle name="Status" xfId="17" xr:uid="{599CE569-4F79-4226-A246-3B0EDBE0C798}"/>
    <cellStyle name="Text" xfId="18" xr:uid="{08DC83E6-ABE3-42BB-8B6F-717CFB67E6D4}"/>
    <cellStyle name="Warning" xfId="19" xr:uid="{C142CBB6-7D77-416F-B14B-682C4D98BE4C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156D-3798-4A86-8ABE-FB5DB2FF0737}">
  <dimension ref="A1:R16"/>
  <sheetViews>
    <sheetView tabSelected="1" workbookViewId="0">
      <selection activeCell="B2" sqref="B2:B4"/>
    </sheetView>
  </sheetViews>
  <sheetFormatPr defaultRowHeight="13.2"/>
  <cols>
    <col min="1" max="3" width="14.21875" customWidth="1"/>
    <col min="4" max="4" width="11.88671875" customWidth="1"/>
    <col min="5" max="5" width="14.21875" customWidth="1"/>
    <col min="6" max="6" width="15.44140625" customWidth="1"/>
    <col min="7" max="7" width="17.109375" customWidth="1"/>
    <col min="8" max="8" width="16" customWidth="1"/>
    <col min="9" max="9" width="13.44140625" customWidth="1"/>
    <col min="10" max="10" width="17.6640625" customWidth="1"/>
    <col min="11" max="11" width="17" customWidth="1"/>
    <col min="12" max="12" width="15.77734375" customWidth="1"/>
    <col min="13" max="13" width="11.88671875" customWidth="1"/>
    <col min="15" max="15" width="22.5546875" customWidth="1"/>
    <col min="16" max="16" width="13.33203125" customWidth="1"/>
    <col min="17" max="17" width="20.77734375" customWidth="1"/>
    <col min="18" max="18" width="15.6640625" customWidth="1"/>
  </cols>
  <sheetData>
    <row r="1" spans="1:18" ht="27" thickBot="1">
      <c r="A1" s="5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O1" s="8" t="s">
        <v>13</v>
      </c>
      <c r="P1">
        <v>1000</v>
      </c>
      <c r="Q1" s="9" t="s">
        <v>14</v>
      </c>
      <c r="R1">
        <f>(SUMPRODUCT($H$2:$H$15, $L$2:$L$15)/SUM($L$2:$L$15)/100 - $P$2)^2
+ (SUMPRODUCT($I$2:$I$15, $L$2:$L$15)/SUM($L$2:$L$15)/100 - $P$3)^2
+ (SUMPRODUCT($J$2:$J$15, $L$2:$L$15)/SUM($L$2:$L$15)/100 - $P$4)^2</f>
        <v>0.12503074394463665</v>
      </c>
    </row>
    <row r="2" spans="1:18" ht="13.8" thickBot="1">
      <c r="A2" s="1" t="s">
        <v>15</v>
      </c>
      <c r="B2" s="15" t="s">
        <v>55</v>
      </c>
      <c r="C2" s="4" t="s">
        <v>16</v>
      </c>
      <c r="D2" s="1">
        <v>1291</v>
      </c>
      <c r="E2" s="4" t="s">
        <v>17</v>
      </c>
      <c r="F2" s="4">
        <v>80</v>
      </c>
      <c r="G2" s="1">
        <v>1989</v>
      </c>
      <c r="H2" s="1">
        <v>9.5</v>
      </c>
      <c r="I2" s="1">
        <v>21.1</v>
      </c>
      <c r="J2" s="1">
        <v>61.6</v>
      </c>
      <c r="K2" s="2">
        <v>0</v>
      </c>
      <c r="L2" s="2">
        <f>F2*K2</f>
        <v>0</v>
      </c>
      <c r="M2" s="2">
        <f>IF(K2&gt;=1,1,0)</f>
        <v>0</v>
      </c>
      <c r="O2" s="10" t="s">
        <v>18</v>
      </c>
      <c r="P2">
        <v>0.6</v>
      </c>
      <c r="Q2" s="10" t="s">
        <v>19</v>
      </c>
      <c r="R2">
        <f>(1-SUM($L$2:$L$15)/$P$1)^2</f>
        <v>4.0000000000000072E-4</v>
      </c>
    </row>
    <row r="3" spans="1:18" ht="27" thickBot="1">
      <c r="A3" s="1" t="s">
        <v>15</v>
      </c>
      <c r="B3" s="15" t="s">
        <v>56</v>
      </c>
      <c r="C3" s="4" t="s">
        <v>20</v>
      </c>
      <c r="D3" s="1">
        <v>1223</v>
      </c>
      <c r="E3" s="4" t="s">
        <v>21</v>
      </c>
      <c r="F3" s="4">
        <v>60</v>
      </c>
      <c r="G3" s="1">
        <v>409</v>
      </c>
      <c r="H3" s="1">
        <v>4</v>
      </c>
      <c r="I3" s="1">
        <v>3.8</v>
      </c>
      <c r="J3" s="1">
        <v>11.8</v>
      </c>
      <c r="K3" s="2">
        <v>0</v>
      </c>
      <c r="L3" s="2">
        <f t="shared" ref="L3:L14" si="0">F3*K3</f>
        <v>0</v>
      </c>
      <c r="M3" s="2">
        <f t="shared" ref="M3:M15" si="1">IF(K3&gt;=1,1,0)</f>
        <v>0</v>
      </c>
      <c r="O3" s="10" t="s">
        <v>22</v>
      </c>
      <c r="P3">
        <v>0.2</v>
      </c>
      <c r="Q3" s="10" t="s">
        <v>23</v>
      </c>
      <c r="R3">
        <f>$R$1 + $P$5 * $R$2</f>
        <v>0.12507074394463666</v>
      </c>
    </row>
    <row r="4" spans="1:18" ht="27" thickBot="1">
      <c r="A4" s="1" t="s">
        <v>15</v>
      </c>
      <c r="B4" s="15" t="s">
        <v>57</v>
      </c>
      <c r="C4" s="4" t="s">
        <v>24</v>
      </c>
      <c r="D4" s="1">
        <v>324</v>
      </c>
      <c r="E4" s="4" t="s">
        <v>25</v>
      </c>
      <c r="F4" s="4">
        <v>50</v>
      </c>
      <c r="G4" s="1">
        <v>1444</v>
      </c>
      <c r="H4" s="1">
        <v>0.8</v>
      </c>
      <c r="I4" s="1">
        <v>0.2</v>
      </c>
      <c r="J4" s="1">
        <v>83.7</v>
      </c>
      <c r="K4" s="2">
        <v>0</v>
      </c>
      <c r="L4" s="2">
        <f t="shared" si="0"/>
        <v>0</v>
      </c>
      <c r="M4" s="2">
        <f t="shared" si="1"/>
        <v>0</v>
      </c>
      <c r="O4" s="10" t="s">
        <v>26</v>
      </c>
      <c r="P4">
        <v>0.2</v>
      </c>
    </row>
    <row r="5" spans="1:18" ht="26.4">
      <c r="A5" s="1" t="s">
        <v>15</v>
      </c>
      <c r="B5" s="4" t="s">
        <v>58</v>
      </c>
      <c r="C5" s="4" t="s">
        <v>27</v>
      </c>
      <c r="D5" s="1">
        <v>261</v>
      </c>
      <c r="E5" s="4" t="s">
        <v>28</v>
      </c>
      <c r="F5" s="4">
        <v>80</v>
      </c>
      <c r="G5" s="1">
        <v>1483</v>
      </c>
      <c r="H5" s="1">
        <v>10.3</v>
      </c>
      <c r="I5" s="1">
        <v>0.6</v>
      </c>
      <c r="J5" s="1">
        <v>75.599999999999994</v>
      </c>
      <c r="K5" s="2">
        <v>0</v>
      </c>
      <c r="L5" s="2">
        <f t="shared" si="0"/>
        <v>0</v>
      </c>
      <c r="M5" s="2">
        <f t="shared" si="1"/>
        <v>0</v>
      </c>
      <c r="O5" s="9" t="s">
        <v>29</v>
      </c>
      <c r="P5">
        <v>0.1</v>
      </c>
    </row>
    <row r="6" spans="1:18">
      <c r="A6" s="1" t="s">
        <v>30</v>
      </c>
      <c r="B6" s="4" t="s">
        <v>59</v>
      </c>
      <c r="C6" s="4" t="s">
        <v>31</v>
      </c>
      <c r="D6" s="1">
        <v>452</v>
      </c>
      <c r="E6" s="4" t="s">
        <v>32</v>
      </c>
      <c r="F6" s="4">
        <v>30</v>
      </c>
      <c r="G6" s="1">
        <v>83</v>
      </c>
      <c r="H6" s="1">
        <v>1.5</v>
      </c>
      <c r="I6" s="1">
        <v>0.3</v>
      </c>
      <c r="J6" s="1">
        <v>2.7</v>
      </c>
      <c r="K6" s="2">
        <v>0</v>
      </c>
      <c r="L6" s="2">
        <f t="shared" si="0"/>
        <v>0</v>
      </c>
      <c r="M6" s="2">
        <f t="shared" si="1"/>
        <v>0</v>
      </c>
      <c r="O6" s="9" t="s">
        <v>33</v>
      </c>
      <c r="P6">
        <v>1</v>
      </c>
    </row>
    <row r="7" spans="1:18" ht="26.4">
      <c r="A7" s="1" t="s">
        <v>30</v>
      </c>
      <c r="B7" s="4" t="s">
        <v>60</v>
      </c>
      <c r="C7" s="4" t="s">
        <v>34</v>
      </c>
      <c r="D7" s="1">
        <v>279</v>
      </c>
      <c r="E7" s="4" t="s">
        <v>35</v>
      </c>
      <c r="F7" s="4">
        <v>40</v>
      </c>
      <c r="G7" s="1">
        <v>2073</v>
      </c>
      <c r="H7" s="1">
        <v>26.9</v>
      </c>
      <c r="I7" s="1">
        <v>25.1</v>
      </c>
      <c r="J7" s="1">
        <v>40.4</v>
      </c>
      <c r="K7" s="2">
        <v>15</v>
      </c>
      <c r="L7" s="2">
        <f t="shared" si="0"/>
        <v>600</v>
      </c>
      <c r="M7" s="2">
        <f t="shared" si="1"/>
        <v>1</v>
      </c>
      <c r="O7" s="9" t="s">
        <v>36</v>
      </c>
      <c r="P7">
        <v>10</v>
      </c>
    </row>
    <row r="8" spans="1:18">
      <c r="A8" s="1" t="s">
        <v>37</v>
      </c>
      <c r="B8" s="4" t="s">
        <v>61</v>
      </c>
      <c r="C8" s="4" t="s">
        <v>38</v>
      </c>
      <c r="D8" s="1">
        <v>805</v>
      </c>
      <c r="E8" s="4" t="s">
        <v>39</v>
      </c>
      <c r="F8" s="4">
        <v>30</v>
      </c>
      <c r="G8" s="1">
        <v>756</v>
      </c>
      <c r="H8" s="1">
        <v>22.3</v>
      </c>
      <c r="I8" s="1">
        <v>9</v>
      </c>
      <c r="J8" s="1">
        <v>2.6</v>
      </c>
      <c r="K8" s="2">
        <v>14</v>
      </c>
      <c r="L8" s="2">
        <f t="shared" si="0"/>
        <v>420</v>
      </c>
      <c r="M8" s="2">
        <f t="shared" si="1"/>
        <v>1</v>
      </c>
    </row>
    <row r="9" spans="1:18" ht="26.4">
      <c r="A9" s="1" t="s">
        <v>37</v>
      </c>
      <c r="B9" s="4" t="s">
        <v>62</v>
      </c>
      <c r="C9" s="4" t="s">
        <v>40</v>
      </c>
      <c r="D9" s="1">
        <v>823</v>
      </c>
      <c r="E9" s="4" t="s">
        <v>41</v>
      </c>
      <c r="F9" s="4">
        <v>50</v>
      </c>
      <c r="G9" s="1">
        <v>528</v>
      </c>
      <c r="H9" s="1">
        <v>19.899999999999999</v>
      </c>
      <c r="I9" s="1">
        <v>4.2</v>
      </c>
      <c r="J9" s="1">
        <v>2</v>
      </c>
      <c r="K9" s="2">
        <v>0</v>
      </c>
      <c r="L9" s="2">
        <f t="shared" si="0"/>
        <v>0</v>
      </c>
      <c r="M9" s="2">
        <f t="shared" si="1"/>
        <v>0</v>
      </c>
    </row>
    <row r="10" spans="1:18">
      <c r="A10" s="1" t="s">
        <v>37</v>
      </c>
      <c r="B10" s="4" t="s">
        <v>63</v>
      </c>
      <c r="C10" s="4" t="s">
        <v>42</v>
      </c>
      <c r="D10" s="1">
        <v>1067</v>
      </c>
      <c r="E10" s="4" t="s">
        <v>43</v>
      </c>
      <c r="F10" s="4">
        <v>60</v>
      </c>
      <c r="G10" s="1">
        <v>453</v>
      </c>
      <c r="H10" s="1">
        <v>11.1</v>
      </c>
      <c r="I10" s="1">
        <v>1.3</v>
      </c>
      <c r="J10" s="1">
        <v>12.7</v>
      </c>
      <c r="K10" s="2">
        <v>0</v>
      </c>
      <c r="L10" s="2">
        <f t="shared" si="0"/>
        <v>0</v>
      </c>
      <c r="M10" s="2">
        <f t="shared" si="1"/>
        <v>0</v>
      </c>
    </row>
    <row r="11" spans="1:18" ht="26.4">
      <c r="A11" s="1" t="s">
        <v>37</v>
      </c>
      <c r="B11" s="4" t="s">
        <v>64</v>
      </c>
      <c r="C11" s="4" t="s">
        <v>44</v>
      </c>
      <c r="D11" s="1">
        <v>797</v>
      </c>
      <c r="E11" s="4" t="s">
        <v>45</v>
      </c>
      <c r="F11" s="4">
        <v>50</v>
      </c>
      <c r="G11" s="1">
        <v>543</v>
      </c>
      <c r="H11" s="1">
        <v>19.3</v>
      </c>
      <c r="I11" s="1">
        <v>3.5</v>
      </c>
      <c r="J11" s="1">
        <v>5</v>
      </c>
      <c r="K11" s="2">
        <v>0</v>
      </c>
      <c r="L11" s="2">
        <f t="shared" si="0"/>
        <v>0</v>
      </c>
      <c r="M11" s="2">
        <f t="shared" si="1"/>
        <v>0</v>
      </c>
    </row>
    <row r="12" spans="1:18" ht="26.4">
      <c r="A12" s="1" t="s">
        <v>37</v>
      </c>
      <c r="B12" s="4" t="s">
        <v>65</v>
      </c>
      <c r="C12" s="4" t="s">
        <v>46</v>
      </c>
      <c r="D12" s="1">
        <v>844</v>
      </c>
      <c r="E12" s="4" t="s">
        <v>41</v>
      </c>
      <c r="F12" s="4">
        <v>50</v>
      </c>
      <c r="G12" s="1">
        <v>845</v>
      </c>
      <c r="H12" s="1">
        <v>19</v>
      </c>
      <c r="I12" s="1">
        <v>14.1</v>
      </c>
      <c r="J12" s="1">
        <v>0</v>
      </c>
      <c r="K12" s="2">
        <v>0</v>
      </c>
      <c r="L12" s="2">
        <f t="shared" si="0"/>
        <v>0</v>
      </c>
      <c r="M12" s="2">
        <f t="shared" si="1"/>
        <v>0</v>
      </c>
    </row>
    <row r="13" spans="1:18">
      <c r="A13" s="1" t="s">
        <v>30</v>
      </c>
      <c r="B13" s="16" t="s">
        <v>68</v>
      </c>
      <c r="C13" s="4" t="s">
        <v>47</v>
      </c>
      <c r="D13" s="1">
        <v>473</v>
      </c>
      <c r="F13" s="4">
        <v>30</v>
      </c>
      <c r="G13" s="1">
        <v>132</v>
      </c>
      <c r="H13" s="1">
        <v>2.6</v>
      </c>
      <c r="I13" s="1">
        <v>0.3</v>
      </c>
      <c r="J13" s="14">
        <v>4.5</v>
      </c>
      <c r="K13" s="2"/>
      <c r="L13" s="2"/>
      <c r="M13" s="2"/>
    </row>
    <row r="14" spans="1:18" ht="26.4">
      <c r="A14" s="1" t="s">
        <v>37</v>
      </c>
      <c r="B14" s="13" t="s">
        <v>66</v>
      </c>
      <c r="C14" s="4" t="s">
        <v>48</v>
      </c>
      <c r="D14" s="1">
        <v>815</v>
      </c>
      <c r="E14" s="4" t="s">
        <v>49</v>
      </c>
      <c r="F14" s="4">
        <v>40</v>
      </c>
      <c r="G14" s="1">
        <v>888</v>
      </c>
      <c r="H14" s="1">
        <v>14</v>
      </c>
      <c r="I14" s="1">
        <v>10.4</v>
      </c>
      <c r="J14" s="1">
        <v>15.6</v>
      </c>
      <c r="K14" s="2">
        <v>0</v>
      </c>
      <c r="L14" s="2">
        <f t="shared" si="0"/>
        <v>0</v>
      </c>
      <c r="M14" s="2">
        <f t="shared" si="1"/>
        <v>0</v>
      </c>
    </row>
    <row r="15" spans="1:18" ht="26.4">
      <c r="A15" s="1" t="s">
        <v>37</v>
      </c>
      <c r="B15" s="4" t="s">
        <v>67</v>
      </c>
      <c r="C15" s="4" t="s">
        <v>50</v>
      </c>
      <c r="D15" s="1">
        <v>807</v>
      </c>
      <c r="E15" s="4" t="s">
        <v>39</v>
      </c>
      <c r="F15" s="4">
        <v>50</v>
      </c>
      <c r="G15" s="1">
        <v>952</v>
      </c>
      <c r="H15" s="1">
        <v>9.4</v>
      </c>
      <c r="I15" s="1">
        <v>15.9</v>
      </c>
      <c r="J15" s="1">
        <v>12</v>
      </c>
      <c r="K15" s="2">
        <v>0</v>
      </c>
      <c r="L15" s="2">
        <f>F15*K15</f>
        <v>0</v>
      </c>
      <c r="M15" s="2">
        <f t="shared" si="1"/>
        <v>0</v>
      </c>
    </row>
    <row r="16" spans="1:18" ht="22.8" customHeight="1">
      <c r="A16" s="1"/>
      <c r="B16" s="13"/>
      <c r="C16" s="4"/>
      <c r="D16" s="1"/>
      <c r="G16" s="1"/>
      <c r="H16" s="1"/>
      <c r="I16" s="1"/>
      <c r="J16" s="14"/>
      <c r="K16" s="14"/>
      <c r="L16" s="10" t="s">
        <v>51</v>
      </c>
      <c r="M16" s="10">
        <f>SUM(M2:M15)</f>
        <v>2</v>
      </c>
    </row>
  </sheetData>
  <scenarios current="0">
    <scenario name="test" count="13" user="Roti Saya Bundar" comment="Created by Roti Saya Bundar on 5/17/2025">
      <inputCells r="K2" val="0"/>
      <inputCells r="K3" val="0"/>
      <inputCells r="K4" val="0"/>
      <inputCells r="K5" val="0"/>
      <inputCells r="K6" val="0"/>
      <inputCells r="K7" val="0"/>
      <inputCells r="K8" val="0"/>
      <inputCells r="K9" val="0"/>
      <inputCells r="K10" val="0"/>
      <inputCells r="K11" val="0"/>
      <inputCells r="K12" val="0"/>
      <inputCells r="K14" val="0"/>
      <inputCells r="K15" val="0"/>
    </scenario>
    <scenario name="Welp" count="13" user="Roti Saya Bundar" comment="Created by Roti Saya Bundar on 5/17/2025">
      <inputCells r="K2" val="1"/>
      <inputCells r="K3" val="0"/>
      <inputCells r="K4" val="0"/>
      <inputCells r="K5" val="0"/>
      <inputCells r="K6" val="0"/>
      <inputCells r="K7" val="9"/>
      <inputCells r="K8" val="1"/>
      <inputCells r="K9" val="0"/>
      <inputCells r="K10" val="0"/>
      <inputCells r="K11" val="0"/>
      <inputCells r="K12" val="1"/>
      <inputCells r="K14" val="1"/>
      <inputCells r="K15" val="0"/>
    </scenario>
    <scenario name="Welpp" count="13" user="Roti Saya Bundar" comment="Created by Roti Saya Bundar on 5/17/2025">
      <inputCells r="K2" val="1"/>
      <inputCells r="K3" val="0"/>
      <inputCells r="K4" val="0"/>
      <inputCells r="K5" val="0"/>
      <inputCells r="K6" val="0"/>
      <inputCells r="K7" val="9"/>
      <inputCells r="K8" val="1"/>
      <inputCells r="K9" val="0"/>
      <inputCells r="K10" val="0"/>
      <inputCells r="K11" val="0"/>
      <inputCells r="K12" val="1"/>
      <inputCells r="K14" val="1"/>
      <inputCells r="K15" val="0"/>
    </scenario>
  </scenarios>
  <pageMargins left="0" right="0" top="0.39370078740157483" bottom="0.39370078740157483" header="0" footer="0"/>
  <pageSetup paperSize="9" orientation="portrait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E198-BACF-47F0-BC42-BAE86FF044D3}">
  <dimension ref="A1:A3"/>
  <sheetViews>
    <sheetView workbookViewId="0">
      <selection activeCell="E3" sqref="E3"/>
    </sheetView>
  </sheetViews>
  <sheetFormatPr defaultRowHeight="13.2"/>
  <cols>
    <col min="1" max="1" width="44.5546875" customWidth="1"/>
  </cols>
  <sheetData>
    <row r="1" spans="1:1" ht="13.8" thickBot="1">
      <c r="A1" s="11" t="s">
        <v>52</v>
      </c>
    </row>
    <row r="2" spans="1:1">
      <c r="A2" s="12" t="s">
        <v>53</v>
      </c>
    </row>
    <row r="3" spans="1:1">
      <c r="A3" s="12" t="s">
        <v>54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8214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Ingredients</vt:lpstr>
      <vt:lpstr>Sources</vt:lpstr>
      <vt:lpstr>Number_of_portions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Roti Saya Bundar</dc:creator>
  <cp:lastModifiedBy>Roti Saya Bundar</cp:lastModifiedBy>
  <cp:revision>7</cp:revision>
  <dcterms:created xsi:type="dcterms:W3CDTF">2025-03-05T17:42:26Z</dcterms:created>
  <dcterms:modified xsi:type="dcterms:W3CDTF">2025-05-17T08:21:42Z</dcterms:modified>
</cp:coreProperties>
</file>