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xcel Practice\"/>
    </mc:Choice>
  </mc:AlternateContent>
  <xr:revisionPtr revIDLastSave="0" documentId="13_ncr:1_{72B23EF9-E167-4762-B97D-87F93C03B090}" xr6:coauthVersionLast="47" xr6:coauthVersionMax="47" xr10:uidLastSave="{00000000-0000-0000-0000-000000000000}"/>
  <bookViews>
    <workbookView xWindow="-120" yWindow="-120" windowWidth="29040" windowHeight="15720" activeTab="2" xr2:uid="{6224F25C-36D1-4C52-8545-49D7F2E2F0F2}"/>
  </bookViews>
  <sheets>
    <sheet name="Sheet5" sheetId="6" r:id="rId1"/>
    <sheet name="Pivot Table" sheetId="4" r:id="rId2"/>
    <sheet name="Main" sheetId="1" r:id="rId3"/>
    <sheet name="Charts" sheetId="3" r:id="rId4"/>
  </sheets>
  <definedNames>
    <definedName name="_xlnm._FilterDatabase" localSheetId="2" hidden="1">Main!$A$4:$J$9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5" i="1" l="1"/>
  <c r="J166" i="1"/>
  <c r="J167" i="1"/>
  <c r="J168" i="1"/>
  <c r="J169" i="1"/>
  <c r="J170" i="1"/>
  <c r="J171" i="1"/>
  <c r="J172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7" i="1"/>
  <c r="E18" i="1"/>
  <c r="E19" i="1"/>
  <c r="E16" i="1"/>
  <c r="D17" i="1"/>
  <c r="D18" i="1"/>
  <c r="D19" i="1"/>
  <c r="D16" i="1"/>
  <c r="C17" i="1"/>
  <c r="C18" i="1"/>
  <c r="C19" i="1"/>
  <c r="C16" i="1"/>
  <c r="J9" i="1"/>
  <c r="I9" i="1"/>
  <c r="H9" i="1"/>
  <c r="J6" i="1"/>
  <c r="J7" i="1"/>
  <c r="J8" i="1"/>
  <c r="J5" i="1"/>
  <c r="I6" i="1"/>
  <c r="I7" i="1"/>
  <c r="I8" i="1"/>
  <c r="I5" i="1"/>
  <c r="H6" i="1"/>
  <c r="H7" i="1"/>
  <c r="H8" i="1"/>
  <c r="H5" i="1"/>
</calcChain>
</file>

<file path=xl/sharedStrings.xml><?xml version="1.0" encoding="utf-8"?>
<sst xmlns="http://schemas.openxmlformats.org/spreadsheetml/2006/main" count="892" uniqueCount="290">
  <si>
    <t>S No</t>
  </si>
  <si>
    <t>First Name</t>
  </si>
  <si>
    <t>Last Name</t>
  </si>
  <si>
    <t>DOJ</t>
  </si>
  <si>
    <t>Sal-Jan</t>
  </si>
  <si>
    <t>Sal-Feb</t>
  </si>
  <si>
    <t>Sal-Mar</t>
  </si>
  <si>
    <t>Sal-Total</t>
  </si>
  <si>
    <t>Avg Sal</t>
  </si>
  <si>
    <t>Full Name</t>
  </si>
  <si>
    <t>Shuvam</t>
  </si>
  <si>
    <t>Gopal</t>
  </si>
  <si>
    <t>Verma</t>
  </si>
  <si>
    <t>Hari</t>
  </si>
  <si>
    <t>Joseph</t>
  </si>
  <si>
    <t>Paul</t>
  </si>
  <si>
    <t>Singh</t>
  </si>
  <si>
    <t>Mazumder</t>
  </si>
  <si>
    <t>Employee Salary Description</t>
  </si>
  <si>
    <t>Numbers</t>
  </si>
  <si>
    <t>Round</t>
  </si>
  <si>
    <t>Round Up</t>
  </si>
  <si>
    <t>Round Down</t>
  </si>
  <si>
    <t>Rounding of Numbers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</si>
  <si>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</si>
  <si>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</si>
  <si>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</si>
  <si>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</si>
  <si>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</si>
  <si>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</si>
  <si>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</si>
  <si>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</si>
  <si>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</si>
  <si>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</si>
  <si>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</si>
  <si>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</si>
  <si>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</si>
  <si>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Saturday</t>
  </si>
  <si>
    <t>Sunday</t>
  </si>
  <si>
    <t>Tuesday</t>
  </si>
  <si>
    <t>Wednesday</t>
  </si>
  <si>
    <t>Thursday</t>
  </si>
  <si>
    <t>Friday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</si>
  <si>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</si>
  <si>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</si>
  <si>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</si>
  <si>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</si>
  <si>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</si>
  <si>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</si>
  <si>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</si>
  <si>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</si>
  <si>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</si>
  <si>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</si>
  <si>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</si>
  <si>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Sat</t>
  </si>
  <si>
    <t>Sun</t>
  </si>
  <si>
    <t>Mon</t>
  </si>
  <si>
    <t>Tue</t>
  </si>
  <si>
    <t>Wed</t>
  </si>
  <si>
    <t>Thu</t>
  </si>
  <si>
    <t>Fri</t>
  </si>
  <si>
    <t>Autofill Areas</t>
  </si>
  <si>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</si>
  <si>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</si>
  <si>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</si>
  <si>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</si>
  <si>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</si>
  <si>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</si>
  <si>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</si>
  <si>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</si>
  <si>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</si>
  <si>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</si>
  <si>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</si>
  <si>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</si>
  <si>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</si>
  <si>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</si>
  <si>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</si>
  <si>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</si>
  <si>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</si>
  <si>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</si>
  <si>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</si>
  <si>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</si>
  <si>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</si>
  <si>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</si>
  <si>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</si>
  <si>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</si>
  <si>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</si>
  <si>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</si>
  <si>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</si>
  <si>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</si>
  <si>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</si>
  <si>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</si>
  <si>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</si>
  <si>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</si>
  <si>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</si>
  <si>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</si>
  <si>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</si>
  <si>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</si>
  <si>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</si>
  <si>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</si>
  <si>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</si>
  <si>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</si>
  <si>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</si>
  <si>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</si>
  <si>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</si>
  <si>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</si>
  <si>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</si>
  <si>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</si>
  <si>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</si>
  <si>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</si>
  <si>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</si>
  <si>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</si>
  <si>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</si>
  <si>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</si>
  <si>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</si>
  <si>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</si>
  <si>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</si>
  <si>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</si>
  <si>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</si>
  <si>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</si>
  <si>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</si>
  <si>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</si>
  <si>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</si>
  <si>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</si>
  <si>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</si>
  <si>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</si>
  <si>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</si>
  <si>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</si>
  <si>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</si>
  <si>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</si>
  <si>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</si>
  <si>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</si>
  <si>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</si>
  <si>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</si>
  <si>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</si>
  <si>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</si>
  <si>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</si>
  <si>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</si>
  <si>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</si>
  <si>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</si>
  <si>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</si>
  <si>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</si>
  <si>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</si>
  <si>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</si>
  <si>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</si>
  <si>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</si>
  <si>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Column1</t>
  </si>
  <si>
    <t>Dropdown from another column</t>
  </si>
  <si>
    <t>Grand Total</t>
  </si>
  <si>
    <t>Employee ID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</si>
  <si>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</si>
  <si>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</si>
  <si>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</si>
  <si>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</si>
  <si>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</si>
  <si>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</si>
  <si>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</si>
  <si>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</si>
  <si>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</si>
  <si>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</si>
  <si>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</si>
  <si>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</si>
  <si>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</si>
  <si>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</si>
  <si>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</si>
  <si>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</si>
  <si>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</si>
  <si>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</si>
  <si>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</si>
  <si>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</si>
  <si>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/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</si>
  <si>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</si>
  <si>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</si>
  <si>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</si>
  <si>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</si>
  <si>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</si>
  <si>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</si>
  <si>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</si>
  <si>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</si>
  <si>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</si>
  <si>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</si>
  <si>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</si>
  <si>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</si>
  <si>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</si>
  <si>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</si>
  <si>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</si>
  <si>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</si>
  <si>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</si>
  <si>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</si>
  <si>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</si>
  <si>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</si>
  <si>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</si>
  <si>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</si>
  <si>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</si>
  <si>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</si>
  <si>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</si>
  <si>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</si>
  <si>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</si>
  <si>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</si>
  <si>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</si>
  <si>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</si>
  <si>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</si>
  <si>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</si>
  <si>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</si>
  <si>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</si>
  <si>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</si>
  <si>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</si>
  <si>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</si>
  <si>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</si>
  <si>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</si>
  <si>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</si>
  <si>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</si>
  <si>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</si>
  <si>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</si>
  <si>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</si>
  <si>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</si>
  <si>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</si>
  <si>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</si>
  <si>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</si>
  <si>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</si>
  <si>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</si>
  <si>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</si>
  <si>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</si>
  <si>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</si>
  <si>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</si>
  <si>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</si>
  <si>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</si>
  <si>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</si>
  <si>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</si>
  <si>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</si>
  <si>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</si>
  <si>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</si>
  <si>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</si>
  <si>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</si>
  <si>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</si>
  <si>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</si>
  <si>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</si>
  <si>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</si>
  <si>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</si>
  <si>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</si>
  <si>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</si>
  <si>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</si>
  <si>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</si>
  <si>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</si>
  <si>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</si>
  <si>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</si>
  <si>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</si>
  <si>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</si>
  <si>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</si>
  <si>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</si>
  <si>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</si>
  <si>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</si>
  <si>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</si>
  <si>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</si>
  <si>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</si>
  <si>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</si>
  <si>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</si>
  <si>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</si>
  <si>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</si>
  <si>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</si>
  <si>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</si>
  <si>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</si>
  <si>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</si>
  <si>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</si>
  <si>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</si>
  <si>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</si>
  <si>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</si>
  <si>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</si>
  <si>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</si>
  <si>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</si>
  <si>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</si>
  <si>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</si>
  <si>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</si>
  <si>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</si>
  <si>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</si>
  <si>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</si>
  <si>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</si>
  <si>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</si>
  <si>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</si>
  <si>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</si>
  <si>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</si>
  <si>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Rio de Janeiro</t>
  </si>
  <si>
    <t>(All)</t>
  </si>
  <si>
    <t>A pivot table is a statistics tool that summarizes and reorganizes selected columns and rows of data in a spreadsheet or database table</t>
  </si>
  <si>
    <t>Filters</t>
  </si>
  <si>
    <t>Average of Annual Salary</t>
  </si>
  <si>
    <t>extra column</t>
  </si>
  <si>
    <t>VLOOKUP table</t>
  </si>
  <si>
    <t>Dynamically Changes</t>
  </si>
  <si>
    <t>need to slove this forcast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</si>
</sst>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Bahnschrift SemiLight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5" tint="-0.249977111117893"/>
      <name val="Arial"/>
      <family val="2"/>
    </font>
    <font>
      <b/>
      <i/>
      <sz val="11"/>
      <color theme="5" tint="-0.249977111117893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DB18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n">
        <color theme="9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thin">
        <color theme="9"/>
      </top>
      <bottom style="thin">
        <color theme="4" tint="0.39997558519241921"/>
      </bottom>
      <diagonal/>
    </border>
    <border>
      <left/>
      <right/>
      <top/>
      <bottom style="thin">
        <color theme="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5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2" borderId="12" xfId="1" applyFill="1" applyBorder="1" applyAlignment="1">
      <alignment horizontal="center" vertical="center"/>
    </xf>
    <xf numFmtId="0" fontId="4" fillId="0" borderId="9" xfId="0" applyFont="1" applyBorder="1"/>
    <xf numFmtId="0" fontId="4" fillId="0" borderId="1" xfId="0" applyFont="1" applyBorder="1"/>
    <xf numFmtId="14" fontId="4" fillId="0" borderId="1" xfId="0" applyNumberFormat="1" applyFont="1" applyBorder="1"/>
    <xf numFmtId="10" fontId="4" fillId="0" borderId="10" xfId="0" applyNumberFormat="1" applyFont="1" applyBorder="1"/>
    <xf numFmtId="0" fontId="4" fillId="0" borderId="14" xfId="0" applyFont="1" applyBorder="1"/>
    <xf numFmtId="0" fontId="4" fillId="0" borderId="15" xfId="0" applyFont="1" applyBorder="1"/>
    <xf numFmtId="14" fontId="4" fillId="0" borderId="15" xfId="0" applyNumberFormat="1" applyFont="1" applyBorder="1"/>
    <xf numFmtId="10" fontId="4" fillId="0" borderId="16" xfId="0" applyNumberFormat="1" applyFont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" xfId="0" applyFont="1" applyFill="1" applyBorder="1"/>
    <xf numFmtId="0" fontId="4" fillId="0" borderId="1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17" xfId="0" applyBorder="1"/>
    <xf numFmtId="14" fontId="0" fillId="0" borderId="17" xfId="0" applyNumberFormat="1" applyBorder="1"/>
    <xf numFmtId="164" fontId="0" fillId="0" borderId="17" xfId="0" applyNumberFormat="1" applyBorder="1"/>
    <xf numFmtId="165" fontId="0" fillId="0" borderId="17" xfId="0" applyNumberFormat="1" applyBorder="1"/>
    <xf numFmtId="14" fontId="0" fillId="0" borderId="18" xfId="0" applyNumberFormat="1" applyBorder="1"/>
    <xf numFmtId="0" fontId="0" fillId="0" borderId="0" xfId="0" applyNumberFormat="1"/>
    <xf numFmtId="0" fontId="0" fillId="0" borderId="0" xfId="0" pivotButton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9" fillId="6" borderId="1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6" fillId="6" borderId="19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left"/>
    </xf>
    <xf numFmtId="14" fontId="6" fillId="6" borderId="21" xfId="0" applyNumberFormat="1" applyFont="1" applyFill="1" applyBorder="1" applyAlignment="1">
      <alignment horizontal="left"/>
    </xf>
    <xf numFmtId="14" fontId="6" fillId="6" borderId="22" xfId="0" applyNumberFormat="1" applyFon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5" fontId="0" fillId="2" borderId="8" xfId="0" applyNumberFormat="1" applyFill="1" applyBorder="1" applyAlignment="1">
      <alignment horizontal="center" vertical="center"/>
    </xf>
    <xf numFmtId="0" fontId="0" fillId="8" borderId="23" xfId="0" applyFont="1" applyFill="1" applyBorder="1"/>
    <xf numFmtId="0" fontId="0" fillId="0" borderId="23" xfId="0" applyFont="1" applyBorder="1"/>
    <xf numFmtId="0" fontId="6" fillId="6" borderId="24" xfId="0" applyFont="1" applyFill="1" applyBorder="1" applyAlignment="1">
      <alignment horizontal="left"/>
    </xf>
    <xf numFmtId="15" fontId="0" fillId="3" borderId="25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/>
  </cellXfs>
  <cellStyles count="2">
    <cellStyle name="Hyperlink" xfId="1" builtinId="8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m/dd/yyyy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mm/dd/yyyy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165" formatCode="#,##0%_);\(#,##0%\);0%_)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mm/dd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2535804158498E-2"/>
          <c:y val="0.11041718934319679"/>
          <c:w val="0.91342339939466333"/>
          <c:h val="0.60987044485710673"/>
        </c:manualLayout>
      </c:layout>
      <c:lineChart>
        <c:grouping val="stacked"/>
        <c:varyColors val="0"/>
        <c:ser>
          <c:idx val="0"/>
          <c:order val="0"/>
          <c:tx>
            <c:strRef>
              <c:f>Charts!$E$3</c:f>
              <c:strCache>
                <c:ptCount val="1"/>
                <c:pt idx="0">
                  <c:v>List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Charts!$D$4:$D$20</c:f>
              <c:strCache>
                <c:ptCount val="17"/>
                <c:pt idx="0">
                  <c:v>May Wilmot</c:v>
                </c:pt>
                <c:pt idx="1">
                  <c:v>David Shiner</c:v>
                </c:pt>
                <c:pt idx="2">
                  <c:v>Gary Reynolds</c:v>
                </c:pt>
                <c:pt idx="3">
                  <c:v>Mark Buntain</c:v>
                </c:pt>
                <c:pt idx="4">
                  <c:v>Christine Davies</c:v>
                </c:pt>
                <c:pt idx="5">
                  <c:v>Gary Shaw</c:v>
                </c:pt>
                <c:pt idx="6">
                  <c:v>Christopher Cresswell</c:v>
                </c:pt>
                <c:pt idx="7">
                  <c:v>Gillian Allnutt</c:v>
                </c:pt>
                <c:pt idx="8">
                  <c:v>Francis Godden</c:v>
                </c:pt>
                <c:pt idx="9">
                  <c:v>Christopher Cresswell</c:v>
                </c:pt>
                <c:pt idx="10">
                  <c:v>Danny Brooks</c:v>
                </c:pt>
                <c:pt idx="11">
                  <c:v>John Jenkins</c:v>
                </c:pt>
                <c:pt idx="12">
                  <c:v>Richard Allnutt</c:v>
                </c:pt>
                <c:pt idx="13">
                  <c:v>Tessa Morrow</c:v>
                </c:pt>
                <c:pt idx="14">
                  <c:v>James Ricketts</c:v>
                </c:pt>
                <c:pt idx="15">
                  <c:v>Susan Dixon</c:v>
                </c:pt>
                <c:pt idx="16">
                  <c:v>Thomas Gordon</c:v>
                </c:pt>
              </c:strCache>
            </c:strRef>
          </c:cat>
          <c:val>
            <c:numRef>
              <c:f>Charts!$E$4:$E$20</c:f>
              <c:numCache>
                <c:formatCode>General</c:formatCode>
                <c:ptCount val="17"/>
                <c:pt idx="0">
                  <c:v>80</c:v>
                </c:pt>
                <c:pt idx="1">
                  <c:v>80</c:v>
                </c:pt>
                <c:pt idx="2">
                  <c:v>700</c:v>
                </c:pt>
                <c:pt idx="3">
                  <c:v>150</c:v>
                </c:pt>
                <c:pt idx="4">
                  <c:v>50</c:v>
                </c:pt>
                <c:pt idx="5">
                  <c:v>30</c:v>
                </c:pt>
                <c:pt idx="6">
                  <c:v>500</c:v>
                </c:pt>
                <c:pt idx="7">
                  <c:v>30</c:v>
                </c:pt>
                <c:pt idx="8">
                  <c:v>800</c:v>
                </c:pt>
                <c:pt idx="9">
                  <c:v>30</c:v>
                </c:pt>
                <c:pt idx="10">
                  <c:v>1000</c:v>
                </c:pt>
                <c:pt idx="11">
                  <c:v>700</c:v>
                </c:pt>
                <c:pt idx="12">
                  <c:v>30</c:v>
                </c:pt>
                <c:pt idx="13">
                  <c:v>500</c:v>
                </c:pt>
                <c:pt idx="14">
                  <c:v>800</c:v>
                </c:pt>
                <c:pt idx="15">
                  <c:v>80</c:v>
                </c:pt>
                <c:pt idx="1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7-49F8-B662-992377E8C7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1382224"/>
        <c:axId val="1171384304"/>
      </c:lineChart>
      <c:catAx>
        <c:axId val="11713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4304"/>
        <c:crosses val="autoZero"/>
        <c:auto val="1"/>
        <c:lblAlgn val="ctr"/>
        <c:lblOffset val="100"/>
        <c:noMultiLvlLbl val="0"/>
      </c:catAx>
      <c:valAx>
        <c:axId val="1171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85725</xdr:rowOff>
    </xdr:from>
    <xdr:to>
      <xdr:col>3</xdr:col>
      <xdr:colOff>714375</xdr:colOff>
      <xdr:row>1</xdr:row>
      <xdr:rowOff>95250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B201BEF5-3328-415D-AB4E-1568CB6D4518}"/>
            </a:ext>
          </a:extLst>
        </xdr:cNvPr>
        <xdr:cNvSpPr/>
      </xdr:nvSpPr>
      <xdr:spPr>
        <a:xfrm>
          <a:off x="3562350" y="85725"/>
          <a:ext cx="657225" cy="20002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34637</xdr:colOff>
      <xdr:row>14</xdr:row>
      <xdr:rowOff>43296</xdr:rowOff>
    </xdr:from>
    <xdr:to>
      <xdr:col>9</xdr:col>
      <xdr:colOff>883229</xdr:colOff>
      <xdr:row>17</xdr:row>
      <xdr:rowOff>77932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0AC683C-3D43-48D5-8286-F1DFB46F5020}"/>
            </a:ext>
          </a:extLst>
        </xdr:cNvPr>
        <xdr:cNvSpPr/>
      </xdr:nvSpPr>
      <xdr:spPr>
        <a:xfrm>
          <a:off x="4944342" y="2718955"/>
          <a:ext cx="2216728" cy="60613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419100</xdr:colOff>
      <xdr:row>116</xdr:row>
      <xdr:rowOff>95250</xdr:rowOff>
    </xdr:from>
    <xdr:to>
      <xdr:col>5</xdr:col>
      <xdr:colOff>933450</xdr:colOff>
      <xdr:row>121</xdr:row>
      <xdr:rowOff>171450</xdr:rowOff>
    </xdr:to>
    <xdr:sp macro="" textlink="">
      <xdr:nvSpPr>
        <xdr:cNvPr id="2" name="Arrow: Left-Up 1">
          <a:extLst>
            <a:ext uri="{FF2B5EF4-FFF2-40B4-BE49-F238E27FC236}">
              <a16:creationId xmlns:a16="http://schemas.microsoft.com/office/drawing/2014/main" id="{1CB1342F-D1E6-46D1-93A3-B0C6070D8299}"/>
            </a:ext>
          </a:extLst>
        </xdr:cNvPr>
        <xdr:cNvSpPr/>
      </xdr:nvSpPr>
      <xdr:spPr>
        <a:xfrm>
          <a:off x="5848350" y="22202775"/>
          <a:ext cx="514350" cy="1028700"/>
        </a:xfrm>
        <a:prstGeom prst="leftUpArrow">
          <a:avLst/>
        </a:prstGeom>
        <a:solidFill>
          <a:schemeClr val="accent3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147637</xdr:rowOff>
    </xdr:from>
    <xdr:to>
      <xdr:col>17</xdr:col>
      <xdr:colOff>28574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1AC41-D43A-4138-AA4A-97A34ED1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vam Mazumder" refreshedDate="44997.851350462966" createdVersion="7" refreshedVersion="7" minRefreshableVersion="3" recordCount="37" xr:uid="{9A6CCB9B-E95E-40E9-8AFE-27378E2E3E54}">
  <cacheSource type="worksheet">
    <worksheetSource ref="B67:P104" sheet="Main"/>
  </cacheSource>
  <cacheFields count="15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/>
    </cacheField>
    <cacheField name="Gender" numFmtId="0">
      <sharedItems count="2">
        <s v="Male"/>
        <s v="Fe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6" maxValue="64"/>
    </cacheField>
    <cacheField name="Hire Date" numFmtId="14">
      <sharedItems containsSemiMixedTypes="0" containsNonDate="0" containsDate="1" containsString="0" minDate="1997-07-26T00:00:00" maxDate="2022-09-08T00:00:00"/>
    </cacheField>
    <cacheField name="Annual Salary" numFmtId="164">
      <sharedItems containsSemiMixedTypes="0" containsString="0" containsNumber="1" containsInteger="1" minValue="40499" maxValue="255610"/>
    </cacheField>
    <cacheField name="Bonus %" numFmtId="165">
      <sharedItems containsSemiMixedTypes="0" containsString="0" containsNumber="1" minValue="0" maxValue="0.36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2014-02-14T00:00:00" maxDate="2019-04-01T00:00:00"/>
    </cacheField>
    <cacheField name="extra column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E02002"/>
    <s v="Kai Le"/>
    <s v="Controls Engineer"/>
    <x v="0"/>
    <s v="Manufacturing"/>
    <x v="0"/>
    <s v="Asian"/>
    <n v="47"/>
    <d v="2022-02-05T00:00:00"/>
    <n v="92368"/>
    <n v="0"/>
    <x v="0"/>
    <s v="Columbus"/>
    <s v=""/>
    <m/>
  </r>
  <r>
    <s v="E02003"/>
    <s v="Robert Patel"/>
    <s v="Analyst"/>
    <x v="1"/>
    <s v="Corporate"/>
    <x v="0"/>
    <s v="Asian"/>
    <n v="58"/>
    <d v="2013-10-23T00:00:00"/>
    <n v="45703"/>
    <n v="0"/>
    <x v="0"/>
    <s v="Chicago"/>
    <s v=""/>
    <m/>
  </r>
  <r>
    <s v="E02004"/>
    <s v="Cameron Lo"/>
    <s v="Network Administrator"/>
    <x v="2"/>
    <s v="Research &amp; Development"/>
    <x v="0"/>
    <s v="Asian"/>
    <n v="34"/>
    <d v="2019-03-24T00:00:00"/>
    <n v="83576"/>
    <n v="0"/>
    <x v="1"/>
    <s v="Shanghai"/>
    <s v=""/>
    <m/>
  </r>
  <r>
    <s v="E02005"/>
    <s v="Harper Castillo"/>
    <s v="IT Systems Architect"/>
    <x v="2"/>
    <s v="Corporate"/>
    <x v="1"/>
    <s v="Latino"/>
    <n v="39"/>
    <d v="2018-04-07T00:00:00"/>
    <n v="98062"/>
    <n v="0"/>
    <x v="0"/>
    <s v="Seattle"/>
    <s v=""/>
    <m/>
  </r>
  <r>
    <s v="E02006"/>
    <s v="Harper Dominguez"/>
    <s v="Director"/>
    <x v="0"/>
    <s v="Corporate"/>
    <x v="1"/>
    <s v="Latino"/>
    <n v="42"/>
    <d v="2005-06-18T00:00:00"/>
    <n v="175391"/>
    <n v="0.24"/>
    <x v="0"/>
    <s v="Austin"/>
    <s v=""/>
    <m/>
  </r>
  <r>
    <s v="E02007"/>
    <s v="Ezra Vu"/>
    <s v="Network Administrator"/>
    <x v="2"/>
    <s v="Manufacturing"/>
    <x v="0"/>
    <s v="Asian"/>
    <n v="62"/>
    <d v="2004-04-22T00:00:00"/>
    <n v="66227"/>
    <n v="0"/>
    <x v="0"/>
    <s v="Phoenix"/>
    <d v="2014-02-14T00:00:00"/>
    <m/>
  </r>
  <r>
    <s v="E02008"/>
    <s v="Jade Hu"/>
    <s v="Sr. Analyst"/>
    <x v="3"/>
    <s v="Specialty Products"/>
    <x v="1"/>
    <s v="Asian"/>
    <n v="58"/>
    <d v="2009-06-27T00:00:00"/>
    <n v="89744"/>
    <n v="0"/>
    <x v="1"/>
    <s v="Chongqing"/>
    <s v=""/>
    <m/>
  </r>
  <r>
    <s v="E02009"/>
    <s v="Miles Chang"/>
    <s v="Analyst II"/>
    <x v="4"/>
    <s v="Corporate"/>
    <x v="0"/>
    <s v="Asian"/>
    <n v="62"/>
    <d v="1999-02-19T00:00:00"/>
    <n v="69674"/>
    <n v="0"/>
    <x v="1"/>
    <s v="Chengdu"/>
    <s v=""/>
    <m/>
  </r>
  <r>
    <s v="E02010"/>
    <s v="Gianna Holmes"/>
    <s v="System Administrator "/>
    <x v="2"/>
    <s v="Manufacturing"/>
    <x v="1"/>
    <s v="Caucasian"/>
    <n v="38"/>
    <d v="2011-09-09T00:00:00"/>
    <n v="97630"/>
    <n v="0"/>
    <x v="0"/>
    <s v="Seattle"/>
    <s v=""/>
    <m/>
  </r>
  <r>
    <s v="E02011"/>
    <s v="Jameson Thomas"/>
    <s v="Manager"/>
    <x v="4"/>
    <s v="Specialty Products"/>
    <x v="0"/>
    <s v="Caucasian"/>
    <n v="52"/>
    <d v="2015-02-05T00:00:00"/>
    <n v="105879"/>
    <n v="0.1"/>
    <x v="0"/>
    <s v="Miami"/>
    <s v=""/>
    <m/>
  </r>
  <r>
    <s v="E02012"/>
    <s v="Jameson Pena"/>
    <s v="Systems Analyst"/>
    <x v="2"/>
    <s v="Manufacturing"/>
    <x v="0"/>
    <s v="Latino"/>
    <n v="49"/>
    <d v="2003-10-12T00:00:00"/>
    <n v="40499"/>
    <n v="0"/>
    <x v="0"/>
    <s v="Miami"/>
    <s v=""/>
    <m/>
  </r>
  <r>
    <s v="E02013"/>
    <s v="Bella Wu"/>
    <s v="Sr. Analyst"/>
    <x v="4"/>
    <s v="Specialty Products"/>
    <x v="1"/>
    <s v="Asian"/>
    <n v="63"/>
    <d v="2014-08-03T00:00:00"/>
    <n v="71418"/>
    <n v="0"/>
    <x v="0"/>
    <s v="Phoenix"/>
    <s v=""/>
    <m/>
  </r>
  <r>
    <s v="E02014"/>
    <s v="Jose Wong"/>
    <s v="Director"/>
    <x v="2"/>
    <s v="Manufacturing"/>
    <x v="0"/>
    <s v="Asian"/>
    <n v="45"/>
    <d v="2017-11-15T00:00:00"/>
    <n v="150558"/>
    <n v="0.23"/>
    <x v="1"/>
    <s v="Chongqing"/>
    <s v=""/>
    <m/>
  </r>
  <r>
    <s v="E02015"/>
    <s v="Lucas Richardson"/>
    <s v="Manager"/>
    <x v="5"/>
    <s v="Corporate"/>
    <x v="0"/>
    <s v="Caucasian"/>
    <n v="36"/>
    <d v="2018-07-22T00:00:00"/>
    <n v="118912"/>
    <n v="0.08"/>
    <x v="0"/>
    <s v="Miami"/>
    <s v=""/>
    <m/>
  </r>
  <r>
    <s v="E02016"/>
    <s v="Jacob Moore"/>
    <s v="Sr. Manager"/>
    <x v="5"/>
    <s v="Corporate"/>
    <x v="0"/>
    <s v="Black"/>
    <n v="42"/>
    <d v="2021-03-24T00:00:00"/>
    <n v="131422"/>
    <n v="0.15"/>
    <x v="0"/>
    <s v="Phoenix"/>
    <s v=""/>
    <m/>
  </r>
  <r>
    <s v="E02017"/>
    <s v="Luna Lu"/>
    <s v="IT Systems Architect"/>
    <x v="2"/>
    <s v="Corporate"/>
    <x v="1"/>
    <s v="Asian"/>
    <n v="62"/>
    <d v="1997-07-26T00:00:00"/>
    <n v="64208"/>
    <n v="0"/>
    <x v="0"/>
    <s v="Miami"/>
    <s v=""/>
    <m/>
  </r>
  <r>
    <s v="E02018"/>
    <s v="Bella Tran"/>
    <s v="Vice President"/>
    <x v="0"/>
    <s v="Specialty Products"/>
    <x v="1"/>
    <s v="Asian"/>
    <n v="45"/>
    <d v="2010-08-05T00:00:00"/>
    <n v="254486"/>
    <n v="0.33"/>
    <x v="1"/>
    <s v="Chengdu"/>
    <s v=""/>
    <m/>
  </r>
  <r>
    <s v="E02019"/>
    <s v="Ivy Chau"/>
    <s v="Analyst"/>
    <x v="1"/>
    <s v="Specialty Products"/>
    <x v="1"/>
    <s v="Asian"/>
    <n v="61"/>
    <d v="2019-03-03T00:00:00"/>
    <n v="54811"/>
    <n v="0"/>
    <x v="1"/>
    <s v="Chongqing"/>
    <s v=""/>
    <m/>
  </r>
  <r>
    <s v="E02020"/>
    <s v="Jordan Kumar"/>
    <s v="Service Desk Analyst"/>
    <x v="2"/>
    <s v="Specialty Products"/>
    <x v="0"/>
    <s v="Asian"/>
    <n v="29"/>
    <d v="2017-11-11T00:00:00"/>
    <n v="95729"/>
    <n v="0"/>
    <x v="0"/>
    <s v="Seattle"/>
    <s v=""/>
    <m/>
  </r>
  <r>
    <s v="E02021"/>
    <s v="Sophia Gutierrez"/>
    <s v="Manager"/>
    <x v="3"/>
    <s v="Specialty Products"/>
    <x v="1"/>
    <s v="Latino"/>
    <n v="63"/>
    <d v="2009-02-08T00:00:00"/>
    <n v="102649"/>
    <n v="0.06"/>
    <x v="0"/>
    <s v="Austin"/>
    <s v=""/>
    <m/>
  </r>
  <r>
    <s v="E02022"/>
    <s v="Eli Dang"/>
    <s v="Sr. Manager"/>
    <x v="3"/>
    <s v="Specialty Products"/>
    <x v="0"/>
    <s v="Asian"/>
    <n v="45"/>
    <d v="2015-11-16T00:00:00"/>
    <n v="122875"/>
    <n v="0.12"/>
    <x v="0"/>
    <s v="Chicago"/>
    <s v=""/>
    <m/>
  </r>
  <r>
    <s v="E02023"/>
    <s v="Lillian Lewis"/>
    <s v="Technical Architect"/>
    <x v="2"/>
    <s v="Research &amp; Development"/>
    <x v="1"/>
    <s v="Black"/>
    <n v="43"/>
    <d v="2013-08-14T00:00:00"/>
    <n v="83323"/>
    <n v="0"/>
    <x v="0"/>
    <s v="Phoenix"/>
    <d v="2019-03-31T00:00:00"/>
    <m/>
  </r>
  <r>
    <s v="E02024"/>
    <s v="Serenity Cao"/>
    <s v="Account Representative"/>
    <x v="1"/>
    <s v="Manufacturing"/>
    <x v="1"/>
    <s v="Asian"/>
    <n v="31"/>
    <d v="2018-10-21T00:00:00"/>
    <n v="66721"/>
    <n v="0"/>
    <x v="1"/>
    <s v="Shanghai"/>
    <s v=""/>
    <m/>
  </r>
  <r>
    <s v="E02025"/>
    <s v="Parker Lai"/>
    <s v="Vice President"/>
    <x v="3"/>
    <s v="Specialty Products"/>
    <x v="0"/>
    <s v="Asian"/>
    <n v="48"/>
    <d v="2006-11-29T00:00:00"/>
    <n v="246400"/>
    <n v="0.36"/>
    <x v="1"/>
    <s v="Chongqing"/>
    <s v=""/>
    <m/>
  </r>
  <r>
    <s v="E02026"/>
    <s v="Charles Simmons"/>
    <s v="Manager"/>
    <x v="1"/>
    <s v="Specialty Products"/>
    <x v="0"/>
    <s v="Caucasian"/>
    <n v="55"/>
    <d v="1997-10-27T00:00:00"/>
    <n v="113525"/>
    <n v="0.06"/>
    <x v="0"/>
    <s v="Miami"/>
    <s v=""/>
    <m/>
  </r>
  <r>
    <s v="E02027"/>
    <s v="Jayden Luu"/>
    <s v="Director"/>
    <x v="3"/>
    <s v="Manufacturing"/>
    <x v="0"/>
    <s v="Asian"/>
    <n v="64"/>
    <d v="2004-05-13T00:00:00"/>
    <n v="184342"/>
    <n v="0.22"/>
    <x v="1"/>
    <s v="Beijing"/>
    <s v=""/>
    <m/>
  </r>
  <r>
    <s v="E02028"/>
    <s v="Brooks Richardson"/>
    <s v="Director"/>
    <x v="5"/>
    <s v="Specialty Products"/>
    <x v="0"/>
    <s v="Caucasian"/>
    <n v="58"/>
    <d v="2020-11-24T00:00:00"/>
    <n v="151341"/>
    <n v="0.22"/>
    <x v="0"/>
    <s v="Seattle"/>
    <s v=""/>
    <m/>
  </r>
  <r>
    <s v="E02029"/>
    <s v="Ivy Thompson"/>
    <s v="Manager"/>
    <x v="5"/>
    <s v="Manufacturing"/>
    <x v="1"/>
    <s v="Caucasian"/>
    <n v="50"/>
    <d v="2004-08-11T00:00:00"/>
    <n v="118900"/>
    <n v="0.05"/>
    <x v="0"/>
    <s v="Seattle"/>
    <s v=""/>
    <m/>
  </r>
  <r>
    <s v="E02030"/>
    <s v="Peyton Wright"/>
    <s v="Sr. Manager"/>
    <x v="5"/>
    <s v="Corporate"/>
    <x v="1"/>
    <s v="Black"/>
    <n v="41"/>
    <d v="2017-05-13T00:00:00"/>
    <n v="153370"/>
    <n v="0.1"/>
    <x v="0"/>
    <s v="Chicago"/>
    <s v=""/>
    <m/>
  </r>
  <r>
    <s v="E02031"/>
    <s v="Wyatt Dinh"/>
    <s v="System Administrator "/>
    <x v="2"/>
    <s v="Specialty Products"/>
    <x v="0"/>
    <s v="Asian"/>
    <n v="50"/>
    <d v="2002-03-15T00:00:00"/>
    <n v="72860"/>
    <n v="0"/>
    <x v="1"/>
    <s v="Shanghai"/>
    <s v=""/>
    <m/>
  </r>
  <r>
    <s v="E02032"/>
    <s v="Ruby Alexander"/>
    <s v="Vice President"/>
    <x v="4"/>
    <s v="Research &amp; Development"/>
    <x v="1"/>
    <s v="Caucasian"/>
    <n v="59"/>
    <d v="2001-08-13T00:00:00"/>
    <n v="255610"/>
    <n v="0.36"/>
    <x v="0"/>
    <s v="Phoenix"/>
    <s v=""/>
    <m/>
  </r>
  <r>
    <s v="E02033"/>
    <s v="Axel Oh"/>
    <s v="Sr. Analyst"/>
    <x v="1"/>
    <s v="Corporate"/>
    <x v="0"/>
    <s v="Asian"/>
    <n v="26"/>
    <d v="2020-10-24T00:00:00"/>
    <n v="84962"/>
    <n v="0"/>
    <x v="1"/>
    <s v="Chengdu"/>
    <s v=""/>
    <m/>
  </r>
  <r>
    <s v="E02034"/>
    <s v="Axel Ramirez"/>
    <s v="Manager"/>
    <x v="6"/>
    <s v="Specialty Products"/>
    <x v="0"/>
    <s v="Latino"/>
    <n v="55"/>
    <d v="2017-12-04T00:00:00"/>
    <n v="103795"/>
    <n v="7.0000000000000007E-2"/>
    <x v="0"/>
    <s v="Seattle"/>
    <s v=""/>
    <m/>
  </r>
  <r>
    <s v="E02035"/>
    <s v="Liliana Chang"/>
    <s v="Service Desk Analyst"/>
    <x v="2"/>
    <s v="Corporate"/>
    <x v="1"/>
    <s v="Asian"/>
    <n v="32"/>
    <d v="2018-01-11T00:00:00"/>
    <n v="97509"/>
    <n v="0"/>
    <x v="1"/>
    <s v="Shanghai"/>
    <s v=""/>
    <m/>
  </r>
  <r>
    <s v="E02036"/>
    <s v="Leonardo Carter"/>
    <s v="Business Partner"/>
    <x v="6"/>
    <s v="Specialty Products"/>
    <x v="0"/>
    <s v="Caucasian"/>
    <n v="50"/>
    <d v="2022-09-07T00:00:00"/>
    <n v="54931"/>
    <n v="0"/>
    <x v="0"/>
    <s v="Austin"/>
    <s v=""/>
    <m/>
  </r>
  <r>
    <s v="E02037"/>
    <s v="Landon Gonzales"/>
    <s v="Test Engineer"/>
    <x v="0"/>
    <s v="Specialty Products"/>
    <x v="0"/>
    <s v="Latino"/>
    <n v="54"/>
    <d v="2009-08-30T00:00:00"/>
    <n v="88689"/>
    <n v="0"/>
    <x v="0"/>
    <s v="Phoenix"/>
    <s v=""/>
    <m/>
  </r>
  <r>
    <s v="E02038"/>
    <s v="Amelia Dominguez"/>
    <s v="Sr. Manager"/>
    <x v="3"/>
    <s v="Corporate"/>
    <x v="1"/>
    <s v="Latino"/>
    <n v="31"/>
    <d v="2015-09-23T00:00:00"/>
    <n v="158184"/>
    <n v="0.15"/>
    <x v="2"/>
    <s v="Rio de Janeiro"/>
    <d v="2018-07-27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1B1FC-CFC1-4E83-A01B-337A6DE1F441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4:C18" firstHeaderRow="1" firstDataRow="1" firstDataCol="2" rowPageCount="1" colPageCount="1"/>
  <pivotFields count="15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7">
        <item x="3"/>
        <item x="0"/>
        <item x="4"/>
        <item x="6"/>
        <item x="2"/>
        <item x="5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dataField="1" compact="0" numFmtId="164" outline="0" showAll="0" defaultSubtotal="0"/>
    <pivotField compact="0" numFmtId="165" outline="0" showAll="0" defaultSubtotal="0"/>
    <pivotField axis="axisPage" compact="0" outline="0" multipleItemSelectionAllowed="1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3"/>
    <field x="5"/>
  </rowFields>
  <rowItems count="14">
    <i>
      <x v="1"/>
      <x/>
    </i>
    <i r="1">
      <x v="1"/>
    </i>
    <i>
      <x/>
      <x/>
    </i>
    <i r="1">
      <x v="1"/>
    </i>
    <i>
      <x v="5"/>
      <x/>
    </i>
    <i r="1">
      <x v="1"/>
    </i>
    <i>
      <x v="2"/>
      <x/>
    </i>
    <i r="1">
      <x v="1"/>
    </i>
    <i>
      <x v="4"/>
      <x/>
    </i>
    <i r="1">
      <x v="1"/>
    </i>
    <i>
      <x v="3"/>
      <x v="1"/>
    </i>
    <i>
      <x v="6"/>
      <x/>
    </i>
    <i r="1">
      <x v="1"/>
    </i>
    <i t="grand">
      <x/>
    </i>
  </rowItems>
  <colItems count="1">
    <i/>
  </colItems>
  <pageFields count="1">
    <pageField fld="11" hier="-1"/>
  </pageFields>
  <dataFields count="1">
    <dataField name="Average of Annual Salary" fld="9" subtotal="average" baseField="3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94E062-47E7-4425-8C48-2E713100025E}" name="Table3" displayName="Table3" ref="A1:N3" totalsRowShown="0">
  <autoFilter ref="A1:N3" xr:uid="{C694E062-47E7-4425-8C48-2E713100025E}"/>
  <tableColumns count="14">
    <tableColumn id="1" xr3:uid="{EFA204E0-508F-42F5-9F04-C16F0B06E216}" name="Employee ID"/>
    <tableColumn id="2" xr3:uid="{AF73F8D8-04D8-4AA6-BC19-4AB01FEEFE84}" name="Full Name"/>
    <tableColumn id="3" xr3:uid="{19AC5704-D7F1-4A7D-B805-9CF0B730E245}" name="Job Title"/>
    <tableColumn id="4" xr3:uid="{B7156ED3-3DF2-4AEC-B60E-395961583B36}" name="Department"/>
    <tableColumn id="5" xr3:uid="{B187B40B-C87F-4F0B-A3BA-C4B3528B929C}" name="Business Unit"/>
    <tableColumn id="6" xr3:uid="{BFEFF829-730C-4A85-9658-F9933215C792}" name="Gender"/>
    <tableColumn id="7" xr3:uid="{39DA8908-C7F9-4C0C-A39A-94C672965B03}" name="Ethnicity"/>
    <tableColumn id="8" xr3:uid="{4EE2207B-1BEC-4C7D-BF8F-976F12AF0B1B}" name="Age"/>
    <tableColumn id="9" xr3:uid="{8C271BFE-3DD5-4A2D-90E9-B597DE8523C6}" name="Hire Date" dataDxfId="50"/>
    <tableColumn id="10" xr3:uid="{4B022CD1-A959-4C58-B839-BE6F6D388E65}" name="Annual Salary"/>
    <tableColumn id="11" xr3:uid="{6B69D238-9927-4DE1-8281-D49D1E339351}" name="Bonus %"/>
    <tableColumn id="12" xr3:uid="{B92A380C-C1B1-41AC-8696-FAB9212F9F3E}" name="Country"/>
    <tableColumn id="13" xr3:uid="{F6AA8B33-AEA7-4510-888F-70633E97DDC8}" name="City"/>
    <tableColumn id="14" xr3:uid="{8A86686A-7AC6-47AE-B24A-649C3A9A1948}" name="Exit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EEC5B-1366-42BA-B119-704FED0CAD89}" name="Table1" displayName="Table1" ref="A4:J9" totalsRowShown="0" headerRowDxfId="49" dataDxfId="47" headerRowBorderDxfId="48" tableBorderDxfId="46" totalsRowBorderDxfId="45">
  <autoFilter ref="A4:J9" xr:uid="{C1D96AD4-E5EF-43B6-A26F-3DE717381265}"/>
  <tableColumns count="10">
    <tableColumn id="1" xr3:uid="{AF8FD491-D24F-45AB-8436-84B5DE284CF9}" name="S No" dataDxfId="44"/>
    <tableColumn id="2" xr3:uid="{A923EFEE-5B2C-4C8F-94A7-036076307AD0}" name="First Name" dataDxfId="43"/>
    <tableColumn id="3" xr3:uid="{07DE796F-43C1-4A8C-B6F3-466347383A10}" name="Last Name" dataDxfId="42"/>
    <tableColumn id="4" xr3:uid="{5C2034C8-2132-4E1D-AC53-BB00655F4180}" name="DOJ" dataDxfId="41"/>
    <tableColumn id="5" xr3:uid="{FE66F234-8AF9-433F-95A2-6ED776A35C3E}" name="Sal-Jan" dataDxfId="40"/>
    <tableColumn id="6" xr3:uid="{BBE2CCB9-C0CF-46D4-BA06-55C1273F4753}" name="Sal-Feb" dataDxfId="39"/>
    <tableColumn id="7" xr3:uid="{4CA570A8-0713-4CC3-9876-EF4326410289}" name="Sal-Mar" dataDxfId="38"/>
    <tableColumn id="8" xr3:uid="{3ECB3F39-2573-457B-99C7-64D8FD463C6B}" name="Sal-Total" dataDxfId="37">
      <calculatedColumnFormula>SUM(E5:G5)</calculatedColumnFormula>
    </tableColumn>
    <tableColumn id="9" xr3:uid="{FA1796CD-7128-4108-9ADE-0B7A01BA0634}" name="Avg Sal" dataDxfId="36">
      <calculatedColumnFormula>AVERAGE(E5:G5)</calculatedColumnFormula>
    </tableColumn>
    <tableColumn id="10" xr3:uid="{8623DD32-3D00-46DA-B989-211A69838CFD}" name="Full Name" dataDxfId="35">
      <calculatedColumnFormula>CONCATENATE(B5," ",C5)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3B300B-4C3E-42FF-98C4-30DA22142325}" name="Table2" displayName="Table2" ref="B42:K59" totalsRowShown="0" headerRowDxfId="34" dataDxfId="32" headerRowBorderDxfId="33" tableBorderDxfId="31" totalsRowBorderDxfId="30">
  <autoFilter ref="B42:K59" xr:uid="{A83B300B-4C3E-42FF-98C4-30DA22142325}"/>
  <tableColumns count="10">
    <tableColumn id="1" xr3:uid="{86349404-59D6-45A9-9334-CA120DBD95C7}" name="JE Code" dataDxfId="29"/>
    <tableColumn id="2" xr3:uid="{9668A8CD-EE0F-4409-A509-2EE0180E8E4C}" name="Store" dataDxfId="28"/>
    <tableColumn id="3" xr3:uid="{E0CE5B35-693E-45DE-A5B9-17652A51348F}" name="Country" dataDxfId="27"/>
    <tableColumn id="4" xr3:uid="{037E1279-DC87-4DD5-BE77-3902F4BD9473}" name="Region" dataDxfId="26"/>
    <tableColumn id="5" xr3:uid="{89AC8CA1-E266-4354-ACD2-4F713D208F5A}" name="Date" dataDxfId="25"/>
    <tableColumn id="6" xr3:uid="{5CDF7C26-E2F2-4FA5-8BCF-BBB8AB98E617}" name="Column1" dataDxfId="24"/>
    <tableColumn id="7" xr3:uid="{4BBF6FF5-6E8D-4233-9E98-A0F92F391C7F}" name="Salesperson" dataDxfId="23"/>
    <tableColumn id="8" xr3:uid="{02E2AF4C-78EA-4AE7-940D-44B9EA363BE0}" name="List Price" dataDxfId="22"/>
    <tableColumn id="9" xr3:uid="{9B86CA64-37DD-4F26-9D66-62C7D882F72A}" name="Actual Price" dataDxfId="21"/>
    <tableColumn id="10" xr3:uid="{9B2E97DC-27F4-4650-9592-2EE7E49F7CDB}" name="Discount %" data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726A8F-B79C-46DA-B751-A46D464FE8CF}" name="Table4" displayName="Table4" ref="B67:P104" totalsRowShown="0" headerRowDxfId="19" tableBorderDxfId="18">
  <autoFilter ref="B67:P104" xr:uid="{29726A8F-B79C-46DA-B751-A46D464FE8CF}"/>
  <sortState xmlns:xlrd2="http://schemas.microsoft.com/office/spreadsheetml/2017/richdata2" ref="B68:P104">
    <sortCondition ref="J67:J104"/>
  </sortState>
  <tableColumns count="15">
    <tableColumn id="1" xr3:uid="{3029FF19-B961-442B-89AB-D1EA0B47BD4A}" name="Employee ID" dataDxfId="17"/>
    <tableColumn id="2" xr3:uid="{973AA26A-FD37-4545-B196-843AF341B81B}" name="Full Name" dataDxfId="16"/>
    <tableColumn id="3" xr3:uid="{4440C7F8-AE62-4D98-92DB-6E3C1A5E66F5}" name="Job Title" dataDxfId="15"/>
    <tableColumn id="4" xr3:uid="{AC67FBBF-464E-4097-BE90-12A42C3EF5B2}" name="Department" dataDxfId="14"/>
    <tableColumn id="5" xr3:uid="{75E36C9A-21EE-4296-9F8B-D94965182F9B}" name="Business Unit" dataDxfId="13"/>
    <tableColumn id="6" xr3:uid="{AFE62427-9C5A-40BB-B20D-999930EB5E3C}" name="Gender" dataDxfId="12"/>
    <tableColumn id="7" xr3:uid="{A9FDD99E-1275-4CA9-A4BC-862611931074}" name="Ethnicity" dataDxfId="11"/>
    <tableColumn id="8" xr3:uid="{B357BEDF-3170-4CDE-9770-DACFBE09E7D6}" name="Age" dataDxfId="10"/>
    <tableColumn id="9" xr3:uid="{68592EB0-F8B0-46EF-9F43-87F6226B4EFF}" name="Hire Date" dataDxfId="9"/>
    <tableColumn id="10" xr3:uid="{D8076D97-8887-480C-AF27-C3DE34C284CE}" name="Annual Salary" dataDxfId="8"/>
    <tableColumn id="11" xr3:uid="{DC48C243-69F1-4CC1-A28D-78954E4EADB2}" name="Bonus %" dataDxfId="7"/>
    <tableColumn id="12" xr3:uid="{E7FDD429-044E-4DE2-BBF7-D0E362B50046}" name="Country" dataDxfId="6"/>
    <tableColumn id="13" xr3:uid="{96A9D34C-A9A0-4553-A274-A2BDC4BC2CA1}" name="City" dataDxfId="5"/>
    <tableColumn id="14" xr3:uid="{F136A48E-7C0B-4594-B14C-266A7B514CC4}" name="Exit Date" dataDxfId="4"/>
    <tableColumn id="15" xr3:uid="{BB7DEA07-A868-4FA5-B0A5-F31ADA00318C}" name="extra colum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FA950F-5A00-42C3-B686-F52F2D44E854}">
  <we:reference id="wa200004935" version="1.0.0.0" store="en-US" storeType="OMEX"/>
  <we:alternateReferences>
    <we:reference id="WA200004935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C276-E3F6-433A-A7CF-0FDD84897D63}">
  <dimension ref="A1:N3"/>
  <sheetViews>
    <sheetView workbookViewId="0">
      <selection activeCell="L14" sqref="L14"/>
    </sheetView>
  </sheetViews>
  <sheetFormatPr defaultRowHeight="15" x14ac:dyDescent="0.25"/>
  <cols>
    <col min="1" max="1" width="14.28515625" customWidth="1"/>
    <col min="2" max="2" width="12.140625" customWidth="1"/>
    <col min="3" max="3" width="10.5703125" customWidth="1"/>
    <col min="4" max="4" width="13.85546875" customWidth="1"/>
    <col min="5" max="5" width="15.140625" customWidth="1"/>
    <col min="6" max="6" width="9.85546875" customWidth="1"/>
    <col min="7" max="7" width="10.85546875" customWidth="1"/>
    <col min="9" max="9" width="11.42578125" customWidth="1"/>
    <col min="10" max="10" width="15.140625" customWidth="1"/>
    <col min="11" max="11" width="10.5703125" customWidth="1"/>
    <col min="12" max="12" width="10.140625" customWidth="1"/>
    <col min="14" max="14" width="11" customWidth="1"/>
  </cols>
  <sheetData>
    <row r="1" spans="1:14" x14ac:dyDescent="0.25">
      <c r="A1" t="s">
        <v>149</v>
      </c>
      <c r="B1" t="s">
        <v>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64</v>
      </c>
      <c r="M1" t="s">
        <v>159</v>
      </c>
      <c r="N1" t="s">
        <v>160</v>
      </c>
    </row>
    <row r="2" spans="1:14" x14ac:dyDescent="0.25">
      <c r="A2" t="s">
        <v>231</v>
      </c>
      <c r="B2" t="s">
        <v>232</v>
      </c>
      <c r="C2" t="s">
        <v>233</v>
      </c>
      <c r="D2" t="s">
        <v>164</v>
      </c>
      <c r="E2" t="s">
        <v>200</v>
      </c>
      <c r="F2" t="s">
        <v>186</v>
      </c>
      <c r="G2" t="s">
        <v>167</v>
      </c>
      <c r="H2">
        <v>45</v>
      </c>
      <c r="I2" s="45">
        <v>40395</v>
      </c>
      <c r="J2">
        <v>254486</v>
      </c>
      <c r="K2">
        <v>0.33</v>
      </c>
      <c r="L2" t="s">
        <v>102</v>
      </c>
      <c r="M2" t="s">
        <v>206</v>
      </c>
      <c r="N2" t="s">
        <v>170</v>
      </c>
    </row>
    <row r="3" spans="1:14" x14ac:dyDescent="0.25">
      <c r="A3" t="s">
        <v>189</v>
      </c>
      <c r="B3" t="s">
        <v>190</v>
      </c>
      <c r="C3" t="s">
        <v>191</v>
      </c>
      <c r="D3" t="s">
        <v>164</v>
      </c>
      <c r="E3" t="s">
        <v>175</v>
      </c>
      <c r="F3" t="s">
        <v>186</v>
      </c>
      <c r="G3" t="s">
        <v>187</v>
      </c>
      <c r="H3">
        <v>42</v>
      </c>
      <c r="I3" s="45">
        <v>38521</v>
      </c>
      <c r="J3">
        <v>175391</v>
      </c>
      <c r="K3">
        <v>0.24</v>
      </c>
      <c r="L3" t="s">
        <v>168</v>
      </c>
      <c r="M3" t="s">
        <v>192</v>
      </c>
      <c r="N3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1035-FABC-4D1D-BEE5-D7D93498CFD9}">
  <dimension ref="A1:U24"/>
  <sheetViews>
    <sheetView workbookViewId="0">
      <selection activeCell="C5" sqref="C5"/>
    </sheetView>
  </sheetViews>
  <sheetFormatPr defaultRowHeight="15" x14ac:dyDescent="0.25"/>
  <cols>
    <col min="1" max="1" width="18.7109375" bestFit="1" customWidth="1"/>
    <col min="2" max="2" width="10" bestFit="1" customWidth="1"/>
    <col min="3" max="3" width="23.42578125" bestFit="1" customWidth="1"/>
    <col min="4" max="4" width="11.28515625" bestFit="1" customWidth="1"/>
  </cols>
  <sheetData>
    <row r="1" spans="1:21" x14ac:dyDescent="0.25">
      <c r="D1" s="55" t="s">
        <v>284</v>
      </c>
      <c r="E1" s="55"/>
      <c r="F1" s="55"/>
    </row>
    <row r="2" spans="1:21" x14ac:dyDescent="0.25">
      <c r="A2" s="42" t="s">
        <v>64</v>
      </c>
      <c r="B2" t="s">
        <v>282</v>
      </c>
      <c r="D2" s="55"/>
      <c r="E2" s="55"/>
      <c r="F2" s="55"/>
    </row>
    <row r="4" spans="1:21" x14ac:dyDescent="0.25">
      <c r="A4" s="42" t="s">
        <v>151</v>
      </c>
      <c r="B4" s="42" t="s">
        <v>153</v>
      </c>
      <c r="C4" t="s">
        <v>285</v>
      </c>
    </row>
    <row r="5" spans="1:21" ht="17.25" customHeight="1" x14ac:dyDescent="0.25">
      <c r="A5" t="s">
        <v>164</v>
      </c>
      <c r="B5" t="s">
        <v>186</v>
      </c>
      <c r="C5" s="41">
        <v>214938.5</v>
      </c>
    </row>
    <row r="6" spans="1:21" x14ac:dyDescent="0.25">
      <c r="B6" t="s">
        <v>166</v>
      </c>
      <c r="C6" s="41">
        <v>90528.5</v>
      </c>
    </row>
    <row r="7" spans="1:21" x14ac:dyDescent="0.25">
      <c r="A7" t="s">
        <v>199</v>
      </c>
      <c r="B7" t="s">
        <v>186</v>
      </c>
      <c r="C7" s="41">
        <v>116859</v>
      </c>
    </row>
    <row r="8" spans="1:21" x14ac:dyDescent="0.25">
      <c r="B8" t="s">
        <v>166</v>
      </c>
      <c r="C8" s="41">
        <v>184539</v>
      </c>
    </row>
    <row r="9" spans="1:21" x14ac:dyDescent="0.25">
      <c r="A9" t="s">
        <v>224</v>
      </c>
      <c r="B9" t="s">
        <v>186</v>
      </c>
      <c r="C9" s="41">
        <v>136135</v>
      </c>
    </row>
    <row r="10" spans="1:21" x14ac:dyDescent="0.25">
      <c r="B10" t="s">
        <v>166</v>
      </c>
      <c r="C10" s="41">
        <v>133891.66666666666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x14ac:dyDescent="0.25">
      <c r="A11" t="s">
        <v>205</v>
      </c>
      <c r="B11" t="s">
        <v>186</v>
      </c>
      <c r="C11" s="41">
        <v>163514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x14ac:dyDescent="0.25">
      <c r="B12" t="s">
        <v>166</v>
      </c>
      <c r="C12" s="41">
        <v>87776.5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x14ac:dyDescent="0.25">
      <c r="A13" t="s">
        <v>180</v>
      </c>
      <c r="B13" t="s">
        <v>186</v>
      </c>
      <c r="C13" s="41">
        <v>88146.4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x14ac:dyDescent="0.25">
      <c r="B14" t="s">
        <v>166</v>
      </c>
      <c r="C14" s="41">
        <v>84908.166666666672</v>
      </c>
    </row>
    <row r="15" spans="1:21" x14ac:dyDescent="0.25">
      <c r="A15" t="s">
        <v>270</v>
      </c>
      <c r="B15" t="s">
        <v>166</v>
      </c>
      <c r="C15" s="41">
        <v>79363</v>
      </c>
    </row>
    <row r="16" spans="1:21" x14ac:dyDescent="0.25">
      <c r="A16" t="s">
        <v>174</v>
      </c>
      <c r="B16" t="s">
        <v>186</v>
      </c>
      <c r="C16" s="41">
        <v>60766</v>
      </c>
      <c r="D16" s="54" t="s">
        <v>283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x14ac:dyDescent="0.25">
      <c r="B17" t="s">
        <v>166</v>
      </c>
      <c r="C17" s="41">
        <v>81396.666666666672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25">
      <c r="A18" t="s">
        <v>148</v>
      </c>
      <c r="C18" s="41">
        <v>112602.24324324324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25"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  <row r="22" spans="1:16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</row>
    <row r="23" spans="1:16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</row>
    <row r="24" spans="1:16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</sheetData>
  <mergeCells count="2">
    <mergeCell ref="D16:P16"/>
    <mergeCell ref="D1:F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6AD4-E5EF-43B6-A26F-3DE717381265}">
  <dimension ref="A1:P172"/>
  <sheetViews>
    <sheetView tabSelected="1" topLeftCell="C61" zoomScaleNormal="100" workbookViewId="0">
      <selection activeCell="Q77" sqref="Q77"/>
    </sheetView>
  </sheetViews>
  <sheetFormatPr defaultRowHeight="15" x14ac:dyDescent="0.25"/>
  <cols>
    <col min="1" max="1" width="7.140625" style="2" customWidth="1"/>
    <col min="2" max="2" width="17.140625" style="2" customWidth="1"/>
    <col min="3" max="3" width="18" style="2" bestFit="1" customWidth="1"/>
    <col min="4" max="4" width="22.5703125" style="3" bestFit="1" customWidth="1"/>
    <col min="5" max="5" width="16.5703125" style="2" customWidth="1"/>
    <col min="6" max="7" width="23.85546875" style="2" bestFit="1" customWidth="1"/>
    <col min="8" max="8" width="20.7109375" style="2" bestFit="1" customWidth="1"/>
    <col min="9" max="9" width="16.85546875" style="2" bestFit="1" customWidth="1"/>
    <col min="10" max="10" width="18.140625" style="2" bestFit="1" customWidth="1"/>
    <col min="11" max="11" width="19.140625" style="2" customWidth="1"/>
    <col min="12" max="12" width="13.28515625" style="2" customWidth="1"/>
    <col min="13" max="13" width="12.85546875" style="2" bestFit="1" customWidth="1"/>
    <col min="14" max="14" width="16.7109375" style="2" bestFit="1" customWidth="1"/>
    <col min="15" max="15" width="13.42578125" style="2" customWidth="1"/>
    <col min="16" max="16" width="18" style="2" customWidth="1"/>
    <col min="17" max="16384" width="9.140625" style="2"/>
  </cols>
  <sheetData>
    <row r="1" spans="1:10" x14ac:dyDescent="0.25">
      <c r="A1" s="56" t="s">
        <v>18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ht="15.75" thickBot="1" x14ac:dyDescent="0.3">
      <c r="A2" s="59"/>
      <c r="B2" s="60"/>
      <c r="C2" s="60"/>
      <c r="D2" s="60"/>
      <c r="E2" s="60"/>
      <c r="F2" s="60"/>
      <c r="G2" s="60"/>
      <c r="H2" s="60"/>
      <c r="I2" s="60"/>
      <c r="J2" s="61"/>
    </row>
    <row r="4" spans="1:10" s="1" customFormat="1" x14ac:dyDescent="0.25">
      <c r="A4" s="12" t="s">
        <v>0</v>
      </c>
      <c r="B4" s="21" t="s">
        <v>1</v>
      </c>
      <c r="C4" s="13" t="s">
        <v>2</v>
      </c>
      <c r="D4" s="14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5" t="s">
        <v>9</v>
      </c>
    </row>
    <row r="5" spans="1:10" x14ac:dyDescent="0.25">
      <c r="A5" s="10">
        <v>1</v>
      </c>
      <c r="B5" s="5" t="s">
        <v>10</v>
      </c>
      <c r="C5" s="5" t="s">
        <v>17</v>
      </c>
      <c r="D5" s="6">
        <v>44840</v>
      </c>
      <c r="E5" s="4">
        <v>1000</v>
      </c>
      <c r="F5" s="4">
        <v>5000</v>
      </c>
      <c r="G5" s="4">
        <v>1500</v>
      </c>
      <c r="H5" s="4">
        <f>SUM(E5:G5)</f>
        <v>7500</v>
      </c>
      <c r="I5" s="4">
        <f>AVERAGE(E5:G5)</f>
        <v>2500</v>
      </c>
      <c r="J5" s="11" t="str">
        <f>CONCATENATE(B5," ",C5)</f>
        <v>Shuvam Mazumder</v>
      </c>
    </row>
    <row r="6" spans="1:10" x14ac:dyDescent="0.25">
      <c r="A6" s="10">
        <v>2</v>
      </c>
      <c r="B6" s="5" t="s">
        <v>11</v>
      </c>
      <c r="C6" s="5" t="s">
        <v>12</v>
      </c>
      <c r="D6" s="6">
        <v>44841</v>
      </c>
      <c r="E6" s="4">
        <v>2000</v>
      </c>
      <c r="F6" s="4">
        <v>6000</v>
      </c>
      <c r="G6" s="4">
        <v>1800</v>
      </c>
      <c r="H6" s="4">
        <f>SUM(E6:G6)</f>
        <v>9800</v>
      </c>
      <c r="I6" s="7">
        <f>AVERAGE(E6:G6)</f>
        <v>3266.6666666666665</v>
      </c>
      <c r="J6" s="11" t="str">
        <f>CONCATENATE(B6," ",C6)</f>
        <v>Gopal Verma</v>
      </c>
    </row>
    <row r="7" spans="1:10" x14ac:dyDescent="0.25">
      <c r="A7" s="10">
        <v>3</v>
      </c>
      <c r="B7" s="5" t="s">
        <v>14</v>
      </c>
      <c r="C7" s="5" t="s">
        <v>15</v>
      </c>
      <c r="D7" s="6">
        <v>44842</v>
      </c>
      <c r="E7" s="4">
        <v>3000</v>
      </c>
      <c r="F7" s="4">
        <v>7000</v>
      </c>
      <c r="G7" s="4">
        <v>2100</v>
      </c>
      <c r="H7" s="4">
        <f>SUM(E7:G7)</f>
        <v>12100</v>
      </c>
      <c r="I7" s="7">
        <f>AVERAGE(E7:G7)</f>
        <v>4033.3333333333335</v>
      </c>
      <c r="J7" s="11" t="str">
        <f>CONCATENATE(B7," ",C7)</f>
        <v>Joseph Paul</v>
      </c>
    </row>
    <row r="8" spans="1:10" x14ac:dyDescent="0.25">
      <c r="A8" s="10">
        <v>4</v>
      </c>
      <c r="B8" s="5" t="s">
        <v>13</v>
      </c>
      <c r="C8" s="5" t="s">
        <v>16</v>
      </c>
      <c r="D8" s="6">
        <v>44843</v>
      </c>
      <c r="E8" s="4">
        <v>4000</v>
      </c>
      <c r="F8" s="4">
        <v>8000</v>
      </c>
      <c r="G8" s="4">
        <v>2400</v>
      </c>
      <c r="H8" s="4">
        <f>SUM(E8:G8)</f>
        <v>14400</v>
      </c>
      <c r="I8" s="4">
        <f>AVERAGE(E8:G8)</f>
        <v>4800</v>
      </c>
      <c r="J8" s="11" t="str">
        <f>CONCATENATE(B8," ",C8)</f>
        <v>Hari Singh</v>
      </c>
    </row>
    <row r="9" spans="1:10" x14ac:dyDescent="0.25">
      <c r="A9" s="16">
        <v>5</v>
      </c>
      <c r="B9" s="17" t="s">
        <v>13</v>
      </c>
      <c r="C9" s="17" t="s">
        <v>16</v>
      </c>
      <c r="D9" s="18">
        <v>44843</v>
      </c>
      <c r="E9" s="19">
        <v>4000</v>
      </c>
      <c r="F9" s="19">
        <v>8000</v>
      </c>
      <c r="G9" s="19">
        <v>2400</v>
      </c>
      <c r="H9" s="19">
        <f>SUM(E9:G9)</f>
        <v>14400</v>
      </c>
      <c r="I9" s="19">
        <f>AVERAGE(E9:G9)</f>
        <v>4800</v>
      </c>
      <c r="J9" s="20" t="str">
        <f>CONCATENATE(B9," ",C9)</f>
        <v>Hari Singh</v>
      </c>
    </row>
    <row r="11" spans="1:10" x14ac:dyDescent="0.25">
      <c r="D11" s="8"/>
    </row>
    <row r="12" spans="1:10" x14ac:dyDescent="0.25">
      <c r="D12" s="8"/>
    </row>
    <row r="13" spans="1:10" x14ac:dyDescent="0.25">
      <c r="D13" s="8"/>
    </row>
    <row r="14" spans="1:10" x14ac:dyDescent="0.25">
      <c r="B14" s="62" t="s">
        <v>23</v>
      </c>
      <c r="C14" s="62"/>
      <c r="D14" s="62"/>
      <c r="E14" s="62"/>
    </row>
    <row r="15" spans="1:10" x14ac:dyDescent="0.25">
      <c r="B15" s="4" t="s">
        <v>19</v>
      </c>
      <c r="C15" s="4" t="s">
        <v>20</v>
      </c>
      <c r="D15" s="9" t="s">
        <v>21</v>
      </c>
      <c r="E15" s="4" t="s">
        <v>22</v>
      </c>
    </row>
    <row r="16" spans="1:10" x14ac:dyDescent="0.25">
      <c r="B16" s="4">
        <v>1.03434</v>
      </c>
      <c r="C16" s="4">
        <f>ROUND(B16,0)</f>
        <v>1</v>
      </c>
      <c r="D16" s="9">
        <f>ROUNDUP(B16,0)</f>
        <v>2</v>
      </c>
      <c r="E16" s="4">
        <f>ROUNDDOWN(B16,0)</f>
        <v>1</v>
      </c>
    </row>
    <row r="17" spans="2:6" x14ac:dyDescent="0.25">
      <c r="B17" s="4">
        <v>2.34545</v>
      </c>
      <c r="C17" s="4">
        <f t="shared" ref="C17:C19" si="0">ROUND(B17,0)</f>
        <v>2</v>
      </c>
      <c r="D17" s="9">
        <f t="shared" ref="D17:D19" si="1">ROUNDUP(B17,0)</f>
        <v>3</v>
      </c>
      <c r="E17" s="4">
        <f t="shared" ref="E17:E19" si="2">ROUNDDOWN(B17,0)</f>
        <v>2</v>
      </c>
    </row>
    <row r="18" spans="2:6" x14ac:dyDescent="0.25">
      <c r="B18" s="4">
        <v>465.34199999999998</v>
      </c>
      <c r="C18" s="4">
        <f t="shared" si="0"/>
        <v>465</v>
      </c>
      <c r="D18" s="9">
        <f t="shared" si="1"/>
        <v>466</v>
      </c>
      <c r="E18" s="4">
        <f t="shared" si="2"/>
        <v>465</v>
      </c>
    </row>
    <row r="19" spans="2:6" x14ac:dyDescent="0.25">
      <c r="B19" s="4">
        <v>23.345645000000001</v>
      </c>
      <c r="C19" s="4">
        <f t="shared" si="0"/>
        <v>23</v>
      </c>
      <c r="D19" s="9">
        <f t="shared" si="1"/>
        <v>24</v>
      </c>
      <c r="E19" s="4">
        <f t="shared" si="2"/>
        <v>23</v>
      </c>
    </row>
    <row r="20" spans="2:6" x14ac:dyDescent="0.25">
      <c r="D20" s="8"/>
    </row>
    <row r="21" spans="2:6" x14ac:dyDescent="0.25">
      <c r="D21" s="8"/>
    </row>
    <row r="22" spans="2:6" x14ac:dyDescent="0.25">
      <c r="D22" s="8"/>
    </row>
    <row r="23" spans="2:6" x14ac:dyDescent="0.25">
      <c r="B23" s="63" t="s">
        <v>61</v>
      </c>
      <c r="C23" s="63"/>
      <c r="D23" s="63"/>
      <c r="E23" s="63"/>
      <c r="F23" s="63"/>
    </row>
    <row r="24" spans="2:6" x14ac:dyDescent="0.25">
      <c r="B24" s="4" t="s">
        <v>24</v>
      </c>
      <c r="C24" s="4" t="s">
        <v>37</v>
      </c>
      <c r="D24" s="6" t="s">
        <v>43</v>
      </c>
      <c r="E24" s="4" t="s">
        <v>54</v>
      </c>
      <c r="F24" s="4">
        <v>1</v>
      </c>
    </row>
    <row r="25" spans="2:6" x14ac:dyDescent="0.25">
      <c r="B25" s="4" t="s">
        <v>25</v>
      </c>
      <c r="C25" s="4" t="s">
        <v>38</v>
      </c>
      <c r="D25" s="6" t="s">
        <v>44</v>
      </c>
      <c r="E25" s="4" t="s">
        <v>55</v>
      </c>
      <c r="F25" s="4">
        <v>2</v>
      </c>
    </row>
    <row r="26" spans="2:6" x14ac:dyDescent="0.25">
      <c r="B26" s="4" t="s">
        <v>26</v>
      </c>
      <c r="C26" s="4" t="s">
        <v>36</v>
      </c>
      <c r="D26" s="6" t="s">
        <v>45</v>
      </c>
      <c r="E26" s="4" t="s">
        <v>56</v>
      </c>
      <c r="F26" s="4">
        <v>3</v>
      </c>
    </row>
    <row r="27" spans="2:6" x14ac:dyDescent="0.25">
      <c r="B27" s="4" t="s">
        <v>27</v>
      </c>
      <c r="C27" s="4" t="s">
        <v>39</v>
      </c>
      <c r="D27" s="6" t="s">
        <v>46</v>
      </c>
      <c r="E27" s="4" t="s">
        <v>57</v>
      </c>
      <c r="F27" s="4">
        <v>4</v>
      </c>
    </row>
    <row r="28" spans="2:6" x14ac:dyDescent="0.25">
      <c r="B28" s="4" t="s">
        <v>28</v>
      </c>
      <c r="C28" s="4" t="s">
        <v>40</v>
      </c>
      <c r="D28" s="6" t="s">
        <v>28</v>
      </c>
      <c r="E28" s="4" t="s">
        <v>58</v>
      </c>
      <c r="F28" s="4">
        <v>5</v>
      </c>
    </row>
    <row r="29" spans="2:6" x14ac:dyDescent="0.25">
      <c r="B29" s="4" t="s">
        <v>29</v>
      </c>
      <c r="C29" s="4" t="s">
        <v>41</v>
      </c>
      <c r="D29" s="6" t="s">
        <v>47</v>
      </c>
      <c r="E29" s="4" t="s">
        <v>59</v>
      </c>
      <c r="F29" s="4">
        <v>6</v>
      </c>
    </row>
    <row r="30" spans="2:6" x14ac:dyDescent="0.25">
      <c r="B30" s="4" t="s">
        <v>30</v>
      </c>
      <c r="C30" s="4" t="s">
        <v>42</v>
      </c>
      <c r="D30" s="6" t="s">
        <v>48</v>
      </c>
      <c r="E30" s="4" t="s">
        <v>60</v>
      </c>
      <c r="F30" s="4">
        <v>7</v>
      </c>
    </row>
    <row r="31" spans="2:6" x14ac:dyDescent="0.25">
      <c r="B31" s="4" t="s">
        <v>31</v>
      </c>
      <c r="C31" s="4"/>
      <c r="D31" s="6" t="s">
        <v>49</v>
      </c>
      <c r="E31" s="4"/>
      <c r="F31" s="4">
        <v>8</v>
      </c>
    </row>
    <row r="32" spans="2:6" x14ac:dyDescent="0.25">
      <c r="B32" s="4" t="s">
        <v>32</v>
      </c>
      <c r="C32" s="4"/>
      <c r="D32" s="6" t="s">
        <v>50</v>
      </c>
      <c r="E32" s="4"/>
      <c r="F32" s="4">
        <v>9</v>
      </c>
    </row>
    <row r="33" spans="2:14" x14ac:dyDescent="0.25">
      <c r="B33" s="4" t="s">
        <v>33</v>
      </c>
      <c r="C33" s="4"/>
      <c r="D33" s="6" t="s">
        <v>51</v>
      </c>
      <c r="E33" s="4"/>
      <c r="F33" s="4">
        <v>10</v>
      </c>
    </row>
    <row r="34" spans="2:14" x14ac:dyDescent="0.25">
      <c r="B34" s="4" t="s">
        <v>34</v>
      </c>
      <c r="C34" s="4"/>
      <c r="D34" s="6" t="s">
        <v>52</v>
      </c>
      <c r="E34" s="4"/>
      <c r="F34" s="4"/>
    </row>
    <row r="35" spans="2:14" x14ac:dyDescent="0.25">
      <c r="B35" s="4" t="s">
        <v>35</v>
      </c>
      <c r="C35" s="4"/>
      <c r="D35" s="6" t="s">
        <v>53</v>
      </c>
      <c r="E35" s="4"/>
      <c r="F35" s="4"/>
    </row>
    <row r="36" spans="2:14" x14ac:dyDescent="0.25">
      <c r="B36" s="4"/>
      <c r="C36" s="4"/>
      <c r="D36" s="6"/>
      <c r="E36" s="4"/>
      <c r="F36" s="4"/>
    </row>
    <row r="41" spans="2:14" x14ac:dyDescent="0.25">
      <c r="B41" s="64" t="s">
        <v>147</v>
      </c>
      <c r="C41" s="64"/>
      <c r="D41" s="64"/>
      <c r="E41" s="64"/>
      <c r="F41" s="64"/>
      <c r="G41" s="64"/>
      <c r="H41" s="64"/>
      <c r="I41" s="64"/>
      <c r="J41" s="64"/>
      <c r="K41" s="64"/>
    </row>
    <row r="42" spans="2:14" x14ac:dyDescent="0.25">
      <c r="B42" s="30" t="s">
        <v>62</v>
      </c>
      <c r="C42" s="31" t="s">
        <v>63</v>
      </c>
      <c r="D42" s="31" t="s">
        <v>64</v>
      </c>
      <c r="E42" s="31" t="s">
        <v>65</v>
      </c>
      <c r="F42" s="31" t="s">
        <v>66</v>
      </c>
      <c r="G42" s="35" t="s">
        <v>146</v>
      </c>
      <c r="H42" s="31" t="s">
        <v>68</v>
      </c>
      <c r="I42" s="31" t="s">
        <v>69</v>
      </c>
      <c r="J42" s="31" t="s">
        <v>70</v>
      </c>
      <c r="K42" s="32" t="s">
        <v>71</v>
      </c>
      <c r="N42" s="33" t="s">
        <v>67</v>
      </c>
    </row>
    <row r="43" spans="2:14" x14ac:dyDescent="0.25">
      <c r="B43" s="22" t="s">
        <v>72</v>
      </c>
      <c r="C43" s="23" t="s">
        <v>73</v>
      </c>
      <c r="D43" s="23" t="s">
        <v>74</v>
      </c>
      <c r="E43" s="23" t="s">
        <v>75</v>
      </c>
      <c r="F43" s="24">
        <v>43379</v>
      </c>
      <c r="G43" s="34" t="s">
        <v>98</v>
      </c>
      <c r="H43" s="23" t="s">
        <v>77</v>
      </c>
      <c r="I43" s="23">
        <v>80</v>
      </c>
      <c r="J43" s="23">
        <v>79</v>
      </c>
      <c r="K43" s="25">
        <v>1.2500000000000001E-2</v>
      </c>
      <c r="N43" s="23" t="s">
        <v>76</v>
      </c>
    </row>
    <row r="44" spans="2:14" x14ac:dyDescent="0.25">
      <c r="B44" s="22" t="s">
        <v>78</v>
      </c>
      <c r="C44" s="23" t="s">
        <v>79</v>
      </c>
      <c r="D44" s="23" t="s">
        <v>80</v>
      </c>
      <c r="E44" s="23" t="s">
        <v>81</v>
      </c>
      <c r="F44" s="24">
        <v>42117</v>
      </c>
      <c r="G44" s="34"/>
      <c r="H44" s="23" t="s">
        <v>82</v>
      </c>
      <c r="I44" s="23">
        <v>80</v>
      </c>
      <c r="J44" s="23">
        <v>54</v>
      </c>
      <c r="K44" s="25">
        <v>0.32500000000000001</v>
      </c>
      <c r="N44" s="23" t="s">
        <v>76</v>
      </c>
    </row>
    <row r="45" spans="2:14" x14ac:dyDescent="0.25">
      <c r="B45" s="22" t="s">
        <v>83</v>
      </c>
      <c r="C45" s="23" t="s">
        <v>84</v>
      </c>
      <c r="D45" s="23" t="s">
        <v>85</v>
      </c>
      <c r="E45" s="23" t="s">
        <v>86</v>
      </c>
      <c r="F45" s="24">
        <v>42828</v>
      </c>
      <c r="G45" s="34" t="s">
        <v>87</v>
      </c>
      <c r="H45" s="23" t="s">
        <v>88</v>
      </c>
      <c r="I45" s="23">
        <v>700</v>
      </c>
      <c r="J45" s="23">
        <v>686</v>
      </c>
      <c r="K45" s="25">
        <v>0.02</v>
      </c>
      <c r="N45" s="23" t="s">
        <v>87</v>
      </c>
    </row>
    <row r="46" spans="2:14" x14ac:dyDescent="0.25">
      <c r="B46" s="22" t="s">
        <v>89</v>
      </c>
      <c r="C46" s="23" t="s">
        <v>90</v>
      </c>
      <c r="D46" s="23" t="s">
        <v>91</v>
      </c>
      <c r="E46" s="23" t="s">
        <v>75</v>
      </c>
      <c r="F46" s="24">
        <v>43326</v>
      </c>
      <c r="G46" s="34"/>
      <c r="H46" s="23" t="s">
        <v>93</v>
      </c>
      <c r="I46" s="23">
        <v>150</v>
      </c>
      <c r="J46" s="23">
        <v>137</v>
      </c>
      <c r="K46" s="25">
        <v>8.6699999999999999E-2</v>
      </c>
      <c r="N46" s="23" t="s">
        <v>92</v>
      </c>
    </row>
    <row r="47" spans="2:14" x14ac:dyDescent="0.25">
      <c r="B47" s="22" t="s">
        <v>94</v>
      </c>
      <c r="C47" s="23" t="s">
        <v>95</v>
      </c>
      <c r="D47" s="23" t="s">
        <v>96</v>
      </c>
      <c r="E47" s="23" t="s">
        <v>97</v>
      </c>
      <c r="F47" s="24">
        <v>42066</v>
      </c>
      <c r="G47" s="34" t="s">
        <v>98</v>
      </c>
      <c r="H47" s="23" t="s">
        <v>99</v>
      </c>
      <c r="I47" s="23">
        <v>50</v>
      </c>
      <c r="J47" s="23">
        <v>37</v>
      </c>
      <c r="K47" s="25">
        <v>0.26</v>
      </c>
      <c r="N47" s="23" t="s">
        <v>98</v>
      </c>
    </row>
    <row r="48" spans="2:14" x14ac:dyDescent="0.25">
      <c r="B48" s="22" t="s">
        <v>100</v>
      </c>
      <c r="C48" s="23" t="s">
        <v>101</v>
      </c>
      <c r="D48" s="23" t="s">
        <v>102</v>
      </c>
      <c r="E48" s="23" t="s">
        <v>97</v>
      </c>
      <c r="F48" s="24">
        <v>42485</v>
      </c>
      <c r="G48" s="34"/>
      <c r="H48" s="23" t="s">
        <v>104</v>
      </c>
      <c r="I48" s="23">
        <v>30</v>
      </c>
      <c r="J48" s="23">
        <v>29</v>
      </c>
      <c r="K48" s="25">
        <v>3.3300000000000003E-2</v>
      </c>
      <c r="N48" s="23" t="s">
        <v>103</v>
      </c>
    </row>
    <row r="49" spans="2:14" x14ac:dyDescent="0.25">
      <c r="B49" s="22" t="s">
        <v>105</v>
      </c>
      <c r="C49" s="23" t="s">
        <v>106</v>
      </c>
      <c r="D49" s="23" t="s">
        <v>107</v>
      </c>
      <c r="E49" s="23" t="s">
        <v>86</v>
      </c>
      <c r="F49" s="24">
        <v>42527</v>
      </c>
      <c r="G49" s="34"/>
      <c r="H49" s="23" t="s">
        <v>109</v>
      </c>
      <c r="I49" s="23">
        <v>500</v>
      </c>
      <c r="J49" s="23">
        <v>465</v>
      </c>
      <c r="K49" s="25">
        <v>7.0000000000000007E-2</v>
      </c>
      <c r="N49" s="23" t="s">
        <v>108</v>
      </c>
    </row>
    <row r="50" spans="2:14" x14ac:dyDescent="0.25">
      <c r="B50" s="22" t="s">
        <v>110</v>
      </c>
      <c r="C50" s="23" t="s">
        <v>111</v>
      </c>
      <c r="D50" s="23" t="s">
        <v>112</v>
      </c>
      <c r="E50" s="23" t="s">
        <v>86</v>
      </c>
      <c r="F50" s="24">
        <v>42528</v>
      </c>
      <c r="G50" s="34" t="s">
        <v>103</v>
      </c>
      <c r="H50" s="23" t="s">
        <v>113</v>
      </c>
      <c r="I50" s="23">
        <v>30</v>
      </c>
      <c r="J50" s="23">
        <v>28</v>
      </c>
      <c r="K50" s="25">
        <v>6.6699999999999995E-2</v>
      </c>
      <c r="N50" s="23" t="s">
        <v>103</v>
      </c>
    </row>
    <row r="51" spans="2:14" x14ac:dyDescent="0.25">
      <c r="B51" s="22" t="s">
        <v>114</v>
      </c>
      <c r="C51" s="23" t="s">
        <v>115</v>
      </c>
      <c r="D51" s="23" t="s">
        <v>116</v>
      </c>
      <c r="E51" s="23" t="s">
        <v>75</v>
      </c>
      <c r="F51" s="24">
        <v>42349</v>
      </c>
      <c r="G51" s="34"/>
      <c r="H51" s="23" t="s">
        <v>118</v>
      </c>
      <c r="I51" s="23">
        <v>800</v>
      </c>
      <c r="J51" s="23">
        <v>760</v>
      </c>
      <c r="K51" s="25">
        <v>0.05</v>
      </c>
      <c r="N51" s="23" t="s">
        <v>117</v>
      </c>
    </row>
    <row r="52" spans="2:14" x14ac:dyDescent="0.25">
      <c r="B52" s="22" t="s">
        <v>119</v>
      </c>
      <c r="C52" s="23" t="s">
        <v>106</v>
      </c>
      <c r="D52" s="23" t="s">
        <v>107</v>
      </c>
      <c r="E52" s="23" t="s">
        <v>86</v>
      </c>
      <c r="F52" s="24">
        <v>41889</v>
      </c>
      <c r="G52" s="34"/>
      <c r="H52" s="23" t="s">
        <v>109</v>
      </c>
      <c r="I52" s="23">
        <v>30</v>
      </c>
      <c r="J52" s="23">
        <v>28</v>
      </c>
      <c r="K52" s="25">
        <v>6.6699999999999995E-2</v>
      </c>
      <c r="N52" s="23" t="s">
        <v>103</v>
      </c>
    </row>
    <row r="53" spans="2:14" x14ac:dyDescent="0.25">
      <c r="B53" s="22" t="s">
        <v>120</v>
      </c>
      <c r="C53" s="23" t="s">
        <v>121</v>
      </c>
      <c r="D53" s="23" t="s">
        <v>122</v>
      </c>
      <c r="E53" s="23" t="s">
        <v>75</v>
      </c>
      <c r="F53" s="24">
        <v>43015</v>
      </c>
      <c r="G53" s="34"/>
      <c r="H53" s="23" t="s">
        <v>124</v>
      </c>
      <c r="I53" s="23">
        <v>1000</v>
      </c>
      <c r="J53" s="23">
        <v>500</v>
      </c>
      <c r="K53" s="25">
        <v>0.5</v>
      </c>
      <c r="N53" s="23" t="s">
        <v>123</v>
      </c>
    </row>
    <row r="54" spans="2:14" x14ac:dyDescent="0.25">
      <c r="B54" s="22" t="s">
        <v>125</v>
      </c>
      <c r="C54" s="23" t="s">
        <v>126</v>
      </c>
      <c r="D54" s="23" t="s">
        <v>127</v>
      </c>
      <c r="E54" s="23" t="s">
        <v>97</v>
      </c>
      <c r="F54" s="24">
        <v>41872</v>
      </c>
      <c r="G54" s="34"/>
      <c r="H54" s="23" t="s">
        <v>128</v>
      </c>
      <c r="I54" s="23">
        <v>700</v>
      </c>
      <c r="J54" s="23">
        <v>679</v>
      </c>
      <c r="K54" s="25">
        <v>0.03</v>
      </c>
      <c r="N54" s="23" t="s">
        <v>87</v>
      </c>
    </row>
    <row r="55" spans="2:14" x14ac:dyDescent="0.25">
      <c r="B55" s="22" t="s">
        <v>129</v>
      </c>
      <c r="C55" s="23" t="s">
        <v>111</v>
      </c>
      <c r="D55" s="23" t="s">
        <v>112</v>
      </c>
      <c r="E55" s="23" t="s">
        <v>86</v>
      </c>
      <c r="F55" s="24">
        <v>42072</v>
      </c>
      <c r="G55" s="34"/>
      <c r="H55" s="23" t="s">
        <v>130</v>
      </c>
      <c r="I55" s="23">
        <v>30</v>
      </c>
      <c r="J55" s="23">
        <v>28</v>
      </c>
      <c r="K55" s="25">
        <v>6.6699999999999995E-2</v>
      </c>
      <c r="N55" s="23" t="s">
        <v>103</v>
      </c>
    </row>
    <row r="56" spans="2:14" x14ac:dyDescent="0.25">
      <c r="B56" s="22" t="s">
        <v>131</v>
      </c>
      <c r="C56" s="23" t="s">
        <v>132</v>
      </c>
      <c r="D56" s="23" t="s">
        <v>133</v>
      </c>
      <c r="E56" s="23" t="s">
        <v>97</v>
      </c>
      <c r="F56" s="24">
        <v>41789</v>
      </c>
      <c r="G56" s="34"/>
      <c r="H56" s="23" t="s">
        <v>135</v>
      </c>
      <c r="I56" s="23">
        <v>500</v>
      </c>
      <c r="J56" s="23">
        <v>490</v>
      </c>
      <c r="K56" s="25">
        <v>0.02</v>
      </c>
      <c r="N56" s="23" t="s">
        <v>134</v>
      </c>
    </row>
    <row r="57" spans="2:14" x14ac:dyDescent="0.25">
      <c r="B57" s="22" t="s">
        <v>136</v>
      </c>
      <c r="C57" s="23" t="s">
        <v>95</v>
      </c>
      <c r="D57" s="23" t="s">
        <v>96</v>
      </c>
      <c r="E57" s="23" t="s">
        <v>97</v>
      </c>
      <c r="F57" s="24">
        <v>43416</v>
      </c>
      <c r="G57" s="34"/>
      <c r="H57" s="23" t="s">
        <v>137</v>
      </c>
      <c r="I57" s="23">
        <v>800</v>
      </c>
      <c r="J57" s="23">
        <v>672</v>
      </c>
      <c r="K57" s="25">
        <v>0.16</v>
      </c>
      <c r="N57" s="23" t="s">
        <v>117</v>
      </c>
    </row>
    <row r="58" spans="2:14" x14ac:dyDescent="0.25">
      <c r="B58" s="22" t="s">
        <v>138</v>
      </c>
      <c r="C58" s="23" t="s">
        <v>139</v>
      </c>
      <c r="D58" s="23" t="s">
        <v>140</v>
      </c>
      <c r="E58" s="23" t="s">
        <v>97</v>
      </c>
      <c r="F58" s="24">
        <v>42148</v>
      </c>
      <c r="G58" s="34"/>
      <c r="H58" s="23" t="s">
        <v>141</v>
      </c>
      <c r="I58" s="23">
        <v>80</v>
      </c>
      <c r="J58" s="23">
        <v>78</v>
      </c>
      <c r="K58" s="25">
        <v>2.5000000000000001E-2</v>
      </c>
      <c r="N58" s="23" t="s">
        <v>76</v>
      </c>
    </row>
    <row r="59" spans="2:14" x14ac:dyDescent="0.25">
      <c r="B59" s="26" t="s">
        <v>142</v>
      </c>
      <c r="C59" s="27" t="s">
        <v>143</v>
      </c>
      <c r="D59" s="27" t="s">
        <v>144</v>
      </c>
      <c r="E59" s="27" t="s">
        <v>75</v>
      </c>
      <c r="F59" s="28">
        <v>41979</v>
      </c>
      <c r="G59" s="34"/>
      <c r="H59" s="27" t="s">
        <v>145</v>
      </c>
      <c r="I59" s="27">
        <v>1000</v>
      </c>
      <c r="J59" s="27">
        <v>620</v>
      </c>
      <c r="K59" s="29">
        <v>0.38</v>
      </c>
      <c r="N59" s="23" t="s">
        <v>123</v>
      </c>
    </row>
    <row r="67" spans="2:16" x14ac:dyDescent="0.25">
      <c r="B67" s="49" t="s">
        <v>149</v>
      </c>
      <c r="C67" s="50" t="s">
        <v>9</v>
      </c>
      <c r="D67" s="50" t="s">
        <v>150</v>
      </c>
      <c r="E67" s="50" t="s">
        <v>151</v>
      </c>
      <c r="F67" s="50" t="s">
        <v>152</v>
      </c>
      <c r="G67" s="50" t="s">
        <v>153</v>
      </c>
      <c r="H67" s="50" t="s">
        <v>154</v>
      </c>
      <c r="I67" s="50" t="s">
        <v>155</v>
      </c>
      <c r="J67" s="50" t="s">
        <v>156</v>
      </c>
      <c r="K67" s="50" t="s">
        <v>157</v>
      </c>
      <c r="L67" s="50" t="s">
        <v>158</v>
      </c>
      <c r="M67" s="50" t="s">
        <v>64</v>
      </c>
      <c r="N67" s="50" t="s">
        <v>159</v>
      </c>
      <c r="O67" s="51" t="s">
        <v>160</v>
      </c>
      <c r="P67" s="52" t="s">
        <v>286</v>
      </c>
    </row>
    <row r="68" spans="2:16" x14ac:dyDescent="0.25">
      <c r="B68" s="36" t="s">
        <v>229</v>
      </c>
      <c r="C68" s="36" t="s">
        <v>230</v>
      </c>
      <c r="D68" s="36" t="s">
        <v>185</v>
      </c>
      <c r="E68" s="36" t="s">
        <v>180</v>
      </c>
      <c r="F68" s="36" t="s">
        <v>175</v>
      </c>
      <c r="G68" s="36" t="s">
        <v>186</v>
      </c>
      <c r="H68" s="36" t="s">
        <v>167</v>
      </c>
      <c r="I68" s="36">
        <v>62</v>
      </c>
      <c r="J68" s="37">
        <v>35637</v>
      </c>
      <c r="K68" s="38">
        <v>64208</v>
      </c>
      <c r="L68" s="39">
        <v>0</v>
      </c>
      <c r="M68" s="36" t="s">
        <v>168</v>
      </c>
      <c r="N68" s="36" t="s">
        <v>214</v>
      </c>
      <c r="O68" s="40" t="s">
        <v>170</v>
      </c>
      <c r="P68" s="37"/>
    </row>
    <row r="69" spans="2:16" x14ac:dyDescent="0.25">
      <c r="B69" s="36" t="s">
        <v>251</v>
      </c>
      <c r="C69" s="36" t="s">
        <v>252</v>
      </c>
      <c r="D69" s="36" t="s">
        <v>213</v>
      </c>
      <c r="E69" s="36" t="s">
        <v>174</v>
      </c>
      <c r="F69" s="36" t="s">
        <v>200</v>
      </c>
      <c r="G69" s="36" t="s">
        <v>166</v>
      </c>
      <c r="H69" s="36" t="s">
        <v>210</v>
      </c>
      <c r="I69" s="36">
        <v>55</v>
      </c>
      <c r="J69" s="37">
        <v>35730</v>
      </c>
      <c r="K69" s="38">
        <v>113525</v>
      </c>
      <c r="L69" s="39">
        <v>0.06</v>
      </c>
      <c r="M69" s="36" t="s">
        <v>168</v>
      </c>
      <c r="N69" s="36" t="s">
        <v>214</v>
      </c>
      <c r="O69" s="40" t="s">
        <v>170</v>
      </c>
      <c r="P69" s="37"/>
    </row>
    <row r="70" spans="2:16" x14ac:dyDescent="0.25">
      <c r="B70" s="36" t="s">
        <v>202</v>
      </c>
      <c r="C70" s="36" t="s">
        <v>203</v>
      </c>
      <c r="D70" s="36" t="s">
        <v>204</v>
      </c>
      <c r="E70" s="36" t="s">
        <v>205</v>
      </c>
      <c r="F70" s="36" t="s">
        <v>175</v>
      </c>
      <c r="G70" s="36" t="s">
        <v>166</v>
      </c>
      <c r="H70" s="36" t="s">
        <v>167</v>
      </c>
      <c r="I70" s="36">
        <v>62</v>
      </c>
      <c r="J70" s="37">
        <v>36210</v>
      </c>
      <c r="K70" s="38">
        <v>69674</v>
      </c>
      <c r="L70" s="39">
        <v>0</v>
      </c>
      <c r="M70" s="36" t="s">
        <v>102</v>
      </c>
      <c r="N70" s="36" t="s">
        <v>206</v>
      </c>
      <c r="O70" s="40" t="s">
        <v>170</v>
      </c>
      <c r="P70" s="37"/>
    </row>
    <row r="71" spans="2:16" x14ac:dyDescent="0.25">
      <c r="B71" s="36" t="s">
        <v>264</v>
      </c>
      <c r="C71" s="36" t="s">
        <v>265</v>
      </c>
      <c r="D71" s="36" t="s">
        <v>233</v>
      </c>
      <c r="E71" s="36" t="s">
        <v>205</v>
      </c>
      <c r="F71" s="36" t="s">
        <v>181</v>
      </c>
      <c r="G71" s="36" t="s">
        <v>186</v>
      </c>
      <c r="H71" s="36" t="s">
        <v>210</v>
      </c>
      <c r="I71" s="36">
        <v>59</v>
      </c>
      <c r="J71" s="37">
        <v>37116</v>
      </c>
      <c r="K71" s="38">
        <v>255610</v>
      </c>
      <c r="L71" s="39">
        <v>0.36</v>
      </c>
      <c r="M71" s="36" t="s">
        <v>168</v>
      </c>
      <c r="N71" s="36" t="s">
        <v>195</v>
      </c>
      <c r="O71" s="40" t="s">
        <v>170</v>
      </c>
      <c r="P71" s="37"/>
    </row>
    <row r="72" spans="2:16" x14ac:dyDescent="0.25">
      <c r="B72" s="36" t="s">
        <v>262</v>
      </c>
      <c r="C72" s="36" t="s">
        <v>263</v>
      </c>
      <c r="D72" s="36" t="s">
        <v>209</v>
      </c>
      <c r="E72" s="36" t="s">
        <v>180</v>
      </c>
      <c r="F72" s="36" t="s">
        <v>200</v>
      </c>
      <c r="G72" s="36" t="s">
        <v>166</v>
      </c>
      <c r="H72" s="36" t="s">
        <v>167</v>
      </c>
      <c r="I72" s="36">
        <v>50</v>
      </c>
      <c r="J72" s="37">
        <v>37330</v>
      </c>
      <c r="K72" s="38">
        <v>72860</v>
      </c>
      <c r="L72" s="39">
        <v>0</v>
      </c>
      <c r="M72" s="36" t="s">
        <v>102</v>
      </c>
      <c r="N72" s="36" t="s">
        <v>182</v>
      </c>
      <c r="O72" s="40" t="s">
        <v>170</v>
      </c>
      <c r="P72" s="37"/>
    </row>
    <row r="73" spans="2:16" x14ac:dyDescent="0.25">
      <c r="B73" s="36" t="s">
        <v>215</v>
      </c>
      <c r="C73" s="36" t="s">
        <v>216</v>
      </c>
      <c r="D73" s="36" t="s">
        <v>217</v>
      </c>
      <c r="E73" s="36" t="s">
        <v>180</v>
      </c>
      <c r="F73" s="36" t="s">
        <v>165</v>
      </c>
      <c r="G73" s="36" t="s">
        <v>166</v>
      </c>
      <c r="H73" s="36" t="s">
        <v>187</v>
      </c>
      <c r="I73" s="36">
        <v>49</v>
      </c>
      <c r="J73" s="37">
        <v>37906</v>
      </c>
      <c r="K73" s="38">
        <v>40499</v>
      </c>
      <c r="L73" s="39">
        <v>0</v>
      </c>
      <c r="M73" s="36" t="s">
        <v>168</v>
      </c>
      <c r="N73" s="36" t="s">
        <v>214</v>
      </c>
      <c r="O73" s="40" t="s">
        <v>170</v>
      </c>
      <c r="P73" s="37"/>
    </row>
    <row r="74" spans="2:16" x14ac:dyDescent="0.25">
      <c r="B74" s="36" t="s">
        <v>193</v>
      </c>
      <c r="C74" s="36" t="s">
        <v>194</v>
      </c>
      <c r="D74" s="36" t="s">
        <v>179</v>
      </c>
      <c r="E74" s="36" t="s">
        <v>180</v>
      </c>
      <c r="F74" s="36" t="s">
        <v>165</v>
      </c>
      <c r="G74" s="36" t="s">
        <v>166</v>
      </c>
      <c r="H74" s="36" t="s">
        <v>167</v>
      </c>
      <c r="I74" s="36">
        <v>62</v>
      </c>
      <c r="J74" s="37">
        <v>38099</v>
      </c>
      <c r="K74" s="38">
        <v>66227</v>
      </c>
      <c r="L74" s="39">
        <v>0</v>
      </c>
      <c r="M74" s="36" t="s">
        <v>168</v>
      </c>
      <c r="N74" s="36" t="s">
        <v>195</v>
      </c>
      <c r="O74" s="40">
        <v>41684</v>
      </c>
      <c r="P74" s="37"/>
    </row>
    <row r="75" spans="2:16" x14ac:dyDescent="0.25">
      <c r="B75" s="36" t="s">
        <v>253</v>
      </c>
      <c r="C75" s="36" t="s">
        <v>254</v>
      </c>
      <c r="D75" s="36" t="s">
        <v>191</v>
      </c>
      <c r="E75" s="36" t="s">
        <v>199</v>
      </c>
      <c r="F75" s="36" t="s">
        <v>165</v>
      </c>
      <c r="G75" s="36" t="s">
        <v>166</v>
      </c>
      <c r="H75" s="36" t="s">
        <v>167</v>
      </c>
      <c r="I75" s="36">
        <v>64</v>
      </c>
      <c r="J75" s="37">
        <v>38120</v>
      </c>
      <c r="K75" s="38">
        <v>184342</v>
      </c>
      <c r="L75" s="39">
        <v>0.22</v>
      </c>
      <c r="M75" s="36" t="s">
        <v>102</v>
      </c>
      <c r="N75" s="36" t="s">
        <v>255</v>
      </c>
      <c r="O75" s="40" t="s">
        <v>170</v>
      </c>
      <c r="P75" s="37"/>
    </row>
    <row r="76" spans="2:16" x14ac:dyDescent="0.25">
      <c r="B76" s="36" t="s">
        <v>258</v>
      </c>
      <c r="C76" s="36" t="s">
        <v>259</v>
      </c>
      <c r="D76" s="36" t="s">
        <v>213</v>
      </c>
      <c r="E76" s="36" t="s">
        <v>224</v>
      </c>
      <c r="F76" s="36" t="s">
        <v>165</v>
      </c>
      <c r="G76" s="36" t="s">
        <v>186</v>
      </c>
      <c r="H76" s="36" t="s">
        <v>210</v>
      </c>
      <c r="I76" s="36">
        <v>50</v>
      </c>
      <c r="J76" s="37">
        <v>38210</v>
      </c>
      <c r="K76" s="38">
        <v>118900</v>
      </c>
      <c r="L76" s="39">
        <v>0.05</v>
      </c>
      <c r="M76" s="36" t="s">
        <v>168</v>
      </c>
      <c r="N76" s="36" t="s">
        <v>188</v>
      </c>
      <c r="O76" s="40" t="s">
        <v>170</v>
      </c>
      <c r="P76" s="37"/>
    </row>
    <row r="77" spans="2:16" x14ac:dyDescent="0.25">
      <c r="B77" s="36" t="s">
        <v>189</v>
      </c>
      <c r="C77" s="36" t="s">
        <v>190</v>
      </c>
      <c r="D77" s="36" t="s">
        <v>191</v>
      </c>
      <c r="E77" s="36" t="s">
        <v>164</v>
      </c>
      <c r="F77" s="36" t="s">
        <v>175</v>
      </c>
      <c r="G77" s="36" t="s">
        <v>186</v>
      </c>
      <c r="H77" s="36" t="s">
        <v>187</v>
      </c>
      <c r="I77" s="36">
        <v>42</v>
      </c>
      <c r="J77" s="37">
        <v>38521</v>
      </c>
      <c r="K77" s="38">
        <v>175391</v>
      </c>
      <c r="L77" s="39">
        <v>0.24</v>
      </c>
      <c r="M77" s="36" t="s">
        <v>168</v>
      </c>
      <c r="N77" s="36" t="s">
        <v>192</v>
      </c>
      <c r="O77" s="40" t="s">
        <v>170</v>
      </c>
      <c r="P77" s="37"/>
    </row>
    <row r="78" spans="2:16" x14ac:dyDescent="0.25">
      <c r="B78" s="36" t="s">
        <v>249</v>
      </c>
      <c r="C78" s="36" t="s">
        <v>250</v>
      </c>
      <c r="D78" s="36" t="s">
        <v>233</v>
      </c>
      <c r="E78" s="36" t="s">
        <v>199</v>
      </c>
      <c r="F78" s="36" t="s">
        <v>200</v>
      </c>
      <c r="G78" s="36" t="s">
        <v>166</v>
      </c>
      <c r="H78" s="36" t="s">
        <v>167</v>
      </c>
      <c r="I78" s="36">
        <v>48</v>
      </c>
      <c r="J78" s="37">
        <v>39050</v>
      </c>
      <c r="K78" s="38">
        <v>246400</v>
      </c>
      <c r="L78" s="39">
        <v>0.36</v>
      </c>
      <c r="M78" s="36" t="s">
        <v>102</v>
      </c>
      <c r="N78" s="36" t="s">
        <v>201</v>
      </c>
      <c r="O78" s="40" t="s">
        <v>170</v>
      </c>
      <c r="P78" s="37"/>
    </row>
    <row r="79" spans="2:16" x14ac:dyDescent="0.25">
      <c r="B79" s="36" t="s">
        <v>239</v>
      </c>
      <c r="C79" s="36" t="s">
        <v>240</v>
      </c>
      <c r="D79" s="36" t="s">
        <v>213</v>
      </c>
      <c r="E79" s="36" t="s">
        <v>199</v>
      </c>
      <c r="F79" s="36" t="s">
        <v>200</v>
      </c>
      <c r="G79" s="36" t="s">
        <v>186</v>
      </c>
      <c r="H79" s="36" t="s">
        <v>187</v>
      </c>
      <c r="I79" s="36">
        <v>63</v>
      </c>
      <c r="J79" s="37">
        <v>39852</v>
      </c>
      <c r="K79" s="38">
        <v>102649</v>
      </c>
      <c r="L79" s="39">
        <v>0.06</v>
      </c>
      <c r="M79" s="36" t="s">
        <v>168</v>
      </c>
      <c r="N79" s="36" t="s">
        <v>192</v>
      </c>
      <c r="O79" s="40" t="s">
        <v>170</v>
      </c>
      <c r="P79" s="37"/>
    </row>
    <row r="80" spans="2:16" x14ac:dyDescent="0.25">
      <c r="B80" s="36" t="s">
        <v>196</v>
      </c>
      <c r="C80" s="36" t="s">
        <v>197</v>
      </c>
      <c r="D80" s="36" t="s">
        <v>198</v>
      </c>
      <c r="E80" s="36" t="s">
        <v>199</v>
      </c>
      <c r="F80" s="36" t="s">
        <v>200</v>
      </c>
      <c r="G80" s="36" t="s">
        <v>186</v>
      </c>
      <c r="H80" s="36" t="s">
        <v>167</v>
      </c>
      <c r="I80" s="36">
        <v>58</v>
      </c>
      <c r="J80" s="37">
        <v>39991</v>
      </c>
      <c r="K80" s="38">
        <v>89744</v>
      </c>
      <c r="L80" s="39">
        <v>0</v>
      </c>
      <c r="M80" s="36" t="s">
        <v>102</v>
      </c>
      <c r="N80" s="36" t="s">
        <v>201</v>
      </c>
      <c r="O80" s="40" t="s">
        <v>170</v>
      </c>
      <c r="P80" s="37"/>
    </row>
    <row r="81" spans="2:16" x14ac:dyDescent="0.25">
      <c r="B81" s="36" t="s">
        <v>276</v>
      </c>
      <c r="C81" s="36" t="s">
        <v>277</v>
      </c>
      <c r="D81" s="36" t="s">
        <v>278</v>
      </c>
      <c r="E81" s="36" t="s">
        <v>164</v>
      </c>
      <c r="F81" s="36" t="s">
        <v>200</v>
      </c>
      <c r="G81" s="36" t="s">
        <v>166</v>
      </c>
      <c r="H81" s="36" t="s">
        <v>187</v>
      </c>
      <c r="I81" s="36">
        <v>54</v>
      </c>
      <c r="J81" s="37">
        <v>40055</v>
      </c>
      <c r="K81" s="38">
        <v>88689</v>
      </c>
      <c r="L81" s="39">
        <v>0</v>
      </c>
      <c r="M81" s="36" t="s">
        <v>168</v>
      </c>
      <c r="N81" s="36" t="s">
        <v>195</v>
      </c>
      <c r="O81" s="40" t="s">
        <v>170</v>
      </c>
      <c r="P81" s="37"/>
    </row>
    <row r="82" spans="2:16" x14ac:dyDescent="0.25">
      <c r="B82" s="36" t="s">
        <v>231</v>
      </c>
      <c r="C82" s="36" t="s">
        <v>232</v>
      </c>
      <c r="D82" s="36" t="s">
        <v>233</v>
      </c>
      <c r="E82" s="36" t="s">
        <v>164</v>
      </c>
      <c r="F82" s="36" t="s">
        <v>200</v>
      </c>
      <c r="G82" s="36" t="s">
        <v>186</v>
      </c>
      <c r="H82" s="36" t="s">
        <v>167</v>
      </c>
      <c r="I82" s="36">
        <v>45</v>
      </c>
      <c r="J82" s="37">
        <v>40395</v>
      </c>
      <c r="K82" s="38">
        <v>254486</v>
      </c>
      <c r="L82" s="39">
        <v>0.33</v>
      </c>
      <c r="M82" s="36" t="s">
        <v>102</v>
      </c>
      <c r="N82" s="36" t="s">
        <v>206</v>
      </c>
      <c r="O82" s="40" t="s">
        <v>170</v>
      </c>
      <c r="P82" s="37"/>
    </row>
    <row r="83" spans="2:16" x14ac:dyDescent="0.25">
      <c r="B83" s="36" t="s">
        <v>207</v>
      </c>
      <c r="C83" s="36" t="s">
        <v>208</v>
      </c>
      <c r="D83" s="36" t="s">
        <v>209</v>
      </c>
      <c r="E83" s="36" t="s">
        <v>180</v>
      </c>
      <c r="F83" s="36" t="s">
        <v>165</v>
      </c>
      <c r="G83" s="36" t="s">
        <v>186</v>
      </c>
      <c r="H83" s="36" t="s">
        <v>210</v>
      </c>
      <c r="I83" s="36">
        <v>38</v>
      </c>
      <c r="J83" s="37">
        <v>40795</v>
      </c>
      <c r="K83" s="38">
        <v>97630</v>
      </c>
      <c r="L83" s="39">
        <v>0</v>
      </c>
      <c r="M83" s="36" t="s">
        <v>168</v>
      </c>
      <c r="N83" s="36" t="s">
        <v>188</v>
      </c>
      <c r="O83" s="40" t="s">
        <v>170</v>
      </c>
      <c r="P83" s="37"/>
    </row>
    <row r="84" spans="2:16" x14ac:dyDescent="0.25">
      <c r="B84" s="36" t="s">
        <v>243</v>
      </c>
      <c r="C84" s="36" t="s">
        <v>244</v>
      </c>
      <c r="D84" s="36" t="s">
        <v>245</v>
      </c>
      <c r="E84" s="36" t="s">
        <v>180</v>
      </c>
      <c r="F84" s="36" t="s">
        <v>181</v>
      </c>
      <c r="G84" s="36" t="s">
        <v>186</v>
      </c>
      <c r="H84" s="36" t="s">
        <v>228</v>
      </c>
      <c r="I84" s="36">
        <v>43</v>
      </c>
      <c r="J84" s="37">
        <v>41500</v>
      </c>
      <c r="K84" s="38">
        <v>83323</v>
      </c>
      <c r="L84" s="39">
        <v>0</v>
      </c>
      <c r="M84" s="36" t="s">
        <v>168</v>
      </c>
      <c r="N84" s="36" t="s">
        <v>195</v>
      </c>
      <c r="O84" s="40">
        <v>43555</v>
      </c>
      <c r="P84" s="37"/>
    </row>
    <row r="85" spans="2:16" x14ac:dyDescent="0.25">
      <c r="B85" s="36" t="s">
        <v>171</v>
      </c>
      <c r="C85" s="36" t="s">
        <v>172</v>
      </c>
      <c r="D85" s="36" t="s">
        <v>173</v>
      </c>
      <c r="E85" s="36" t="s">
        <v>174</v>
      </c>
      <c r="F85" s="36" t="s">
        <v>175</v>
      </c>
      <c r="G85" s="36" t="s">
        <v>166</v>
      </c>
      <c r="H85" s="36" t="s">
        <v>167</v>
      </c>
      <c r="I85" s="36">
        <v>58</v>
      </c>
      <c r="J85" s="37">
        <v>41570</v>
      </c>
      <c r="K85" s="38">
        <v>45703</v>
      </c>
      <c r="L85" s="39">
        <v>0</v>
      </c>
      <c r="M85" s="36" t="s">
        <v>168</v>
      </c>
      <c r="N85" s="36" t="s">
        <v>176</v>
      </c>
      <c r="O85" s="40" t="s">
        <v>170</v>
      </c>
      <c r="P85" s="37"/>
    </row>
    <row r="86" spans="2:16" x14ac:dyDescent="0.25">
      <c r="B86" s="36" t="s">
        <v>218</v>
      </c>
      <c r="C86" s="36" t="s">
        <v>219</v>
      </c>
      <c r="D86" s="36" t="s">
        <v>198</v>
      </c>
      <c r="E86" s="36" t="s">
        <v>205</v>
      </c>
      <c r="F86" s="36" t="s">
        <v>200</v>
      </c>
      <c r="G86" s="36" t="s">
        <v>186</v>
      </c>
      <c r="H86" s="36" t="s">
        <v>167</v>
      </c>
      <c r="I86" s="36">
        <v>63</v>
      </c>
      <c r="J86" s="37">
        <v>41854</v>
      </c>
      <c r="K86" s="38">
        <v>71418</v>
      </c>
      <c r="L86" s="39">
        <v>0</v>
      </c>
      <c r="M86" s="36" t="s">
        <v>168</v>
      </c>
      <c r="N86" s="36" t="s">
        <v>195</v>
      </c>
      <c r="O86" s="40" t="s">
        <v>170</v>
      </c>
      <c r="P86" s="37"/>
    </row>
    <row r="87" spans="2:16" x14ac:dyDescent="0.25">
      <c r="B87" s="36" t="s">
        <v>211</v>
      </c>
      <c r="C87" s="36" t="s">
        <v>212</v>
      </c>
      <c r="D87" s="36" t="s">
        <v>213</v>
      </c>
      <c r="E87" s="36" t="s">
        <v>205</v>
      </c>
      <c r="F87" s="36" t="s">
        <v>200</v>
      </c>
      <c r="G87" s="36" t="s">
        <v>166</v>
      </c>
      <c r="H87" s="36" t="s">
        <v>210</v>
      </c>
      <c r="I87" s="36">
        <v>52</v>
      </c>
      <c r="J87" s="37">
        <v>42040</v>
      </c>
      <c r="K87" s="38">
        <v>105879</v>
      </c>
      <c r="L87" s="39">
        <v>0.1</v>
      </c>
      <c r="M87" s="36" t="s">
        <v>168</v>
      </c>
      <c r="N87" s="36" t="s">
        <v>214</v>
      </c>
      <c r="O87" s="40" t="s">
        <v>170</v>
      </c>
      <c r="P87" s="37"/>
    </row>
    <row r="88" spans="2:16" x14ac:dyDescent="0.25">
      <c r="B88" s="36" t="s">
        <v>279</v>
      </c>
      <c r="C88" s="36" t="s">
        <v>280</v>
      </c>
      <c r="D88" s="36" t="s">
        <v>227</v>
      </c>
      <c r="E88" s="36" t="s">
        <v>199</v>
      </c>
      <c r="F88" s="36" t="s">
        <v>175</v>
      </c>
      <c r="G88" s="36" t="s">
        <v>186</v>
      </c>
      <c r="H88" s="36" t="s">
        <v>187</v>
      </c>
      <c r="I88" s="36">
        <v>31</v>
      </c>
      <c r="J88" s="37">
        <v>42270</v>
      </c>
      <c r="K88" s="38">
        <v>158184</v>
      </c>
      <c r="L88" s="39">
        <v>0.15</v>
      </c>
      <c r="M88" s="36" t="s">
        <v>85</v>
      </c>
      <c r="N88" s="36" t="s">
        <v>281</v>
      </c>
      <c r="O88" s="40">
        <v>43308</v>
      </c>
      <c r="P88" s="37"/>
    </row>
    <row r="89" spans="2:16" x14ac:dyDescent="0.25">
      <c r="B89" s="36" t="s">
        <v>241</v>
      </c>
      <c r="C89" s="36" t="s">
        <v>242</v>
      </c>
      <c r="D89" s="36" t="s">
        <v>227</v>
      </c>
      <c r="E89" s="36" t="s">
        <v>199</v>
      </c>
      <c r="F89" s="36" t="s">
        <v>200</v>
      </c>
      <c r="G89" s="36" t="s">
        <v>166</v>
      </c>
      <c r="H89" s="36" t="s">
        <v>167</v>
      </c>
      <c r="I89" s="36">
        <v>45</v>
      </c>
      <c r="J89" s="37">
        <v>42324</v>
      </c>
      <c r="K89" s="38">
        <v>122875</v>
      </c>
      <c r="L89" s="39">
        <v>0.12</v>
      </c>
      <c r="M89" s="36" t="s">
        <v>168</v>
      </c>
      <c r="N89" s="36" t="s">
        <v>176</v>
      </c>
      <c r="O89" s="40" t="s">
        <v>170</v>
      </c>
      <c r="P89" s="37"/>
    </row>
    <row r="90" spans="2:16" x14ac:dyDescent="0.25">
      <c r="B90" s="36" t="s">
        <v>260</v>
      </c>
      <c r="C90" s="36" t="s">
        <v>261</v>
      </c>
      <c r="D90" s="36" t="s">
        <v>227</v>
      </c>
      <c r="E90" s="36" t="s">
        <v>224</v>
      </c>
      <c r="F90" s="36" t="s">
        <v>175</v>
      </c>
      <c r="G90" s="36" t="s">
        <v>186</v>
      </c>
      <c r="H90" s="36" t="s">
        <v>228</v>
      </c>
      <c r="I90" s="36">
        <v>41</v>
      </c>
      <c r="J90" s="37">
        <v>42868</v>
      </c>
      <c r="K90" s="38">
        <v>153370</v>
      </c>
      <c r="L90" s="39">
        <v>0.1</v>
      </c>
      <c r="M90" s="36" t="s">
        <v>168</v>
      </c>
      <c r="N90" s="36" t="s">
        <v>176</v>
      </c>
      <c r="O90" s="40" t="s">
        <v>170</v>
      </c>
      <c r="P90" s="37"/>
    </row>
    <row r="91" spans="2:16" x14ac:dyDescent="0.25">
      <c r="B91" s="36" t="s">
        <v>236</v>
      </c>
      <c r="C91" s="36" t="s">
        <v>237</v>
      </c>
      <c r="D91" s="36" t="s">
        <v>238</v>
      </c>
      <c r="E91" s="36" t="s">
        <v>180</v>
      </c>
      <c r="F91" s="36" t="s">
        <v>200</v>
      </c>
      <c r="G91" s="36" t="s">
        <v>166</v>
      </c>
      <c r="H91" s="36" t="s">
        <v>167</v>
      </c>
      <c r="I91" s="36">
        <v>29</v>
      </c>
      <c r="J91" s="37">
        <v>43050</v>
      </c>
      <c r="K91" s="38">
        <v>95729</v>
      </c>
      <c r="L91" s="39">
        <v>0</v>
      </c>
      <c r="M91" s="36" t="s">
        <v>168</v>
      </c>
      <c r="N91" s="36" t="s">
        <v>188</v>
      </c>
      <c r="O91" s="40" t="s">
        <v>170</v>
      </c>
      <c r="P91" s="37"/>
    </row>
    <row r="92" spans="2:16" x14ac:dyDescent="0.25">
      <c r="B92" s="36" t="s">
        <v>220</v>
      </c>
      <c r="C92" s="36" t="s">
        <v>221</v>
      </c>
      <c r="D92" s="36" t="s">
        <v>191</v>
      </c>
      <c r="E92" s="36" t="s">
        <v>180</v>
      </c>
      <c r="F92" s="36" t="s">
        <v>165</v>
      </c>
      <c r="G92" s="36" t="s">
        <v>166</v>
      </c>
      <c r="H92" s="36" t="s">
        <v>167</v>
      </c>
      <c r="I92" s="36">
        <v>45</v>
      </c>
      <c r="J92" s="37">
        <v>43054</v>
      </c>
      <c r="K92" s="38">
        <v>150558</v>
      </c>
      <c r="L92" s="39">
        <v>0.23</v>
      </c>
      <c r="M92" s="36" t="s">
        <v>102</v>
      </c>
      <c r="N92" s="36" t="s">
        <v>201</v>
      </c>
      <c r="O92" s="40" t="s">
        <v>170</v>
      </c>
      <c r="P92" s="37"/>
    </row>
    <row r="93" spans="2:16" x14ac:dyDescent="0.25">
      <c r="B93" s="36" t="s">
        <v>268</v>
      </c>
      <c r="C93" s="36" t="s">
        <v>269</v>
      </c>
      <c r="D93" s="36" t="s">
        <v>213</v>
      </c>
      <c r="E93" s="36" t="s">
        <v>270</v>
      </c>
      <c r="F93" s="36" t="s">
        <v>200</v>
      </c>
      <c r="G93" s="36" t="s">
        <v>166</v>
      </c>
      <c r="H93" s="36" t="s">
        <v>187</v>
      </c>
      <c r="I93" s="36">
        <v>55</v>
      </c>
      <c r="J93" s="37">
        <v>43073</v>
      </c>
      <c r="K93" s="38">
        <v>103795</v>
      </c>
      <c r="L93" s="39">
        <v>7.0000000000000007E-2</v>
      </c>
      <c r="M93" s="36" t="s">
        <v>168</v>
      </c>
      <c r="N93" s="36" t="s">
        <v>188</v>
      </c>
      <c r="O93" s="40" t="s">
        <v>170</v>
      </c>
      <c r="P93" s="37"/>
    </row>
    <row r="94" spans="2:16" x14ac:dyDescent="0.25">
      <c r="B94" s="36" t="s">
        <v>271</v>
      </c>
      <c r="C94" s="36" t="s">
        <v>272</v>
      </c>
      <c r="D94" s="36" t="s">
        <v>238</v>
      </c>
      <c r="E94" s="36" t="s">
        <v>180</v>
      </c>
      <c r="F94" s="36" t="s">
        <v>175</v>
      </c>
      <c r="G94" s="36" t="s">
        <v>186</v>
      </c>
      <c r="H94" s="36" t="s">
        <v>167</v>
      </c>
      <c r="I94" s="36">
        <v>32</v>
      </c>
      <c r="J94" s="37">
        <v>43111</v>
      </c>
      <c r="K94" s="38">
        <v>97509</v>
      </c>
      <c r="L94" s="39">
        <v>0</v>
      </c>
      <c r="M94" s="36" t="s">
        <v>102</v>
      </c>
      <c r="N94" s="36" t="s">
        <v>182</v>
      </c>
      <c r="O94" s="40" t="s">
        <v>170</v>
      </c>
      <c r="P94" s="37"/>
    </row>
    <row r="95" spans="2:16" x14ac:dyDescent="0.25">
      <c r="B95" s="36" t="s">
        <v>183</v>
      </c>
      <c r="C95" s="36" t="s">
        <v>184</v>
      </c>
      <c r="D95" s="36" t="s">
        <v>185</v>
      </c>
      <c r="E95" s="36" t="s">
        <v>180</v>
      </c>
      <c r="F95" s="36" t="s">
        <v>175</v>
      </c>
      <c r="G95" s="36" t="s">
        <v>186</v>
      </c>
      <c r="H95" s="36" t="s">
        <v>187</v>
      </c>
      <c r="I95" s="36">
        <v>39</v>
      </c>
      <c r="J95" s="37">
        <v>43197</v>
      </c>
      <c r="K95" s="38">
        <v>98062</v>
      </c>
      <c r="L95" s="39">
        <v>0</v>
      </c>
      <c r="M95" s="36" t="s">
        <v>168</v>
      </c>
      <c r="N95" s="36" t="s">
        <v>188</v>
      </c>
      <c r="O95" s="40" t="s">
        <v>170</v>
      </c>
      <c r="P95" s="37"/>
    </row>
    <row r="96" spans="2:16" x14ac:dyDescent="0.25">
      <c r="B96" s="36" t="s">
        <v>222</v>
      </c>
      <c r="C96" s="36" t="s">
        <v>223</v>
      </c>
      <c r="D96" s="36" t="s">
        <v>213</v>
      </c>
      <c r="E96" s="36" t="s">
        <v>224</v>
      </c>
      <c r="F96" s="36" t="s">
        <v>175</v>
      </c>
      <c r="G96" s="36" t="s">
        <v>166</v>
      </c>
      <c r="H96" s="36" t="s">
        <v>210</v>
      </c>
      <c r="I96" s="36">
        <v>36</v>
      </c>
      <c r="J96" s="37">
        <v>43303</v>
      </c>
      <c r="K96" s="38">
        <v>118912</v>
      </c>
      <c r="L96" s="39">
        <v>0.08</v>
      </c>
      <c r="M96" s="36" t="s">
        <v>168</v>
      </c>
      <c r="N96" s="36" t="s">
        <v>214</v>
      </c>
      <c r="O96" s="40" t="s">
        <v>170</v>
      </c>
      <c r="P96" s="37"/>
    </row>
    <row r="97" spans="2:16" x14ac:dyDescent="0.25">
      <c r="B97" s="36" t="s">
        <v>246</v>
      </c>
      <c r="C97" s="36" t="s">
        <v>247</v>
      </c>
      <c r="D97" s="36" t="s">
        <v>248</v>
      </c>
      <c r="E97" s="36" t="s">
        <v>174</v>
      </c>
      <c r="F97" s="36" t="s">
        <v>165</v>
      </c>
      <c r="G97" s="36" t="s">
        <v>186</v>
      </c>
      <c r="H97" s="36" t="s">
        <v>167</v>
      </c>
      <c r="I97" s="36">
        <v>31</v>
      </c>
      <c r="J97" s="37">
        <v>43394</v>
      </c>
      <c r="K97" s="38">
        <v>66721</v>
      </c>
      <c r="L97" s="39">
        <v>0</v>
      </c>
      <c r="M97" s="36" t="s">
        <v>102</v>
      </c>
      <c r="N97" s="36" t="s">
        <v>182</v>
      </c>
      <c r="O97" s="40" t="s">
        <v>170</v>
      </c>
      <c r="P97" s="37"/>
    </row>
    <row r="98" spans="2:16" x14ac:dyDescent="0.25">
      <c r="B98" s="36" t="s">
        <v>234</v>
      </c>
      <c r="C98" s="36" t="s">
        <v>235</v>
      </c>
      <c r="D98" s="36" t="s">
        <v>173</v>
      </c>
      <c r="E98" s="36" t="s">
        <v>174</v>
      </c>
      <c r="F98" s="36" t="s">
        <v>200</v>
      </c>
      <c r="G98" s="36" t="s">
        <v>186</v>
      </c>
      <c r="H98" s="36" t="s">
        <v>167</v>
      </c>
      <c r="I98" s="36">
        <v>61</v>
      </c>
      <c r="J98" s="37">
        <v>43527</v>
      </c>
      <c r="K98" s="38">
        <v>54811</v>
      </c>
      <c r="L98" s="39">
        <v>0</v>
      </c>
      <c r="M98" s="36" t="s">
        <v>102</v>
      </c>
      <c r="N98" s="36" t="s">
        <v>201</v>
      </c>
      <c r="O98" s="40" t="s">
        <v>170</v>
      </c>
      <c r="P98" s="37"/>
    </row>
    <row r="99" spans="2:16" x14ac:dyDescent="0.25">
      <c r="B99" s="36" t="s">
        <v>177</v>
      </c>
      <c r="C99" s="36" t="s">
        <v>178</v>
      </c>
      <c r="D99" s="36" t="s">
        <v>179</v>
      </c>
      <c r="E99" s="36" t="s">
        <v>180</v>
      </c>
      <c r="F99" s="36" t="s">
        <v>181</v>
      </c>
      <c r="G99" s="36" t="s">
        <v>166</v>
      </c>
      <c r="H99" s="36" t="s">
        <v>167</v>
      </c>
      <c r="I99" s="36">
        <v>34</v>
      </c>
      <c r="J99" s="37">
        <v>43548</v>
      </c>
      <c r="K99" s="38">
        <v>83576</v>
      </c>
      <c r="L99" s="39">
        <v>0</v>
      </c>
      <c r="M99" s="36" t="s">
        <v>102</v>
      </c>
      <c r="N99" s="36" t="s">
        <v>182</v>
      </c>
      <c r="O99" s="40" t="s">
        <v>170</v>
      </c>
      <c r="P99" s="37"/>
    </row>
    <row r="100" spans="2:16" x14ac:dyDescent="0.25">
      <c r="B100" s="36" t="s">
        <v>266</v>
      </c>
      <c r="C100" s="36" t="s">
        <v>267</v>
      </c>
      <c r="D100" s="36" t="s">
        <v>198</v>
      </c>
      <c r="E100" s="36" t="s">
        <v>174</v>
      </c>
      <c r="F100" s="36" t="s">
        <v>175</v>
      </c>
      <c r="G100" s="36" t="s">
        <v>166</v>
      </c>
      <c r="H100" s="36" t="s">
        <v>167</v>
      </c>
      <c r="I100" s="36">
        <v>26</v>
      </c>
      <c r="J100" s="37">
        <v>44128</v>
      </c>
      <c r="K100" s="38">
        <v>84962</v>
      </c>
      <c r="L100" s="39">
        <v>0</v>
      </c>
      <c r="M100" s="36" t="s">
        <v>102</v>
      </c>
      <c r="N100" s="36" t="s">
        <v>206</v>
      </c>
      <c r="O100" s="40" t="s">
        <v>170</v>
      </c>
      <c r="P100" s="37"/>
    </row>
    <row r="101" spans="2:16" x14ac:dyDescent="0.25">
      <c r="B101" s="36" t="s">
        <v>256</v>
      </c>
      <c r="C101" s="36" t="s">
        <v>257</v>
      </c>
      <c r="D101" s="36" t="s">
        <v>191</v>
      </c>
      <c r="E101" s="36" t="s">
        <v>224</v>
      </c>
      <c r="F101" s="36" t="s">
        <v>200</v>
      </c>
      <c r="G101" s="36" t="s">
        <v>166</v>
      </c>
      <c r="H101" s="36" t="s">
        <v>210</v>
      </c>
      <c r="I101" s="36">
        <v>58</v>
      </c>
      <c r="J101" s="37">
        <v>44159</v>
      </c>
      <c r="K101" s="38">
        <v>151341</v>
      </c>
      <c r="L101" s="39">
        <v>0.22</v>
      </c>
      <c r="M101" s="36" t="s">
        <v>168</v>
      </c>
      <c r="N101" s="36" t="s">
        <v>188</v>
      </c>
      <c r="O101" s="40" t="s">
        <v>170</v>
      </c>
      <c r="P101" s="37"/>
    </row>
    <row r="102" spans="2:16" x14ac:dyDescent="0.25">
      <c r="B102" s="36" t="s">
        <v>225</v>
      </c>
      <c r="C102" s="36" t="s">
        <v>226</v>
      </c>
      <c r="D102" s="36" t="s">
        <v>227</v>
      </c>
      <c r="E102" s="36" t="s">
        <v>224</v>
      </c>
      <c r="F102" s="36" t="s">
        <v>175</v>
      </c>
      <c r="G102" s="36" t="s">
        <v>166</v>
      </c>
      <c r="H102" s="36" t="s">
        <v>228</v>
      </c>
      <c r="I102" s="36">
        <v>42</v>
      </c>
      <c r="J102" s="37">
        <v>44279</v>
      </c>
      <c r="K102" s="38">
        <v>131422</v>
      </c>
      <c r="L102" s="39">
        <v>0.15</v>
      </c>
      <c r="M102" s="36" t="s">
        <v>168</v>
      </c>
      <c r="N102" s="36" t="s">
        <v>195</v>
      </c>
      <c r="O102" s="40" t="s">
        <v>170</v>
      </c>
      <c r="P102" s="37"/>
    </row>
    <row r="103" spans="2:16" x14ac:dyDescent="0.25">
      <c r="B103" s="36" t="s">
        <v>161</v>
      </c>
      <c r="C103" s="36" t="s">
        <v>162</v>
      </c>
      <c r="D103" s="36" t="s">
        <v>163</v>
      </c>
      <c r="E103" s="36" t="s">
        <v>164</v>
      </c>
      <c r="F103" s="36" t="s">
        <v>165</v>
      </c>
      <c r="G103" s="36" t="s">
        <v>166</v>
      </c>
      <c r="H103" s="36" t="s">
        <v>167</v>
      </c>
      <c r="I103" s="36">
        <v>49</v>
      </c>
      <c r="J103" s="37">
        <v>44597</v>
      </c>
      <c r="K103" s="38">
        <v>92368</v>
      </c>
      <c r="L103" s="39">
        <v>0</v>
      </c>
      <c r="M103" s="36" t="s">
        <v>168</v>
      </c>
      <c r="N103" s="36" t="s">
        <v>169</v>
      </c>
      <c r="O103" s="40" t="s">
        <v>170</v>
      </c>
      <c r="P103" s="37"/>
    </row>
    <row r="104" spans="2:16" x14ac:dyDescent="0.25">
      <c r="B104" s="36" t="s">
        <v>273</v>
      </c>
      <c r="C104" s="36" t="s">
        <v>274</v>
      </c>
      <c r="D104" s="36" t="s">
        <v>275</v>
      </c>
      <c r="E104" s="36" t="s">
        <v>270</v>
      </c>
      <c r="F104" s="36" t="s">
        <v>200</v>
      </c>
      <c r="G104" s="36" t="s">
        <v>166</v>
      </c>
      <c r="H104" s="36" t="s">
        <v>210</v>
      </c>
      <c r="I104" s="36">
        <v>50</v>
      </c>
      <c r="J104" s="37">
        <v>44811</v>
      </c>
      <c r="K104" s="38">
        <v>54931</v>
      </c>
      <c r="L104" s="39">
        <v>0</v>
      </c>
      <c r="M104" s="36" t="s">
        <v>168</v>
      </c>
      <c r="N104" s="36" t="s">
        <v>192</v>
      </c>
      <c r="O104" s="40" t="s">
        <v>170</v>
      </c>
      <c r="P104" s="37"/>
    </row>
    <row r="116" spans="4:6" x14ac:dyDescent="0.25">
      <c r="D116" s="65" t="s">
        <v>287</v>
      </c>
      <c r="E116" s="65"/>
      <c r="F116" s="53" t="s">
        <v>288</v>
      </c>
    </row>
    <row r="117" spans="4:6" x14ac:dyDescent="0.25">
      <c r="D117" s="46" t="s">
        <v>9</v>
      </c>
      <c r="E117" s="46" t="s">
        <v>155</v>
      </c>
    </row>
    <row r="118" spans="4:6" x14ac:dyDescent="0.25">
      <c r="D118" s="47" t="s">
        <v>162</v>
      </c>
      <c r="E118" s="48">
        <f>VLOOKUP(C68,$C$67:$P$99,7,0)</f>
        <v>62</v>
      </c>
    </row>
    <row r="119" spans="4:6" x14ac:dyDescent="0.25">
      <c r="D119" s="47" t="s">
        <v>172</v>
      </c>
      <c r="E119" s="48">
        <f t="shared" ref="E119:E129" si="3">VLOOKUP(C69,$C$67:$P$99,7,0)</f>
        <v>55</v>
      </c>
    </row>
    <row r="120" spans="4:6" x14ac:dyDescent="0.25">
      <c r="D120" s="47" t="s">
        <v>178</v>
      </c>
      <c r="E120" s="48">
        <f t="shared" si="3"/>
        <v>62</v>
      </c>
    </row>
    <row r="121" spans="4:6" x14ac:dyDescent="0.25">
      <c r="D121" s="47" t="s">
        <v>184</v>
      </c>
      <c r="E121" s="48">
        <f t="shared" si="3"/>
        <v>59</v>
      </c>
    </row>
    <row r="122" spans="4:6" x14ac:dyDescent="0.25">
      <c r="D122" s="47" t="s">
        <v>190</v>
      </c>
      <c r="E122" s="48">
        <f t="shared" si="3"/>
        <v>50</v>
      </c>
    </row>
    <row r="123" spans="4:6" x14ac:dyDescent="0.25">
      <c r="D123" s="47" t="s">
        <v>194</v>
      </c>
      <c r="E123" s="48">
        <f t="shared" si="3"/>
        <v>49</v>
      </c>
    </row>
    <row r="124" spans="4:6" x14ac:dyDescent="0.25">
      <c r="D124" s="47" t="s">
        <v>197</v>
      </c>
      <c r="E124" s="48">
        <f t="shared" si="3"/>
        <v>62</v>
      </c>
    </row>
    <row r="125" spans="4:6" x14ac:dyDescent="0.25">
      <c r="D125" s="47" t="s">
        <v>203</v>
      </c>
      <c r="E125" s="48">
        <f t="shared" si="3"/>
        <v>64</v>
      </c>
    </row>
    <row r="126" spans="4:6" x14ac:dyDescent="0.25">
      <c r="D126" s="47" t="s">
        <v>208</v>
      </c>
      <c r="E126" s="48">
        <f t="shared" si="3"/>
        <v>50</v>
      </c>
    </row>
    <row r="127" spans="4:6" x14ac:dyDescent="0.25">
      <c r="D127" s="47" t="s">
        <v>212</v>
      </c>
      <c r="E127" s="48">
        <f t="shared" si="3"/>
        <v>42</v>
      </c>
    </row>
    <row r="128" spans="4:6" x14ac:dyDescent="0.25">
      <c r="D128" s="47" t="s">
        <v>216</v>
      </c>
      <c r="E128" s="48">
        <f t="shared" si="3"/>
        <v>48</v>
      </c>
    </row>
    <row r="129" spans="4:10" x14ac:dyDescent="0.25">
      <c r="D129" s="47" t="s">
        <v>219</v>
      </c>
      <c r="E129" s="48">
        <f t="shared" si="3"/>
        <v>63</v>
      </c>
    </row>
    <row r="134" spans="4:10" x14ac:dyDescent="0.25">
      <c r="D134" s="69" t="s">
        <v>289</v>
      </c>
      <c r="E134" s="69"/>
      <c r="F134" s="69"/>
      <c r="G134" s="69"/>
      <c r="H134" s="69"/>
      <c r="I134" s="69"/>
      <c r="J134" s="69"/>
    </row>
    <row r="135" spans="4:10" x14ac:dyDescent="0.25">
      <c r="D135" s="68" t="s">
        <v>9</v>
      </c>
      <c r="E135" s="68" t="s">
        <v>150</v>
      </c>
      <c r="F135" s="68" t="s">
        <v>151</v>
      </c>
      <c r="G135" s="68" t="s">
        <v>152</v>
      </c>
      <c r="H135" s="68" t="s">
        <v>153</v>
      </c>
      <c r="I135" s="68" t="s">
        <v>154</v>
      </c>
      <c r="J135" s="68" t="s">
        <v>155</v>
      </c>
    </row>
    <row r="136" spans="4:10" x14ac:dyDescent="0.25">
      <c r="D136" s="66" t="s">
        <v>162</v>
      </c>
      <c r="E136" s="66" t="s">
        <v>163</v>
      </c>
      <c r="F136" s="66" t="s">
        <v>164</v>
      </c>
      <c r="G136" s="66" t="s">
        <v>165</v>
      </c>
      <c r="H136" s="66" t="s">
        <v>166</v>
      </c>
      <c r="I136" s="66" t="s">
        <v>167</v>
      </c>
      <c r="J136" s="66">
        <v>49</v>
      </c>
    </row>
    <row r="137" spans="4:10" x14ac:dyDescent="0.25">
      <c r="D137" s="67" t="s">
        <v>172</v>
      </c>
      <c r="E137" s="67" t="s">
        <v>173</v>
      </c>
      <c r="F137" s="67" t="s">
        <v>174</v>
      </c>
      <c r="G137" s="67" t="s">
        <v>175</v>
      </c>
      <c r="H137" s="67" t="s">
        <v>166</v>
      </c>
      <c r="I137" s="67" t="s">
        <v>167</v>
      </c>
      <c r="J137" s="67">
        <v>58</v>
      </c>
    </row>
    <row r="138" spans="4:10" x14ac:dyDescent="0.25">
      <c r="D138" s="66" t="s">
        <v>178</v>
      </c>
      <c r="E138" s="66" t="s">
        <v>179</v>
      </c>
      <c r="F138" s="66" t="s">
        <v>180</v>
      </c>
      <c r="G138" s="66" t="s">
        <v>181</v>
      </c>
      <c r="H138" s="66" t="s">
        <v>166</v>
      </c>
      <c r="I138" s="66" t="s">
        <v>167</v>
      </c>
      <c r="J138" s="66">
        <v>34</v>
      </c>
    </row>
    <row r="139" spans="4:10" x14ac:dyDescent="0.25">
      <c r="D139" s="67" t="s">
        <v>184</v>
      </c>
      <c r="E139" s="67" t="s">
        <v>185</v>
      </c>
      <c r="F139" s="67" t="s">
        <v>180</v>
      </c>
      <c r="G139" s="67" t="s">
        <v>175</v>
      </c>
      <c r="H139" s="67" t="s">
        <v>186</v>
      </c>
      <c r="I139" s="67" t="s">
        <v>187</v>
      </c>
      <c r="J139" s="67">
        <v>39</v>
      </c>
    </row>
    <row r="140" spans="4:10" x14ac:dyDescent="0.25">
      <c r="D140" s="66" t="s">
        <v>190</v>
      </c>
      <c r="E140" s="66" t="s">
        <v>191</v>
      </c>
      <c r="F140" s="66" t="s">
        <v>164</v>
      </c>
      <c r="G140" s="66" t="s">
        <v>175</v>
      </c>
      <c r="H140" s="66" t="s">
        <v>186</v>
      </c>
      <c r="I140" s="66" t="s">
        <v>187</v>
      </c>
      <c r="J140" s="66">
        <v>42</v>
      </c>
    </row>
    <row r="141" spans="4:10" x14ac:dyDescent="0.25">
      <c r="D141" s="67" t="s">
        <v>194</v>
      </c>
      <c r="E141" s="67" t="s">
        <v>179</v>
      </c>
      <c r="F141" s="67" t="s">
        <v>180</v>
      </c>
      <c r="G141" s="67" t="s">
        <v>165</v>
      </c>
      <c r="H141" s="67" t="s">
        <v>166</v>
      </c>
      <c r="I141" s="67" t="s">
        <v>167</v>
      </c>
      <c r="J141" s="67">
        <v>62</v>
      </c>
    </row>
    <row r="142" spans="4:10" x14ac:dyDescent="0.25">
      <c r="D142" s="66" t="s">
        <v>197</v>
      </c>
      <c r="E142" s="66" t="s">
        <v>198</v>
      </c>
      <c r="F142" s="66" t="s">
        <v>199</v>
      </c>
      <c r="G142" s="66" t="s">
        <v>200</v>
      </c>
      <c r="H142" s="66" t="s">
        <v>186</v>
      </c>
      <c r="I142" s="66" t="s">
        <v>167</v>
      </c>
      <c r="J142" s="66">
        <v>58</v>
      </c>
    </row>
    <row r="143" spans="4:10" x14ac:dyDescent="0.25">
      <c r="D143" s="67" t="s">
        <v>203</v>
      </c>
      <c r="E143" s="67" t="s">
        <v>204</v>
      </c>
      <c r="F143" s="67" t="s">
        <v>205</v>
      </c>
      <c r="G143" s="67" t="s">
        <v>175</v>
      </c>
      <c r="H143" s="67" t="s">
        <v>166</v>
      </c>
      <c r="I143" s="67" t="s">
        <v>167</v>
      </c>
      <c r="J143" s="67">
        <v>62</v>
      </c>
    </row>
    <row r="144" spans="4:10" x14ac:dyDescent="0.25">
      <c r="D144" s="66" t="s">
        <v>208</v>
      </c>
      <c r="E144" s="66" t="s">
        <v>209</v>
      </c>
      <c r="F144" s="66" t="s">
        <v>180</v>
      </c>
      <c r="G144" s="66" t="s">
        <v>165</v>
      </c>
      <c r="H144" s="66" t="s">
        <v>186</v>
      </c>
      <c r="I144" s="66" t="s">
        <v>210</v>
      </c>
      <c r="J144" s="66">
        <v>38</v>
      </c>
    </row>
    <row r="145" spans="4:10" x14ac:dyDescent="0.25">
      <c r="D145" s="67" t="s">
        <v>212</v>
      </c>
      <c r="E145" s="67" t="s">
        <v>213</v>
      </c>
      <c r="F145" s="67" t="s">
        <v>205</v>
      </c>
      <c r="G145" s="67" t="s">
        <v>200</v>
      </c>
      <c r="H145" s="67" t="s">
        <v>166</v>
      </c>
      <c r="I145" s="67" t="s">
        <v>210</v>
      </c>
      <c r="J145" s="67">
        <v>52</v>
      </c>
    </row>
    <row r="146" spans="4:10" x14ac:dyDescent="0.25">
      <c r="D146" s="66" t="s">
        <v>216</v>
      </c>
      <c r="E146" s="66" t="s">
        <v>217</v>
      </c>
      <c r="F146" s="66" t="s">
        <v>180</v>
      </c>
      <c r="G146" s="66" t="s">
        <v>165</v>
      </c>
      <c r="H146" s="66" t="s">
        <v>166</v>
      </c>
      <c r="I146" s="66" t="s">
        <v>187</v>
      </c>
      <c r="J146" s="66">
        <v>49</v>
      </c>
    </row>
    <row r="147" spans="4:10" x14ac:dyDescent="0.25">
      <c r="D147" s="67" t="s">
        <v>219</v>
      </c>
      <c r="E147" s="67" t="s">
        <v>198</v>
      </c>
      <c r="F147" s="67" t="s">
        <v>205</v>
      </c>
      <c r="G147" s="67" t="s">
        <v>200</v>
      </c>
      <c r="H147" s="67" t="s">
        <v>186</v>
      </c>
      <c r="I147" s="67" t="s">
        <v>167</v>
      </c>
      <c r="J147" s="67">
        <v>63</v>
      </c>
    </row>
    <row r="148" spans="4:10" x14ac:dyDescent="0.25">
      <c r="D148" s="66" t="s">
        <v>221</v>
      </c>
      <c r="E148" s="66" t="s">
        <v>191</v>
      </c>
      <c r="F148" s="66" t="s">
        <v>180</v>
      </c>
      <c r="G148" s="66" t="s">
        <v>165</v>
      </c>
      <c r="H148" s="66" t="s">
        <v>166</v>
      </c>
      <c r="I148" s="66" t="s">
        <v>167</v>
      </c>
      <c r="J148" s="66">
        <v>45</v>
      </c>
    </row>
    <row r="149" spans="4:10" x14ac:dyDescent="0.25">
      <c r="D149" s="67" t="s">
        <v>223</v>
      </c>
      <c r="E149" s="67" t="s">
        <v>213</v>
      </c>
      <c r="F149" s="67" t="s">
        <v>224</v>
      </c>
      <c r="G149" s="67" t="s">
        <v>175</v>
      </c>
      <c r="H149" s="67" t="s">
        <v>166</v>
      </c>
      <c r="I149" s="67" t="s">
        <v>210</v>
      </c>
      <c r="J149" s="67">
        <v>36</v>
      </c>
    </row>
    <row r="150" spans="4:10" x14ac:dyDescent="0.25">
      <c r="D150" s="66" t="s">
        <v>226</v>
      </c>
      <c r="E150" s="66" t="s">
        <v>227</v>
      </c>
      <c r="F150" s="66" t="s">
        <v>224</v>
      </c>
      <c r="G150" s="66" t="s">
        <v>175</v>
      </c>
      <c r="H150" s="66" t="s">
        <v>166</v>
      </c>
      <c r="I150" s="66" t="s">
        <v>228</v>
      </c>
      <c r="J150" s="66">
        <v>42</v>
      </c>
    </row>
    <row r="151" spans="4:10" x14ac:dyDescent="0.25">
      <c r="D151" s="67" t="s">
        <v>230</v>
      </c>
      <c r="E151" s="67" t="s">
        <v>185</v>
      </c>
      <c r="F151" s="67" t="s">
        <v>180</v>
      </c>
      <c r="G151" s="67" t="s">
        <v>175</v>
      </c>
      <c r="H151" s="67" t="s">
        <v>186</v>
      </c>
      <c r="I151" s="67" t="s">
        <v>167</v>
      </c>
      <c r="J151" s="67">
        <v>62</v>
      </c>
    </row>
    <row r="152" spans="4:10" x14ac:dyDescent="0.25">
      <c r="D152" s="66" t="s">
        <v>232</v>
      </c>
      <c r="E152" s="66" t="s">
        <v>233</v>
      </c>
      <c r="F152" s="66" t="s">
        <v>164</v>
      </c>
      <c r="G152" s="66" t="s">
        <v>200</v>
      </c>
      <c r="H152" s="66" t="s">
        <v>186</v>
      </c>
      <c r="I152" s="66" t="s">
        <v>167</v>
      </c>
      <c r="J152" s="66">
        <v>45</v>
      </c>
    </row>
    <row r="153" spans="4:10" x14ac:dyDescent="0.25">
      <c r="D153" s="67" t="s">
        <v>235</v>
      </c>
      <c r="E153" s="67" t="s">
        <v>173</v>
      </c>
      <c r="F153" s="67" t="s">
        <v>174</v>
      </c>
      <c r="G153" s="67" t="s">
        <v>200</v>
      </c>
      <c r="H153" s="67" t="s">
        <v>186</v>
      </c>
      <c r="I153" s="67" t="s">
        <v>167</v>
      </c>
      <c r="J153" s="67">
        <v>61</v>
      </c>
    </row>
    <row r="154" spans="4:10" x14ac:dyDescent="0.25">
      <c r="D154" s="66" t="s">
        <v>237</v>
      </c>
      <c r="E154" s="66" t="s">
        <v>238</v>
      </c>
      <c r="F154" s="66" t="s">
        <v>180</v>
      </c>
      <c r="G154" s="66" t="s">
        <v>200</v>
      </c>
      <c r="H154" s="66" t="s">
        <v>166</v>
      </c>
      <c r="I154" s="66" t="s">
        <v>167</v>
      </c>
      <c r="J154" s="66">
        <v>29</v>
      </c>
    </row>
    <row r="155" spans="4:10" x14ac:dyDescent="0.25">
      <c r="D155" s="67" t="s">
        <v>240</v>
      </c>
      <c r="E155" s="67" t="s">
        <v>213</v>
      </c>
      <c r="F155" s="67" t="s">
        <v>199</v>
      </c>
      <c r="G155" s="67" t="s">
        <v>200</v>
      </c>
      <c r="H155" s="67" t="s">
        <v>186</v>
      </c>
      <c r="I155" s="67" t="s">
        <v>187</v>
      </c>
      <c r="J155" s="67">
        <v>63</v>
      </c>
    </row>
    <row r="156" spans="4:10" x14ac:dyDescent="0.25">
      <c r="D156" s="66" t="s">
        <v>242</v>
      </c>
      <c r="E156" s="66" t="s">
        <v>227</v>
      </c>
      <c r="F156" s="66" t="s">
        <v>199</v>
      </c>
      <c r="G156" s="66" t="s">
        <v>200</v>
      </c>
      <c r="H156" s="66" t="s">
        <v>166</v>
      </c>
      <c r="I156" s="66" t="s">
        <v>167</v>
      </c>
      <c r="J156" s="66">
        <v>45</v>
      </c>
    </row>
    <row r="157" spans="4:10" x14ac:dyDescent="0.25">
      <c r="D157" s="67" t="s">
        <v>244</v>
      </c>
      <c r="E157" s="67" t="s">
        <v>245</v>
      </c>
      <c r="F157" s="67" t="s">
        <v>180</v>
      </c>
      <c r="G157" s="67" t="s">
        <v>181</v>
      </c>
      <c r="H157" s="67" t="s">
        <v>186</v>
      </c>
      <c r="I157" s="67" t="s">
        <v>228</v>
      </c>
      <c r="J157" s="67">
        <v>43</v>
      </c>
    </row>
    <row r="158" spans="4:10" x14ac:dyDescent="0.25">
      <c r="D158" s="66" t="s">
        <v>247</v>
      </c>
      <c r="E158" s="66" t="s">
        <v>248</v>
      </c>
      <c r="F158" s="66" t="s">
        <v>174</v>
      </c>
      <c r="G158" s="66" t="s">
        <v>165</v>
      </c>
      <c r="H158" s="66" t="s">
        <v>186</v>
      </c>
      <c r="I158" s="66" t="s">
        <v>167</v>
      </c>
      <c r="J158" s="66">
        <v>31</v>
      </c>
    </row>
    <row r="159" spans="4:10" x14ac:dyDescent="0.25">
      <c r="D159" s="67" t="s">
        <v>250</v>
      </c>
      <c r="E159" s="67" t="s">
        <v>233</v>
      </c>
      <c r="F159" s="67" t="s">
        <v>199</v>
      </c>
      <c r="G159" s="67" t="s">
        <v>200</v>
      </c>
      <c r="H159" s="67" t="s">
        <v>166</v>
      </c>
      <c r="I159" s="67" t="s">
        <v>167</v>
      </c>
      <c r="J159" s="67">
        <v>48</v>
      </c>
    </row>
    <row r="160" spans="4:10" x14ac:dyDescent="0.25">
      <c r="D160" s="66" t="s">
        <v>252</v>
      </c>
      <c r="E160" s="66" t="s">
        <v>213</v>
      </c>
      <c r="F160" s="66" t="s">
        <v>174</v>
      </c>
      <c r="G160" s="66" t="s">
        <v>200</v>
      </c>
      <c r="H160" s="66" t="s">
        <v>166</v>
      </c>
      <c r="I160" s="66" t="s">
        <v>210</v>
      </c>
      <c r="J160" s="66">
        <v>55</v>
      </c>
    </row>
    <row r="161" spans="4:10" x14ac:dyDescent="0.25">
      <c r="D161" s="67" t="s">
        <v>254</v>
      </c>
      <c r="E161" s="67" t="s">
        <v>191</v>
      </c>
      <c r="F161" s="67" t="s">
        <v>199</v>
      </c>
      <c r="G161" s="67" t="s">
        <v>165</v>
      </c>
      <c r="H161" s="67" t="s">
        <v>166</v>
      </c>
      <c r="I161" s="67" t="s">
        <v>167</v>
      </c>
      <c r="J161" s="67">
        <v>64</v>
      </c>
    </row>
    <row r="162" spans="4:10" x14ac:dyDescent="0.25">
      <c r="D162" s="66" t="s">
        <v>257</v>
      </c>
      <c r="E162" s="66" t="s">
        <v>191</v>
      </c>
      <c r="F162" s="66" t="s">
        <v>224</v>
      </c>
      <c r="G162" s="66" t="s">
        <v>200</v>
      </c>
      <c r="H162" s="66" t="s">
        <v>166</v>
      </c>
      <c r="I162" s="66" t="s">
        <v>210</v>
      </c>
      <c r="J162" s="66">
        <v>58</v>
      </c>
    </row>
    <row r="163" spans="4:10" x14ac:dyDescent="0.25">
      <c r="D163" s="67" t="s">
        <v>259</v>
      </c>
      <c r="E163" s="67" t="s">
        <v>213</v>
      </c>
      <c r="F163" s="67" t="s">
        <v>224</v>
      </c>
      <c r="G163" s="67" t="s">
        <v>165</v>
      </c>
      <c r="H163" s="67" t="s">
        <v>186</v>
      </c>
      <c r="I163" s="67" t="s">
        <v>210</v>
      </c>
      <c r="J163" s="67">
        <v>50</v>
      </c>
    </row>
    <row r="164" spans="4:10" x14ac:dyDescent="0.25">
      <c r="D164" s="66" t="s">
        <v>261</v>
      </c>
      <c r="E164" s="66" t="s">
        <v>227</v>
      </c>
      <c r="F164" s="66" t="s">
        <v>224</v>
      </c>
      <c r="G164" s="66" t="s">
        <v>175</v>
      </c>
      <c r="H164" s="66" t="s">
        <v>186</v>
      </c>
      <c r="I164" s="66" t="s">
        <v>228</v>
      </c>
      <c r="J164" s="66">
        <v>41</v>
      </c>
    </row>
    <row r="165" spans="4:10" x14ac:dyDescent="0.25">
      <c r="D165" s="67" t="s">
        <v>263</v>
      </c>
      <c r="E165" s="67" t="s">
        <v>209</v>
      </c>
      <c r="F165" s="67" t="s">
        <v>180</v>
      </c>
      <c r="G165" s="67" t="s">
        <v>200</v>
      </c>
      <c r="H165" s="67" t="s">
        <v>166</v>
      </c>
      <c r="I165" s="67" t="s">
        <v>167</v>
      </c>
      <c r="J165" s="70" t="e">
        <f>FORECAST(I165,J136:J164,D136:I164)</f>
        <v>#VALUE!</v>
      </c>
    </row>
    <row r="166" spans="4:10" x14ac:dyDescent="0.25">
      <c r="D166" s="66" t="s">
        <v>265</v>
      </c>
      <c r="E166" s="66" t="s">
        <v>233</v>
      </c>
      <c r="F166" s="66" t="s">
        <v>205</v>
      </c>
      <c r="G166" s="66" t="s">
        <v>181</v>
      </c>
      <c r="H166" s="66" t="s">
        <v>186</v>
      </c>
      <c r="I166" s="66" t="s">
        <v>210</v>
      </c>
      <c r="J166" s="70" t="e">
        <f t="shared" ref="J166:J172" si="4">FORECAST(D166,J137:J165,D137:I165)</f>
        <v>#VALUE!</v>
      </c>
    </row>
    <row r="167" spans="4:10" x14ac:dyDescent="0.25">
      <c r="D167" s="67" t="s">
        <v>267</v>
      </c>
      <c r="E167" s="67" t="s">
        <v>198</v>
      </c>
      <c r="F167" s="67" t="s">
        <v>174</v>
      </c>
      <c r="G167" s="67" t="s">
        <v>175</v>
      </c>
      <c r="H167" s="67" t="s">
        <v>166</v>
      </c>
      <c r="I167" s="67" t="s">
        <v>167</v>
      </c>
      <c r="J167" s="70" t="e">
        <f t="shared" si="4"/>
        <v>#VALUE!</v>
      </c>
    </row>
    <row r="168" spans="4:10" x14ac:dyDescent="0.25">
      <c r="D168" s="66" t="s">
        <v>269</v>
      </c>
      <c r="E168" s="66" t="s">
        <v>213</v>
      </c>
      <c r="F168" s="66" t="s">
        <v>270</v>
      </c>
      <c r="G168" s="66" t="s">
        <v>200</v>
      </c>
      <c r="H168" s="66" t="s">
        <v>166</v>
      </c>
      <c r="I168" s="66" t="s">
        <v>187</v>
      </c>
      <c r="J168" s="70" t="e">
        <f t="shared" si="4"/>
        <v>#VALUE!</v>
      </c>
    </row>
    <row r="169" spans="4:10" x14ac:dyDescent="0.25">
      <c r="D169" s="67" t="s">
        <v>272</v>
      </c>
      <c r="E169" s="67" t="s">
        <v>238</v>
      </c>
      <c r="F169" s="67" t="s">
        <v>180</v>
      </c>
      <c r="G169" s="67" t="s">
        <v>175</v>
      </c>
      <c r="H169" s="67" t="s">
        <v>186</v>
      </c>
      <c r="I169" s="67" t="s">
        <v>167</v>
      </c>
      <c r="J169" s="70" t="e">
        <f t="shared" si="4"/>
        <v>#VALUE!</v>
      </c>
    </row>
    <row r="170" spans="4:10" x14ac:dyDescent="0.25">
      <c r="D170" s="66" t="s">
        <v>274</v>
      </c>
      <c r="E170" s="66" t="s">
        <v>275</v>
      </c>
      <c r="F170" s="66" t="s">
        <v>270</v>
      </c>
      <c r="G170" s="66" t="s">
        <v>200</v>
      </c>
      <c r="H170" s="66" t="s">
        <v>166</v>
      </c>
      <c r="I170" s="66" t="s">
        <v>210</v>
      </c>
      <c r="J170" s="70" t="e">
        <f t="shared" si="4"/>
        <v>#VALUE!</v>
      </c>
    </row>
    <row r="171" spans="4:10" x14ac:dyDescent="0.25">
      <c r="D171" s="67" t="s">
        <v>277</v>
      </c>
      <c r="E171" s="67" t="s">
        <v>278</v>
      </c>
      <c r="F171" s="67" t="s">
        <v>164</v>
      </c>
      <c r="G171" s="67" t="s">
        <v>200</v>
      </c>
      <c r="H171" s="67" t="s">
        <v>166</v>
      </c>
      <c r="I171" s="67" t="s">
        <v>187</v>
      </c>
      <c r="J171" s="70" t="e">
        <f t="shared" si="4"/>
        <v>#VALUE!</v>
      </c>
    </row>
    <row r="172" spans="4:10" x14ac:dyDescent="0.25">
      <c r="D172" s="66" t="s">
        <v>280</v>
      </c>
      <c r="E172" s="66" t="s">
        <v>227</v>
      </c>
      <c r="F172" s="66" t="s">
        <v>199</v>
      </c>
      <c r="G172" s="66" t="s">
        <v>175</v>
      </c>
      <c r="H172" s="66" t="s">
        <v>186</v>
      </c>
      <c r="I172" s="66" t="s">
        <v>187</v>
      </c>
      <c r="J172" s="70" t="e">
        <f t="shared" si="4"/>
        <v>#VALUE!</v>
      </c>
    </row>
  </sheetData>
  <dataConsolidate/>
  <mergeCells count="6">
    <mergeCell ref="D134:J134"/>
    <mergeCell ref="A1:J2"/>
    <mergeCell ref="B14:E14"/>
    <mergeCell ref="B23:F23"/>
    <mergeCell ref="B41:K41"/>
    <mergeCell ref="D116:E116"/>
  </mergeCells>
  <phoneticPr fontId="3" type="noConversion"/>
  <conditionalFormatting sqref="H5:H8">
    <cfRule type="colorScale" priority="5">
      <colorScale>
        <cfvo type="min"/>
        <cfvo type="max"/>
        <color rgb="FFFFEF9C"/>
        <color rgb="FF63BE7B"/>
      </colorScale>
    </cfRule>
  </conditionalFormatting>
  <conditionalFormatting sqref="J173:J1048576 J60:J133 J4:J8 J10:J40">
    <cfRule type="duplicateValues" dxfId="2" priority="4"/>
  </conditionalFormatting>
  <conditionalFormatting sqref="H9">
    <cfRule type="colorScale" priority="3">
      <colorScale>
        <cfvo type="min"/>
        <cfvo type="max"/>
        <color rgb="FFFFEF9C"/>
        <color rgb="FF63BE7B"/>
      </colorScale>
    </cfRule>
  </conditionalFormatting>
  <conditionalFormatting sqref="J9">
    <cfRule type="duplicateValues" dxfId="1" priority="2"/>
  </conditionalFormatting>
  <conditionalFormatting sqref="J173:J1048576 J60:J133 J3:J40">
    <cfRule type="duplicateValues" dxfId="0" priority="1"/>
  </conditionalFormatting>
  <dataValidations count="1">
    <dataValidation type="list" allowBlank="1" showInputMessage="1" showErrorMessage="1" sqref="G43:G59" xr:uid="{1E58A616-D307-4215-9794-251C7CC7C41E}">
      <formula1>$N$43:$N$59</formula1>
    </dataValidation>
  </dataValidations>
  <hyperlinks>
    <hyperlink ref="B4" location="'Link Names'!A1" display="First Name" xr:uid="{AD9BD4A4-CDCF-470E-87E4-8FC1FC89D95F}"/>
  </hyperlink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CF7B-17F0-44DC-9757-9E6DDFC39B10}">
  <dimension ref="D3:E20"/>
  <sheetViews>
    <sheetView workbookViewId="0">
      <selection activeCell="E6" sqref="E6"/>
    </sheetView>
  </sheetViews>
  <sheetFormatPr defaultRowHeight="15" x14ac:dyDescent="0.25"/>
  <cols>
    <col min="4" max="4" width="20.7109375" bestFit="1" customWidth="1"/>
  </cols>
  <sheetData>
    <row r="3" spans="4:5" x14ac:dyDescent="0.25">
      <c r="D3" s="33" t="s">
        <v>68</v>
      </c>
      <c r="E3" s="33" t="s">
        <v>69</v>
      </c>
    </row>
    <row r="4" spans="4:5" x14ac:dyDescent="0.25">
      <c r="D4" s="23" t="s">
        <v>77</v>
      </c>
      <c r="E4" s="23">
        <v>80</v>
      </c>
    </row>
    <row r="5" spans="4:5" x14ac:dyDescent="0.25">
      <c r="D5" s="23" t="s">
        <v>82</v>
      </c>
      <c r="E5" s="23">
        <v>80</v>
      </c>
    </row>
    <row r="6" spans="4:5" x14ac:dyDescent="0.25">
      <c r="D6" s="23" t="s">
        <v>88</v>
      </c>
      <c r="E6" s="23">
        <v>700</v>
      </c>
    </row>
    <row r="7" spans="4:5" x14ac:dyDescent="0.25">
      <c r="D7" s="23" t="s">
        <v>93</v>
      </c>
      <c r="E7" s="23">
        <v>150</v>
      </c>
    </row>
    <row r="8" spans="4:5" x14ac:dyDescent="0.25">
      <c r="D8" s="23" t="s">
        <v>99</v>
      </c>
      <c r="E8" s="23">
        <v>50</v>
      </c>
    </row>
    <row r="9" spans="4:5" x14ac:dyDescent="0.25">
      <c r="D9" s="23" t="s">
        <v>104</v>
      </c>
      <c r="E9" s="23">
        <v>30</v>
      </c>
    </row>
    <row r="10" spans="4:5" x14ac:dyDescent="0.25">
      <c r="D10" s="23" t="s">
        <v>109</v>
      </c>
      <c r="E10" s="23">
        <v>500</v>
      </c>
    </row>
    <row r="11" spans="4:5" x14ac:dyDescent="0.25">
      <c r="D11" s="23" t="s">
        <v>113</v>
      </c>
      <c r="E11" s="23">
        <v>30</v>
      </c>
    </row>
    <row r="12" spans="4:5" x14ac:dyDescent="0.25">
      <c r="D12" s="23" t="s">
        <v>118</v>
      </c>
      <c r="E12" s="23">
        <v>800</v>
      </c>
    </row>
    <row r="13" spans="4:5" x14ac:dyDescent="0.25">
      <c r="D13" s="23" t="s">
        <v>109</v>
      </c>
      <c r="E13" s="23">
        <v>30</v>
      </c>
    </row>
    <row r="14" spans="4:5" x14ac:dyDescent="0.25">
      <c r="D14" s="23" t="s">
        <v>124</v>
      </c>
      <c r="E14" s="23">
        <v>1000</v>
      </c>
    </row>
    <row r="15" spans="4:5" x14ac:dyDescent="0.25">
      <c r="D15" s="23" t="s">
        <v>128</v>
      </c>
      <c r="E15" s="23">
        <v>700</v>
      </c>
    </row>
    <row r="16" spans="4:5" x14ac:dyDescent="0.25">
      <c r="D16" s="23" t="s">
        <v>130</v>
      </c>
      <c r="E16" s="23">
        <v>30</v>
      </c>
    </row>
    <row r="17" spans="4:5" x14ac:dyDescent="0.25">
      <c r="D17" s="23" t="s">
        <v>135</v>
      </c>
      <c r="E17" s="23">
        <v>500</v>
      </c>
    </row>
    <row r="18" spans="4:5" x14ac:dyDescent="0.25">
      <c r="D18" s="23" t="s">
        <v>137</v>
      </c>
      <c r="E18" s="23">
        <v>800</v>
      </c>
    </row>
    <row r="19" spans="4:5" x14ac:dyDescent="0.25">
      <c r="D19" s="23" t="s">
        <v>141</v>
      </c>
      <c r="E19" s="23">
        <v>80</v>
      </c>
    </row>
    <row r="20" spans="4:5" x14ac:dyDescent="0.25">
      <c r="D20" s="23" t="s">
        <v>145</v>
      </c>
      <c r="E20" s="23"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J V p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J V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V a V Y o i k e 4 D g A A A B E A A A A T A B w A R m 9 y b X V s Y X M v U 2 V j d G l v b j E u b S C i G A A o o B Q A A A A A A A A A A A A A A A A A A A A A A A A A A A A r T k 0 u y c z P U w i G 0 I b W A F B L A Q I t A B Q A A g A I A D y V a V Y g O B 9 n p A A A A P U A A A A S A A A A A A A A A A A A A A A A A A A A A A B D b 2 5 m a W c v U G F j a 2 F n Z S 5 4 b W x Q S w E C L Q A U A A I A C A A 8 l W l W D 8 r p q 6 Q A A A D p A A A A E w A A A A A A A A A A A A A A A A D w A A A A W 0 N v b n R l b n R f V H l w Z X N d L n h t b F B L A Q I t A B Q A A g A I A D y V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D J L M + e 4 X S L u Z r 5 R B o C q C A A A A A A I A A A A A A B B m A A A A A Q A A I A A A A E 9 P e D i 8 q l t K p X u O Q p s B D s w h l H 5 x W 5 u x E t E w b d K L n l p K A A A A A A 6 A A A A A A g A A I A A A A B 1 r 7 0 K C C f h U e G i V H X f J s d o a + I 1 G E 7 9 q H e y C d / A b X e P d U A A A A J P W W G t j B M A 2 9 m u B L 9 n 5 J x v T c K 8 l O 5 H F c M K c N A A / R h W 1 S i O 6 v a J H 4 n r S P W e 5 1 m / i Y 8 a F C y a i 4 D c c 7 5 S b 4 o z w N b R c 0 x r q P P w f w l I g 9 7 c f d A c s Q A A A A D D u D h E R M D g s Z s S m y 5 c 4 o n X D 1 T l m p 3 I C d J I q K 0 z b Y b k 4 b Z 4 k 9 c d J + V x m x N + e s N 4 w M N b v X c q R 3 i j 9 l k M s O w T f 4 7 Q = < / D a t a M a s h u p > 
</file>

<file path=customXml/itemProps1.xml><?xml version="1.0" encoding="utf-8"?>
<ds:datastoreItem xmlns:ds="http://schemas.openxmlformats.org/officeDocument/2006/customXml" ds:itemID="{0549568B-C546-4DD2-A541-B231CC3E8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Pivot Table</vt:lpstr>
      <vt:lpstr>Main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Shuvam Mazumder</dc:creator>
  <cp:lastModifiedBy>Shuvam Mazumder</cp:lastModifiedBy>
  <dcterms:created xsi:type="dcterms:W3CDTF">2023-03-07T07:20:46Z</dcterms:created>
  <dcterms:modified xsi:type="dcterms:W3CDTF">2023-03-16T15:23:29Z</dcterms:modified>
</cp:coreProperties>
</file>