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20" i="1" l="1"/>
  <c r="K19" i="1"/>
  <c r="K18" i="1"/>
  <c r="K17" i="1"/>
  <c r="C21" i="1" s="1"/>
  <c r="C22" i="1" s="1"/>
  <c r="K16" i="1"/>
  <c r="K15" i="1"/>
  <c r="K14" i="1"/>
  <c r="K13" i="1"/>
  <c r="J21" i="1" l="1"/>
  <c r="J22" i="1" s="1"/>
  <c r="J23" i="1" s="1"/>
  <c r="J24" i="1" s="1"/>
  <c r="I21" i="1"/>
  <c r="I22" i="1" s="1"/>
  <c r="I23" i="1" s="1"/>
  <c r="I24" i="1" s="1"/>
  <c r="H21" i="1"/>
  <c r="H22" i="1" s="1"/>
  <c r="H23" i="1" s="1"/>
  <c r="H24" i="1" s="1"/>
  <c r="G21" i="1"/>
  <c r="G22" i="1" s="1"/>
  <c r="G23" i="1" s="1"/>
  <c r="G24" i="1" s="1"/>
  <c r="F21" i="1"/>
  <c r="F22" i="1" s="1"/>
  <c r="F23" i="1" s="1"/>
  <c r="F24" i="1" s="1"/>
  <c r="E21" i="1"/>
  <c r="E22" i="1" s="1"/>
  <c r="E23" i="1" s="1"/>
  <c r="E24" i="1" s="1"/>
  <c r="D21" i="1"/>
  <c r="D22" i="1" s="1"/>
  <c r="D23" i="1" s="1"/>
  <c r="D24" i="1" s="1"/>
  <c r="C24" i="1" l="1"/>
  <c r="G25" i="1" s="1"/>
  <c r="H25" i="1"/>
  <c r="J13" i="1"/>
  <c r="H17" i="1"/>
  <c r="I20" i="1"/>
  <c r="I19" i="1"/>
  <c r="I18" i="1"/>
  <c r="I17" i="1"/>
  <c r="I16" i="1"/>
  <c r="I15" i="1"/>
  <c r="I14" i="1"/>
  <c r="I13" i="1"/>
  <c r="H20" i="1"/>
  <c r="H19" i="1"/>
  <c r="H18" i="1"/>
  <c r="H16" i="1"/>
  <c r="H15" i="1"/>
  <c r="H14" i="1"/>
  <c r="H13" i="1"/>
  <c r="J25" i="1" l="1"/>
  <c r="F25" i="1"/>
  <c r="I25" i="1"/>
  <c r="D25" i="1"/>
  <c r="E25" i="1"/>
  <c r="G13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</calcChain>
</file>

<file path=xl/sharedStrings.xml><?xml version="1.0" encoding="utf-8"?>
<sst xmlns="http://schemas.openxmlformats.org/spreadsheetml/2006/main" count="29" uniqueCount="28">
  <si>
    <t>Execution Time as matrix</t>
  </si>
  <si>
    <t>A = Operation Type(encryption=a1, Decryption=a2)</t>
  </si>
  <si>
    <t>Factors</t>
  </si>
  <si>
    <t>B = Size of folder(Size&lt;100MB:b1, Size&gt;100MB )</t>
  </si>
  <si>
    <t>C= Size of RAM(4GB=c1, 8GB=c2)</t>
  </si>
  <si>
    <t>Encryption</t>
  </si>
  <si>
    <t>Decryption</t>
  </si>
  <si>
    <t>4GB RAM</t>
  </si>
  <si>
    <t>8GB RAM</t>
  </si>
  <si>
    <t>8GB Ram</t>
  </si>
  <si>
    <t>Size&lt;100</t>
  </si>
  <si>
    <t>Size&gt;100</t>
  </si>
  <si>
    <t>Folder Size</t>
  </si>
  <si>
    <t>I</t>
  </si>
  <si>
    <t>A</t>
  </si>
  <si>
    <t>B</t>
  </si>
  <si>
    <t>C</t>
  </si>
  <si>
    <t>AB</t>
  </si>
  <si>
    <t>AC</t>
  </si>
  <si>
    <t>BC</t>
  </si>
  <si>
    <t>ABC</t>
  </si>
  <si>
    <t xml:space="preserve">2^3 factorial design </t>
  </si>
  <si>
    <t>Y</t>
  </si>
  <si>
    <t>Total</t>
  </si>
  <si>
    <t>Total/8</t>
  </si>
  <si>
    <t>(Total/8)^2</t>
  </si>
  <si>
    <t>SST</t>
  </si>
  <si>
    <t xml:space="preserve">SST in %=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</si>
</sst>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 tint="4.9989318521683403E-2"/>
      <name val="Bahnschrift SemiBold SemiConde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Border="1"/>
    <xf numFmtId="0" fontId="2" fillId="2" borderId="2" xfId="0" applyFont="1" applyFill="1" applyBorder="1"/>
    <xf numFmtId="0" fontId="6" fillId="2" borderId="3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0" fillId="0" borderId="7" xfId="0" applyBorder="1"/>
    <xf numFmtId="0" fontId="2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8" fillId="3" borderId="13" xfId="0" applyFont="1" applyFill="1" applyBorder="1" applyAlignment="1">
      <alignment horizontal="right"/>
    </xf>
    <xf numFmtId="0" fontId="1" fillId="0" borderId="0" xfId="0" applyFont="1"/>
    <xf numFmtId="0" fontId="1" fillId="0" borderId="15" xfId="0" applyFont="1" applyBorder="1" applyAlignment="1">
      <alignment wrapText="1"/>
    </xf>
    <xf numFmtId="0" fontId="8" fillId="3" borderId="2" xfId="0" applyFont="1" applyFill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0" fontId="0" fillId="0" borderId="14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9" fillId="0" borderId="0" xfId="0" applyFont="1" applyAlignment="1">
      <alignment horizontal="right"/>
    </xf>
    <xf numFmtId="9" fontId="2" fillId="4" borderId="0" xfId="1" applyFont="1" applyFill="1"/>
    <xf numFmtId="0" fontId="2" fillId="4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3.4168267834016032E-2</c:v>
                </c:pt>
                <c:pt idx="1">
                  <c:v>0.64237149865754206</c:v>
                </c:pt>
                <c:pt idx="2">
                  <c:v>0.12690976513674404</c:v>
                </c:pt>
                <c:pt idx="3">
                  <c:v>3.3096317923059324E-2</c:v>
                </c:pt>
                <c:pt idx="4">
                  <c:v>6.4598953389382492E-3</c:v>
                </c:pt>
                <c:pt idx="5">
                  <c:v>0.15216054161999495</c:v>
                </c:pt>
                <c:pt idx="6">
                  <c:v>4.8337134897052806E-3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7148008"/>
        <c:axId val="227148392"/>
      </c:barChart>
      <c:catAx>
        <c:axId val="2271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48392"/>
        <c:crosses val="autoZero"/>
        <c:auto val="1"/>
        <c:lblAlgn val="ctr"/>
        <c:lblOffset val="100"/>
        <c:noMultiLvlLbl val="0"/>
      </c:catAx>
      <c:valAx>
        <c:axId val="2271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4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/>
              <c:tx>
                <c:rich>
                  <a:bodyPr/>
                  <a:lstStyle/>
                  <a:p>
                    <a:fld id="{77FDA04C-BA67-467A-831D-E8AE3F98C016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3.4168267834016032E-2</c:v>
                </c:pt>
                <c:pt idx="1">
                  <c:v>0.64237149865754206</c:v>
                </c:pt>
                <c:pt idx="2">
                  <c:v>0.12690976513674404</c:v>
                </c:pt>
                <c:pt idx="3">
                  <c:v>3.3096317923059324E-2</c:v>
                </c:pt>
                <c:pt idx="4">
                  <c:v>6.4598953389382492E-3</c:v>
                </c:pt>
                <c:pt idx="5">
                  <c:v>0.15216054161999495</c:v>
                </c:pt>
                <c:pt idx="6">
                  <c:v>4.8337134897052806E-3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0</xdr:row>
      <xdr:rowOff>114300</xdr:rowOff>
    </xdr:from>
    <xdr:to>
      <xdr:col>20</xdr:col>
      <xdr:colOff>594360</xdr:colOff>
      <xdr:row>13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281940</xdr:colOff>
      <xdr:row>13</xdr:row>
      <xdr:rowOff>160020</xdr:rowOff>
    </xdr:from>
    <xdr:to>
      <xdr:col>20</xdr:col>
      <xdr:colOff>586740</xdr:colOff>
      <xdr:row>28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9" sqref="A9:L25"/>
    </sheetView>
  </sheetViews>
  <sheetFormatPr defaultRowHeight="14.4" x14ac:dyDescent="0.3"/>
  <cols>
    <col min="1" max="1" width="8.88671875" customWidth="1"/>
    <col min="2" max="2" width="8.77734375" customWidth="1"/>
    <col min="3" max="3" width="14.109375" customWidth="1"/>
    <col min="11" max="11" width="10.21875" customWidth="1"/>
  </cols>
  <sheetData>
    <row r="1" spans="1:14" ht="35.4" customHeight="1" thickBot="1" x14ac:dyDescent="0.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4" ht="15" thickBot="1" x14ac:dyDescent="0.35"/>
    <row r="3" spans="1:14" ht="18" customHeight="1" x14ac:dyDescent="0.35">
      <c r="A3" s="28" t="s">
        <v>2</v>
      </c>
      <c r="B3" s="29"/>
      <c r="C3" s="29"/>
      <c r="D3" s="29"/>
      <c r="E3" s="29"/>
      <c r="G3" s="14" t="s">
        <v>12</v>
      </c>
      <c r="H3" s="4" t="s">
        <v>5</v>
      </c>
      <c r="I3" s="5"/>
      <c r="J3" s="4" t="s">
        <v>6</v>
      </c>
      <c r="K3" s="6"/>
    </row>
    <row r="4" spans="1:14" x14ac:dyDescent="0.3">
      <c r="A4" s="2" t="s">
        <v>1</v>
      </c>
      <c r="B4" s="2"/>
      <c r="C4" s="2"/>
      <c r="D4" s="2"/>
      <c r="E4" s="2"/>
      <c r="G4" s="15"/>
      <c r="H4" s="3" t="s">
        <v>7</v>
      </c>
      <c r="I4" s="3" t="s">
        <v>8</v>
      </c>
      <c r="J4" s="3" t="s">
        <v>7</v>
      </c>
      <c r="K4" s="7" t="s">
        <v>9</v>
      </c>
    </row>
    <row r="5" spans="1:14" x14ac:dyDescent="0.3">
      <c r="A5" s="2" t="s">
        <v>3</v>
      </c>
      <c r="B5" s="2"/>
      <c r="C5" s="2"/>
      <c r="D5" s="2"/>
      <c r="E5" s="2"/>
      <c r="G5" s="8" t="s">
        <v>10</v>
      </c>
      <c r="H5" s="2">
        <v>0.57099999999999995</v>
      </c>
      <c r="I5" s="2">
        <v>0.33900000000000002</v>
      </c>
      <c r="J5" s="2">
        <v>0.65100000000000002</v>
      </c>
      <c r="K5" s="9">
        <v>0.2</v>
      </c>
    </row>
    <row r="6" spans="1:14" ht="15" thickBot="1" x14ac:dyDescent="0.35">
      <c r="A6" s="2" t="s">
        <v>4</v>
      </c>
      <c r="B6" s="2"/>
      <c r="C6" s="2"/>
      <c r="D6" s="2"/>
      <c r="E6" s="2"/>
      <c r="G6" s="10" t="s">
        <v>11</v>
      </c>
      <c r="H6" s="11">
        <v>5.8579999999999997</v>
      </c>
      <c r="I6" s="11">
        <v>14.904</v>
      </c>
      <c r="J6" s="11">
        <v>3.669</v>
      </c>
      <c r="K6" s="12">
        <v>9.6890000000000001</v>
      </c>
    </row>
    <row r="7" spans="1:14" x14ac:dyDescent="0.3">
      <c r="F7" s="1"/>
    </row>
    <row r="9" spans="1:14" x14ac:dyDescent="0.3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4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13"/>
    </row>
    <row r="12" spans="1:14" ht="18" x14ac:dyDescent="0.35"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  <c r="H12" s="19" t="s">
        <v>18</v>
      </c>
      <c r="I12" s="19" t="s">
        <v>19</v>
      </c>
      <c r="J12" s="19" t="s">
        <v>20</v>
      </c>
      <c r="K12" s="16" t="s">
        <v>22</v>
      </c>
    </row>
    <row r="13" spans="1:14" x14ac:dyDescent="0.3">
      <c r="C13" s="20">
        <v>1</v>
      </c>
      <c r="D13" s="20">
        <v>-1</v>
      </c>
      <c r="E13" s="20">
        <v>-1</v>
      </c>
      <c r="F13" s="20">
        <v>-1</v>
      </c>
      <c r="G13" s="20">
        <f>PRODUCT(D13:E13)</f>
        <v>1</v>
      </c>
      <c r="H13" s="20">
        <f t="shared" ref="H13:H20" si="0">PRODUCT(D13,F13)</f>
        <v>1</v>
      </c>
      <c r="I13" s="20">
        <f t="shared" ref="I13:I20" si="1">PRODUCT(E13,F13)</f>
        <v>1</v>
      </c>
      <c r="J13" s="20">
        <f>PRODUCT(D13:E13:F13)</f>
        <v>-1</v>
      </c>
      <c r="K13" s="2">
        <f>H5</f>
        <v>0.57099999999999995</v>
      </c>
    </row>
    <row r="14" spans="1:14" x14ac:dyDescent="0.3">
      <c r="C14" s="20">
        <v>1</v>
      </c>
      <c r="D14" s="20">
        <v>1</v>
      </c>
      <c r="E14" s="20">
        <v>-1</v>
      </c>
      <c r="F14" s="20">
        <v>-1</v>
      </c>
      <c r="G14" s="20">
        <f t="shared" ref="G14:G20" si="2">PRODUCT(D14:E14)</f>
        <v>-1</v>
      </c>
      <c r="H14" s="20">
        <f t="shared" si="0"/>
        <v>-1</v>
      </c>
      <c r="I14" s="20">
        <f t="shared" si="1"/>
        <v>1</v>
      </c>
      <c r="J14" s="20">
        <f>PRODUCT(D14:E14:F14)</f>
        <v>1</v>
      </c>
      <c r="K14" s="2">
        <f>J5</f>
        <v>0.65100000000000002</v>
      </c>
    </row>
    <row r="15" spans="1:14" x14ac:dyDescent="0.3">
      <c r="C15" s="20">
        <v>1</v>
      </c>
      <c r="D15" s="20">
        <v>-1</v>
      </c>
      <c r="E15" s="20">
        <v>1</v>
      </c>
      <c r="F15" s="20">
        <v>-1</v>
      </c>
      <c r="G15" s="20">
        <f t="shared" si="2"/>
        <v>-1</v>
      </c>
      <c r="H15" s="20">
        <f t="shared" si="0"/>
        <v>1</v>
      </c>
      <c r="I15" s="20">
        <f t="shared" si="1"/>
        <v>-1</v>
      </c>
      <c r="J15" s="20">
        <f>PRODUCT(D15:E15:F15)</f>
        <v>1</v>
      </c>
      <c r="K15" s="2">
        <f>H6</f>
        <v>5.8579999999999997</v>
      </c>
    </row>
    <row r="16" spans="1:14" x14ac:dyDescent="0.3">
      <c r="C16" s="20">
        <v>1</v>
      </c>
      <c r="D16" s="20">
        <v>1</v>
      </c>
      <c r="E16" s="20">
        <v>1</v>
      </c>
      <c r="F16" s="20">
        <v>-1</v>
      </c>
      <c r="G16" s="20">
        <f t="shared" si="2"/>
        <v>1</v>
      </c>
      <c r="H16" s="20">
        <f t="shared" si="0"/>
        <v>-1</v>
      </c>
      <c r="I16" s="20">
        <f t="shared" si="1"/>
        <v>-1</v>
      </c>
      <c r="J16" s="20">
        <f>PRODUCT(D16:E16:F16)</f>
        <v>-1</v>
      </c>
      <c r="K16" s="2">
        <f>J6</f>
        <v>3.669</v>
      </c>
    </row>
    <row r="17" spans="2:11" x14ac:dyDescent="0.3">
      <c r="C17" s="20">
        <v>1</v>
      </c>
      <c r="D17" s="20">
        <v>-1</v>
      </c>
      <c r="E17" s="20">
        <v>-1</v>
      </c>
      <c r="F17" s="20">
        <v>1</v>
      </c>
      <c r="G17" s="20">
        <f t="shared" si="2"/>
        <v>1</v>
      </c>
      <c r="H17" s="20">
        <f t="shared" si="0"/>
        <v>-1</v>
      </c>
      <c r="I17" s="20">
        <f t="shared" si="1"/>
        <v>-1</v>
      </c>
      <c r="J17" s="20">
        <f>PRODUCT(D17:E17:F17)</f>
        <v>1</v>
      </c>
      <c r="K17" s="2">
        <f>I5</f>
        <v>0.33900000000000002</v>
      </c>
    </row>
    <row r="18" spans="2:11" x14ac:dyDescent="0.3">
      <c r="C18" s="20">
        <v>1</v>
      </c>
      <c r="D18" s="20">
        <v>1</v>
      </c>
      <c r="E18" s="20">
        <v>-1</v>
      </c>
      <c r="F18" s="20">
        <v>1</v>
      </c>
      <c r="G18" s="20">
        <f t="shared" si="2"/>
        <v>-1</v>
      </c>
      <c r="H18" s="20">
        <f t="shared" si="0"/>
        <v>1</v>
      </c>
      <c r="I18" s="20">
        <f t="shared" si="1"/>
        <v>-1</v>
      </c>
      <c r="J18" s="20">
        <f>PRODUCT(D18:E18:F18)</f>
        <v>-1</v>
      </c>
      <c r="K18" s="2">
        <f>K5</f>
        <v>0.2</v>
      </c>
    </row>
    <row r="19" spans="2:11" x14ac:dyDescent="0.3">
      <c r="C19" s="21">
        <v>1</v>
      </c>
      <c r="D19" s="21">
        <v>-1</v>
      </c>
      <c r="E19" s="20">
        <v>1</v>
      </c>
      <c r="F19" s="20">
        <v>1</v>
      </c>
      <c r="G19" s="20">
        <f t="shared" si="2"/>
        <v>-1</v>
      </c>
      <c r="H19" s="20">
        <f t="shared" si="0"/>
        <v>-1</v>
      </c>
      <c r="I19" s="20">
        <f t="shared" si="1"/>
        <v>1</v>
      </c>
      <c r="J19" s="20">
        <f>PRODUCT(D19:E19:F19)</f>
        <v>-1</v>
      </c>
      <c r="K19" s="2">
        <f>I6</f>
        <v>14.904</v>
      </c>
    </row>
    <row r="20" spans="2:11" x14ac:dyDescent="0.3">
      <c r="C20" s="21">
        <v>1</v>
      </c>
      <c r="D20" s="21">
        <v>1</v>
      </c>
      <c r="E20" s="20">
        <v>1</v>
      </c>
      <c r="F20" s="20">
        <v>1</v>
      </c>
      <c r="G20" s="20">
        <f t="shared" si="2"/>
        <v>1</v>
      </c>
      <c r="H20" s="20">
        <f t="shared" si="0"/>
        <v>1</v>
      </c>
      <c r="I20" s="20">
        <f t="shared" si="1"/>
        <v>1</v>
      </c>
      <c r="J20" s="20">
        <f>PRODUCT(D20:E20:F20)</f>
        <v>1</v>
      </c>
      <c r="K20" s="2">
        <f>K6</f>
        <v>9.6890000000000001</v>
      </c>
    </row>
    <row r="21" spans="2:11" x14ac:dyDescent="0.3">
      <c r="B21" s="17"/>
      <c r="C21" s="18">
        <f>SUM(K13:K20)</f>
        <v>35.881</v>
      </c>
      <c r="D21" s="22">
        <f t="shared" ref="D21:J21" si="3">SUMPRODUCT(D13:D20,$K$13:$K$20)</f>
        <v>-7.463000000000001</v>
      </c>
      <c r="E21" s="23">
        <f t="shared" si="3"/>
        <v>32.358999999999995</v>
      </c>
      <c r="F21" s="23">
        <f t="shared" si="3"/>
        <v>14.382999999999999</v>
      </c>
      <c r="G21" s="23">
        <f t="shared" si="3"/>
        <v>-7.3449999999999989</v>
      </c>
      <c r="H21" s="23">
        <f t="shared" si="3"/>
        <v>-3.245000000000001</v>
      </c>
      <c r="I21" s="23">
        <f t="shared" si="3"/>
        <v>15.749000000000001</v>
      </c>
      <c r="J21" s="24">
        <f t="shared" si="3"/>
        <v>-2.8070000000000004</v>
      </c>
      <c r="K21" s="25" t="s">
        <v>23</v>
      </c>
    </row>
    <row r="22" spans="2:11" x14ac:dyDescent="0.3">
      <c r="C22">
        <f>C21/8</f>
        <v>4.485125</v>
      </c>
      <c r="D22">
        <f t="shared" ref="D22:J22" si="4">D21/8</f>
        <v>-0.93287500000000012</v>
      </c>
      <c r="E22">
        <f t="shared" si="4"/>
        <v>4.0448749999999993</v>
      </c>
      <c r="F22">
        <f t="shared" si="4"/>
        <v>1.7978749999999999</v>
      </c>
      <c r="G22">
        <f t="shared" si="4"/>
        <v>-0.91812499999999986</v>
      </c>
      <c r="H22">
        <f t="shared" si="4"/>
        <v>-0.40562500000000012</v>
      </c>
      <c r="I22">
        <f t="shared" si="4"/>
        <v>1.9686250000000001</v>
      </c>
      <c r="J22">
        <f t="shared" si="4"/>
        <v>-0.35087500000000005</v>
      </c>
      <c r="K22" s="17" t="s">
        <v>24</v>
      </c>
    </row>
    <row r="23" spans="2:11" x14ac:dyDescent="0.3">
      <c r="D23">
        <f>D22*D22</f>
        <v>0.87025576562500018</v>
      </c>
      <c r="E23">
        <f t="shared" ref="E23:I23" si="5">E22*E22</f>
        <v>16.361013765624996</v>
      </c>
      <c r="F23">
        <f t="shared" si="5"/>
        <v>3.2323545156249995</v>
      </c>
      <c r="G23">
        <f t="shared" si="5"/>
        <v>0.84295351562499976</v>
      </c>
      <c r="H23">
        <f t="shared" si="5"/>
        <v>0.16453164062500011</v>
      </c>
      <c r="I23">
        <f t="shared" si="5"/>
        <v>3.8754843906250001</v>
      </c>
      <c r="J23">
        <f>J22*J22</f>
        <v>0.12311326562500004</v>
      </c>
      <c r="K23" s="17" t="s">
        <v>25</v>
      </c>
    </row>
    <row r="24" spans="2:11" x14ac:dyDescent="0.3">
      <c r="C24" s="17">
        <f>SUM(D24:J24)</f>
        <v>203.75765487499999</v>
      </c>
      <c r="D24">
        <f>8*D23</f>
        <v>6.9620461250000014</v>
      </c>
      <c r="E24">
        <f>8*E23</f>
        <v>130.88811012499997</v>
      </c>
      <c r="F24">
        <f>8*F23</f>
        <v>25.858836124999996</v>
      </c>
      <c r="G24">
        <f>8*G23</f>
        <v>6.7436281249999981</v>
      </c>
      <c r="H24">
        <f t="shared" ref="H24:J24" si="6">8*H23</f>
        <v>1.3162531250000009</v>
      </c>
      <c r="I24">
        <f t="shared" si="6"/>
        <v>31.003875125</v>
      </c>
      <c r="J24">
        <f t="shared" si="6"/>
        <v>0.9849061250000003</v>
      </c>
      <c r="K24" s="17" t="s">
        <v>26</v>
      </c>
    </row>
    <row r="25" spans="2:11" x14ac:dyDescent="0.3">
      <c r="C25" s="17" t="s">
        <v>27</v>
      </c>
      <c r="D25" s="26">
        <f>D24/$C$24</f>
        <v>3.4168267834016032E-2</v>
      </c>
      <c r="E25" s="26">
        <f t="shared" ref="E25:J25" si="7">E24/$C$24</f>
        <v>0.64237149865754206</v>
      </c>
      <c r="F25" s="26">
        <f t="shared" si="7"/>
        <v>0.12690976513674404</v>
      </c>
      <c r="G25" s="26">
        <f t="shared" si="7"/>
        <v>3.3096317923059324E-2</v>
      </c>
      <c r="H25" s="26">
        <f t="shared" si="7"/>
        <v>6.4598953389382492E-3</v>
      </c>
      <c r="I25" s="26">
        <f t="shared" si="7"/>
        <v>0.15216054161999495</v>
      </c>
      <c r="J25" s="26">
        <f t="shared" si="7"/>
        <v>4.8337134897052806E-3</v>
      </c>
      <c r="K25" s="27"/>
    </row>
  </sheetData>
  <mergeCells count="3">
    <mergeCell ref="A3:E3"/>
    <mergeCell ref="A1:K1"/>
    <mergeCell ref="A9:L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2021-07-10T08:25:45Z</dcterms:modified>
</cp:coreProperties>
</file>